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Scheduling Procedures\"/>
    </mc:Choice>
  </mc:AlternateContent>
  <xr:revisionPtr revIDLastSave="0" documentId="13_ncr:1_{AA6CA3D2-F4AF-4B72-91DC-F50F52F8B4C0}" xr6:coauthVersionLast="47" xr6:coauthVersionMax="47" xr10:uidLastSave="{00000000-0000-0000-0000-000000000000}"/>
  <bookViews>
    <workbookView xWindow="-110" yWindow="-110" windowWidth="19420" windowHeight="10420" activeTab="2" xr2:uid="{2B7B4A19-FF46-4E3F-8252-D5735F916A11}"/>
  </bookViews>
  <sheets>
    <sheet name="ASSY. DRUM QTY." sheetId="1" r:id="rId1"/>
    <sheet name="FAB SCHEDULE" sheetId="16" r:id="rId2"/>
    <sheet name="Fab Import Sheet" sheetId="17" r:id="rId3"/>
    <sheet name="FAB OVERVIEW" sheetId="15" r:id="rId4"/>
    <sheet name="Sequence Routings" sheetId="13" r:id="rId5"/>
    <sheet name="A01" sheetId="2" r:id="rId6"/>
    <sheet name="A02 ASSY" sheetId="3" r:id="rId7"/>
    <sheet name="A02 FAB" sheetId="4" r:id="rId8"/>
    <sheet name="A03 ASSY" sheetId="6" r:id="rId9"/>
    <sheet name="A03 FAB" sheetId="7" r:id="rId10"/>
    <sheet name="A05 FAB" sheetId="5" r:id="rId11"/>
    <sheet name="A07 ASSY" sheetId="10" r:id="rId12"/>
    <sheet name="A07 FAB" sheetId="11" r:id="rId13"/>
    <sheet name="Labor Times" sheetId="9" r:id="rId14"/>
  </sheets>
  <definedNames>
    <definedName name="_xlnm._FilterDatabase" localSheetId="8" hidden="1">'A03 ASSY'!$E$2:$F$2</definedName>
    <definedName name="_xlnm._FilterDatabase" localSheetId="3" hidden="1">'FAB OVERVIEW'!$V$1:$W$1</definedName>
    <definedName name="ExternalData_1" localSheetId="13" hidden="1">'Labor Times'!$A$1:$D$7166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35" i="15" l="1" a="1"/>
  <c r="G135" i="15" s="1"/>
  <c r="B90" i="17" a="1"/>
  <c r="B90" i="17" s="1"/>
  <c r="B91" i="17" a="1"/>
  <c r="B91" i="17" s="1"/>
  <c r="B98" i="17" a="1"/>
  <c r="B98" i="17" s="1"/>
  <c r="B113" i="17" a="1"/>
  <c r="B113" i="17" s="1"/>
  <c r="B114" i="17" a="1"/>
  <c r="B114" i="17" s="1"/>
  <c r="B116" i="17" a="1"/>
  <c r="B116" i="17" s="1"/>
  <c r="B118" i="17" a="1"/>
  <c r="B118" i="17" s="1"/>
  <c r="B148" i="17" a="1"/>
  <c r="B148" i="17" s="1"/>
  <c r="B151" i="17" a="1"/>
  <c r="B151" i="17" s="1"/>
  <c r="B211" i="17" a="1"/>
  <c r="B211" i="17" s="1"/>
  <c r="Z10" i="15" a="1"/>
  <c r="Z10" i="15" s="1"/>
  <c r="AA10" i="15" s="1"/>
  <c r="Z9" i="15" a="1"/>
  <c r="Z9" i="15" s="1"/>
  <c r="AA9" i="15" s="1"/>
  <c r="Y9" i="15" a="1"/>
  <c r="Y9" i="15" s="1"/>
  <c r="A4" i="17" a="1"/>
  <c r="A4" i="17" s="1"/>
  <c r="O58" i="16"/>
  <c r="O59" i="16"/>
  <c r="V9" i="15" a="1"/>
  <c r="V9" i="15" s="1"/>
  <c r="S9" i="15" a="1"/>
  <c r="S9" i="15" s="1"/>
  <c r="N9" i="15" a="1"/>
  <c r="N9" i="15" s="1"/>
  <c r="B20" i="17" s="1" a="1"/>
  <c r="B20" i="17" s="1"/>
  <c r="P9" i="15" a="1"/>
  <c r="P9" i="15" s="1"/>
  <c r="Q9" i="15" s="1" a="1"/>
  <c r="Q9" i="15" s="1"/>
  <c r="R9" i="15" s="1"/>
  <c r="AD77" i="16" s="1"/>
  <c r="AM61" i="16"/>
  <c r="AM60" i="16"/>
  <c r="AM59" i="16"/>
  <c r="AM58" i="16"/>
  <c r="AM57" i="16"/>
  <c r="AM56" i="16"/>
  <c r="AM55" i="16"/>
  <c r="AM54" i="16"/>
  <c r="AM53" i="16"/>
  <c r="AM52" i="16"/>
  <c r="AM51" i="16"/>
  <c r="AM50" i="16"/>
  <c r="AM49" i="16"/>
  <c r="AM48" i="16"/>
  <c r="AM47" i="16"/>
  <c r="AM46" i="16"/>
  <c r="AM45" i="16"/>
  <c r="AM44" i="16"/>
  <c r="AM43" i="16"/>
  <c r="AM42" i="16"/>
  <c r="AM41" i="16"/>
  <c r="AM40" i="16"/>
  <c r="AM39" i="16"/>
  <c r="AM38" i="16"/>
  <c r="AM37" i="16"/>
  <c r="AM36" i="16"/>
  <c r="AM35" i="16"/>
  <c r="AM34" i="16"/>
  <c r="AI57" i="16"/>
  <c r="AI56" i="16"/>
  <c r="AI55" i="16"/>
  <c r="AI54" i="16"/>
  <c r="AI53" i="16"/>
  <c r="AI52" i="16"/>
  <c r="AI51" i="16"/>
  <c r="AI50" i="16"/>
  <c r="AI49" i="16"/>
  <c r="AI48" i="16"/>
  <c r="AI47" i="16"/>
  <c r="AI46" i="16"/>
  <c r="AI45" i="16"/>
  <c r="AI44" i="16"/>
  <c r="AI43" i="16"/>
  <c r="AI42" i="16"/>
  <c r="AI41" i="16"/>
  <c r="AI40" i="16"/>
  <c r="AI39" i="16"/>
  <c r="AI38" i="16"/>
  <c r="AI37" i="16"/>
  <c r="AI36" i="16"/>
  <c r="AI35" i="16"/>
  <c r="AI34" i="16"/>
  <c r="AE56" i="16"/>
  <c r="AE55" i="16"/>
  <c r="AE54" i="16"/>
  <c r="AE53" i="16"/>
  <c r="AE52" i="16"/>
  <c r="AE51" i="16"/>
  <c r="AE50" i="16"/>
  <c r="AE49" i="16"/>
  <c r="AE48" i="16"/>
  <c r="AE47" i="16"/>
  <c r="AE46" i="16"/>
  <c r="AE45" i="16"/>
  <c r="AE44" i="16"/>
  <c r="AE43" i="16"/>
  <c r="AE42" i="16"/>
  <c r="AE41" i="16"/>
  <c r="AE40" i="16"/>
  <c r="AE39" i="16"/>
  <c r="AE38" i="16"/>
  <c r="AE37" i="16"/>
  <c r="AE36" i="16"/>
  <c r="AE35" i="16"/>
  <c r="AE34" i="16"/>
  <c r="AA55" i="16"/>
  <c r="AA54" i="16"/>
  <c r="AA53" i="16"/>
  <c r="AA52" i="16"/>
  <c r="AA51" i="16"/>
  <c r="AA50" i="16"/>
  <c r="AA49" i="16"/>
  <c r="AA48" i="16"/>
  <c r="AA47" i="16"/>
  <c r="AA46" i="16"/>
  <c r="AA45" i="16"/>
  <c r="AA44" i="16"/>
  <c r="AA43" i="16"/>
  <c r="AA42" i="16"/>
  <c r="AA41" i="16"/>
  <c r="AA40" i="16"/>
  <c r="AA39" i="16"/>
  <c r="AA38" i="16"/>
  <c r="AA37" i="16"/>
  <c r="AA36" i="16"/>
  <c r="AA35" i="16"/>
  <c r="AA34" i="16"/>
  <c r="W56" i="16"/>
  <c r="W55" i="16"/>
  <c r="W54" i="16"/>
  <c r="W53" i="16"/>
  <c r="W52" i="16"/>
  <c r="W51" i="16"/>
  <c r="W50" i="16"/>
  <c r="W49" i="16"/>
  <c r="W48" i="16"/>
  <c r="W47" i="16"/>
  <c r="W46" i="16"/>
  <c r="W45" i="16"/>
  <c r="W44" i="16"/>
  <c r="W43" i="16"/>
  <c r="W42" i="16"/>
  <c r="W41" i="16"/>
  <c r="W40" i="16"/>
  <c r="W39" i="16"/>
  <c r="W38" i="16"/>
  <c r="W37" i="16"/>
  <c r="W36" i="16"/>
  <c r="W35" i="16"/>
  <c r="W34" i="16"/>
  <c r="S60" i="16"/>
  <c r="S59" i="16"/>
  <c r="S58" i="16"/>
  <c r="S57" i="16"/>
  <c r="S56" i="16"/>
  <c r="S55" i="16"/>
  <c r="S54" i="16"/>
  <c r="S53" i="16"/>
  <c r="S52" i="16"/>
  <c r="S51" i="16"/>
  <c r="S50" i="16"/>
  <c r="S49" i="16"/>
  <c r="S48" i="16"/>
  <c r="S47" i="16"/>
  <c r="S46" i="16"/>
  <c r="S45" i="16"/>
  <c r="S44" i="16"/>
  <c r="S43" i="16"/>
  <c r="S42" i="16"/>
  <c r="S41" i="16"/>
  <c r="S40" i="16"/>
  <c r="S39" i="16"/>
  <c r="S38" i="16"/>
  <c r="S37" i="16"/>
  <c r="S36" i="16"/>
  <c r="S35" i="16"/>
  <c r="S34" i="16"/>
  <c r="O57" i="16"/>
  <c r="O56" i="16"/>
  <c r="O55" i="16"/>
  <c r="O54" i="16"/>
  <c r="O53" i="16"/>
  <c r="O52" i="16"/>
  <c r="O51" i="16"/>
  <c r="O50" i="16"/>
  <c r="O49" i="16"/>
  <c r="O48" i="16"/>
  <c r="O47" i="16"/>
  <c r="O46" i="16"/>
  <c r="O45" i="16"/>
  <c r="O44" i="16"/>
  <c r="O43" i="16"/>
  <c r="O42" i="16"/>
  <c r="O41" i="16"/>
  <c r="O40" i="16"/>
  <c r="O39" i="16"/>
  <c r="O38" i="16"/>
  <c r="O37" i="16"/>
  <c r="O36" i="16"/>
  <c r="O35" i="16"/>
  <c r="O34" i="16"/>
  <c r="K56" i="16"/>
  <c r="K55" i="16"/>
  <c r="K54" i="16"/>
  <c r="K53" i="16"/>
  <c r="K52" i="16"/>
  <c r="K51" i="16"/>
  <c r="K50" i="16"/>
  <c r="K49" i="16"/>
  <c r="K48" i="16"/>
  <c r="K47" i="16"/>
  <c r="K46" i="16"/>
  <c r="K45" i="16"/>
  <c r="K44" i="16"/>
  <c r="K43" i="16"/>
  <c r="K42" i="16"/>
  <c r="K41" i="16"/>
  <c r="K40" i="16"/>
  <c r="K39" i="16"/>
  <c r="K38" i="16"/>
  <c r="K37" i="16"/>
  <c r="K36" i="16"/>
  <c r="K35" i="16"/>
  <c r="K34" i="16"/>
  <c r="G56" i="16"/>
  <c r="G55" i="16"/>
  <c r="G54" i="16"/>
  <c r="G53" i="16"/>
  <c r="G52" i="16"/>
  <c r="G51" i="16"/>
  <c r="G50" i="16"/>
  <c r="G49" i="16"/>
  <c r="G48" i="16"/>
  <c r="G47" i="16"/>
  <c r="G46" i="16"/>
  <c r="G45" i="16"/>
  <c r="G44" i="16"/>
  <c r="G43" i="16"/>
  <c r="G42" i="16"/>
  <c r="G41" i="16"/>
  <c r="G40" i="16"/>
  <c r="G39" i="16"/>
  <c r="G38" i="16"/>
  <c r="G37" i="16"/>
  <c r="G36" i="16"/>
  <c r="G35" i="16"/>
  <c r="G34" i="16"/>
  <c r="C35" i="16"/>
  <c r="C36" i="16"/>
  <c r="C37" i="16"/>
  <c r="C38" i="16"/>
  <c r="C39" i="16"/>
  <c r="C40" i="16"/>
  <c r="C41" i="16"/>
  <c r="C42" i="16"/>
  <c r="C43" i="16"/>
  <c r="C44" i="16"/>
  <c r="C45" i="16"/>
  <c r="C46" i="16"/>
  <c r="C47" i="16"/>
  <c r="C48" i="16"/>
  <c r="C49" i="16"/>
  <c r="C50" i="16"/>
  <c r="C51" i="16"/>
  <c r="C52" i="16"/>
  <c r="C53" i="16"/>
  <c r="C54" i="16"/>
  <c r="C55" i="16"/>
  <c r="C56" i="16"/>
  <c r="C34" i="16"/>
  <c r="AK59" i="16" a="1"/>
  <c r="AK59" i="16" s="1"/>
  <c r="AK60" i="16" a="1"/>
  <c r="AK60" i="16" s="1"/>
  <c r="AG60" i="16" a="1"/>
  <c r="AG60" i="16" s="1"/>
  <c r="AC59" i="16" a="1"/>
  <c r="AC59" i="16" s="1"/>
  <c r="AC60" i="16" a="1"/>
  <c r="AC60" i="16" s="1"/>
  <c r="Y58" i="16" a="1"/>
  <c r="Y58" i="16" s="1"/>
  <c r="Y59" i="16" a="1"/>
  <c r="Y59" i="16" s="1"/>
  <c r="Y60" i="16" a="1"/>
  <c r="Y60" i="16" s="1"/>
  <c r="F9" i="15" a="1"/>
  <c r="F9" i="15" s="1"/>
  <c r="M9" i="15" a="1"/>
  <c r="M9" i="15" s="1"/>
  <c r="J9" i="15" a="1"/>
  <c r="J9" i="15" s="1"/>
  <c r="I77" i="16" l="1"/>
  <c r="B18" i="17" a="1"/>
  <c r="B18" i="17" s="1"/>
  <c r="B75" i="17" a="1"/>
  <c r="B75" i="17" s="1"/>
  <c r="J77" i="16"/>
  <c r="B109" i="17" a="1"/>
  <c r="B109" i="17" s="1"/>
  <c r="AO70" i="16"/>
  <c r="AC77" i="16"/>
  <c r="AC50" i="16"/>
  <c r="I42" i="16"/>
  <c r="Q14" i="15" a="1"/>
  <c r="Q14" i="15" s="1"/>
  <c r="Q13" i="15" a="1"/>
  <c r="Q13" i="15" s="1"/>
  <c r="Q12" i="15" a="1"/>
  <c r="Q12" i="15" s="1"/>
  <c r="Q18" i="15" a="1"/>
  <c r="Q18" i="15" s="1"/>
  <c r="Q11" i="15" a="1"/>
  <c r="Q11" i="15" s="1"/>
  <c r="Q17" i="15" a="1"/>
  <c r="Q17" i="15" s="1"/>
  <c r="Q10" i="15" a="1"/>
  <c r="Q10" i="15" s="1"/>
  <c r="Q15" i="15" a="1"/>
  <c r="Q15" i="15" s="1"/>
  <c r="O9" i="15"/>
  <c r="U70" i="16"/>
  <c r="B9" i="15" a="1"/>
  <c r="B110" i="17" l="1" a="1"/>
  <c r="B110" i="17" s="1"/>
  <c r="U77" i="16"/>
  <c r="R10" i="15"/>
  <c r="AO77" i="16"/>
  <c r="R17" i="15"/>
  <c r="R18" i="15"/>
  <c r="R11" i="15"/>
  <c r="R12" i="15"/>
  <c r="V70" i="16"/>
  <c r="AP70" i="16"/>
  <c r="R13" i="15"/>
  <c r="R14" i="15"/>
  <c r="R15" i="15"/>
  <c r="B9" i="15"/>
  <c r="V77" i="16" l="1"/>
  <c r="AP77" i="16"/>
  <c r="A2" i="11"/>
  <c r="B2" i="11" s="1"/>
  <c r="A2" i="10"/>
  <c r="B2" i="10" s="1"/>
  <c r="D5" i="10" s="1"/>
  <c r="D83" i="7"/>
  <c r="D84" i="7"/>
  <c r="D86" i="7"/>
  <c r="D87" i="7"/>
  <c r="E87" i="7" s="1"/>
  <c r="D91" i="7"/>
  <c r="E91" i="7" s="1"/>
  <c r="D80" i="7"/>
  <c r="E80" i="7" s="1"/>
  <c r="A2" i="7"/>
  <c r="B2" i="7" s="1"/>
  <c r="A2" i="6"/>
  <c r="B2" i="6" s="1"/>
  <c r="D14" i="6" s="1"/>
  <c r="D85" i="7" s="1"/>
  <c r="A2" i="5"/>
  <c r="B2" i="5" s="1"/>
  <c r="A2" i="4"/>
  <c r="B2" i="4" s="1"/>
  <c r="C10" i="5" l="1"/>
  <c r="C11" i="5"/>
  <c r="D11" i="5" s="1"/>
  <c r="C7" i="5"/>
  <c r="C9" i="5"/>
  <c r="C12" i="5"/>
  <c r="C8" i="5"/>
  <c r="C13" i="5"/>
  <c r="D13" i="5" s="1"/>
  <c r="E85" i="7"/>
  <c r="C73" i="15" a="1"/>
  <c r="C73" i="15" s="1"/>
  <c r="E84" i="7"/>
  <c r="C54" i="15" a="1"/>
  <c r="C54" i="15" s="1"/>
  <c r="AK6" i="16" s="1"/>
  <c r="D90" i="7"/>
  <c r="E90" i="7" s="1"/>
  <c r="D82" i="7"/>
  <c r="D15" i="6"/>
  <c r="D89" i="7"/>
  <c r="E89" i="7" s="1"/>
  <c r="D81" i="7"/>
  <c r="E83" i="7"/>
  <c r="K21" i="15" a="1"/>
  <c r="K21" i="15" s="1"/>
  <c r="D88" i="7"/>
  <c r="E88" i="7" s="1"/>
  <c r="E86" i="7"/>
  <c r="K20" i="15" a="1"/>
  <c r="K20" i="15" s="1"/>
  <c r="C55" i="15" a="1"/>
  <c r="C55" i="15" s="1"/>
  <c r="AO4" i="16" s="1"/>
  <c r="D6" i="10"/>
  <c r="D35" i="11" s="1"/>
  <c r="D12" i="11"/>
  <c r="D20" i="11"/>
  <c r="D28" i="11"/>
  <c r="D13" i="11"/>
  <c r="D21" i="11"/>
  <c r="D5" i="11"/>
  <c r="D8" i="11"/>
  <c r="D16" i="11"/>
  <c r="D24" i="11"/>
  <c r="D6" i="11"/>
  <c r="D14" i="11"/>
  <c r="D22" i="11"/>
  <c r="D7" i="11"/>
  <c r="D15" i="11"/>
  <c r="D23" i="11"/>
  <c r="D9" i="11"/>
  <c r="D17" i="11"/>
  <c r="D25" i="11"/>
  <c r="D10" i="11"/>
  <c r="D18" i="11"/>
  <c r="D26" i="11"/>
  <c r="D11" i="11"/>
  <c r="D19" i="11"/>
  <c r="D27" i="11"/>
  <c r="D9" i="10"/>
  <c r="D8" i="10"/>
  <c r="D33" i="11"/>
  <c r="D7" i="10"/>
  <c r="D45" i="11"/>
  <c r="D37" i="11"/>
  <c r="D51" i="11"/>
  <c r="D43" i="11"/>
  <c r="D12" i="6"/>
  <c r="D8" i="6"/>
  <c r="D10" i="6"/>
  <c r="D9" i="6"/>
  <c r="D11" i="6"/>
  <c r="D13" i="6"/>
  <c r="L20" i="15" l="1"/>
  <c r="AC65" i="16"/>
  <c r="I65" i="16"/>
  <c r="L21" i="15"/>
  <c r="B77" i="17" a="1"/>
  <c r="B77" i="17" s="1"/>
  <c r="AC66" i="16"/>
  <c r="I66" i="16"/>
  <c r="B103" i="17" a="1"/>
  <c r="B103" i="17" s="1"/>
  <c r="AO23" i="16"/>
  <c r="D8" i="5"/>
  <c r="G77" i="15" a="1"/>
  <c r="G77" i="15" s="1"/>
  <c r="D12" i="5"/>
  <c r="C80" i="15" a="1"/>
  <c r="C80" i="15" s="1"/>
  <c r="B119" i="17" s="1" a="1"/>
  <c r="B119" i="17" s="1"/>
  <c r="D10" i="5"/>
  <c r="C79" i="15" a="1"/>
  <c r="C79" i="15" s="1"/>
  <c r="B117" i="17" s="1" a="1"/>
  <c r="B117" i="17" s="1"/>
  <c r="D9" i="5"/>
  <c r="G78" i="15" a="1"/>
  <c r="G78" i="15" s="1"/>
  <c r="D7" i="5"/>
  <c r="C2" i="5" s="1"/>
  <c r="C78" i="15" a="1"/>
  <c r="C78" i="15" s="1"/>
  <c r="E81" i="7"/>
  <c r="G57" i="15" a="1"/>
  <c r="G57" i="15" s="1"/>
  <c r="C57" i="15" a="1"/>
  <c r="C57" i="15" s="1"/>
  <c r="Y7" i="16" s="1"/>
  <c r="D51" i="7"/>
  <c r="D54" i="7"/>
  <c r="D49" i="7"/>
  <c r="D57" i="7"/>
  <c r="D55" i="7"/>
  <c r="D56" i="7"/>
  <c r="D52" i="7"/>
  <c r="D53" i="7"/>
  <c r="D48" i="7"/>
  <c r="D50" i="7"/>
  <c r="D22" i="7"/>
  <c r="D30" i="7"/>
  <c r="D25" i="7"/>
  <c r="D21" i="7"/>
  <c r="D27" i="7"/>
  <c r="D28" i="7"/>
  <c r="D26" i="7"/>
  <c r="D32" i="7"/>
  <c r="D23" i="7"/>
  <c r="D24" i="7"/>
  <c r="D29" i="7"/>
  <c r="D31" i="7"/>
  <c r="D55" i="15"/>
  <c r="AP4" i="16" s="1"/>
  <c r="E55" i="15"/>
  <c r="U4" i="16"/>
  <c r="D98" i="7"/>
  <c r="D99" i="7"/>
  <c r="D93" i="7"/>
  <c r="D92" i="7"/>
  <c r="D95" i="7"/>
  <c r="D96" i="7"/>
  <c r="D94" i="7"/>
  <c r="D97" i="7"/>
  <c r="D100" i="7"/>
  <c r="E82" i="7"/>
  <c r="N15" i="15" a="1"/>
  <c r="N15" i="15" s="1"/>
  <c r="E54" i="15"/>
  <c r="Q6" i="16"/>
  <c r="D54" i="15"/>
  <c r="AL6" i="16" s="1"/>
  <c r="D10" i="7"/>
  <c r="D18" i="7"/>
  <c r="D13" i="7"/>
  <c r="D5" i="7"/>
  <c r="D15" i="7"/>
  <c r="D8" i="7"/>
  <c r="D16" i="7"/>
  <c r="D6" i="7"/>
  <c r="D14" i="7"/>
  <c r="E14" i="7" s="1"/>
  <c r="D7" i="7"/>
  <c r="D9" i="7"/>
  <c r="D11" i="7"/>
  <c r="D17" i="7"/>
  <c r="D19" i="7"/>
  <c r="D12" i="7"/>
  <c r="D20" i="7"/>
  <c r="D59" i="7"/>
  <c r="D67" i="7"/>
  <c r="D62" i="7"/>
  <c r="D70" i="7"/>
  <c r="D58" i="7"/>
  <c r="D65" i="7"/>
  <c r="D63" i="7"/>
  <c r="D71" i="7"/>
  <c r="D64" i="7"/>
  <c r="D61" i="7"/>
  <c r="D60" i="7"/>
  <c r="D66" i="7"/>
  <c r="D68" i="7"/>
  <c r="D69" i="7"/>
  <c r="E73" i="15"/>
  <c r="D73" i="15"/>
  <c r="AP23" i="16" s="1"/>
  <c r="U23" i="16"/>
  <c r="D38" i="7"/>
  <c r="D46" i="7"/>
  <c r="D41" i="7"/>
  <c r="D43" i="7"/>
  <c r="D36" i="7"/>
  <c r="D44" i="7"/>
  <c r="D34" i="7"/>
  <c r="D42" i="7"/>
  <c r="D35" i="7"/>
  <c r="D40" i="7"/>
  <c r="D45" i="7"/>
  <c r="D33" i="7"/>
  <c r="D47" i="7"/>
  <c r="D37" i="7"/>
  <c r="D39" i="7"/>
  <c r="D73" i="7"/>
  <c r="D74" i="7"/>
  <c r="D76" i="7"/>
  <c r="D78" i="7"/>
  <c r="D79" i="7"/>
  <c r="D77" i="7"/>
  <c r="D75" i="7"/>
  <c r="E75" i="7" s="1"/>
  <c r="D72" i="7"/>
  <c r="E11" i="11" a="1"/>
  <c r="E11" i="11" s="1"/>
  <c r="E45" i="11" a="1"/>
  <c r="E45" i="11" s="1"/>
  <c r="E26" i="11" a="1"/>
  <c r="E26" i="11" s="1"/>
  <c r="E7" i="11" a="1"/>
  <c r="E7" i="11" s="1"/>
  <c r="E21" i="11" a="1"/>
  <c r="E21" i="11" s="1"/>
  <c r="E5" i="11" a="1"/>
  <c r="E5" i="11" s="1"/>
  <c r="E18" i="11" a="1"/>
  <c r="E18" i="11" s="1"/>
  <c r="E22" i="11" a="1"/>
  <c r="E22" i="11" s="1"/>
  <c r="E13" i="11" a="1"/>
  <c r="E13" i="11" s="1"/>
  <c r="E33" i="11" a="1"/>
  <c r="E33" i="11" s="1"/>
  <c r="E10" i="11" a="1"/>
  <c r="E10" i="11" s="1"/>
  <c r="E14" i="11" a="1"/>
  <c r="E14" i="11" s="1"/>
  <c r="E28" i="11" a="1"/>
  <c r="E28" i="11" s="1"/>
  <c r="E25" i="11" a="1"/>
  <c r="E25" i="11" s="1"/>
  <c r="E6" i="11" a="1"/>
  <c r="E6" i="11" s="1"/>
  <c r="E20" i="11" a="1"/>
  <c r="E20" i="11" s="1"/>
  <c r="E17" i="11" a="1"/>
  <c r="E17" i="11" s="1"/>
  <c r="E24" i="11" a="1"/>
  <c r="E24" i="11" s="1"/>
  <c r="E12" i="11" a="1"/>
  <c r="E12" i="11" s="1"/>
  <c r="E37" i="11" a="1"/>
  <c r="E37" i="11" s="1"/>
  <c r="E15" i="11" a="1"/>
  <c r="E15" i="11" s="1"/>
  <c r="G94" i="15" a="1"/>
  <c r="G94" i="15" s="1"/>
  <c r="E43" i="11" a="1"/>
  <c r="E43" i="11" s="1"/>
  <c r="G22" i="15" a="1"/>
  <c r="G22" i="15" s="1"/>
  <c r="E9" i="11" a="1"/>
  <c r="E9" i="11" s="1"/>
  <c r="E35" i="11" a="1"/>
  <c r="E35" i="11" s="1"/>
  <c r="E27" i="11" a="1"/>
  <c r="E27" i="11" s="1"/>
  <c r="E16" i="11" a="1"/>
  <c r="E16" i="11" s="1"/>
  <c r="G86" i="15" a="1"/>
  <c r="G86" i="15" s="1"/>
  <c r="E51" i="11" a="1"/>
  <c r="E51" i="11" s="1"/>
  <c r="G23" i="15" a="1"/>
  <c r="G23" i="15" s="1"/>
  <c r="E19" i="11" a="1"/>
  <c r="E19" i="11" s="1"/>
  <c r="E23" i="11" a="1"/>
  <c r="E23" i="11" s="1"/>
  <c r="E8" i="11" a="1"/>
  <c r="E8" i="11" s="1"/>
  <c r="D36" i="11"/>
  <c r="C52" i="15" s="1" a="1"/>
  <c r="C52" i="15" s="1"/>
  <c r="B67" i="17" s="1" a="1"/>
  <c r="B67" i="17" s="1"/>
  <c r="D30" i="11"/>
  <c r="D41" i="11"/>
  <c r="D44" i="11"/>
  <c r="D38" i="11"/>
  <c r="D49" i="11"/>
  <c r="D29" i="11"/>
  <c r="N22" i="15" s="1" a="1"/>
  <c r="N22" i="15" s="1"/>
  <c r="D46" i="11"/>
  <c r="D31" i="11"/>
  <c r="D32" i="11"/>
  <c r="D34" i="11"/>
  <c r="C23" i="15" s="1" a="1"/>
  <c r="C23" i="15" s="1"/>
  <c r="B27" i="17" s="1" a="1"/>
  <c r="B27" i="17" s="1"/>
  <c r="D39" i="11"/>
  <c r="D40" i="11"/>
  <c r="D42" i="11"/>
  <c r="D47" i="11"/>
  <c r="D48" i="11"/>
  <c r="D50" i="11"/>
  <c r="K30" i="15" a="1"/>
  <c r="K30" i="15" s="1"/>
  <c r="G92" i="15" a="1"/>
  <c r="G92" i="15" s="1"/>
  <c r="C86" i="15" a="1"/>
  <c r="C86" i="15" s="1"/>
  <c r="N10" i="15" a="1"/>
  <c r="N10" i="15" s="1"/>
  <c r="D80" i="11"/>
  <c r="D88" i="11"/>
  <c r="D96" i="11"/>
  <c r="D81" i="11"/>
  <c r="D89" i="11"/>
  <c r="D97" i="11"/>
  <c r="D76" i="11"/>
  <c r="D84" i="11"/>
  <c r="D92" i="11"/>
  <c r="D100" i="11"/>
  <c r="D82" i="11"/>
  <c r="D90" i="11"/>
  <c r="D98" i="11"/>
  <c r="D83" i="11"/>
  <c r="D91" i="11"/>
  <c r="D99" i="11"/>
  <c r="D77" i="11"/>
  <c r="D85" i="11"/>
  <c r="D93" i="11"/>
  <c r="D75" i="11"/>
  <c r="D78" i="11"/>
  <c r="D86" i="11"/>
  <c r="D94" i="11"/>
  <c r="D79" i="11"/>
  <c r="D87" i="11"/>
  <c r="D95" i="11"/>
  <c r="C139" i="15" a="1"/>
  <c r="C139" i="15" s="1"/>
  <c r="C22" i="15" a="1"/>
  <c r="C22" i="15" s="1"/>
  <c r="B25" i="17" s="1" a="1"/>
  <c r="B25" i="17" s="1"/>
  <c r="K13" i="15" a="1"/>
  <c r="K13" i="15" s="1"/>
  <c r="C94" i="15" a="1"/>
  <c r="C94" i="15" s="1"/>
  <c r="D57" i="11"/>
  <c r="D65" i="11"/>
  <c r="D73" i="11"/>
  <c r="D58" i="11"/>
  <c r="D66" i="11"/>
  <c r="D74" i="11"/>
  <c r="D53" i="11"/>
  <c r="D61" i="11"/>
  <c r="D69" i="11"/>
  <c r="D59" i="11"/>
  <c r="D67" i="11"/>
  <c r="D52" i="11"/>
  <c r="D60" i="11"/>
  <c r="D68" i="11"/>
  <c r="D54" i="11"/>
  <c r="D62" i="11"/>
  <c r="D70" i="11"/>
  <c r="D55" i="11"/>
  <c r="D63" i="11"/>
  <c r="D71" i="11"/>
  <c r="D56" i="11"/>
  <c r="D64" i="11"/>
  <c r="D72" i="11"/>
  <c r="D107" i="11"/>
  <c r="D115" i="11"/>
  <c r="D123" i="11"/>
  <c r="D108" i="11"/>
  <c r="D116" i="11"/>
  <c r="D124" i="11"/>
  <c r="D103" i="11"/>
  <c r="D111" i="11"/>
  <c r="D119" i="11"/>
  <c r="D109" i="11"/>
  <c r="D117" i="11"/>
  <c r="D125" i="11"/>
  <c r="D102" i="11"/>
  <c r="D110" i="11"/>
  <c r="D118" i="11"/>
  <c r="D101" i="11"/>
  <c r="D104" i="11"/>
  <c r="D112" i="11"/>
  <c r="D120" i="11"/>
  <c r="D105" i="11"/>
  <c r="D113" i="11"/>
  <c r="D121" i="11"/>
  <c r="D106" i="11"/>
  <c r="D114" i="11"/>
  <c r="D122" i="11"/>
  <c r="A2" i="3"/>
  <c r="B2" i="3" s="1"/>
  <c r="B210" i="17" l="1" a="1"/>
  <c r="B210" i="17" s="1"/>
  <c r="Y28" i="16"/>
  <c r="H57" i="15"/>
  <c r="AC38" i="16"/>
  <c r="I38" i="16"/>
  <c r="AD66" i="16"/>
  <c r="J66" i="16"/>
  <c r="O22" i="15"/>
  <c r="E71" i="16"/>
  <c r="B138" i="17" a="1"/>
  <c r="B138" i="17" s="1"/>
  <c r="Y71" i="16"/>
  <c r="H22" i="15"/>
  <c r="U60" i="16"/>
  <c r="AO60" i="16"/>
  <c r="B115" i="17" a="1"/>
  <c r="B115" i="17" s="1"/>
  <c r="Y31" i="16"/>
  <c r="H77" i="15"/>
  <c r="AC53" i="16"/>
  <c r="I54" i="16"/>
  <c r="O10" i="15"/>
  <c r="I70" i="16" a="1"/>
  <c r="I70" i="16" s="1"/>
  <c r="B23" i="17" a="1"/>
  <c r="B23" i="17" s="1"/>
  <c r="AC70" i="16" a="1"/>
  <c r="AC70" i="16" s="1"/>
  <c r="H23" i="15"/>
  <c r="AG56" i="16"/>
  <c r="M56" i="16"/>
  <c r="H94" i="15"/>
  <c r="AG43" i="16"/>
  <c r="M43" i="16"/>
  <c r="H92" i="15"/>
  <c r="AK49" i="16"/>
  <c r="Q49" i="16"/>
  <c r="H86" i="15"/>
  <c r="Y53" i="16"/>
  <c r="E53" i="16"/>
  <c r="O15" i="15"/>
  <c r="B78" i="17" a="1"/>
  <c r="B78" i="17" s="1"/>
  <c r="AG72" i="16"/>
  <c r="M72" i="16"/>
  <c r="B129" i="17" a="1"/>
  <c r="B129" i="17" s="1"/>
  <c r="AO25" i="16"/>
  <c r="B139" i="17" a="1"/>
  <c r="B139" i="17" s="1"/>
  <c r="AC12" i="16"/>
  <c r="L13" i="15"/>
  <c r="B24" i="17" a="1"/>
  <c r="B24" i="17" s="1"/>
  <c r="E68" i="16"/>
  <c r="Y68" i="16"/>
  <c r="L30" i="15"/>
  <c r="B137" i="17" a="1"/>
  <c r="B137" i="17" s="1"/>
  <c r="AO67" i="16"/>
  <c r="U67" i="16"/>
  <c r="H78" i="15"/>
  <c r="AC55" i="16"/>
  <c r="I56" i="16"/>
  <c r="AD65" i="16"/>
  <c r="J65" i="16"/>
  <c r="E95" i="11" a="1"/>
  <c r="E95" i="11" s="1"/>
  <c r="G74" i="15" a="1"/>
  <c r="G74" i="15" s="1"/>
  <c r="G75" i="15" a="1"/>
  <c r="G75" i="15" s="1"/>
  <c r="E79" i="15"/>
  <c r="D79" i="15"/>
  <c r="D80" i="15"/>
  <c r="E80" i="15"/>
  <c r="E31" i="16"/>
  <c r="E78" i="15"/>
  <c r="D78" i="15"/>
  <c r="E37" i="7"/>
  <c r="G82" i="15" a="1"/>
  <c r="G82" i="15" s="1"/>
  <c r="C82" i="15" a="1"/>
  <c r="C82" i="15" s="1"/>
  <c r="E44" i="7"/>
  <c r="G49" i="15" a="1"/>
  <c r="G49" i="15" s="1"/>
  <c r="C49" i="15" a="1"/>
  <c r="C49" i="15" s="1"/>
  <c r="AO27" i="16" s="1"/>
  <c r="V4" i="16"/>
  <c r="E27" i="7"/>
  <c r="K26" i="15" a="1"/>
  <c r="K26" i="15" s="1"/>
  <c r="E52" i="7"/>
  <c r="G89" i="15" a="1"/>
  <c r="G89" i="15" s="1"/>
  <c r="C89" i="15" a="1"/>
  <c r="C89" i="15" s="1"/>
  <c r="E76" i="7"/>
  <c r="G18" i="15" a="1"/>
  <c r="G18" i="15" s="1"/>
  <c r="C18" i="15" a="1"/>
  <c r="C18" i="15" s="1"/>
  <c r="E40" i="7"/>
  <c r="C122" i="15" a="1"/>
  <c r="C122" i="15" s="1"/>
  <c r="E46" i="7"/>
  <c r="C71" i="15" a="1"/>
  <c r="C71" i="15" s="1"/>
  <c r="E66" i="7"/>
  <c r="K41" i="15" a="1"/>
  <c r="K41" i="15" s="1"/>
  <c r="E70" i="7"/>
  <c r="N31" i="15" a="1"/>
  <c r="N31" i="15" s="1"/>
  <c r="E11" i="7"/>
  <c r="C124" i="15" a="1"/>
  <c r="C124" i="15" s="1"/>
  <c r="E5" i="7"/>
  <c r="N28" i="15" a="1"/>
  <c r="N28" i="15" s="1"/>
  <c r="E99" i="7"/>
  <c r="G136" i="15" a="1"/>
  <c r="G136" i="15" s="1"/>
  <c r="C141" i="15" a="1"/>
  <c r="C141" i="15" s="1"/>
  <c r="E24" i="7"/>
  <c r="C39" i="15" a="1"/>
  <c r="C39" i="15" s="1"/>
  <c r="AK9" i="16" s="1"/>
  <c r="E30" i="7"/>
  <c r="G45" i="15" a="1"/>
  <c r="G45" i="15" s="1"/>
  <c r="C45" i="15" a="1"/>
  <c r="C45" i="15" s="1"/>
  <c r="AO8" i="16" s="1"/>
  <c r="E57" i="7"/>
  <c r="C81" i="15" a="1"/>
  <c r="C81" i="15" s="1"/>
  <c r="E95" i="7"/>
  <c r="K31" i="15" a="1"/>
  <c r="K31" i="15" s="1"/>
  <c r="E93" i="7"/>
  <c r="G95" i="15" a="1"/>
  <c r="G95" i="15" s="1"/>
  <c r="C95" i="15" a="1"/>
  <c r="C95" i="15" s="1"/>
  <c r="E29" i="7"/>
  <c r="G42" i="15" a="1"/>
  <c r="G42" i="15" s="1"/>
  <c r="C42" i="15" a="1"/>
  <c r="C42" i="15" s="1"/>
  <c r="Y25" i="16" s="1"/>
  <c r="E25" i="7"/>
  <c r="G41" i="15" a="1"/>
  <c r="G41" i="15" s="1"/>
  <c r="C41" i="15" a="1"/>
  <c r="C41" i="15" s="1"/>
  <c r="AK25" i="16" s="1"/>
  <c r="E55" i="7"/>
  <c r="K27" i="15" a="1"/>
  <c r="K27" i="15" s="1"/>
  <c r="E74" i="7"/>
  <c r="K11" i="15" a="1"/>
  <c r="K11" i="15" s="1"/>
  <c r="C16" i="15" a="1"/>
  <c r="C16" i="15" s="1"/>
  <c r="AK7" i="16" s="1"/>
  <c r="E35" i="7"/>
  <c r="C72" i="15" a="1"/>
  <c r="C72" i="15" s="1"/>
  <c r="E38" i="7"/>
  <c r="G83" i="15" a="1"/>
  <c r="G83" i="15" s="1"/>
  <c r="C83" i="15" a="1"/>
  <c r="C83" i="15" s="1"/>
  <c r="E60" i="7"/>
  <c r="G133" i="15" a="1"/>
  <c r="G133" i="15" s="1"/>
  <c r="C135" i="15" a="1"/>
  <c r="C135" i="15" s="1"/>
  <c r="E62" i="7"/>
  <c r="C133" i="15" a="1"/>
  <c r="C133" i="15" s="1"/>
  <c r="E9" i="7"/>
  <c r="N26" i="15" a="1"/>
  <c r="N26" i="15" s="1"/>
  <c r="E13" i="7"/>
  <c r="C126" i="15" a="1"/>
  <c r="C126" i="15" s="1"/>
  <c r="E73" i="7"/>
  <c r="G19" i="15" a="1"/>
  <c r="G19" i="15" s="1"/>
  <c r="C19" i="15" a="1"/>
  <c r="C19" i="15" s="1"/>
  <c r="AG21" i="16" s="1"/>
  <c r="E42" i="7"/>
  <c r="G48" i="15" a="1"/>
  <c r="G48" i="15" s="1"/>
  <c r="C48" i="15" a="1"/>
  <c r="C48" i="15" s="1"/>
  <c r="AK8" i="16" s="1"/>
  <c r="E61" i="7"/>
  <c r="C131" i="15" a="1"/>
  <c r="C131" i="15" s="1"/>
  <c r="E67" i="7"/>
  <c r="K43" i="15" a="1"/>
  <c r="K43" i="15" s="1"/>
  <c r="C130" i="15" a="1"/>
  <c r="C130" i="15" s="1"/>
  <c r="AG11" i="16" s="1"/>
  <c r="E7" i="7"/>
  <c r="N27" i="15" a="1"/>
  <c r="N27" i="15" s="1"/>
  <c r="E18" i="7"/>
  <c r="C129" i="15" a="1"/>
  <c r="C129" i="15" s="1"/>
  <c r="E100" i="7"/>
  <c r="G138" i="15" a="1"/>
  <c r="G138" i="15" s="1"/>
  <c r="C143" i="15" a="1"/>
  <c r="C143" i="15" s="1"/>
  <c r="E98" i="7"/>
  <c r="G91" i="15" a="1"/>
  <c r="G91" i="15" s="1"/>
  <c r="C91" i="15" a="1"/>
  <c r="C91" i="15" s="1"/>
  <c r="E23" i="7"/>
  <c r="C40" i="15" a="1"/>
  <c r="C40" i="15" s="1"/>
  <c r="AK24" i="16" s="1"/>
  <c r="E22" i="7"/>
  <c r="G73" i="15" a="1"/>
  <c r="G73" i="15" s="1"/>
  <c r="C74" i="15" a="1"/>
  <c r="C74" i="15" s="1"/>
  <c r="E49" i="7"/>
  <c r="G137" i="15" a="1"/>
  <c r="G137" i="15" s="1"/>
  <c r="C142" i="15" a="1"/>
  <c r="C142" i="15" s="1"/>
  <c r="E72" i="7"/>
  <c r="E39" i="7"/>
  <c r="G47" i="15" a="1"/>
  <c r="G47" i="15" s="1"/>
  <c r="C47" i="15" a="1"/>
  <c r="C47" i="15" s="1"/>
  <c r="AG24" i="16" s="1"/>
  <c r="E34" i="7"/>
  <c r="K29" i="15" a="1"/>
  <c r="K29" i="15" s="1"/>
  <c r="V23" i="16"/>
  <c r="E64" i="7"/>
  <c r="G134" i="15" a="1"/>
  <c r="G134" i="15" s="1"/>
  <c r="C138" i="15" a="1"/>
  <c r="C138" i="15" s="1"/>
  <c r="E59" i="7"/>
  <c r="K42" i="15" a="1"/>
  <c r="K42" i="15" s="1"/>
  <c r="E10" i="7"/>
  <c r="K39" i="15" a="1"/>
  <c r="K39" i="15" s="1"/>
  <c r="E97" i="7"/>
  <c r="G90" i="15" a="1"/>
  <c r="G90" i="15" s="1"/>
  <c r="C90" i="15" a="1"/>
  <c r="C90" i="15" s="1"/>
  <c r="E32" i="7"/>
  <c r="G61" i="15" a="1"/>
  <c r="G61" i="15" s="1"/>
  <c r="K22" i="15" a="1"/>
  <c r="K22" i="15" s="1"/>
  <c r="C61" i="15" a="1"/>
  <c r="C61" i="15" s="1"/>
  <c r="AG20" i="16" s="1"/>
  <c r="E50" i="7"/>
  <c r="G139" i="15" a="1"/>
  <c r="G139" i="15" s="1"/>
  <c r="C144" i="15" a="1"/>
  <c r="C144" i="15" s="1"/>
  <c r="E54" i="7"/>
  <c r="G96" i="15" a="1"/>
  <c r="G96" i="15" s="1"/>
  <c r="C96" i="15" a="1"/>
  <c r="C96" i="15" s="1"/>
  <c r="E71" i="7"/>
  <c r="C136" i="15" a="1"/>
  <c r="C136" i="15" s="1"/>
  <c r="E20" i="7"/>
  <c r="G84" i="15" a="1"/>
  <c r="G84" i="15" s="1"/>
  <c r="C84" i="15" a="1"/>
  <c r="C84" i="15" s="1"/>
  <c r="E6" i="7"/>
  <c r="C128" i="15" a="1"/>
  <c r="C128" i="15" s="1"/>
  <c r="R6" i="16"/>
  <c r="E94" i="7"/>
  <c r="N23" i="15" a="1"/>
  <c r="N23" i="15" s="1"/>
  <c r="E26" i="7"/>
  <c r="G44" i="15" a="1"/>
  <c r="G44" i="15" s="1"/>
  <c r="C44" i="15" a="1"/>
  <c r="C44" i="15" s="1"/>
  <c r="AO26" i="16" s="1"/>
  <c r="E48" i="7"/>
  <c r="K28" i="15" a="1"/>
  <c r="K28" i="15" s="1"/>
  <c r="E51" i="7"/>
  <c r="G87" i="15" a="1"/>
  <c r="G87" i="15" s="1"/>
  <c r="C87" i="15" a="1"/>
  <c r="C87" i="15" s="1"/>
  <c r="E77" i="7"/>
  <c r="G17" i="15" a="1"/>
  <c r="G17" i="15" s="1"/>
  <c r="K12" i="15" a="1"/>
  <c r="K12" i="15" s="1"/>
  <c r="C17" i="15" a="1"/>
  <c r="C17" i="15" s="1"/>
  <c r="AG4" i="16" s="1"/>
  <c r="E47" i="7"/>
  <c r="C38" i="15" a="1"/>
  <c r="C38" i="15" s="1"/>
  <c r="AK5" i="16" s="1"/>
  <c r="E36" i="7"/>
  <c r="C70" i="15" a="1"/>
  <c r="C70" i="15" s="1"/>
  <c r="E63" i="7"/>
  <c r="N32" i="15" a="1"/>
  <c r="N32" i="15" s="1"/>
  <c r="E12" i="7"/>
  <c r="C125" i="15" a="1"/>
  <c r="C125" i="15" s="1"/>
  <c r="E16" i="7"/>
  <c r="K38" i="15" a="1"/>
  <c r="K38" i="15" s="1"/>
  <c r="E96" i="7"/>
  <c r="C92" i="15" a="1"/>
  <c r="C92" i="15" s="1"/>
  <c r="E28" i="7"/>
  <c r="G43" i="15" a="1"/>
  <c r="G43" i="15" s="1"/>
  <c r="C43" i="15" a="1"/>
  <c r="C43" i="15" s="1"/>
  <c r="Y26" i="16" s="1"/>
  <c r="E53" i="7"/>
  <c r="G88" i="15" a="1"/>
  <c r="G88" i="15" s="1"/>
  <c r="C88" i="15" a="1"/>
  <c r="C88" i="15" s="1"/>
  <c r="E57" i="15"/>
  <c r="E7" i="16"/>
  <c r="D57" i="15"/>
  <c r="Z7" i="16" s="1"/>
  <c r="E79" i="7"/>
  <c r="G20" i="15" a="1"/>
  <c r="G20" i="15" s="1"/>
  <c r="C20" i="15" a="1"/>
  <c r="C20" i="15" s="1"/>
  <c r="Y29" i="16" s="1"/>
  <c r="E33" i="7"/>
  <c r="N21" i="15" a="1"/>
  <c r="N21" i="15" s="1"/>
  <c r="E43" i="7"/>
  <c r="G58" i="15" a="1"/>
  <c r="G58" i="15" s="1"/>
  <c r="C58" i="15" a="1"/>
  <c r="C58" i="15" s="1"/>
  <c r="AO17" i="16" s="1"/>
  <c r="E69" i="7"/>
  <c r="C132" i="15" a="1"/>
  <c r="C132" i="15" s="1"/>
  <c r="E65" i="7"/>
  <c r="N29" i="15" a="1"/>
  <c r="N29" i="15" s="1"/>
  <c r="E19" i="7"/>
  <c r="G85" i="15" a="1"/>
  <c r="G85" i="15" s="1"/>
  <c r="C85" i="15" a="1"/>
  <c r="C85" i="15" s="1"/>
  <c r="E8" i="7"/>
  <c r="C127" i="15" a="1"/>
  <c r="C127" i="15" s="1"/>
  <c r="E78" i="7"/>
  <c r="G21" i="15" a="1"/>
  <c r="G21" i="15" s="1"/>
  <c r="C21" i="15" a="1"/>
  <c r="C21" i="15" s="1"/>
  <c r="AK27" i="16" s="1"/>
  <c r="E45" i="7"/>
  <c r="C65" i="15" a="1"/>
  <c r="C65" i="15" s="1"/>
  <c r="E41" i="7"/>
  <c r="K19" i="15" a="1"/>
  <c r="K19" i="15" s="1"/>
  <c r="E68" i="7"/>
  <c r="C134" i="15" a="1"/>
  <c r="C134" i="15" s="1"/>
  <c r="E58" i="7"/>
  <c r="N30" i="15" a="1"/>
  <c r="N30" i="15" s="1"/>
  <c r="E17" i="7"/>
  <c r="K40" i="15" a="1"/>
  <c r="K40" i="15" s="1"/>
  <c r="C123" i="15" a="1"/>
  <c r="C123" i="15" s="1"/>
  <c r="AK3" i="16" s="1"/>
  <c r="E15" i="7"/>
  <c r="N25" i="15" a="1"/>
  <c r="N25" i="15" s="1"/>
  <c r="E92" i="7"/>
  <c r="N24" i="15" a="1"/>
  <c r="N24" i="15" s="1"/>
  <c r="E31" i="7"/>
  <c r="G46" i="15" a="1"/>
  <c r="G46" i="15" s="1"/>
  <c r="C46" i="15" a="1"/>
  <c r="C46" i="15" s="1"/>
  <c r="Y21" i="16" s="1"/>
  <c r="E21" i="7"/>
  <c r="K18" i="15" a="1"/>
  <c r="K18" i="15" s="1"/>
  <c r="E56" i="7"/>
  <c r="G93" i="15" a="1"/>
  <c r="G93" i="15" s="1"/>
  <c r="C93" i="15" a="1"/>
  <c r="C93" i="15" s="1"/>
  <c r="E113" i="11" a="1"/>
  <c r="E113" i="11" s="1"/>
  <c r="E102" i="11" a="1"/>
  <c r="E102" i="11" s="1"/>
  <c r="E116" i="11" a="1"/>
  <c r="E116" i="11" s="1"/>
  <c r="E71" i="11" a="1"/>
  <c r="E71" i="11" s="1"/>
  <c r="E52" i="11" a="1"/>
  <c r="E52" i="11" s="1"/>
  <c r="E58" i="11" a="1"/>
  <c r="E58" i="11" s="1"/>
  <c r="E93" i="11" a="1"/>
  <c r="E93" i="11" s="1"/>
  <c r="E82" i="11" a="1"/>
  <c r="E82" i="11" s="1"/>
  <c r="E96" i="11" a="1"/>
  <c r="E96" i="11" s="1"/>
  <c r="E32" i="11" a="1"/>
  <c r="E32" i="11" s="1"/>
  <c r="E30" i="11" a="1"/>
  <c r="E30" i="11" s="1"/>
  <c r="E120" i="11" a="1"/>
  <c r="E120" i="11" s="1"/>
  <c r="E117" i="11" a="1"/>
  <c r="E117" i="11" s="1"/>
  <c r="E123" i="11" a="1"/>
  <c r="E123" i="11" s="1"/>
  <c r="E55" i="11" a="1"/>
  <c r="E55" i="11" s="1"/>
  <c r="E59" i="11" a="1"/>
  <c r="E59" i="11" s="1"/>
  <c r="E65" i="11" a="1"/>
  <c r="E65" i="11" s="1"/>
  <c r="E87" i="11" a="1"/>
  <c r="E87" i="11" s="1"/>
  <c r="E77" i="11" a="1"/>
  <c r="E77" i="11" s="1"/>
  <c r="E92" i="11" a="1"/>
  <c r="E92" i="11" s="1"/>
  <c r="E80" i="11" a="1"/>
  <c r="E80" i="11" s="1"/>
  <c r="E48" i="11" a="1"/>
  <c r="E48" i="11" s="1"/>
  <c r="E46" i="11" a="1"/>
  <c r="E46" i="11" s="1"/>
  <c r="E112" i="11" a="1"/>
  <c r="E112" i="11" s="1"/>
  <c r="G59" i="15" a="1"/>
  <c r="G59" i="15" s="1"/>
  <c r="E109" i="11" a="1"/>
  <c r="E109" i="11" s="1"/>
  <c r="E115" i="11" a="1"/>
  <c r="E115" i="11" s="1"/>
  <c r="E70" i="11" a="1"/>
  <c r="E70" i="11" s="1"/>
  <c r="E69" i="11" a="1"/>
  <c r="E69" i="11" s="1"/>
  <c r="E57" i="11" a="1"/>
  <c r="E57" i="11" s="1"/>
  <c r="E79" i="11" a="1"/>
  <c r="E79" i="11" s="1"/>
  <c r="E99" i="11" a="1"/>
  <c r="E99" i="11" s="1"/>
  <c r="E84" i="11" a="1"/>
  <c r="E84" i="11" s="1"/>
  <c r="E47" i="11" a="1"/>
  <c r="E47" i="11" s="1"/>
  <c r="E29" i="11" a="1"/>
  <c r="E29" i="11" s="1"/>
  <c r="E114" i="11" a="1"/>
  <c r="E114" i="11" s="1"/>
  <c r="E101" i="11" a="1"/>
  <c r="E101" i="11" s="1"/>
  <c r="E111" i="11" a="1"/>
  <c r="E111" i="11" s="1"/>
  <c r="E72" i="11" a="1"/>
  <c r="E72" i="11" s="1"/>
  <c r="E54" i="11" a="1"/>
  <c r="E54" i="11" s="1"/>
  <c r="E53" i="11" a="1"/>
  <c r="E53" i="11" s="1"/>
  <c r="E86" i="11" a="1"/>
  <c r="E86" i="11" s="1"/>
  <c r="E83" i="11" a="1"/>
  <c r="E83" i="11" s="1"/>
  <c r="E97" i="11" a="1"/>
  <c r="E97" i="11" s="1"/>
  <c r="E40" i="11" a="1"/>
  <c r="E40" i="11" s="1"/>
  <c r="E38" i="11" a="1"/>
  <c r="E38" i="11" s="1"/>
  <c r="E122" i="11" a="1"/>
  <c r="E122" i="11" s="1"/>
  <c r="E104" i="11" a="1"/>
  <c r="E104" i="11" s="1"/>
  <c r="E119" i="11" a="1"/>
  <c r="E119" i="11" s="1"/>
  <c r="E107" i="11" a="1"/>
  <c r="E107" i="11" s="1"/>
  <c r="E62" i="11" a="1"/>
  <c r="E62" i="11" s="1"/>
  <c r="E61" i="11" a="1"/>
  <c r="E61" i="11" s="1"/>
  <c r="E94" i="11" a="1"/>
  <c r="E94" i="11" s="1"/>
  <c r="E91" i="11" a="1"/>
  <c r="E91" i="11" s="1"/>
  <c r="E76" i="11" a="1"/>
  <c r="E76" i="11" s="1"/>
  <c r="E42" i="11" a="1"/>
  <c r="E42" i="11" s="1"/>
  <c r="E49" i="11" a="1"/>
  <c r="E49" i="11" s="1"/>
  <c r="E106" i="11" a="1"/>
  <c r="E106" i="11" s="1"/>
  <c r="E118" i="11" a="1"/>
  <c r="E118" i="11" s="1"/>
  <c r="E103" i="11" a="1"/>
  <c r="E103" i="11" s="1"/>
  <c r="E64" i="11" a="1"/>
  <c r="E64" i="11" s="1"/>
  <c r="E68" i="11" a="1"/>
  <c r="E68" i="11" s="1"/>
  <c r="E74" i="11" a="1"/>
  <c r="E74" i="11" s="1"/>
  <c r="E78" i="11" a="1"/>
  <c r="E78" i="11" s="1"/>
  <c r="E98" i="11" a="1"/>
  <c r="E98" i="11" s="1"/>
  <c r="E89" i="11" a="1"/>
  <c r="E89" i="11" s="1"/>
  <c r="E39" i="11" a="1"/>
  <c r="E39" i="11" s="1"/>
  <c r="E44" i="11" a="1"/>
  <c r="E44" i="11" s="1"/>
  <c r="E121" i="11" a="1"/>
  <c r="E121" i="11" s="1"/>
  <c r="G62" i="15" a="1"/>
  <c r="G62" i="15" s="1"/>
  <c r="E110" i="11" a="1"/>
  <c r="E110" i="11" s="1"/>
  <c r="E124" i="11" a="1"/>
  <c r="E124" i="11" s="1"/>
  <c r="E56" i="11" a="1"/>
  <c r="E56" i="11" s="1"/>
  <c r="E60" i="11" a="1"/>
  <c r="E60" i="11" s="1"/>
  <c r="E66" i="11" a="1"/>
  <c r="E66" i="11" s="1"/>
  <c r="E75" i="11" a="1"/>
  <c r="E75" i="11" s="1"/>
  <c r="E90" i="11" a="1"/>
  <c r="E90" i="11" s="1"/>
  <c r="E81" i="11" a="1"/>
  <c r="E81" i="11" s="1"/>
  <c r="C98" i="15" a="1"/>
  <c r="C98" i="15" s="1"/>
  <c r="E34" i="11" a="1"/>
  <c r="E34" i="11" s="1"/>
  <c r="E41" i="11" a="1"/>
  <c r="E41" i="11" s="1"/>
  <c r="E105" i="11" a="1"/>
  <c r="E105" i="11" s="1"/>
  <c r="E125" i="11" a="1"/>
  <c r="E125" i="11" s="1"/>
  <c r="E108" i="11" a="1"/>
  <c r="E108" i="11" s="1"/>
  <c r="E63" i="11" a="1"/>
  <c r="E63" i="11" s="1"/>
  <c r="E67" i="11" a="1"/>
  <c r="E67" i="11" s="1"/>
  <c r="G68" i="15" a="1"/>
  <c r="G68" i="15" s="1"/>
  <c r="E73" i="11" a="1"/>
  <c r="E73" i="11" s="1"/>
  <c r="G65" i="15" a="1"/>
  <c r="G65" i="15" s="1"/>
  <c r="E85" i="11" a="1"/>
  <c r="E85" i="11" s="1"/>
  <c r="E100" i="11" a="1"/>
  <c r="E100" i="11" s="1"/>
  <c r="E88" i="11" a="1"/>
  <c r="E88" i="11" s="1"/>
  <c r="E50" i="11" a="1"/>
  <c r="E50" i="11" s="1"/>
  <c r="E31" i="11" a="1"/>
  <c r="E31" i="11" s="1"/>
  <c r="E36" i="11" a="1"/>
  <c r="E36" i="11" s="1"/>
  <c r="E28" i="16"/>
  <c r="I12" i="16"/>
  <c r="U25" i="16"/>
  <c r="C25" i="15" a="1"/>
  <c r="C25" i="15" s="1"/>
  <c r="G76" i="15" a="1"/>
  <c r="G76" i="15" s="1"/>
  <c r="G26" i="15" a="1"/>
  <c r="G26" i="15" s="1"/>
  <c r="H26" i="15" s="1"/>
  <c r="G50" i="15" a="1"/>
  <c r="G50" i="15" s="1"/>
  <c r="H50" i="15" s="1"/>
  <c r="G53" i="15" a="1"/>
  <c r="G53" i="15" s="1"/>
  <c r="H135" i="15"/>
  <c r="G51" i="15" a="1"/>
  <c r="G51" i="15" s="1"/>
  <c r="G98" i="15" a="1"/>
  <c r="G98" i="15" s="1"/>
  <c r="G99" i="15" a="1"/>
  <c r="G99" i="15" s="1"/>
  <c r="G25" i="15" a="1"/>
  <c r="G25" i="15" s="1"/>
  <c r="G24" i="15" a="1"/>
  <c r="G24" i="15" s="1"/>
  <c r="H24" i="15" s="1"/>
  <c r="G52" i="15" a="1"/>
  <c r="G52" i="15" s="1"/>
  <c r="C50" i="15" a="1"/>
  <c r="C50" i="15" s="1"/>
  <c r="E50" i="15" s="1"/>
  <c r="N17" i="15" a="1"/>
  <c r="N17" i="15" s="1"/>
  <c r="E94" i="15"/>
  <c r="D94" i="15"/>
  <c r="AD12" i="16" s="1"/>
  <c r="G29" i="15" a="1"/>
  <c r="G29" i="15" s="1"/>
  <c r="C67" i="15" a="1"/>
  <c r="C67" i="15" s="1"/>
  <c r="G37" i="15" a="1"/>
  <c r="G37" i="15" s="1"/>
  <c r="C34" i="15" a="1"/>
  <c r="C34" i="15" s="1"/>
  <c r="AK11" i="16" s="1"/>
  <c r="N19" i="15" a="1"/>
  <c r="N19" i="15" s="1"/>
  <c r="G63" i="15" a="1"/>
  <c r="G63" i="15" s="1"/>
  <c r="H63" i="15" s="1"/>
  <c r="C59" i="15" a="1"/>
  <c r="C59" i="15" s="1"/>
  <c r="AG26" i="16" s="1"/>
  <c r="N11" i="15" a="1"/>
  <c r="N11" i="15" s="1"/>
  <c r="C60" i="15" a="1"/>
  <c r="C60" i="15" s="1"/>
  <c r="C26" i="15" a="1"/>
  <c r="C26" i="15" s="1"/>
  <c r="E22" i="15"/>
  <c r="D22" i="15"/>
  <c r="G31" i="15" a="1"/>
  <c r="G31" i="15" s="1"/>
  <c r="C28" i="15" a="1"/>
  <c r="C28" i="15" s="1"/>
  <c r="Y30" i="16" s="1"/>
  <c r="D52" i="15"/>
  <c r="E52" i="15"/>
  <c r="N12" i="15" a="1"/>
  <c r="N12" i="15" s="1"/>
  <c r="G67" i="15" a="1"/>
  <c r="G67" i="15" s="1"/>
  <c r="C64" i="15" a="1"/>
  <c r="C64" i="15" s="1"/>
  <c r="B87" i="17" s="1" a="1"/>
  <c r="B87" i="17" s="1"/>
  <c r="K14" i="15" a="1"/>
  <c r="K14" i="15" s="1"/>
  <c r="K23" i="15" a="1"/>
  <c r="K23" i="15" s="1"/>
  <c r="E139" i="15"/>
  <c r="D139" i="15"/>
  <c r="Z28" i="16" s="1"/>
  <c r="C24" i="15" a="1"/>
  <c r="C24" i="15" s="1"/>
  <c r="G38" i="15" a="1"/>
  <c r="G38" i="15" s="1"/>
  <c r="C35" i="15" a="1"/>
  <c r="C35" i="15" s="1"/>
  <c r="Y22" i="16" s="1"/>
  <c r="G81" i="15" a="1"/>
  <c r="G81" i="15" s="1"/>
  <c r="C77" i="15" a="1"/>
  <c r="C77" i="15" s="1"/>
  <c r="E98" i="15"/>
  <c r="G71" i="15" a="1"/>
  <c r="G71" i="15" s="1"/>
  <c r="C97" i="15" a="1"/>
  <c r="C97" i="15" s="1"/>
  <c r="G27" i="15" a="1"/>
  <c r="G27" i="15" s="1"/>
  <c r="N13" i="15" a="1"/>
  <c r="N13" i="15" s="1"/>
  <c r="N14" i="15" a="1"/>
  <c r="N14" i="15" s="1"/>
  <c r="N18" i="15" a="1"/>
  <c r="N18" i="15" s="1"/>
  <c r="G56" i="15" a="1"/>
  <c r="G56" i="15" s="1"/>
  <c r="C53" i="15" a="1"/>
  <c r="C53" i="15" s="1"/>
  <c r="K24" i="15" a="1"/>
  <c r="K24" i="15" s="1"/>
  <c r="D50" i="15"/>
  <c r="G66" i="15" a="1"/>
  <c r="G66" i="15" s="1"/>
  <c r="C63" i="15" a="1"/>
  <c r="C63" i="15" s="1"/>
  <c r="G64" i="15" a="1"/>
  <c r="G64" i="15" s="1"/>
  <c r="D23" i="15"/>
  <c r="E23" i="15"/>
  <c r="G28" i="15" a="1"/>
  <c r="G28" i="15" s="1"/>
  <c r="N20" i="15" a="1"/>
  <c r="N20" i="15" s="1"/>
  <c r="K25" i="15" a="1"/>
  <c r="K25" i="15" s="1"/>
  <c r="G80" i="15" a="1"/>
  <c r="G80" i="15" s="1"/>
  <c r="C76" i="15" a="1"/>
  <c r="C76" i="15" s="1"/>
  <c r="C56" i="15" a="1"/>
  <c r="C56" i="15" s="1"/>
  <c r="K16" i="15" a="1"/>
  <c r="K16" i="15" s="1"/>
  <c r="G34" i="15" a="1"/>
  <c r="G34" i="15" s="1"/>
  <c r="C31" i="15" a="1"/>
  <c r="C31" i="15" s="1"/>
  <c r="Y24" i="16" s="1"/>
  <c r="N16" i="15" a="1"/>
  <c r="N16" i="15" s="1"/>
  <c r="G79" i="15" a="1"/>
  <c r="G79" i="15" s="1"/>
  <c r="C75" i="15" a="1"/>
  <c r="C75" i="15" s="1"/>
  <c r="G69" i="15" a="1"/>
  <c r="G69" i="15" s="1"/>
  <c r="G40" i="15" a="1"/>
  <c r="G40" i="15" s="1"/>
  <c r="C37" i="15" a="1"/>
  <c r="C37" i="15" s="1"/>
  <c r="AO10" i="16" s="1"/>
  <c r="G35" i="15" a="1"/>
  <c r="G35" i="15" s="1"/>
  <c r="C32" i="15" a="1"/>
  <c r="C32" i="15" s="1"/>
  <c r="Y18" i="16" s="1"/>
  <c r="G55" i="15" a="1"/>
  <c r="G55" i="15" s="1"/>
  <c r="G60" i="15" a="1"/>
  <c r="G60" i="15" s="1"/>
  <c r="G72" i="15" a="1"/>
  <c r="G72" i="15" s="1"/>
  <c r="C69" i="15" a="1"/>
  <c r="C69" i="15" s="1"/>
  <c r="C140" i="15" a="1"/>
  <c r="C140" i="15" s="1"/>
  <c r="G36" i="15" a="1"/>
  <c r="G36" i="15" s="1"/>
  <c r="C33" i="15" a="1"/>
  <c r="C33" i="15" s="1"/>
  <c r="AO13" i="16" s="1"/>
  <c r="G54" i="15" a="1"/>
  <c r="G54" i="15" s="1"/>
  <c r="C51" i="15" a="1"/>
  <c r="C51" i="15" s="1"/>
  <c r="AK10" i="16" s="1"/>
  <c r="C66" i="15" a="1"/>
  <c r="C66" i="15" s="1"/>
  <c r="G33" i="15" a="1"/>
  <c r="G33" i="15" s="1"/>
  <c r="K15" i="15" a="1"/>
  <c r="K15" i="15" s="1"/>
  <c r="C30" i="15" a="1"/>
  <c r="C30" i="15" s="1"/>
  <c r="AG19" i="16" s="1"/>
  <c r="C62" i="15" a="1"/>
  <c r="C62" i="15" s="1"/>
  <c r="G30" i="15" a="1"/>
  <c r="G30" i="15" s="1"/>
  <c r="C27" i="15" a="1"/>
  <c r="C27" i="15" s="1"/>
  <c r="AG17" i="16" s="1"/>
  <c r="C68" i="15" a="1"/>
  <c r="C68" i="15" s="1"/>
  <c r="B97" i="17" s="1" a="1"/>
  <c r="B97" i="17" s="1"/>
  <c r="G32" i="15" a="1"/>
  <c r="G32" i="15" s="1"/>
  <c r="C29" i="15" a="1"/>
  <c r="C29" i="15" s="1"/>
  <c r="AG8" i="16" s="1"/>
  <c r="G70" i="15" a="1"/>
  <c r="G70" i="15" s="1"/>
  <c r="E86" i="15"/>
  <c r="D86" i="15"/>
  <c r="AP25" i="16" s="1"/>
  <c r="C99" i="15" a="1"/>
  <c r="C99" i="15" s="1"/>
  <c r="G39" i="15" a="1"/>
  <c r="G39" i="15" s="1"/>
  <c r="C36" i="15" a="1"/>
  <c r="C36" i="15" s="1"/>
  <c r="Y27" i="16" s="1"/>
  <c r="K17" i="15" a="1"/>
  <c r="K17" i="15" s="1"/>
  <c r="D7" i="3"/>
  <c r="D8" i="3"/>
  <c r="D9" i="3"/>
  <c r="D6" i="3"/>
  <c r="D10" i="3"/>
  <c r="D11" i="3"/>
  <c r="D5" i="3"/>
  <c r="H66" i="15" l="1"/>
  <c r="AK57" i="16"/>
  <c r="Q57" i="16"/>
  <c r="H72" i="15"/>
  <c r="E51" i="16"/>
  <c r="Y51" i="16"/>
  <c r="H80" i="15"/>
  <c r="J55" i="16" s="1"/>
  <c r="I55" i="16"/>
  <c r="O11" i="15"/>
  <c r="M70" i="16"/>
  <c r="B39" i="17" a="1"/>
  <c r="B39" i="17" s="1"/>
  <c r="AG70" i="16"/>
  <c r="H46" i="15"/>
  <c r="AC44" i="16"/>
  <c r="I46" i="16"/>
  <c r="L38" i="15"/>
  <c r="B182" i="17" a="1"/>
  <c r="B182" i="17" s="1"/>
  <c r="AC69" i="16"/>
  <c r="I69" i="16"/>
  <c r="AC28" i="16"/>
  <c r="B144" i="17" a="1"/>
  <c r="B144" i="17" s="1"/>
  <c r="B200" i="17" a="1"/>
  <c r="B200" i="17" s="1"/>
  <c r="AG5" i="16"/>
  <c r="O28" i="15"/>
  <c r="E73" i="16"/>
  <c r="B193" i="17" a="1"/>
  <c r="B193" i="17" s="1"/>
  <c r="Y73" i="16"/>
  <c r="F71" i="16"/>
  <c r="Z71" i="16"/>
  <c r="H32" i="15"/>
  <c r="AC42" i="16"/>
  <c r="I43" i="16"/>
  <c r="H60" i="15"/>
  <c r="AG42" i="16"/>
  <c r="M42" i="16"/>
  <c r="H51" i="15"/>
  <c r="AO41" i="16"/>
  <c r="U41" i="16"/>
  <c r="H65" i="15"/>
  <c r="B38" i="17" a="1"/>
  <c r="B38" i="17" s="1"/>
  <c r="Q44" i="16"/>
  <c r="AK44" i="16"/>
  <c r="H59" i="15"/>
  <c r="B35" i="17" a="1"/>
  <c r="B35" i="17" s="1"/>
  <c r="Q52" i="16"/>
  <c r="AK52" i="16"/>
  <c r="O30" i="15"/>
  <c r="AO73" i="16"/>
  <c r="B198" i="17" a="1"/>
  <c r="B198" i="17" s="1"/>
  <c r="U73" i="16"/>
  <c r="O29" i="15"/>
  <c r="AO72" i="16"/>
  <c r="B196" i="17" a="1"/>
  <c r="B196" i="17" s="1"/>
  <c r="U72" i="16"/>
  <c r="H88" i="15"/>
  <c r="AG54" i="16"/>
  <c r="M54" i="16"/>
  <c r="L28" i="15"/>
  <c r="B124" i="17" a="1"/>
  <c r="B124" i="17" s="1"/>
  <c r="AK64" i="16"/>
  <c r="Q64" i="16"/>
  <c r="AO18" i="16"/>
  <c r="B192" i="17" a="1"/>
  <c r="B192" i="17" s="1"/>
  <c r="H96" i="15"/>
  <c r="B57" i="17" a="1"/>
  <c r="B57" i="17" s="1"/>
  <c r="AG55" i="16"/>
  <c r="M55" i="16"/>
  <c r="B208" i="17" a="1"/>
  <c r="B208" i="17" s="1"/>
  <c r="AC7" i="16"/>
  <c r="B194" i="17" a="1"/>
  <c r="B194" i="17" s="1"/>
  <c r="AG22" i="16"/>
  <c r="B123" i="17" a="1"/>
  <c r="B123" i="17" s="1"/>
  <c r="AK21" i="16"/>
  <c r="L27" i="15"/>
  <c r="B121" i="17" a="1"/>
  <c r="B121" i="17" s="1"/>
  <c r="AK63" i="16"/>
  <c r="Q63" i="16"/>
  <c r="B142" i="17" a="1"/>
  <c r="B142" i="17" s="1"/>
  <c r="AK20" i="16"/>
  <c r="H45" i="15"/>
  <c r="Y39" i="16"/>
  <c r="E39" i="16"/>
  <c r="H82" i="15"/>
  <c r="Y37" i="16"/>
  <c r="E37" i="16"/>
  <c r="B47" i="17" a="1"/>
  <c r="B47" i="17" s="1"/>
  <c r="AL49" i="16"/>
  <c r="R49" i="16"/>
  <c r="AH56" i="16"/>
  <c r="N56" i="16"/>
  <c r="L17" i="15"/>
  <c r="B45" i="17" a="1"/>
  <c r="B45" i="17" s="1"/>
  <c r="AG62" i="16"/>
  <c r="M62" i="16"/>
  <c r="B89" i="17" a="1"/>
  <c r="B89" i="17" s="1"/>
  <c r="AC22" i="16"/>
  <c r="H79" i="15"/>
  <c r="AP43" i="16" s="1"/>
  <c r="AO43" i="16"/>
  <c r="L25" i="15"/>
  <c r="B95" i="17" a="1"/>
  <c r="B95" i="17" s="1"/>
  <c r="M64" i="16"/>
  <c r="AG64" i="16"/>
  <c r="B146" i="17" a="1"/>
  <c r="B146" i="17" s="1"/>
  <c r="AK31" i="16"/>
  <c r="H55" i="15"/>
  <c r="E35" i="16"/>
  <c r="Y35" i="16"/>
  <c r="O16" i="15"/>
  <c r="Y70" i="16"/>
  <c r="B83" i="17" a="1"/>
  <c r="B83" i="17" s="1"/>
  <c r="E70" i="16"/>
  <c r="O20" i="15"/>
  <c r="B111" i="17" a="1"/>
  <c r="B111" i="17" s="1"/>
  <c r="AG73" i="16"/>
  <c r="M73" i="16"/>
  <c r="L24" i="15"/>
  <c r="B93" i="17" a="1"/>
  <c r="B93" i="17" s="1"/>
  <c r="M63" i="16"/>
  <c r="AG63" i="16"/>
  <c r="H71" i="15"/>
  <c r="Y47" i="16"/>
  <c r="E47" i="16"/>
  <c r="O17" i="15"/>
  <c r="B94" i="17" a="1"/>
  <c r="B94" i="17" s="1"/>
  <c r="AK72" i="16"/>
  <c r="Q72" i="16"/>
  <c r="AC5" i="16"/>
  <c r="B136" i="17" a="1"/>
  <c r="B136" i="17" s="1"/>
  <c r="O24" i="15"/>
  <c r="B143" i="17" a="1"/>
  <c r="B143" i="17" s="1"/>
  <c r="E72" i="16"/>
  <c r="Y72" i="16"/>
  <c r="H21" i="15"/>
  <c r="AO54" i="16"/>
  <c r="U54" i="16"/>
  <c r="B188" i="17" a="1"/>
  <c r="B188" i="17" s="1"/>
  <c r="AC9" i="16"/>
  <c r="B133" i="17" a="1"/>
  <c r="B133" i="17" s="1"/>
  <c r="AO14" i="16"/>
  <c r="H134" i="15"/>
  <c r="B79" i="17" a="1"/>
  <c r="B79" i="17" s="1"/>
  <c r="AG38" i="16"/>
  <c r="M38" i="16"/>
  <c r="O26" i="15"/>
  <c r="AO71" i="16"/>
  <c r="U71" i="16"/>
  <c r="B185" i="17" a="1"/>
  <c r="B185" i="17" s="1"/>
  <c r="H83" i="15"/>
  <c r="B50" i="17" a="1"/>
  <c r="B50" i="17" s="1"/>
  <c r="U48" i="16"/>
  <c r="AO48" i="16"/>
  <c r="H95" i="15"/>
  <c r="U47" i="16"/>
  <c r="AO47" i="16"/>
  <c r="B187" i="17" a="1"/>
  <c r="B187" i="17" s="1"/>
  <c r="AO12" i="16"/>
  <c r="B181" i="17" a="1"/>
  <c r="B181" i="17" s="1"/>
  <c r="AK32" i="16"/>
  <c r="L26" i="15"/>
  <c r="B112" i="17" a="1"/>
  <c r="B112" i="17" s="1"/>
  <c r="AG65" i="16"/>
  <c r="M65" i="16"/>
  <c r="H75" i="15"/>
  <c r="R59" i="16" s="1"/>
  <c r="Q59" i="16"/>
  <c r="AD55" i="16"/>
  <c r="J56" i="16"/>
  <c r="F68" i="16"/>
  <c r="Z68" i="16"/>
  <c r="AH72" i="16"/>
  <c r="N72" i="16"/>
  <c r="AC27" i="16"/>
  <c r="B131" i="17" a="1"/>
  <c r="B131" i="17" s="1"/>
  <c r="H47" i="15"/>
  <c r="B28" i="17" a="1"/>
  <c r="B28" i="17" s="1"/>
  <c r="AK50" i="16"/>
  <c r="Q50" i="16"/>
  <c r="B101" i="17" a="1"/>
  <c r="B101" i="17" s="1"/>
  <c r="AK26" i="16"/>
  <c r="B122" i="17" a="1"/>
  <c r="B122" i="17" s="1"/>
  <c r="AO6" i="16"/>
  <c r="H39" i="15"/>
  <c r="B22" i="17" a="1"/>
  <c r="B22" i="17" s="1"/>
  <c r="U40" i="16"/>
  <c r="AO40" i="16"/>
  <c r="H54" i="15"/>
  <c r="B32" i="17" a="1"/>
  <c r="B32" i="17" s="1"/>
  <c r="AO37" i="16"/>
  <c r="U37" i="16"/>
  <c r="H28" i="15"/>
  <c r="AC52" i="16"/>
  <c r="I53" i="16"/>
  <c r="AG28" i="16"/>
  <c r="B69" i="17" a="1"/>
  <c r="B69" i="17" s="1"/>
  <c r="L23" i="15"/>
  <c r="B84" i="17" a="1"/>
  <c r="B84" i="17" s="1"/>
  <c r="U66" i="16"/>
  <c r="AO66" i="16"/>
  <c r="H31" i="15"/>
  <c r="B17" i="17" a="1"/>
  <c r="B17" i="17" s="1"/>
  <c r="AC46" i="16"/>
  <c r="I48" i="16"/>
  <c r="O19" i="15"/>
  <c r="B108" i="17" a="1"/>
  <c r="B108" i="17" s="1"/>
  <c r="AK74" i="16"/>
  <c r="Q74" i="16"/>
  <c r="H53" i="15"/>
  <c r="AK54" i="16"/>
  <c r="Q54" i="16"/>
  <c r="H68" i="15"/>
  <c r="B40" i="17" a="1"/>
  <c r="B40" i="17" s="1"/>
  <c r="E50" i="16"/>
  <c r="Y50" i="16"/>
  <c r="D98" i="15"/>
  <c r="AP9" i="16" s="1"/>
  <c r="AO9" i="16"/>
  <c r="B147" i="17" a="1"/>
  <c r="B147" i="17" s="1"/>
  <c r="H93" i="15"/>
  <c r="AG36" i="16"/>
  <c r="M36" i="16"/>
  <c r="AG7" i="16"/>
  <c r="B203" i="17" a="1"/>
  <c r="B203" i="17" s="1"/>
  <c r="B201" i="17" a="1"/>
  <c r="B201" i="17" s="1"/>
  <c r="AG9" i="16"/>
  <c r="H20" i="15"/>
  <c r="AC51" i="16"/>
  <c r="I52" i="16"/>
  <c r="L12" i="15"/>
  <c r="B16" i="17" a="1"/>
  <c r="B16" i="17" s="1"/>
  <c r="Y63" i="16"/>
  <c r="E63" i="16"/>
  <c r="B127" i="17" a="1"/>
  <c r="B127" i="17" s="1"/>
  <c r="AG10" i="16"/>
  <c r="AC25" i="16"/>
  <c r="B216" i="17" a="1"/>
  <c r="B216" i="17" s="1"/>
  <c r="H90" i="15"/>
  <c r="Y45" i="16"/>
  <c r="E45" i="16"/>
  <c r="AC3" i="16"/>
  <c r="B214" i="17" a="1"/>
  <c r="B214" i="17" s="1"/>
  <c r="B134" i="17" a="1"/>
  <c r="B134" i="17" s="1"/>
  <c r="AK29" i="16"/>
  <c r="O27" i="15"/>
  <c r="AK76" i="16"/>
  <c r="Q76" i="16"/>
  <c r="B191" i="17" a="1"/>
  <c r="B191" i="17" s="1"/>
  <c r="H48" i="15"/>
  <c r="U39" i="16"/>
  <c r="AO39" i="16"/>
  <c r="F31" i="16"/>
  <c r="Z31" i="16"/>
  <c r="H74" i="15"/>
  <c r="R58" i="16" s="1"/>
  <c r="Q58" i="16"/>
  <c r="B44" i="17" a="1"/>
  <c r="B44" i="17" s="1"/>
  <c r="B56" i="17" a="1"/>
  <c r="B56" i="17" s="1"/>
  <c r="H98" i="15"/>
  <c r="B58" i="17" a="1"/>
  <c r="B58" i="17" s="1"/>
  <c r="AO58" i="16"/>
  <c r="U58" i="16"/>
  <c r="O21" i="15"/>
  <c r="B126" i="17" a="1"/>
  <c r="B126" i="17" s="1"/>
  <c r="Q75" i="16"/>
  <c r="AK75" i="16"/>
  <c r="H61" i="15"/>
  <c r="B36" i="17" a="1"/>
  <c r="B36" i="17" s="1"/>
  <c r="AK46" i="16"/>
  <c r="Q46" i="16"/>
  <c r="B189" i="17" a="1"/>
  <c r="B189" i="17" s="1"/>
  <c r="AK19" i="16"/>
  <c r="H89" i="15"/>
  <c r="B53" i="17" a="1"/>
  <c r="B53" i="17" s="1"/>
  <c r="AG53" i="16"/>
  <c r="M53" i="16"/>
  <c r="B149" i="17" a="1"/>
  <c r="B149" i="17" s="1"/>
  <c r="AC21" i="16"/>
  <c r="H30" i="15"/>
  <c r="AO61" i="16"/>
  <c r="AK45" i="16"/>
  <c r="Q45" i="16"/>
  <c r="H35" i="15"/>
  <c r="AC45" i="16"/>
  <c r="I47" i="16"/>
  <c r="H34" i="15"/>
  <c r="B19" i="17" a="1"/>
  <c r="B19" i="17" s="1"/>
  <c r="AO42" i="16"/>
  <c r="U42" i="16"/>
  <c r="H56" i="15"/>
  <c r="B33" i="17" a="1"/>
  <c r="B33" i="17" s="1"/>
  <c r="AC8" i="16"/>
  <c r="B107" i="17" a="1"/>
  <c r="B107" i="17" s="1"/>
  <c r="L14" i="15"/>
  <c r="B34" i="17" a="1"/>
  <c r="B34" i="17" s="1"/>
  <c r="U62" i="16"/>
  <c r="AO62" i="16"/>
  <c r="H52" i="15"/>
  <c r="R56" i="16" s="1"/>
  <c r="B31" i="17" a="1"/>
  <c r="B31" i="17" s="1"/>
  <c r="Q56" i="16"/>
  <c r="H62" i="15"/>
  <c r="Q55" i="16"/>
  <c r="AK55" i="16"/>
  <c r="O25" i="15"/>
  <c r="AG75" i="16"/>
  <c r="M75" i="16"/>
  <c r="B183" i="17" a="1"/>
  <c r="B183" i="17" s="1"/>
  <c r="B190" i="17" a="1"/>
  <c r="B190" i="17" s="1"/>
  <c r="AC6" i="16"/>
  <c r="H43" i="15"/>
  <c r="AC48" i="16"/>
  <c r="I50" i="16"/>
  <c r="O32" i="15"/>
  <c r="B209" i="17" a="1"/>
  <c r="B209" i="17" s="1"/>
  <c r="AO74" i="16"/>
  <c r="U74" i="16"/>
  <c r="H17" i="15"/>
  <c r="AK35" i="16"/>
  <c r="Q35" i="16"/>
  <c r="H44" i="15"/>
  <c r="B26" i="17" a="1"/>
  <c r="B26" i="17" s="1"/>
  <c r="E54" i="16"/>
  <c r="Y54" i="16"/>
  <c r="H84" i="15"/>
  <c r="AK40" i="16"/>
  <c r="Q40" i="16"/>
  <c r="H139" i="15"/>
  <c r="AG52" i="16"/>
  <c r="M52" i="16"/>
  <c r="H137" i="15"/>
  <c r="B81" i="17" a="1"/>
  <c r="B81" i="17" s="1"/>
  <c r="AG34" i="16"/>
  <c r="M34" i="16"/>
  <c r="H91" i="15"/>
  <c r="B54" i="17" a="1"/>
  <c r="B54" i="17" s="1"/>
  <c r="U56" i="16"/>
  <c r="AO56" i="16"/>
  <c r="B202" i="17" a="1"/>
  <c r="B202" i="17" s="1"/>
  <c r="AG3" i="16"/>
  <c r="B102" i="17" a="1"/>
  <c r="B102" i="17" s="1"/>
  <c r="AO19" i="16"/>
  <c r="H41" i="15"/>
  <c r="U52" i="16"/>
  <c r="AO52" i="16"/>
  <c r="L31" i="15"/>
  <c r="B140" i="17" a="1"/>
  <c r="B140" i="17" s="1"/>
  <c r="I67" i="16"/>
  <c r="AC67" i="16"/>
  <c r="O31" i="15"/>
  <c r="U75" i="16"/>
  <c r="AO75" i="16"/>
  <c r="B206" i="17" a="1"/>
  <c r="B206" i="17" s="1"/>
  <c r="Y9" i="16"/>
  <c r="E9" i="16"/>
  <c r="AH43" i="16"/>
  <c r="N43" i="16"/>
  <c r="AD70" i="16"/>
  <c r="J70" i="16"/>
  <c r="AP60" i="16"/>
  <c r="V60" i="16"/>
  <c r="H33" i="15"/>
  <c r="Y44" i="16"/>
  <c r="E44" i="16"/>
  <c r="H27" i="15"/>
  <c r="AK43" i="16"/>
  <c r="Q43" i="16"/>
  <c r="H36" i="15"/>
  <c r="AC49" i="16"/>
  <c r="I51" i="16"/>
  <c r="H37" i="15"/>
  <c r="B21" i="17" a="1"/>
  <c r="B21" i="17" s="1"/>
  <c r="Y41" i="16"/>
  <c r="E41" i="16"/>
  <c r="L18" i="15"/>
  <c r="B55" i="17" a="1"/>
  <c r="B55" i="17" s="1"/>
  <c r="AC63" i="16"/>
  <c r="I63" i="16"/>
  <c r="L19" i="15"/>
  <c r="B64" i="17" a="1"/>
  <c r="B64" i="17" s="1"/>
  <c r="I64" i="16"/>
  <c r="AC64" i="16"/>
  <c r="L39" i="15"/>
  <c r="B184" i="17" a="1"/>
  <c r="B184" i="17" s="1"/>
  <c r="AK67" i="16"/>
  <c r="Q67" i="16"/>
  <c r="B213" i="17" a="1"/>
  <c r="B213" i="17" s="1"/>
  <c r="AK18" i="16"/>
  <c r="H18" i="15"/>
  <c r="AC40" i="16"/>
  <c r="I40" i="16"/>
  <c r="Z53" i="16"/>
  <c r="F53" i="16"/>
  <c r="J38" i="16"/>
  <c r="AD38" i="16"/>
  <c r="L29" i="15"/>
  <c r="B125" i="17" a="1"/>
  <c r="B125" i="17" s="1"/>
  <c r="AG66" i="16"/>
  <c r="M66" i="16"/>
  <c r="H40" i="15"/>
  <c r="U51" i="16"/>
  <c r="AO51" i="16"/>
  <c r="H64" i="15"/>
  <c r="Y36" i="16"/>
  <c r="E36" i="16"/>
  <c r="H67" i="15"/>
  <c r="V43" i="16" s="1"/>
  <c r="U43" i="16"/>
  <c r="B92" i="17" a="1"/>
  <c r="B92" i="17" s="1"/>
  <c r="AG18" i="16"/>
  <c r="H25" i="15"/>
  <c r="AL56" i="16" s="1"/>
  <c r="AK56" i="16"/>
  <c r="H76" i="15"/>
  <c r="AG39" i="16"/>
  <c r="M39" i="16"/>
  <c r="B128" i="17" a="1"/>
  <c r="B128" i="17" s="1"/>
  <c r="AG6" i="16"/>
  <c r="H58" i="15"/>
  <c r="E46" i="16"/>
  <c r="Y46" i="16"/>
  <c r="B135" i="17" a="1"/>
  <c r="B135" i="17" s="1"/>
  <c r="AG23" i="16"/>
  <c r="B100" i="17" a="1"/>
  <c r="B100" i="17" s="1"/>
  <c r="AC13" i="16"/>
  <c r="AC4" i="16"/>
  <c r="B130" i="17" a="1"/>
  <c r="B130" i="17" s="1"/>
  <c r="O23" i="15"/>
  <c r="M74" i="16"/>
  <c r="B141" i="17" a="1"/>
  <c r="B141" i="17" s="1"/>
  <c r="AG74" i="16"/>
  <c r="B205" i="17" a="1"/>
  <c r="B205" i="17" s="1"/>
  <c r="Y23" i="16"/>
  <c r="B104" i="17" a="1"/>
  <c r="B104" i="17" s="1"/>
  <c r="AO7" i="16"/>
  <c r="B215" i="17" a="1"/>
  <c r="B215" i="17" s="1"/>
  <c r="AK17" i="16"/>
  <c r="L43" i="15"/>
  <c r="B199" i="17" a="1"/>
  <c r="B199" i="17" s="1"/>
  <c r="AO65" i="16"/>
  <c r="U65" i="16"/>
  <c r="H19" i="15"/>
  <c r="AK47" i="16"/>
  <c r="Q47" i="16"/>
  <c r="B204" i="17" a="1"/>
  <c r="B204" i="17" s="1"/>
  <c r="Y19" i="16"/>
  <c r="B120" i="17" a="1"/>
  <c r="B120" i="17" s="1"/>
  <c r="AC24" i="16"/>
  <c r="H136" i="15"/>
  <c r="AO45" i="16"/>
  <c r="U45" i="16"/>
  <c r="L41" i="15"/>
  <c r="B195" i="17" a="1"/>
  <c r="B195" i="17" s="1"/>
  <c r="E67" i="16"/>
  <c r="Y67" i="16"/>
  <c r="H49" i="15"/>
  <c r="B29" i="17" a="1"/>
  <c r="B29" i="17" s="1"/>
  <c r="Y55" i="16"/>
  <c r="E55" i="16"/>
  <c r="AP67" i="16"/>
  <c r="V67" i="16"/>
  <c r="AG12" i="16"/>
  <c r="B105" i="17" a="1"/>
  <c r="B105" i="17" s="1"/>
  <c r="M12" i="16"/>
  <c r="B85" i="17" a="1"/>
  <c r="B85" i="17" s="1"/>
  <c r="AC23" i="16"/>
  <c r="L16" i="15"/>
  <c r="B42" i="17" a="1"/>
  <c r="B42" i="17" s="1"/>
  <c r="AC62" i="16"/>
  <c r="I62" i="16"/>
  <c r="O18" i="15"/>
  <c r="Q73" i="16"/>
  <c r="AK73" i="16"/>
  <c r="B96" i="17" a="1"/>
  <c r="B96" i="17" s="1"/>
  <c r="H81" i="15"/>
  <c r="B49" i="17" a="1"/>
  <c r="B49" i="17" s="1"/>
  <c r="AG51" i="16"/>
  <c r="M51" i="16"/>
  <c r="B212" i="17" a="1"/>
  <c r="B212" i="17" s="1"/>
  <c r="Y17" i="16"/>
  <c r="O14" i="15"/>
  <c r="AK71" i="16"/>
  <c r="Q71" i="16"/>
  <c r="B48" i="17" a="1"/>
  <c r="B48" i="17" s="1"/>
  <c r="H70" i="15"/>
  <c r="B41" i="17" a="1"/>
  <c r="B41" i="17" s="1"/>
  <c r="AO53" i="16"/>
  <c r="U53" i="16"/>
  <c r="L15" i="15"/>
  <c r="B37" i="17" a="1"/>
  <c r="B37" i="17" s="1"/>
  <c r="AO63" i="16"/>
  <c r="U63" i="16"/>
  <c r="AO22" i="16"/>
  <c r="B99" i="17" a="1"/>
  <c r="B99" i="17" s="1"/>
  <c r="H69" i="15"/>
  <c r="AG44" i="16"/>
  <c r="M44" i="16"/>
  <c r="B106" i="17" a="1"/>
  <c r="B106" i="17" s="1"/>
  <c r="AG13" i="16"/>
  <c r="M13" i="16"/>
  <c r="B86" i="17" a="1"/>
  <c r="B86" i="17" s="1"/>
  <c r="AG29" i="16"/>
  <c r="O13" i="15"/>
  <c r="AK70" i="16"/>
  <c r="B46" i="17" a="1"/>
  <c r="B46" i="17" s="1"/>
  <c r="Q70" i="16"/>
  <c r="H38" i="15"/>
  <c r="U36" i="16"/>
  <c r="AO36" i="16"/>
  <c r="O12" i="15"/>
  <c r="B43" i="17" a="1"/>
  <c r="B43" i="17" s="1"/>
  <c r="M71" i="16"/>
  <c r="AG71" i="16"/>
  <c r="B80" i="17" a="1"/>
  <c r="B80" i="17" s="1"/>
  <c r="AC11" i="16"/>
  <c r="H29" i="15"/>
  <c r="AK38" i="16"/>
  <c r="Q38" i="16"/>
  <c r="H99" i="15"/>
  <c r="E40" i="16"/>
  <c r="Y40" i="16"/>
  <c r="E25" i="15"/>
  <c r="B30" i="17" a="1"/>
  <c r="B30" i="17" s="1"/>
  <c r="L40" i="15"/>
  <c r="B186" i="17" a="1"/>
  <c r="B186" i="17" s="1"/>
  <c r="Y66" i="16"/>
  <c r="E66" i="16"/>
  <c r="B88" i="17" a="1"/>
  <c r="B88" i="17" s="1"/>
  <c r="AO5" i="16"/>
  <c r="H85" i="15"/>
  <c r="B51" i="17" a="1"/>
  <c r="B51" i="17" s="1"/>
  <c r="AK36" i="16"/>
  <c r="Q36" i="16"/>
  <c r="H87" i="15"/>
  <c r="B52" i="17" a="1"/>
  <c r="B52" i="17" s="1"/>
  <c r="AG35" i="16"/>
  <c r="M35" i="16"/>
  <c r="L22" i="15"/>
  <c r="B82" i="17" a="1"/>
  <c r="B82" i="17" s="1"/>
  <c r="AO64" i="16"/>
  <c r="U64" i="16"/>
  <c r="L42" i="15"/>
  <c r="B197" i="17" a="1"/>
  <c r="B197" i="17" s="1"/>
  <c r="Q68" i="16"/>
  <c r="AK68" i="16"/>
  <c r="H73" i="15"/>
  <c r="E38" i="16"/>
  <c r="Y38" i="16"/>
  <c r="H138" i="15"/>
  <c r="U44" i="16"/>
  <c r="AO44" i="16"/>
  <c r="H133" i="15"/>
  <c r="AC43" i="16"/>
  <c r="I44" i="16"/>
  <c r="L11" i="15"/>
  <c r="B15" i="17" a="1"/>
  <c r="B15" i="17" s="1"/>
  <c r="E62" i="16"/>
  <c r="Y62" i="16"/>
  <c r="H42" i="15"/>
  <c r="AC47" i="16"/>
  <c r="I49" i="16"/>
  <c r="AC26" i="16"/>
  <c r="B132" i="17" a="1"/>
  <c r="B132" i="17" s="1"/>
  <c r="AD53" i="16"/>
  <c r="J54" i="16"/>
  <c r="AD50" i="16"/>
  <c r="J42" i="16"/>
  <c r="U9" i="16"/>
  <c r="F33" i="16"/>
  <c r="E33" i="16"/>
  <c r="E23" i="16"/>
  <c r="E136" i="15"/>
  <c r="D136" i="15"/>
  <c r="Z23" i="16" s="1"/>
  <c r="E61" i="15"/>
  <c r="D61" i="15"/>
  <c r="AH20" i="16" s="1"/>
  <c r="M20" i="16"/>
  <c r="M3" i="16"/>
  <c r="E133" i="15"/>
  <c r="D133" i="15"/>
  <c r="AH3" i="16" s="1"/>
  <c r="E72" i="15"/>
  <c r="U19" i="16"/>
  <c r="D72" i="15"/>
  <c r="AP19" i="16" s="1"/>
  <c r="D18" i="15"/>
  <c r="E18" i="15"/>
  <c r="D21" i="15"/>
  <c r="AL27" i="16" s="1"/>
  <c r="Q27" i="16"/>
  <c r="E21" i="15"/>
  <c r="I27" i="16"/>
  <c r="E88" i="15"/>
  <c r="D88" i="15"/>
  <c r="AD27" i="16" s="1"/>
  <c r="E38" i="15"/>
  <c r="Q5" i="16"/>
  <c r="D38" i="15"/>
  <c r="AL5" i="16" s="1"/>
  <c r="D141" i="15"/>
  <c r="AL18" i="16" s="1"/>
  <c r="E141" i="15"/>
  <c r="Q18" i="16"/>
  <c r="M11" i="16"/>
  <c r="D130" i="15"/>
  <c r="AH11" i="16" s="1"/>
  <c r="E130" i="15"/>
  <c r="D19" i="15"/>
  <c r="AH21" i="16" s="1"/>
  <c r="E19" i="15"/>
  <c r="M21" i="16"/>
  <c r="D93" i="15"/>
  <c r="AD5" i="16" s="1"/>
  <c r="I5" i="16"/>
  <c r="E93" i="15"/>
  <c r="E20" i="15"/>
  <c r="E29" i="16"/>
  <c r="D20" i="15"/>
  <c r="Z29" i="16" s="1"/>
  <c r="E96" i="15"/>
  <c r="D96" i="15"/>
  <c r="AD28" i="16" s="1"/>
  <c r="I28" i="16"/>
  <c r="E47" i="15"/>
  <c r="M24" i="16"/>
  <c r="D47" i="15"/>
  <c r="AH24" i="16" s="1"/>
  <c r="D74" i="15"/>
  <c r="AP7" i="16" s="1"/>
  <c r="E74" i="15"/>
  <c r="U7" i="16"/>
  <c r="Q17" i="16"/>
  <c r="E143" i="15"/>
  <c r="D143" i="15"/>
  <c r="AL17" i="16" s="1"/>
  <c r="E19" i="16"/>
  <c r="E135" i="15"/>
  <c r="D135" i="15"/>
  <c r="Z19" i="16" s="1"/>
  <c r="Q7" i="16"/>
  <c r="E16" i="15"/>
  <c r="D16" i="15"/>
  <c r="AL7" i="16" s="1"/>
  <c r="E42" i="15"/>
  <c r="D42" i="15"/>
  <c r="Z25" i="16" s="1"/>
  <c r="E25" i="16"/>
  <c r="D81" i="15"/>
  <c r="AD24" i="16" s="1"/>
  <c r="I24" i="16"/>
  <c r="E81" i="15"/>
  <c r="U27" i="16"/>
  <c r="E49" i="15"/>
  <c r="D49" i="15"/>
  <c r="AP27" i="16" s="1"/>
  <c r="M7" i="16"/>
  <c r="D134" i="15"/>
  <c r="AH7" i="16" s="1"/>
  <c r="E134" i="15"/>
  <c r="M9" i="16"/>
  <c r="D132" i="15"/>
  <c r="AH9" i="16" s="1"/>
  <c r="E132" i="15"/>
  <c r="I9" i="16"/>
  <c r="E125" i="15"/>
  <c r="D125" i="15"/>
  <c r="AD9" i="16" s="1"/>
  <c r="M4" i="16"/>
  <c r="D17" i="15"/>
  <c r="AH4" i="16" s="1"/>
  <c r="E17" i="15"/>
  <c r="U18" i="16"/>
  <c r="E128" i="15"/>
  <c r="D128" i="15"/>
  <c r="AP18" i="16" s="1"/>
  <c r="I7" i="16"/>
  <c r="E138" i="15"/>
  <c r="D138" i="15"/>
  <c r="AD7" i="16" s="1"/>
  <c r="D89" i="15"/>
  <c r="AD26" i="16" s="1"/>
  <c r="E89" i="15"/>
  <c r="I26" i="16"/>
  <c r="I6" i="16"/>
  <c r="E127" i="15"/>
  <c r="D127" i="15"/>
  <c r="AD6" i="16" s="1"/>
  <c r="D43" i="15"/>
  <c r="Z26" i="16" s="1"/>
  <c r="E26" i="16"/>
  <c r="E43" i="15"/>
  <c r="E44" i="15"/>
  <c r="U26" i="16"/>
  <c r="D44" i="15"/>
  <c r="AP26" i="16" s="1"/>
  <c r="U14" i="16"/>
  <c r="E90" i="15"/>
  <c r="D90" i="15"/>
  <c r="AP14" i="16" s="1"/>
  <c r="E131" i="15"/>
  <c r="M5" i="16"/>
  <c r="D131" i="15"/>
  <c r="AH5" i="16" s="1"/>
  <c r="E126" i="15"/>
  <c r="D126" i="15"/>
  <c r="AL19" i="16" s="1"/>
  <c r="Q19" i="16"/>
  <c r="E45" i="15"/>
  <c r="U8" i="16"/>
  <c r="D45" i="15"/>
  <c r="AP8" i="16" s="1"/>
  <c r="D71" i="15"/>
  <c r="AL26" i="16" s="1"/>
  <c r="E71" i="15"/>
  <c r="Q26" i="16"/>
  <c r="E58" i="15"/>
  <c r="D58" i="15"/>
  <c r="AP17" i="16" s="1"/>
  <c r="U17" i="16"/>
  <c r="F7" i="16"/>
  <c r="D84" i="15"/>
  <c r="AH10" i="16" s="1"/>
  <c r="E84" i="15"/>
  <c r="M10" i="16"/>
  <c r="D144" i="15"/>
  <c r="AD25" i="16" s="1"/>
  <c r="I25" i="16"/>
  <c r="E144" i="15"/>
  <c r="D40" i="15"/>
  <c r="AL24" i="16" s="1"/>
  <c r="Q24" i="16"/>
  <c r="E40" i="15"/>
  <c r="E129" i="15"/>
  <c r="M22" i="16"/>
  <c r="D129" i="15"/>
  <c r="AH22" i="16" s="1"/>
  <c r="E83" i="15"/>
  <c r="Q21" i="16"/>
  <c r="D83" i="15"/>
  <c r="AL21" i="16" s="1"/>
  <c r="E95" i="15"/>
  <c r="Q20" i="16"/>
  <c r="D95" i="15"/>
  <c r="AL20" i="16" s="1"/>
  <c r="C2" i="7"/>
  <c r="U6" i="16"/>
  <c r="D82" i="15"/>
  <c r="AP6" i="16" s="1"/>
  <c r="E82" i="15"/>
  <c r="Q3" i="16"/>
  <c r="E123" i="15"/>
  <c r="D123" i="15"/>
  <c r="AL3" i="16" s="1"/>
  <c r="E85" i="15"/>
  <c r="M6" i="16"/>
  <c r="D85" i="15"/>
  <c r="AH6" i="16" s="1"/>
  <c r="Q8" i="16"/>
  <c r="E48" i="15"/>
  <c r="D48" i="15"/>
  <c r="AL8" i="16" s="1"/>
  <c r="U12" i="16"/>
  <c r="D124" i="15"/>
  <c r="AP12" i="16" s="1"/>
  <c r="E124" i="15"/>
  <c r="D122" i="15"/>
  <c r="AL32" i="16" s="1"/>
  <c r="E122" i="15"/>
  <c r="Q32" i="16"/>
  <c r="D46" i="15"/>
  <c r="Z21" i="16" s="1"/>
  <c r="E21" i="16"/>
  <c r="E46" i="15"/>
  <c r="E65" i="15"/>
  <c r="U5" i="16"/>
  <c r="D65" i="15"/>
  <c r="AP5" i="16" s="1"/>
  <c r="E92" i="15"/>
  <c r="D92" i="15"/>
  <c r="AH23" i="16" s="1"/>
  <c r="M23" i="16"/>
  <c r="I13" i="16"/>
  <c r="E70" i="15"/>
  <c r="D70" i="15"/>
  <c r="AD13" i="16" s="1"/>
  <c r="I4" i="16"/>
  <c r="E87" i="15"/>
  <c r="D87" i="15"/>
  <c r="AD4" i="16" s="1"/>
  <c r="E142" i="15"/>
  <c r="D142" i="15"/>
  <c r="AD3" i="16" s="1"/>
  <c r="I3" i="16"/>
  <c r="E91" i="15"/>
  <c r="Q29" i="16"/>
  <c r="D91" i="15"/>
  <c r="AL29" i="16" s="1"/>
  <c r="D41" i="15"/>
  <c r="AL25" i="16" s="1"/>
  <c r="Q25" i="16"/>
  <c r="E41" i="15"/>
  <c r="Q9" i="16"/>
  <c r="E39" i="15"/>
  <c r="D39" i="15"/>
  <c r="AL9" i="16" s="1"/>
  <c r="D25" i="15"/>
  <c r="AH33" i="16" s="1"/>
  <c r="V25" i="16"/>
  <c r="M17" i="16"/>
  <c r="M29" i="16"/>
  <c r="Q31" i="16"/>
  <c r="N33" i="16"/>
  <c r="M33" i="16"/>
  <c r="Q11" i="16"/>
  <c r="I22" i="16"/>
  <c r="E17" i="16"/>
  <c r="E18" i="16"/>
  <c r="E22" i="16"/>
  <c r="E30" i="16"/>
  <c r="E27" i="16"/>
  <c r="I23" i="16"/>
  <c r="Q10" i="16"/>
  <c r="M26" i="16"/>
  <c r="M8" i="16"/>
  <c r="U22" i="16"/>
  <c r="U10" i="16"/>
  <c r="V9" i="16"/>
  <c r="F28" i="16"/>
  <c r="AL33" i="16"/>
  <c r="AK33" i="16"/>
  <c r="R33" i="16"/>
  <c r="Q33" i="16"/>
  <c r="M18" i="16"/>
  <c r="AC33" i="16"/>
  <c r="J33" i="16"/>
  <c r="I33" i="16"/>
  <c r="AD33" i="16"/>
  <c r="M19" i="16"/>
  <c r="I21" i="16"/>
  <c r="U13" i="16"/>
  <c r="E24" i="16"/>
  <c r="I8" i="16"/>
  <c r="J12" i="16"/>
  <c r="M28" i="16"/>
  <c r="I11" i="16"/>
  <c r="C2" i="11"/>
  <c r="K4" i="15"/>
  <c r="E29" i="15"/>
  <c r="D29" i="15"/>
  <c r="AH8" i="16" s="1"/>
  <c r="E69" i="15"/>
  <c r="D69" i="15"/>
  <c r="AP22" i="16" s="1"/>
  <c r="E37" i="15"/>
  <c r="D37" i="15"/>
  <c r="AP10" i="16" s="1"/>
  <c r="D76" i="15"/>
  <c r="E76" i="15"/>
  <c r="E24" i="15"/>
  <c r="D24" i="15"/>
  <c r="D59" i="15"/>
  <c r="AH26" i="16" s="1"/>
  <c r="E59" i="15"/>
  <c r="E30" i="15"/>
  <c r="D30" i="15"/>
  <c r="AH19" i="16" s="1"/>
  <c r="D99" i="15"/>
  <c r="AD21" i="16" s="1"/>
  <c r="E99" i="15"/>
  <c r="D68" i="15"/>
  <c r="E68" i="15"/>
  <c r="D33" i="15"/>
  <c r="AP13" i="16" s="1"/>
  <c r="E33" i="15"/>
  <c r="E31" i="15"/>
  <c r="D31" i="15"/>
  <c r="Z24" i="16" s="1"/>
  <c r="D67" i="15"/>
  <c r="AH18" i="16" s="1"/>
  <c r="E67" i="15"/>
  <c r="E53" i="15"/>
  <c r="D53" i="15"/>
  <c r="AH28" i="16" s="1"/>
  <c r="E77" i="15"/>
  <c r="D77" i="15"/>
  <c r="AD8" i="16" s="1"/>
  <c r="E26" i="15"/>
  <c r="D26" i="15"/>
  <c r="D27" i="15"/>
  <c r="AH17" i="16" s="1"/>
  <c r="E27" i="15"/>
  <c r="E63" i="15"/>
  <c r="D63" i="15"/>
  <c r="AH29" i="16" s="1"/>
  <c r="D97" i="15"/>
  <c r="AL31" i="16" s="1"/>
  <c r="E97" i="15"/>
  <c r="D60" i="15"/>
  <c r="AD11" i="16" s="1"/>
  <c r="E60" i="15"/>
  <c r="D66" i="15"/>
  <c r="AD22" i="16" s="1"/>
  <c r="E66" i="15"/>
  <c r="D140" i="15"/>
  <c r="Z17" i="16" s="1"/>
  <c r="E140" i="15"/>
  <c r="D32" i="15"/>
  <c r="Z18" i="16" s="1"/>
  <c r="E32" i="15"/>
  <c r="D75" i="15"/>
  <c r="E75" i="15"/>
  <c r="D35" i="15"/>
  <c r="Z22" i="16" s="1"/>
  <c r="E35" i="15"/>
  <c r="D28" i="15"/>
  <c r="Z30" i="16" s="1"/>
  <c r="E28" i="15"/>
  <c r="D34" i="15"/>
  <c r="AL11" i="16" s="1"/>
  <c r="E34" i="15"/>
  <c r="E36" i="15"/>
  <c r="D36" i="15"/>
  <c r="Z27" i="16" s="1"/>
  <c r="E62" i="15"/>
  <c r="D62" i="15"/>
  <c r="AD23" i="16" s="1"/>
  <c r="D51" i="15"/>
  <c r="AL10" i="16" s="1"/>
  <c r="E51" i="15"/>
  <c r="E56" i="15"/>
  <c r="D56" i="15"/>
  <c r="E64" i="15"/>
  <c r="D64" i="15"/>
  <c r="D9" i="4"/>
  <c r="D5" i="4"/>
  <c r="D6" i="4"/>
  <c r="D10" i="4"/>
  <c r="D8" i="4"/>
  <c r="D7" i="4"/>
  <c r="D60" i="4"/>
  <c r="D59" i="4"/>
  <c r="D55" i="4"/>
  <c r="D56" i="4"/>
  <c r="D57" i="4"/>
  <c r="D58" i="4"/>
  <c r="D53" i="4"/>
  <c r="E53" i="4" s="1"/>
  <c r="D50" i="4"/>
  <c r="D51" i="4"/>
  <c r="D52" i="4"/>
  <c r="D54" i="4"/>
  <c r="E54" i="4" s="1"/>
  <c r="D11" i="4"/>
  <c r="D15" i="4"/>
  <c r="D12" i="4"/>
  <c r="D13" i="4"/>
  <c r="D14" i="4"/>
  <c r="D16" i="4"/>
  <c r="D17" i="4"/>
  <c r="D44" i="4"/>
  <c r="D41" i="4"/>
  <c r="D45" i="4"/>
  <c r="D46" i="4"/>
  <c r="D42" i="4"/>
  <c r="D43" i="4"/>
  <c r="D47" i="4"/>
  <c r="D48" i="4"/>
  <c r="D49" i="4"/>
  <c r="E49" i="4" s="1"/>
  <c r="D31" i="4"/>
  <c r="D36" i="4"/>
  <c r="E36" i="4" s="1"/>
  <c r="D37" i="4"/>
  <c r="E37" i="4" s="1"/>
  <c r="D38" i="4"/>
  <c r="E38" i="4" s="1"/>
  <c r="D34" i="4"/>
  <c r="G105" i="15" s="1" a="1"/>
  <c r="G105" i="15" s="1"/>
  <c r="D32" i="4"/>
  <c r="D40" i="4"/>
  <c r="E40" i="4" s="1"/>
  <c r="D33" i="4"/>
  <c r="G102" i="15" s="1" a="1"/>
  <c r="G102" i="15" s="1"/>
  <c r="D35" i="4"/>
  <c r="G104" i="15" s="1" a="1"/>
  <c r="G104" i="15" s="1"/>
  <c r="D39" i="4"/>
  <c r="E39" i="4" s="1"/>
  <c r="D25" i="4"/>
  <c r="D27" i="4"/>
  <c r="E27" i="4" s="1"/>
  <c r="D28" i="4"/>
  <c r="D23" i="4"/>
  <c r="D30" i="4"/>
  <c r="D26" i="4"/>
  <c r="D18" i="4"/>
  <c r="D24" i="4"/>
  <c r="D19" i="4"/>
  <c r="D20" i="4"/>
  <c r="D21" i="4"/>
  <c r="D29" i="4"/>
  <c r="D22" i="4"/>
  <c r="E9" i="4" l="1"/>
  <c r="W9" i="15" a="1"/>
  <c r="W9" i="15" s="1"/>
  <c r="AH13" i="16"/>
  <c r="N13" i="16"/>
  <c r="F66" i="16"/>
  <c r="Z66" i="16"/>
  <c r="R38" i="16"/>
  <c r="AL38" i="16"/>
  <c r="Z67" i="16"/>
  <c r="F67" i="16"/>
  <c r="AH66" i="16"/>
  <c r="N66" i="16"/>
  <c r="AD51" i="16"/>
  <c r="J52" i="16"/>
  <c r="AH65" i="16"/>
  <c r="N65" i="16"/>
  <c r="Z47" i="16"/>
  <c r="F47" i="16"/>
  <c r="AH73" i="16"/>
  <c r="N73" i="16"/>
  <c r="Z39" i="16"/>
  <c r="F39" i="16"/>
  <c r="AH55" i="16"/>
  <c r="N55" i="16"/>
  <c r="Z73" i="16"/>
  <c r="F73" i="16"/>
  <c r="AD69" i="16"/>
  <c r="J69" i="16"/>
  <c r="Z62" i="16"/>
  <c r="F62" i="16"/>
  <c r="AP36" i="16"/>
  <c r="V36" i="16"/>
  <c r="AH51" i="16"/>
  <c r="N51" i="16"/>
  <c r="AD62" i="16"/>
  <c r="J62" i="16"/>
  <c r="N74" i="16"/>
  <c r="AH74" i="16"/>
  <c r="Z36" i="16"/>
  <c r="F36" i="16"/>
  <c r="AD64" i="16"/>
  <c r="J64" i="16"/>
  <c r="F41" i="16"/>
  <c r="Z41" i="16"/>
  <c r="AH34" i="16"/>
  <c r="N34" i="16"/>
  <c r="AD45" i="16"/>
  <c r="J47" i="16"/>
  <c r="R46" i="16"/>
  <c r="AL46" i="16"/>
  <c r="V58" i="16"/>
  <c r="AP58" i="16"/>
  <c r="R54" i="16"/>
  <c r="AL54" i="16"/>
  <c r="AD46" i="16"/>
  <c r="J48" i="16"/>
  <c r="N54" i="16"/>
  <c r="AH54" i="16"/>
  <c r="AP73" i="16"/>
  <c r="V73" i="16"/>
  <c r="AL44" i="16"/>
  <c r="R44" i="16"/>
  <c r="H102" i="15"/>
  <c r="B60" i="17" a="1"/>
  <c r="B60" i="17" s="1"/>
  <c r="AC37" i="16"/>
  <c r="I37" i="16"/>
  <c r="AH12" i="16"/>
  <c r="N12" i="16"/>
  <c r="Z38" i="16"/>
  <c r="F38" i="16"/>
  <c r="AP64" i="16"/>
  <c r="V64" i="16"/>
  <c r="AL36" i="16"/>
  <c r="R36" i="16"/>
  <c r="Z46" i="16"/>
  <c r="F46" i="16"/>
  <c r="Z44" i="16"/>
  <c r="F44" i="16"/>
  <c r="J67" i="16"/>
  <c r="AD67" i="16"/>
  <c r="V39" i="16"/>
  <c r="AP39" i="16"/>
  <c r="AD52" i="16"/>
  <c r="J53" i="16"/>
  <c r="AP40" i="16"/>
  <c r="V40" i="16"/>
  <c r="R50" i="16"/>
  <c r="AL50" i="16"/>
  <c r="J43" i="16"/>
  <c r="AD42" i="16"/>
  <c r="E16" i="4"/>
  <c r="W12" i="15" a="1"/>
  <c r="W12" i="15" s="1"/>
  <c r="AP63" i="16"/>
  <c r="V63" i="16"/>
  <c r="AL71" i="16"/>
  <c r="R71" i="16"/>
  <c r="AP45" i="16"/>
  <c r="V45" i="16"/>
  <c r="R47" i="16"/>
  <c r="AL47" i="16"/>
  <c r="Z54" i="16"/>
  <c r="F54" i="16"/>
  <c r="AP74" i="16"/>
  <c r="V74" i="16"/>
  <c r="N53" i="16"/>
  <c r="AH53" i="16"/>
  <c r="AP48" i="16"/>
  <c r="V48" i="16"/>
  <c r="N38" i="16"/>
  <c r="AH38" i="16"/>
  <c r="V54" i="16"/>
  <c r="AP54" i="16"/>
  <c r="AD44" i="16"/>
  <c r="J46" i="16"/>
  <c r="E17" i="4"/>
  <c r="W11" i="15" a="1"/>
  <c r="W11" i="15" s="1"/>
  <c r="H105" i="15"/>
  <c r="AG50" i="16"/>
  <c r="M50" i="16"/>
  <c r="E7" i="4"/>
  <c r="W10" i="15" a="1"/>
  <c r="W10" i="15" s="1"/>
  <c r="E8" i="4"/>
  <c r="T9" i="15" a="1"/>
  <c r="T9" i="15" s="1"/>
  <c r="AD43" i="16"/>
  <c r="J44" i="16"/>
  <c r="Z55" i="16"/>
  <c r="F55" i="16"/>
  <c r="V51" i="16"/>
  <c r="AP51" i="16"/>
  <c r="AD49" i="16"/>
  <c r="J51" i="16"/>
  <c r="AH52" i="16"/>
  <c r="N52" i="16"/>
  <c r="AH75" i="16"/>
  <c r="N75" i="16"/>
  <c r="N63" i="16"/>
  <c r="AH63" i="16"/>
  <c r="Z70" i="16"/>
  <c r="F70" i="16"/>
  <c r="AP41" i="16"/>
  <c r="V41" i="16"/>
  <c r="Z51" i="16"/>
  <c r="F51" i="16"/>
  <c r="G97" i="15" a="1"/>
  <c r="G97" i="15" s="1"/>
  <c r="Q16" i="15" a="1"/>
  <c r="Q16" i="15" s="1"/>
  <c r="Z9" i="16"/>
  <c r="F9" i="16"/>
  <c r="AD47" i="16"/>
  <c r="J49" i="16"/>
  <c r="Z40" i="16"/>
  <c r="F40" i="16"/>
  <c r="AL70" i="16"/>
  <c r="R70" i="16"/>
  <c r="AH44" i="16"/>
  <c r="N44" i="16"/>
  <c r="R73" i="16"/>
  <c r="AL73" i="16"/>
  <c r="R67" i="16"/>
  <c r="AL67" i="16"/>
  <c r="J63" i="16"/>
  <c r="AD63" i="16"/>
  <c r="AP52" i="16"/>
  <c r="V52" i="16"/>
  <c r="AP56" i="16"/>
  <c r="V56" i="16"/>
  <c r="AP61" i="16"/>
  <c r="AL45" i="16"/>
  <c r="R45" i="16"/>
  <c r="AL75" i="16"/>
  <c r="R75" i="16"/>
  <c r="Z45" i="16"/>
  <c r="F45" i="16"/>
  <c r="Z63" i="16"/>
  <c r="F63" i="16"/>
  <c r="AL74" i="16"/>
  <c r="R74" i="16"/>
  <c r="AP66" i="16"/>
  <c r="V66" i="16"/>
  <c r="AL72" i="16"/>
  <c r="R72" i="16"/>
  <c r="AH64" i="16"/>
  <c r="N64" i="16"/>
  <c r="N62" i="16"/>
  <c r="AH62" i="16"/>
  <c r="F37" i="16"/>
  <c r="Z37" i="16"/>
  <c r="AP72" i="16"/>
  <c r="V72" i="16"/>
  <c r="AL52" i="16"/>
  <c r="R52" i="16"/>
  <c r="AL16" i="16"/>
  <c r="AK16" i="16"/>
  <c r="AL68" i="16"/>
  <c r="R68" i="16"/>
  <c r="AH35" i="16"/>
  <c r="N35" i="16"/>
  <c r="AH71" i="16"/>
  <c r="N71" i="16"/>
  <c r="V75" i="16"/>
  <c r="AP75" i="16"/>
  <c r="AD48" i="16"/>
  <c r="J50" i="16"/>
  <c r="AP62" i="16"/>
  <c r="V62" i="16"/>
  <c r="V42" i="16"/>
  <c r="AP42" i="16"/>
  <c r="AL76" i="16"/>
  <c r="R76" i="16"/>
  <c r="F50" i="16"/>
  <c r="Z50" i="16"/>
  <c r="AP37" i="16"/>
  <c r="V37" i="16"/>
  <c r="AL63" i="16"/>
  <c r="R63" i="16"/>
  <c r="AL64" i="16"/>
  <c r="R64" i="16"/>
  <c r="H104" i="15"/>
  <c r="B61" i="17" a="1"/>
  <c r="B61" i="17" s="1"/>
  <c r="AG49" i="16"/>
  <c r="M49" i="16"/>
  <c r="G100" i="15" a="1"/>
  <c r="G100" i="15" s="1"/>
  <c r="AP44" i="16"/>
  <c r="V44" i="16"/>
  <c r="AP53" i="16"/>
  <c r="V53" i="16"/>
  <c r="V65" i="16"/>
  <c r="AP65" i="16"/>
  <c r="AH39" i="16"/>
  <c r="N39" i="16"/>
  <c r="AD40" i="16"/>
  <c r="J40" i="16"/>
  <c r="AL43" i="16"/>
  <c r="R43" i="16"/>
  <c r="AL40" i="16"/>
  <c r="R40" i="16"/>
  <c r="AL35" i="16"/>
  <c r="R35" i="16"/>
  <c r="R55" i="16"/>
  <c r="AL55" i="16"/>
  <c r="AH36" i="16"/>
  <c r="N36" i="16"/>
  <c r="V47" i="16"/>
  <c r="AP47" i="16"/>
  <c r="AP71" i="16"/>
  <c r="V71" i="16"/>
  <c r="Z72" i="16"/>
  <c r="F72" i="16"/>
  <c r="Z35" i="16"/>
  <c r="F35" i="16"/>
  <c r="AH42" i="16"/>
  <c r="N42" i="16"/>
  <c r="N70" i="16"/>
  <c r="AH70" i="16"/>
  <c r="AL57" i="16"/>
  <c r="R57" i="16"/>
  <c r="R9" i="16"/>
  <c r="R29" i="16"/>
  <c r="J4" i="16"/>
  <c r="N6" i="16"/>
  <c r="V17" i="16"/>
  <c r="J7" i="16"/>
  <c r="J24" i="16"/>
  <c r="N21" i="16"/>
  <c r="R18" i="16"/>
  <c r="V19" i="16"/>
  <c r="V12" i="16"/>
  <c r="V6" i="16"/>
  <c r="R21" i="16"/>
  <c r="N4" i="16"/>
  <c r="V27" i="16"/>
  <c r="F19" i="16"/>
  <c r="R5" i="16"/>
  <c r="N23" i="16"/>
  <c r="N20" i="16"/>
  <c r="F21" i="16"/>
  <c r="V14" i="16"/>
  <c r="N9" i="16"/>
  <c r="F25" i="16"/>
  <c r="J28" i="16"/>
  <c r="N11" i="16"/>
  <c r="J13" i="16"/>
  <c r="V5" i="16"/>
  <c r="R8" i="16"/>
  <c r="R3" i="16"/>
  <c r="R24" i="16"/>
  <c r="N10" i="16"/>
  <c r="V18" i="16"/>
  <c r="J9" i="16"/>
  <c r="V7" i="16"/>
  <c r="J5" i="16"/>
  <c r="R27" i="16"/>
  <c r="N3" i="16"/>
  <c r="F23" i="16"/>
  <c r="R20" i="16"/>
  <c r="N22" i="16"/>
  <c r="R19" i="16"/>
  <c r="R7" i="16"/>
  <c r="R17" i="16"/>
  <c r="N24" i="16"/>
  <c r="F29" i="16"/>
  <c r="J3" i="16"/>
  <c r="R32" i="16"/>
  <c r="R26" i="16"/>
  <c r="F26" i="16"/>
  <c r="J27" i="16"/>
  <c r="R25" i="16"/>
  <c r="J25" i="16"/>
  <c r="V8" i="16"/>
  <c r="N5" i="16"/>
  <c r="V26" i="16"/>
  <c r="J6" i="16"/>
  <c r="J26" i="16"/>
  <c r="N7" i="16"/>
  <c r="AG33" i="16"/>
  <c r="G101" i="15" a="1"/>
  <c r="G101" i="15" s="1"/>
  <c r="N29" i="16"/>
  <c r="N28" i="16"/>
  <c r="N8" i="16"/>
  <c r="F18" i="16"/>
  <c r="R10" i="16"/>
  <c r="F30" i="16"/>
  <c r="F17" i="16"/>
  <c r="R16" i="16"/>
  <c r="Q16" i="16"/>
  <c r="J23" i="16"/>
  <c r="F22" i="16"/>
  <c r="J22" i="16"/>
  <c r="N17" i="16"/>
  <c r="N18" i="16"/>
  <c r="J21" i="16"/>
  <c r="F27" i="16"/>
  <c r="F24" i="16"/>
  <c r="N19" i="16"/>
  <c r="V10" i="16"/>
  <c r="J11" i="16"/>
  <c r="J8" i="16"/>
  <c r="V22" i="16"/>
  <c r="R11" i="16"/>
  <c r="R31" i="16"/>
  <c r="V13" i="16"/>
  <c r="N26" i="16"/>
  <c r="E44" i="4"/>
  <c r="K35" i="15" a="1"/>
  <c r="K35" i="15" s="1"/>
  <c r="E22" i="4"/>
  <c r="G131" i="15" a="1"/>
  <c r="G131" i="15" s="1"/>
  <c r="C120" i="15" a="1"/>
  <c r="C120" i="15" s="1"/>
  <c r="E30" i="4"/>
  <c r="C137" i="15" a="1"/>
  <c r="C137" i="15" s="1"/>
  <c r="E48" i="4"/>
  <c r="G119" i="15" a="1"/>
  <c r="G119" i="15" s="1"/>
  <c r="C109" i="15" a="1"/>
  <c r="C109" i="15" s="1"/>
  <c r="E52" i="4"/>
  <c r="G116" i="15" a="1"/>
  <c r="G116" i="15" s="1"/>
  <c r="C107" i="15" a="1"/>
  <c r="C107" i="15" s="1"/>
  <c r="E59" i="4"/>
  <c r="G15" i="15" a="1"/>
  <c r="G15" i="15" s="1"/>
  <c r="C14" i="15" a="1"/>
  <c r="C14" i="15" s="1"/>
  <c r="E51" i="4"/>
  <c r="G115" i="15" a="1"/>
  <c r="G115" i="15" s="1"/>
  <c r="C106" i="15" a="1"/>
  <c r="C106" i="15" s="1"/>
  <c r="E60" i="4"/>
  <c r="G13" i="15" a="1"/>
  <c r="G13" i="15" s="1"/>
  <c r="C12" i="15" a="1"/>
  <c r="C12" i="15" s="1"/>
  <c r="E26" i="4"/>
  <c r="G127" i="15" a="1"/>
  <c r="G127" i="15" s="1"/>
  <c r="C116" i="15" a="1"/>
  <c r="C116" i="15" s="1"/>
  <c r="E33" i="4"/>
  <c r="G109" i="15" a="1"/>
  <c r="G109" i="15" s="1"/>
  <c r="G108" i="15" a="1"/>
  <c r="G108" i="15" s="1"/>
  <c r="C102" i="15" a="1"/>
  <c r="C102" i="15" s="1"/>
  <c r="E29" i="4"/>
  <c r="G126" i="15" a="1"/>
  <c r="G126" i="15" s="1"/>
  <c r="C115" i="15" a="1"/>
  <c r="C115" i="15" s="1"/>
  <c r="E23" i="4"/>
  <c r="K37" i="15" a="1"/>
  <c r="K37" i="15" s="1"/>
  <c r="E32" i="4"/>
  <c r="G110" i="15" a="1"/>
  <c r="G110" i="15" s="1"/>
  <c r="C103" i="15" a="1"/>
  <c r="C103" i="15" s="1"/>
  <c r="E47" i="4"/>
  <c r="G124" i="15" a="1"/>
  <c r="G124" i="15" s="1"/>
  <c r="G123" i="15" a="1"/>
  <c r="G123" i="15" s="1"/>
  <c r="C113" i="15" a="1"/>
  <c r="C113" i="15" s="1"/>
  <c r="E21" i="4"/>
  <c r="G129" i="15" a="1"/>
  <c r="G129" i="15" s="1"/>
  <c r="C118" i="15" a="1"/>
  <c r="C118" i="15" s="1"/>
  <c r="E28" i="4"/>
  <c r="G128" i="15" a="1"/>
  <c r="G128" i="15" s="1"/>
  <c r="C117" i="15" a="1"/>
  <c r="C117" i="15" s="1"/>
  <c r="E34" i="4"/>
  <c r="G113" i="15" a="1"/>
  <c r="G113" i="15" s="1"/>
  <c r="G114" i="15" a="1"/>
  <c r="G114" i="15" s="1"/>
  <c r="C105" i="15" a="1"/>
  <c r="C105" i="15" s="1"/>
  <c r="E43" i="4"/>
  <c r="G122" i="15" a="1"/>
  <c r="G122" i="15" s="1"/>
  <c r="C112" i="15" a="1"/>
  <c r="C112" i="15" s="1"/>
  <c r="E14" i="4"/>
  <c r="G9" i="15" a="1"/>
  <c r="G9" i="15" s="1"/>
  <c r="E50" i="4"/>
  <c r="K33" i="15" a="1"/>
  <c r="K33" i="15" s="1"/>
  <c r="E20" i="4"/>
  <c r="G130" i="15" a="1"/>
  <c r="G130" i="15" s="1"/>
  <c r="C119" i="15" a="1"/>
  <c r="C119" i="15" s="1"/>
  <c r="E46" i="4"/>
  <c r="G120" i="15" a="1"/>
  <c r="G120" i="15" s="1"/>
  <c r="C110" i="15" a="1"/>
  <c r="C110" i="15" s="1"/>
  <c r="E12" i="4"/>
  <c r="C10" i="15" a="1"/>
  <c r="C10" i="15" s="1"/>
  <c r="B9" i="17" s="1" a="1"/>
  <c r="B9" i="17" s="1"/>
  <c r="E58" i="4"/>
  <c r="G16" i="15" a="1"/>
  <c r="G16" i="15" s="1"/>
  <c r="C15" i="15" a="1"/>
  <c r="C15" i="15" s="1"/>
  <c r="E10" i="4"/>
  <c r="G107" i="15" a="1"/>
  <c r="G107" i="15" s="1"/>
  <c r="C101" i="15" a="1"/>
  <c r="C101" i="15" s="1"/>
  <c r="E45" i="4"/>
  <c r="G117" i="15" a="1"/>
  <c r="G117" i="15" s="1"/>
  <c r="G118" i="15" a="1"/>
  <c r="G118" i="15" s="1"/>
  <c r="C108" i="15" a="1"/>
  <c r="C108" i="15" s="1"/>
  <c r="E15" i="4"/>
  <c r="C9" i="15" a="1"/>
  <c r="C9" i="15" s="1"/>
  <c r="B7" i="17" s="1" a="1"/>
  <c r="B7" i="17" s="1"/>
  <c r="E57" i="4"/>
  <c r="G11" i="15" a="1"/>
  <c r="G11" i="15" s="1"/>
  <c r="G12" i="15" a="1"/>
  <c r="G12" i="15" s="1"/>
  <c r="C11" i="15" a="1"/>
  <c r="C11" i="15" s="1"/>
  <c r="E6" i="4"/>
  <c r="C100" i="15" a="1"/>
  <c r="C100" i="15" s="1"/>
  <c r="B152" i="17" s="1" a="1"/>
  <c r="B152" i="17" s="1"/>
  <c r="E42" i="4"/>
  <c r="G121" i="15" a="1"/>
  <c r="G121" i="15" s="1"/>
  <c r="C111" i="15" a="1"/>
  <c r="C111" i="15" s="1"/>
  <c r="E13" i="4"/>
  <c r="K9" i="15" a="1"/>
  <c r="K9" i="15" s="1"/>
  <c r="E19" i="4"/>
  <c r="G125" i="15" a="1"/>
  <c r="G125" i="15" s="1"/>
  <c r="C114" i="15" a="1"/>
  <c r="C114" i="15" s="1"/>
  <c r="B173" i="17" s="1" a="1"/>
  <c r="B173" i="17" s="1"/>
  <c r="E25" i="4"/>
  <c r="G103" i="15" a="1"/>
  <c r="G103" i="15" s="1"/>
  <c r="E24" i="4"/>
  <c r="G132" i="15" a="1"/>
  <c r="G132" i="15" s="1"/>
  <c r="C121" i="15" a="1"/>
  <c r="C121" i="15" s="1"/>
  <c r="E18" i="4"/>
  <c r="K36" i="15" a="1"/>
  <c r="K36" i="15" s="1"/>
  <c r="E35" i="4"/>
  <c r="G112" i="15" a="1"/>
  <c r="G112" i="15" s="1"/>
  <c r="G111" i="15" a="1"/>
  <c r="G111" i="15" s="1"/>
  <c r="C104" i="15" a="1"/>
  <c r="C104" i="15" s="1"/>
  <c r="E31" i="4"/>
  <c r="K32" i="15" a="1"/>
  <c r="K32" i="15" s="1"/>
  <c r="E41" i="4"/>
  <c r="K34" i="15" a="1"/>
  <c r="K34" i="15" s="1"/>
  <c r="E11" i="4"/>
  <c r="G10" i="15" a="1"/>
  <c r="G10" i="15" s="1"/>
  <c r="E56" i="4"/>
  <c r="G14" i="15" a="1"/>
  <c r="G14" i="15" s="1"/>
  <c r="C13" i="15" a="1"/>
  <c r="C13" i="15" s="1"/>
  <c r="E5" i="4"/>
  <c r="G106" i="15" a="1"/>
  <c r="G106" i="15" s="1"/>
  <c r="E55" i="4"/>
  <c r="K10" i="15" a="1"/>
  <c r="K10" i="15" s="1"/>
  <c r="H118" i="15" l="1"/>
  <c r="U55" i="16"/>
  <c r="AO55" i="16"/>
  <c r="B159" i="17" a="1"/>
  <c r="B159" i="17" s="1"/>
  <c r="AC20" i="16"/>
  <c r="H129" i="15"/>
  <c r="AK41" i="16"/>
  <c r="Q41" i="16"/>
  <c r="H109" i="15"/>
  <c r="Y52" i="16"/>
  <c r="E52" i="16"/>
  <c r="B163" i="17" a="1"/>
  <c r="B163" i="17" s="1"/>
  <c r="AK4" i="16"/>
  <c r="H97" i="15"/>
  <c r="J45" i="16" s="1"/>
  <c r="I45" i="16"/>
  <c r="L32" i="15"/>
  <c r="B150" i="17" a="1"/>
  <c r="B150" i="17" s="1"/>
  <c r="Q65" i="16"/>
  <c r="AK65" i="16"/>
  <c r="H12" i="15"/>
  <c r="AG47" i="16"/>
  <c r="M47" i="16"/>
  <c r="H14" i="15"/>
  <c r="B8" i="17" a="1"/>
  <c r="B8" i="17" s="1"/>
  <c r="Q51" i="16"/>
  <c r="AK51" i="16"/>
  <c r="L10" i="15"/>
  <c r="B5" i="17" a="1"/>
  <c r="B5" i="17" s="1"/>
  <c r="AK62" i="16"/>
  <c r="Q62" i="16"/>
  <c r="L34" i="15"/>
  <c r="B161" i="17" a="1"/>
  <c r="B161" i="17" s="1"/>
  <c r="AK66" i="16"/>
  <c r="Q66" i="16"/>
  <c r="L36" i="15"/>
  <c r="B171" i="17" a="1"/>
  <c r="B171" i="17" s="1"/>
  <c r="I68" i="16"/>
  <c r="AC68" i="16"/>
  <c r="H125" i="15"/>
  <c r="B73" i="17" a="1"/>
  <c r="B73" i="17" s="1"/>
  <c r="AG40" i="16"/>
  <c r="M40" i="16"/>
  <c r="H106" i="15"/>
  <c r="B62" i="17" a="1"/>
  <c r="B62" i="17" s="1"/>
  <c r="U35" i="16"/>
  <c r="AO35" i="16"/>
  <c r="Y3" i="16"/>
  <c r="B10" i="17" a="1"/>
  <c r="B10" i="17" s="1"/>
  <c r="H117" i="15"/>
  <c r="AC39" i="16"/>
  <c r="I39" i="16"/>
  <c r="L33" i="15"/>
  <c r="B160" i="17" a="1"/>
  <c r="B160" i="17" s="1"/>
  <c r="Y64" i="16"/>
  <c r="E64" i="16"/>
  <c r="H114" i="15"/>
  <c r="J41" i="16" s="1"/>
  <c r="I41" i="16"/>
  <c r="L37" i="15"/>
  <c r="B172" i="17" a="1"/>
  <c r="B172" i="17" s="1"/>
  <c r="M68" i="16"/>
  <c r="AG68" i="16"/>
  <c r="H115" i="15"/>
  <c r="Y49" i="16"/>
  <c r="E49" i="16"/>
  <c r="B166" i="17" a="1"/>
  <c r="B166" i="17" s="1"/>
  <c r="AO24" i="16"/>
  <c r="L35" i="15"/>
  <c r="B162" i="17" a="1"/>
  <c r="B162" i="17" s="1"/>
  <c r="E65" i="16"/>
  <c r="Y65" i="16"/>
  <c r="AD37" i="16"/>
  <c r="J37" i="16"/>
  <c r="L9" i="15"/>
  <c r="B4" i="17" a="1"/>
  <c r="B4" i="17" s="1"/>
  <c r="AG67" i="16"/>
  <c r="M67" i="16"/>
  <c r="H113" i="15"/>
  <c r="B66" i="17" a="1"/>
  <c r="B66" i="17" s="1"/>
  <c r="E48" i="16"/>
  <c r="Y48" i="16"/>
  <c r="B170" i="17" a="1"/>
  <c r="B170" i="17" s="1"/>
  <c r="AO20" i="16"/>
  <c r="B175" i="17" a="1"/>
  <c r="B175" i="17" s="1"/>
  <c r="AO3" i="16"/>
  <c r="H119" i="15"/>
  <c r="B70" i="17" a="1"/>
  <c r="B70" i="17" s="1"/>
  <c r="AK53" i="16"/>
  <c r="Q53" i="16"/>
  <c r="Y5" i="16"/>
  <c r="B12" i="17" a="1"/>
  <c r="B12" i="17" s="1"/>
  <c r="H132" i="15"/>
  <c r="AK37" i="16"/>
  <c r="Q37" i="16"/>
  <c r="H11" i="15"/>
  <c r="B6" i="17" a="1"/>
  <c r="B6" i="17" s="1"/>
  <c r="AC34" i="16"/>
  <c r="I34" i="16"/>
  <c r="B154" i="17" a="1"/>
  <c r="B154" i="17" s="1"/>
  <c r="AG16" i="16"/>
  <c r="AK23" i="16"/>
  <c r="B167" i="17" a="1"/>
  <c r="B167" i="17" s="1"/>
  <c r="H9" i="15"/>
  <c r="AD41" i="16" s="1"/>
  <c r="AC41" i="16"/>
  <c r="H123" i="15"/>
  <c r="AO34" i="16"/>
  <c r="U34" i="16"/>
  <c r="B72" i="17" a="1"/>
  <c r="B72" i="17" s="1"/>
  <c r="B174" i="17" a="1"/>
  <c r="B174" i="17" s="1"/>
  <c r="AO21" i="16"/>
  <c r="H127" i="15"/>
  <c r="B74" i="17" a="1"/>
  <c r="B74" i="17" s="1"/>
  <c r="AG37" i="16"/>
  <c r="M37" i="16"/>
  <c r="AG25" i="16"/>
  <c r="B13" i="17" a="1"/>
  <c r="B13" i="17" s="1"/>
  <c r="H100" i="15"/>
  <c r="B59" i="17" a="1"/>
  <c r="B59" i="17" s="1"/>
  <c r="AG46" i="16"/>
  <c r="M46" i="16"/>
  <c r="AH50" i="16"/>
  <c r="N50" i="16"/>
  <c r="H107" i="15"/>
  <c r="AO57" i="16"/>
  <c r="U57" i="16"/>
  <c r="H120" i="15"/>
  <c r="AO49" i="16"/>
  <c r="U49" i="16"/>
  <c r="B176" i="17" a="1"/>
  <c r="B176" i="17" s="1"/>
  <c r="Y8" i="16"/>
  <c r="H124" i="15"/>
  <c r="E43" i="16"/>
  <c r="Y43" i="16"/>
  <c r="H126" i="15"/>
  <c r="AO46" i="16"/>
  <c r="U46" i="16"/>
  <c r="H15" i="15"/>
  <c r="AG48" i="16"/>
  <c r="M48" i="16"/>
  <c r="B207" i="17" a="1"/>
  <c r="B207" i="17" s="1"/>
  <c r="Y20" i="16"/>
  <c r="X11" i="15"/>
  <c r="N79" i="16" s="1"/>
  <c r="B218" i="17" a="1"/>
  <c r="B218" i="17" s="1"/>
  <c r="M79" i="16"/>
  <c r="X12" i="15"/>
  <c r="R79" i="16" s="1"/>
  <c r="Q79" i="16"/>
  <c r="B219" i="17" a="1"/>
  <c r="B219" i="17" s="1"/>
  <c r="B158" i="17" a="1"/>
  <c r="B158" i="17" s="1"/>
  <c r="AC19" i="16"/>
  <c r="B168" i="17" a="1"/>
  <c r="B168" i="17" s="1"/>
  <c r="AC14" i="16"/>
  <c r="H111" i="15"/>
  <c r="B65" i="17" a="1"/>
  <c r="B65" i="17" s="1"/>
  <c r="AG45" i="16"/>
  <c r="M45" i="16"/>
  <c r="B169" i="17" a="1"/>
  <c r="B169" i="17" s="1"/>
  <c r="AO28" i="16"/>
  <c r="H128" i="15"/>
  <c r="Q48" i="16"/>
  <c r="AK48" i="16"/>
  <c r="AC17" i="16"/>
  <c r="B11" i="17" a="1"/>
  <c r="B11" i="17" s="1"/>
  <c r="H101" i="15"/>
  <c r="AK42" i="16"/>
  <c r="Q42" i="16"/>
  <c r="U9" i="15"/>
  <c r="B153" i="17" a="1"/>
  <c r="B153" i="17" s="1"/>
  <c r="E78" i="16"/>
  <c r="H103" i="15"/>
  <c r="AC35" i="16"/>
  <c r="I35" i="16"/>
  <c r="H121" i="15"/>
  <c r="B71" i="17" a="1"/>
  <c r="B71" i="17" s="1"/>
  <c r="E42" i="16"/>
  <c r="Y42" i="16"/>
  <c r="H10" i="15"/>
  <c r="AD54" i="16" s="1"/>
  <c r="AC54" i="16"/>
  <c r="H112" i="15"/>
  <c r="E56" i="16"/>
  <c r="Y56" i="16"/>
  <c r="AC18" i="16"/>
  <c r="B14" i="17" a="1"/>
  <c r="B14" i="17" s="1"/>
  <c r="B178" i="17" a="1"/>
  <c r="B178" i="17" s="1"/>
  <c r="AG27" i="16"/>
  <c r="H122" i="15"/>
  <c r="U59" i="16"/>
  <c r="AO59" i="16"/>
  <c r="B157" i="17" a="1"/>
  <c r="B157" i="17" s="1"/>
  <c r="Y4" i="16"/>
  <c r="B156" i="17" a="1"/>
  <c r="B156" i="17" s="1"/>
  <c r="Y6" i="16"/>
  <c r="H13" i="15"/>
  <c r="AC36" i="16"/>
  <c r="I36" i="16"/>
  <c r="B164" i="17" a="1"/>
  <c r="B164" i="17" s="1"/>
  <c r="AK30" i="16"/>
  <c r="B179" i="17" a="1"/>
  <c r="B179" i="17" s="1"/>
  <c r="AK22" i="16"/>
  <c r="E79" i="16"/>
  <c r="B155" i="17" a="1"/>
  <c r="B155" i="17" s="1"/>
  <c r="X9" i="15"/>
  <c r="AO11" i="16"/>
  <c r="B180" i="17" a="1"/>
  <c r="B180" i="17" s="1"/>
  <c r="B165" i="17" a="1"/>
  <c r="B165" i="17" s="1"/>
  <c r="AC10" i="16"/>
  <c r="H16" i="15"/>
  <c r="AO38" i="16"/>
  <c r="U38" i="16"/>
  <c r="H130" i="15"/>
  <c r="B76" i="17" a="1"/>
  <c r="B76" i="17" s="1"/>
  <c r="AK39" i="16"/>
  <c r="Q39" i="16"/>
  <c r="B177" i="17" a="1"/>
  <c r="B177" i="17" s="1"/>
  <c r="AK28" i="16"/>
  <c r="H110" i="15"/>
  <c r="AO50" i="16"/>
  <c r="U50" i="16"/>
  <c r="H108" i="15"/>
  <c r="B63" i="17" a="1"/>
  <c r="B63" i="17" s="1"/>
  <c r="AG41" i="16"/>
  <c r="M41" i="16"/>
  <c r="H116" i="15"/>
  <c r="B68" i="17" a="1"/>
  <c r="B68" i="17" s="1"/>
  <c r="Y34" i="16"/>
  <c r="E34" i="16"/>
  <c r="H131" i="15"/>
  <c r="AK34" i="16"/>
  <c r="Q34" i="16"/>
  <c r="AH49" i="16"/>
  <c r="N49" i="16"/>
  <c r="B145" i="17" a="1"/>
  <c r="B145" i="17" s="1"/>
  <c r="R16" i="15"/>
  <c r="N4" i="15" s="1"/>
  <c r="X10" i="15"/>
  <c r="J79" i="16" s="1"/>
  <c r="I79" i="16"/>
  <c r="B217" i="17" a="1"/>
  <c r="B217" i="17" s="1"/>
  <c r="I18" i="16"/>
  <c r="M27" i="16"/>
  <c r="E4" i="16"/>
  <c r="E6" i="16"/>
  <c r="Q30" i="16"/>
  <c r="Q22" i="16"/>
  <c r="I10" i="16"/>
  <c r="Q28" i="16"/>
  <c r="I14" i="16"/>
  <c r="I20" i="16"/>
  <c r="Q4" i="16"/>
  <c r="E3" i="16"/>
  <c r="U24" i="16"/>
  <c r="U20" i="16"/>
  <c r="U3" i="16"/>
  <c r="E5" i="16"/>
  <c r="M16" i="16"/>
  <c r="Q23" i="16"/>
  <c r="U21" i="16"/>
  <c r="M25" i="16"/>
  <c r="U11" i="16"/>
  <c r="E8" i="16"/>
  <c r="E20" i="16"/>
  <c r="I19" i="16"/>
  <c r="U28" i="16"/>
  <c r="I17" i="16"/>
  <c r="C2" i="4"/>
  <c r="G4" i="15"/>
  <c r="E13" i="15"/>
  <c r="D13" i="15"/>
  <c r="Z5" i="16" s="1"/>
  <c r="E101" i="15"/>
  <c r="D101" i="15"/>
  <c r="AH16" i="16" s="1"/>
  <c r="D110" i="15"/>
  <c r="AL23" i="16" s="1"/>
  <c r="E110" i="15"/>
  <c r="D115" i="15"/>
  <c r="AP21" i="16" s="1"/>
  <c r="E115" i="15"/>
  <c r="E14" i="15"/>
  <c r="D14" i="15"/>
  <c r="AH25" i="16" s="1"/>
  <c r="D104" i="15"/>
  <c r="AD19" i="16" s="1"/>
  <c r="E104" i="15"/>
  <c r="D111" i="15"/>
  <c r="AD14" i="16" s="1"/>
  <c r="E111" i="15"/>
  <c r="E117" i="15"/>
  <c r="D117" i="15"/>
  <c r="Z8" i="16" s="1"/>
  <c r="D137" i="15"/>
  <c r="Z20" i="16" s="1"/>
  <c r="E137" i="15"/>
  <c r="E9" i="15"/>
  <c r="D9" i="15"/>
  <c r="A2" i="15" s="1"/>
  <c r="D2" i="15" s="1"/>
  <c r="E112" i="15"/>
  <c r="D112" i="15"/>
  <c r="AP28" i="16" s="1"/>
  <c r="D12" i="15"/>
  <c r="AD17" i="16" s="1"/>
  <c r="E12" i="15"/>
  <c r="D15" i="15"/>
  <c r="AD18" i="16" s="1"/>
  <c r="E15" i="15"/>
  <c r="E119" i="15"/>
  <c r="D119" i="15"/>
  <c r="AH27" i="16" s="1"/>
  <c r="E103" i="15"/>
  <c r="D103" i="15"/>
  <c r="Z4" i="16" s="1"/>
  <c r="E102" i="15"/>
  <c r="D102" i="15"/>
  <c r="Z6" i="16" s="1"/>
  <c r="D107" i="15"/>
  <c r="AL30" i="16" s="1"/>
  <c r="E107" i="15"/>
  <c r="E120" i="15"/>
  <c r="D120" i="15"/>
  <c r="AL22" i="16" s="1"/>
  <c r="E121" i="15"/>
  <c r="D121" i="15"/>
  <c r="AP11" i="16" s="1"/>
  <c r="D114" i="15"/>
  <c r="E114" i="15"/>
  <c r="D100" i="15"/>
  <c r="E100" i="15"/>
  <c r="D108" i="15"/>
  <c r="AD10" i="16" s="1"/>
  <c r="E108" i="15"/>
  <c r="E118" i="15"/>
  <c r="D118" i="15"/>
  <c r="AL28" i="16" s="1"/>
  <c r="E105" i="15"/>
  <c r="D105" i="15"/>
  <c r="AD20" i="16" s="1"/>
  <c r="D106" i="15"/>
  <c r="AL4" i="16" s="1"/>
  <c r="E106" i="15"/>
  <c r="D11" i="15"/>
  <c r="Z3" i="16" s="1"/>
  <c r="E11" i="15"/>
  <c r="D10" i="15"/>
  <c r="E10" i="15"/>
  <c r="D109" i="15"/>
  <c r="AP24" i="16" s="1"/>
  <c r="E109" i="15"/>
  <c r="D113" i="15"/>
  <c r="AP20" i="16" s="1"/>
  <c r="E113" i="15"/>
  <c r="D116" i="15"/>
  <c r="AP3" i="16" s="1"/>
  <c r="E116" i="15"/>
  <c r="R39" i="16" l="1"/>
  <c r="AL39" i="16"/>
  <c r="T4" i="15"/>
  <c r="F79" i="16"/>
  <c r="V59" i="16"/>
  <c r="AP59" i="16"/>
  <c r="AD35" i="16"/>
  <c r="J35" i="16"/>
  <c r="AH48" i="16"/>
  <c r="N48" i="16"/>
  <c r="V34" i="16"/>
  <c r="AP34" i="16"/>
  <c r="AL65" i="16"/>
  <c r="R65" i="16"/>
  <c r="AD36" i="16"/>
  <c r="J36" i="16"/>
  <c r="AH45" i="16"/>
  <c r="N45" i="16"/>
  <c r="AH40" i="16"/>
  <c r="N40" i="16"/>
  <c r="AL66" i="16"/>
  <c r="R66" i="16"/>
  <c r="R51" i="16"/>
  <c r="AL51" i="16"/>
  <c r="V50" i="16"/>
  <c r="AP50" i="16"/>
  <c r="N37" i="16"/>
  <c r="AH37" i="16"/>
  <c r="J34" i="16"/>
  <c r="AD34" i="16"/>
  <c r="F49" i="16"/>
  <c r="Z49" i="16"/>
  <c r="AL41" i="16"/>
  <c r="R41" i="16"/>
  <c r="E4" i="15"/>
  <c r="Z34" i="16"/>
  <c r="F34" i="16"/>
  <c r="V38" i="16"/>
  <c r="AP38" i="16"/>
  <c r="Q4" i="15"/>
  <c r="F78" i="16"/>
  <c r="AL48" i="16"/>
  <c r="R48" i="16"/>
  <c r="V46" i="16"/>
  <c r="AP46" i="16"/>
  <c r="AP49" i="16"/>
  <c r="V49" i="16"/>
  <c r="AL53" i="16"/>
  <c r="R53" i="16"/>
  <c r="Z48" i="16"/>
  <c r="F48" i="16"/>
  <c r="AH46" i="16"/>
  <c r="N46" i="16"/>
  <c r="F64" i="16"/>
  <c r="Z64" i="16"/>
  <c r="AH47" i="16"/>
  <c r="N47" i="16"/>
  <c r="Z42" i="16"/>
  <c r="F42" i="16"/>
  <c r="AL37" i="16"/>
  <c r="R37" i="16"/>
  <c r="Z65" i="16"/>
  <c r="F65" i="16"/>
  <c r="V35" i="16"/>
  <c r="AP35" i="16"/>
  <c r="AD68" i="16"/>
  <c r="J68" i="16"/>
  <c r="AL62" i="16"/>
  <c r="R62" i="16"/>
  <c r="Z16" i="16"/>
  <c r="Y16" i="16"/>
  <c r="R42" i="16"/>
  <c r="AL42" i="16"/>
  <c r="Z43" i="16"/>
  <c r="F43" i="16"/>
  <c r="AP57" i="16"/>
  <c r="V57" i="16"/>
  <c r="AH68" i="16"/>
  <c r="N68" i="16"/>
  <c r="AD16" i="16"/>
  <c r="AC16" i="16"/>
  <c r="R34" i="16"/>
  <c r="AL34" i="16"/>
  <c r="AH41" i="16"/>
  <c r="N41" i="16"/>
  <c r="Z56" i="16"/>
  <c r="F56" i="16"/>
  <c r="AH67" i="16"/>
  <c r="N67" i="16"/>
  <c r="AD39" i="16"/>
  <c r="J39" i="16"/>
  <c r="Z52" i="16"/>
  <c r="F52" i="16"/>
  <c r="V55" i="16"/>
  <c r="AP55" i="16"/>
  <c r="F5" i="16"/>
  <c r="V24" i="16"/>
  <c r="J16" i="16"/>
  <c r="I16" i="16"/>
  <c r="R30" i="16"/>
  <c r="J20" i="16"/>
  <c r="F6" i="16"/>
  <c r="F20" i="16"/>
  <c r="F16" i="16"/>
  <c r="E16" i="16"/>
  <c r="F8" i="16"/>
  <c r="R28" i="16"/>
  <c r="V11" i="16"/>
  <c r="F4" i="16"/>
  <c r="V28" i="16"/>
  <c r="V21" i="16"/>
  <c r="J17" i="16"/>
  <c r="Z33" i="16"/>
  <c r="Y33" i="16"/>
  <c r="R4" i="16"/>
  <c r="R22" i="16"/>
  <c r="N27" i="16"/>
  <c r="J14" i="16"/>
  <c r="V20" i="16"/>
  <c r="F3" i="16"/>
  <c r="J10" i="16"/>
  <c r="R23" i="16"/>
  <c r="V3" i="16"/>
  <c r="J19" i="16"/>
  <c r="N16" i="16"/>
  <c r="J18" i="16"/>
  <c r="N25" i="16"/>
  <c r="A4" i="15"/>
  <c r="C4" i="15"/>
  <c r="G2" i="15" l="1"/>
  <c r="K2" i="15" s="1"/>
  <c r="D2" i="1" s="1"/>
  <c r="D5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05DA795-34F5-429C-903F-3CCDF2A6141B}" keepAlive="1" name="Query - Query1 (3)" description="Connection to the 'Query1 (3)' query in the workbook." type="5" refreshedVersion="8" background="1" saveData="1">
    <dbPr connection="Provider=Microsoft.Mashup.OleDb.1;Data Source=$Workbook$;Location=&quot;Query1 (3)&quot;;Extended Properties=&quot;&quot;" command="SELECT * FROM [Query1 (3)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<sst xmlns="http://schemas.openxmlformats.org/spreadsheetml/2006/main" count="11206" uniqueCount="6796">
  <si>
    <t>Daily Build Quantity</t>
  </si>
  <si>
    <t>WC</t>
  </si>
  <si>
    <t>A01</t>
  </si>
  <si>
    <t>A02</t>
  </si>
  <si>
    <t>A03</t>
  </si>
  <si>
    <t>A04</t>
  </si>
  <si>
    <t>A05</t>
  </si>
  <si>
    <t>A07</t>
  </si>
  <si>
    <t>Build Per Day</t>
  </si>
  <si>
    <t>Category</t>
  </si>
  <si>
    <t>Build Per Week</t>
  </si>
  <si>
    <t>Percent of Build</t>
  </si>
  <si>
    <t>PAW****-W</t>
  </si>
  <si>
    <t>KT****-MW(-T)-(B/W)</t>
  </si>
  <si>
    <t>WSC</t>
  </si>
  <si>
    <t>WHFC</t>
  </si>
  <si>
    <t>PAW (stainless)</t>
  </si>
  <si>
    <t>WHF</t>
  </si>
  <si>
    <t>WSC-W</t>
  </si>
  <si>
    <t>WHFC1215-W</t>
  </si>
  <si>
    <t>PAWS-SS</t>
  </si>
  <si>
    <t>WHF2415-W</t>
  </si>
  <si>
    <t>W2410-I-W</t>
  </si>
  <si>
    <t>PAWIC</t>
  </si>
  <si>
    <t>KT2415-MW-W</t>
  </si>
  <si>
    <t>WSC1215-T-B</t>
  </si>
  <si>
    <t>WHFC2415I-W</t>
  </si>
  <si>
    <t>PAWS-A</t>
  </si>
  <si>
    <t>WHFG-W</t>
  </si>
  <si>
    <t>W2415-I-W</t>
  </si>
  <si>
    <t>PAW2422-W</t>
  </si>
  <si>
    <t>KT1215-MW-B</t>
  </si>
  <si>
    <t>WSC1210-T-B_15-5P_6FT</t>
  </si>
  <si>
    <t>WHFC2410H</t>
  </si>
  <si>
    <t>WHF2420-W</t>
  </si>
  <si>
    <t>W1215-T-W</t>
  </si>
  <si>
    <t>PAW2422I-W</t>
  </si>
  <si>
    <t>KT1215-MW-W</t>
  </si>
  <si>
    <t>WSC-B</t>
  </si>
  <si>
    <t>WHFC2415-W</t>
  </si>
  <si>
    <t>WHF2415I-W</t>
  </si>
  <si>
    <t>W2420-I-W</t>
  </si>
  <si>
    <t>PAW2022I-W</t>
  </si>
  <si>
    <t>KT2415-MW-B</t>
  </si>
  <si>
    <t>WSC1210-T 15-15P 6FT</t>
  </si>
  <si>
    <t>WHFC2410-W</t>
  </si>
  <si>
    <t>WHF2420I-W</t>
  </si>
  <si>
    <t>W2415-W</t>
  </si>
  <si>
    <t>PAW1215-W</t>
  </si>
  <si>
    <t>KT2415-MW-HRC</t>
  </si>
  <si>
    <t>WSC-A</t>
  </si>
  <si>
    <t>WHFC1210-W</t>
  </si>
  <si>
    <t>WHF2410I-W</t>
  </si>
  <si>
    <t>W2420-W</t>
  </si>
  <si>
    <t>PAW1215I-W</t>
  </si>
  <si>
    <t>KT1215-MW-T-W</t>
  </si>
  <si>
    <t>WHFC T-BAR PANEL</t>
  </si>
  <si>
    <t>WHF2410-W</t>
  </si>
  <si>
    <t>W2020-I-W</t>
  </si>
  <si>
    <t>PAWG-W</t>
  </si>
  <si>
    <t>KTG-W</t>
  </si>
  <si>
    <t>WHFC2010-W</t>
  </si>
  <si>
    <t>WHF2020-W</t>
  </si>
  <si>
    <t>W2010-I-W</t>
  </si>
  <si>
    <t>PAW2022-W</t>
  </si>
  <si>
    <t>KTW2415-HLS-RG-B              </t>
  </si>
  <si>
    <t>WHFC2415H</t>
  </si>
  <si>
    <t>WHF2015I-W</t>
  </si>
  <si>
    <t>W2015-I-W</t>
  </si>
  <si>
    <t>PAW2422H</t>
  </si>
  <si>
    <t>KTG-B</t>
  </si>
  <si>
    <t>WHFC1210H</t>
  </si>
  <si>
    <t>WHF1215-W</t>
  </si>
  <si>
    <t>W2410-W</t>
  </si>
  <si>
    <t>PAW2422-U-W</t>
  </si>
  <si>
    <t>KT2415-MW-T2-W</t>
  </si>
  <si>
    <t>WHFC2407-W</t>
  </si>
  <si>
    <t>WHF2020H</t>
  </si>
  <si>
    <t>W1215-W</t>
  </si>
  <si>
    <t>PAW2022H</t>
  </si>
  <si>
    <t>KTG-OL-W</t>
  </si>
  <si>
    <t>WHFC2015-W</t>
  </si>
  <si>
    <t>WHF1210-W</t>
  </si>
  <si>
    <t>W1210-W</t>
  </si>
  <si>
    <t>PAW2720H</t>
  </si>
  <si>
    <t>KTW1215-HLS-HRC</t>
  </si>
  <si>
    <t>WHFC1215H</t>
  </si>
  <si>
    <t>WHF2010I-W</t>
  </si>
  <si>
    <t>WG-W</t>
  </si>
  <si>
    <t>PAW1215H</t>
  </si>
  <si>
    <t>KTW-TG-B</t>
  </si>
  <si>
    <t>WHFC2015H</t>
  </si>
  <si>
    <t>WHF2420H</t>
  </si>
  <si>
    <t>W1210-I-W</t>
  </si>
  <si>
    <t>PAWG-BLACK</t>
  </si>
  <si>
    <t>KTW2415-HLS-HRC</t>
  </si>
  <si>
    <t>WHFC2405-W</t>
  </si>
  <si>
    <t>WHF2015-HM-W</t>
  </si>
  <si>
    <t>W1215-I-W</t>
  </si>
  <si>
    <t>PAWOG-B-W</t>
  </si>
  <si>
    <t>KT1215-MW-HRC</t>
  </si>
  <si>
    <t>WHF2015-W</t>
  </si>
  <si>
    <t>W2415-I-T-W</t>
  </si>
  <si>
    <t>PAW1215-SS</t>
  </si>
  <si>
    <t>KTW-RG-B</t>
  </si>
  <si>
    <t>WHF2415-HM-W</t>
  </si>
  <si>
    <t>W1210-T-W</t>
  </si>
  <si>
    <t>PAWG-SS</t>
  </si>
  <si>
    <t>KTG-OL-B</t>
  </si>
  <si>
    <t>WHF2415H</t>
  </si>
  <si>
    <t>W1210-I-T-B</t>
  </si>
  <si>
    <t>PAWG-A</t>
  </si>
  <si>
    <t>KTW1215-HLS-RG-W</t>
  </si>
  <si>
    <t>WHFG17W13H-W</t>
  </si>
  <si>
    <t>W1215-I-T-B</t>
  </si>
  <si>
    <t>PAWF</t>
  </si>
  <si>
    <t>KTG-24W-W</t>
  </si>
  <si>
    <t>WHF1215-HM-W</t>
  </si>
  <si>
    <t>W2015-W</t>
  </si>
  <si>
    <t>PAW-GUARD-W</t>
  </si>
  <si>
    <t>KTW-RG-W</t>
  </si>
  <si>
    <t>WHF1210H</t>
  </si>
  <si>
    <t>W2420-I-T-W</t>
  </si>
  <si>
    <t>PAW2422-SS</t>
  </si>
  <si>
    <t>KTW-TG-SS</t>
  </si>
  <si>
    <t>WHF2015H</t>
  </si>
  <si>
    <t>W2020-W</t>
  </si>
  <si>
    <t>PAWOG-A-W</t>
  </si>
  <si>
    <t>KTW-TG-W</t>
  </si>
  <si>
    <t>WHF2020I-HM-W</t>
  </si>
  <si>
    <t>W1215-I-T-W</t>
  </si>
  <si>
    <t>PAW2022-SS</t>
  </si>
  <si>
    <t>KTG-A</t>
  </si>
  <si>
    <t>WHF1215H</t>
  </si>
  <si>
    <t>W2415-T-W</t>
  </si>
  <si>
    <t>PAW1215-CENORIN</t>
  </si>
  <si>
    <t>KTG-SS</t>
  </si>
  <si>
    <t>WHF2420-HM-W</t>
  </si>
  <si>
    <t>W2412-W</t>
  </si>
  <si>
    <t>PAWF-SS</t>
  </si>
  <si>
    <t>KTG-24W-A</t>
  </si>
  <si>
    <t>WHF1215I-W</t>
  </si>
  <si>
    <t>W2420-T2-W</t>
  </si>
  <si>
    <t>PAW2022H-SS</t>
  </si>
  <si>
    <t>KTW-TG-A</t>
  </si>
  <si>
    <t>WHF2410-HM-W</t>
  </si>
  <si>
    <t>W2420-T-W</t>
  </si>
  <si>
    <t>PAW1215-SS-ST</t>
  </si>
  <si>
    <t>KTENT1215-HLS-T-G</t>
  </si>
  <si>
    <t>WHF2010-W</t>
  </si>
  <si>
    <t>W2410-I-T-W</t>
  </si>
  <si>
    <t>PAW2422H-SS</t>
  </si>
  <si>
    <t>KTW-RG-A</t>
  </si>
  <si>
    <t>WHFG-A</t>
  </si>
  <si>
    <t>W2420-I-T-B</t>
  </si>
  <si>
    <t>PAW2720-SS</t>
  </si>
  <si>
    <t>KTW1207-T-RG-W</t>
  </si>
  <si>
    <t>WHFG-HM-W</t>
  </si>
  <si>
    <t>W2405-I-W</t>
  </si>
  <si>
    <t>PAW2422-SS-ST</t>
  </si>
  <si>
    <t>KTG-24W-B</t>
  </si>
  <si>
    <t>WHF2010H</t>
  </si>
  <si>
    <t>W2020-I-T-B</t>
  </si>
  <si>
    <t>PAW2022-SS-ST</t>
  </si>
  <si>
    <t>KTW1215-HLS-TGB400HZ</t>
  </si>
  <si>
    <t>WHF2010-HM-W</t>
  </si>
  <si>
    <t>W2010-W</t>
  </si>
  <si>
    <t>PAW-DRYOUT</t>
  </si>
  <si>
    <t>KTW-RG-SS</t>
  </si>
  <si>
    <t>WHF2010I-HM-W</t>
  </si>
  <si>
    <t>WOG-W</t>
  </si>
  <si>
    <t>PAWOG-B-A</t>
  </si>
  <si>
    <t>WHF2015I-HM-W</t>
  </si>
  <si>
    <t>WG-B</t>
  </si>
  <si>
    <t>WHF2410H</t>
  </si>
  <si>
    <t>WG-A</t>
  </si>
  <si>
    <t>WHF2415I-HM-W</t>
  </si>
  <si>
    <t>WOG-A</t>
  </si>
  <si>
    <t>W2412-I-W</t>
  </si>
  <si>
    <t>WOG-XL-W</t>
  </si>
  <si>
    <t>W1210-T1-DS10-W</t>
  </si>
  <si>
    <t>W2012-I</t>
  </si>
  <si>
    <t>W****-I(-T)-(W/B)</t>
  </si>
  <si>
    <t>20-02</t>
  </si>
  <si>
    <t>99-01</t>
  </si>
  <si>
    <t>20-03</t>
  </si>
  <si>
    <t>20-05</t>
  </si>
  <si>
    <t>20-04</t>
  </si>
  <si>
    <t>20-02-P</t>
  </si>
  <si>
    <t>Qty Per BOM</t>
  </si>
  <si>
    <t>06-04</t>
  </si>
  <si>
    <t>06 PAW INTERIOR</t>
  </si>
  <si>
    <t>06-03</t>
  </si>
  <si>
    <t>99-07</t>
  </si>
  <si>
    <t>99-02</t>
  </si>
  <si>
    <t>06-04-P</t>
  </si>
  <si>
    <t>06-03-P</t>
  </si>
  <si>
    <t>24 KT CASE</t>
  </si>
  <si>
    <t>24-01</t>
  </si>
  <si>
    <t>24-11</t>
  </si>
  <si>
    <t>24-06</t>
  </si>
  <si>
    <t>24-12</t>
  </si>
  <si>
    <t>24 KT INTERIOR</t>
  </si>
  <si>
    <t>24-23-01</t>
  </si>
  <si>
    <t>24-03</t>
  </si>
  <si>
    <t>24-05</t>
  </si>
  <si>
    <t>24-02</t>
  </si>
  <si>
    <t>20 WSC CASE</t>
  </si>
  <si>
    <t>20-11</t>
  </si>
  <si>
    <t>20-10</t>
  </si>
  <si>
    <t>20-13</t>
  </si>
  <si>
    <t>20-12</t>
  </si>
  <si>
    <t>41-14-FLAT</t>
  </si>
  <si>
    <t>22 WHFC CEILING CASE ASSEM</t>
  </si>
  <si>
    <t>22-28</t>
  </si>
  <si>
    <t>22-29</t>
  </si>
  <si>
    <t>22 WHFC INTERIOR</t>
  </si>
  <si>
    <t>22-24</t>
  </si>
  <si>
    <t>22-26</t>
  </si>
  <si>
    <t>22-31</t>
  </si>
  <si>
    <t>22-25</t>
  </si>
  <si>
    <t>06 PAWS CASE</t>
  </si>
  <si>
    <t>06-13</t>
  </si>
  <si>
    <t>06-11</t>
  </si>
  <si>
    <t>06-16</t>
  </si>
  <si>
    <t>06-14</t>
  </si>
  <si>
    <t>06-12</t>
  </si>
  <si>
    <t>22 WHF INTERIOR</t>
  </si>
  <si>
    <t>22-01</t>
  </si>
  <si>
    <t>22-02</t>
  </si>
  <si>
    <t>All Categories</t>
  </si>
  <si>
    <t>Item</t>
  </si>
  <si>
    <t>Qty</t>
  </si>
  <si>
    <t>Qty on BOM</t>
  </si>
  <si>
    <t>101307-W-FLAT</t>
  </si>
  <si>
    <t>101307-1-W-CSA</t>
  </si>
  <si>
    <t>101307-2-W-CSA</t>
  </si>
  <si>
    <t>101310-W-FLAT</t>
  </si>
  <si>
    <t>101310-W-CSA</t>
  </si>
  <si>
    <t>101311-W-FLAT</t>
  </si>
  <si>
    <t>101311-W-CSA</t>
  </si>
  <si>
    <t>KBP2406</t>
  </si>
  <si>
    <t>PX1215-ECO-WD-R</t>
  </si>
  <si>
    <t>LPW2445T-S2-WD-R</t>
  </si>
  <si>
    <t>LPW2045T-S2-WD-R</t>
  </si>
  <si>
    <t>U12100-SS</t>
  </si>
  <si>
    <t>EKB2450TB</t>
  </si>
  <si>
    <t>KBP2006-3MP</t>
  </si>
  <si>
    <t>H612 6/8-AS/FS-GW</t>
  </si>
  <si>
    <t>EFW2040-MW-W</t>
  </si>
  <si>
    <t>U24100</t>
  </si>
  <si>
    <t>U12100</t>
  </si>
  <si>
    <t>LPWSMF-WD</t>
  </si>
  <si>
    <t>EFW2440-MW-W</t>
  </si>
  <si>
    <t>U1250-SS</t>
  </si>
  <si>
    <t>EKB2440TB</t>
  </si>
  <si>
    <t>EFW2440-MW-T-W</t>
  </si>
  <si>
    <t>KBP1230</t>
  </si>
  <si>
    <t>LPW2445-ECO-WD-R</t>
  </si>
  <si>
    <t>LPW1227-ECO-WD-R</t>
  </si>
  <si>
    <t>LPWG-S2-WD</t>
  </si>
  <si>
    <t>PX2417-WD-R</t>
  </si>
  <si>
    <t>PX1215-WD-R</t>
  </si>
  <si>
    <t>H412 3/4-AS/FS-GW</t>
  </si>
  <si>
    <t>PX2417-ECO-WD-R</t>
  </si>
  <si>
    <t>KBP4806-3MP</t>
  </si>
  <si>
    <t>PX1215-ECO-HRC</t>
  </si>
  <si>
    <t>PX1215-ECO-OB-R</t>
  </si>
  <si>
    <t>LPW2445T-S2-OB-R</t>
  </si>
  <si>
    <t>KBP2406-3MP</t>
  </si>
  <si>
    <t>LPW1227T-S2-WD-R</t>
  </si>
  <si>
    <t>UWSA</t>
  </si>
  <si>
    <t>PX1215-ECO-SN-R</t>
  </si>
  <si>
    <t>H412 2/3-AS/FS-GW</t>
  </si>
  <si>
    <t>U24100-SS</t>
  </si>
  <si>
    <t>KBP2704</t>
  </si>
  <si>
    <t>EFW1230-MW-HRC</t>
  </si>
  <si>
    <t>40-11-G-CSA</t>
  </si>
  <si>
    <t>40-11-FLAT</t>
  </si>
  <si>
    <t>40-10-G-CSA</t>
  </si>
  <si>
    <t>40-10</t>
  </si>
  <si>
    <t>40 KBP INTERIOR-G-CSA</t>
  </si>
  <si>
    <t>40 KBP INTERIOR</t>
  </si>
  <si>
    <t>40-02</t>
  </si>
  <si>
    <t>40-04</t>
  </si>
  <si>
    <t>40-08</t>
  </si>
  <si>
    <t>40 KBP CASE-G-CSA</t>
  </si>
  <si>
    <t>40 KBP CASE</t>
  </si>
  <si>
    <t>40-01</t>
  </si>
  <si>
    <t>40-12</t>
  </si>
  <si>
    <t>101916-B-CSA</t>
  </si>
  <si>
    <t>30-07</t>
  </si>
  <si>
    <t>64-04-SS</t>
  </si>
  <si>
    <t>64-07-SS</t>
  </si>
  <si>
    <t>41 EKB INTERIOR-B-CSA</t>
  </si>
  <si>
    <t>41 EKB INTERIOR</t>
  </si>
  <si>
    <t>41-09</t>
  </si>
  <si>
    <t>41-02</t>
  </si>
  <si>
    <t>41-04</t>
  </si>
  <si>
    <t>41-15-B-CSA</t>
  </si>
  <si>
    <t>41-15</t>
  </si>
  <si>
    <t>41 EKB CASE-B-CSA</t>
  </si>
  <si>
    <t>41 EKB CASE</t>
  </si>
  <si>
    <t>41-01</t>
  </si>
  <si>
    <t>41-07</t>
  </si>
  <si>
    <t>41-03</t>
  </si>
  <si>
    <t>41-11-B-CSA</t>
  </si>
  <si>
    <t>41-11</t>
  </si>
  <si>
    <t>100-04-W-CSA</t>
  </si>
  <si>
    <t>100-04</t>
  </si>
  <si>
    <t>100-0105</t>
  </si>
  <si>
    <t>100-0305-W-CSA</t>
  </si>
  <si>
    <t>100-0305</t>
  </si>
  <si>
    <t>100-0205</t>
  </si>
  <si>
    <t>100-06</t>
  </si>
  <si>
    <t>100-05</t>
  </si>
  <si>
    <t>100329-W-CSA</t>
  </si>
  <si>
    <t>100344-G-CSA</t>
  </si>
  <si>
    <t>104465-G-CSA</t>
  </si>
  <si>
    <t>104461-G-CSA</t>
  </si>
  <si>
    <t>64-04</t>
  </si>
  <si>
    <t>64-07</t>
  </si>
  <si>
    <t>Item Number</t>
  </si>
  <si>
    <t>SU Time</t>
  </si>
  <si>
    <t>Labor Time</t>
  </si>
  <si>
    <t>Machine Time</t>
  </si>
  <si>
    <t>70220-17.0</t>
  </si>
  <si>
    <t>HT612 4/5-GW</t>
  </si>
  <si>
    <t>KB2410-3MP-T-B2</t>
  </si>
  <si>
    <t>KCF2-4820-3-S-RT24-DS3</t>
  </si>
  <si>
    <t>KCVT-2L-A-V1</t>
  </si>
  <si>
    <t>KF4805-1</t>
  </si>
  <si>
    <t>KF4820-3-1/2HP-2S3</t>
  </si>
  <si>
    <t>U1275</t>
  </si>
  <si>
    <t>105661-BLU-CSA</t>
  </si>
  <si>
    <t>45-1104</t>
  </si>
  <si>
    <t>70246-8.0</t>
  </si>
  <si>
    <t>104438-5</t>
  </si>
  <si>
    <t>64-05-SS</t>
  </si>
  <si>
    <t>70102-14.0</t>
  </si>
  <si>
    <t>70122-14.0</t>
  </si>
  <si>
    <t>UWSA-C</t>
  </si>
  <si>
    <t>100128-3</t>
  </si>
  <si>
    <t>25-07</t>
  </si>
  <si>
    <t>70213-13.0</t>
  </si>
  <si>
    <t>B4-KP-1210ELE</t>
  </si>
  <si>
    <t>KBS4807-3MP-T-B2</t>
  </si>
  <si>
    <t>100041-1</t>
  </si>
  <si>
    <t>50-18</t>
  </si>
  <si>
    <t>55 ELEC BOX COVER ASSEM-G-CSA</t>
  </si>
  <si>
    <t>70114-21.0</t>
  </si>
  <si>
    <t>70115-8.0</t>
  </si>
  <si>
    <t>70151-11.0</t>
  </si>
  <si>
    <t>50-31-BL-CSA</t>
  </si>
  <si>
    <t>50-35</t>
  </si>
  <si>
    <t>50-37-G-CSA</t>
  </si>
  <si>
    <t>70179-6.0</t>
  </si>
  <si>
    <t>KBS4805-1-T-B1</t>
  </si>
  <si>
    <t>W1207</t>
  </si>
  <si>
    <t>100772-2</t>
  </si>
  <si>
    <t>22 WHFS CASE-A-CSA</t>
  </si>
  <si>
    <t>5CB2410BW</t>
  </si>
  <si>
    <t>70116-5.0</t>
  </si>
  <si>
    <t>70142-16.0</t>
  </si>
  <si>
    <t>70178-2.0</t>
  </si>
  <si>
    <t>70264-13.0</t>
  </si>
  <si>
    <t>75-12</t>
  </si>
  <si>
    <t>TVR01C</t>
  </si>
  <si>
    <t>40 KBP PURPLE HARNES</t>
  </si>
  <si>
    <t>70134-9.0</t>
  </si>
  <si>
    <t>70147-6.0</t>
  </si>
  <si>
    <t>70361-78.0</t>
  </si>
  <si>
    <t>70370-18.0</t>
  </si>
  <si>
    <t>B5-2410ELE</t>
  </si>
  <si>
    <t>LPW1227T-W</t>
  </si>
  <si>
    <t>03-BKCR2-A-CSA</t>
  </si>
  <si>
    <t>04-0607-W</t>
  </si>
  <si>
    <t>100328-PPG-CSA</t>
  </si>
  <si>
    <t>101243-1</t>
  </si>
  <si>
    <t>70204-15.0</t>
  </si>
  <si>
    <t>KCF4-4840-3-S-T-DS3</t>
  </si>
  <si>
    <t>LPWG-S2-AD</t>
  </si>
  <si>
    <t>W2412-T-A</t>
  </si>
  <si>
    <t>100671-1</t>
  </si>
  <si>
    <t>30-32-G-CSA</t>
  </si>
  <si>
    <t>70150-18.0</t>
  </si>
  <si>
    <t>70210-20.5</t>
  </si>
  <si>
    <t>KCC4-4840-3-S-TP</t>
  </si>
  <si>
    <t>KTW1215-HLS-RGB-T-D</t>
  </si>
  <si>
    <t>LPWA2740-TP-CB2-BZ</t>
  </si>
  <si>
    <t>PAW2720</t>
  </si>
  <si>
    <t>SKB2007-1-T-B</t>
  </si>
  <si>
    <t>100652-2</t>
  </si>
  <si>
    <t>104957-2422-1-2S1-ECM</t>
  </si>
  <si>
    <t>70166-9.5</t>
  </si>
  <si>
    <t>BKR120-BW</t>
  </si>
  <si>
    <t>KFS2412-1-2S1</t>
  </si>
  <si>
    <t>LPW2045T-S2-AD-R</t>
  </si>
  <si>
    <t>LPW2740T-I</t>
  </si>
  <si>
    <t>PCKF-DO-WC-36</t>
  </si>
  <si>
    <t>101137-1</t>
  </si>
  <si>
    <t>41-03-P</t>
  </si>
  <si>
    <t>70245-7.0</t>
  </si>
  <si>
    <t>CERAMIC 2-1203ELE</t>
  </si>
  <si>
    <t>KBS2010-3MP-T-B2-DS63</t>
  </si>
  <si>
    <t>KCC2-2020-3-R-TP-DS3</t>
  </si>
  <si>
    <t>KTW2415-HLS-RGB-T2</t>
  </si>
  <si>
    <t>70115-7.5</t>
  </si>
  <si>
    <t>70203-2.0</t>
  </si>
  <si>
    <t>KB2007-1-P</t>
  </si>
  <si>
    <t>KB2015-3MP-B2-CT24</t>
  </si>
  <si>
    <t>KB2020-3-T-B2</t>
  </si>
  <si>
    <t>KB2405-3MP-B2</t>
  </si>
  <si>
    <t>KCF2-2020-3-R-T</t>
  </si>
  <si>
    <t>WHF1212I</t>
  </si>
  <si>
    <t>101167-118-A</t>
  </si>
  <si>
    <t>101167-47-A</t>
  </si>
  <si>
    <t>105110-G-CSA</t>
  </si>
  <si>
    <t>41-14</t>
  </si>
  <si>
    <t>70106-7.0</t>
  </si>
  <si>
    <t>70246-39.0</t>
  </si>
  <si>
    <t>KB2005-1-PLTMX</t>
  </si>
  <si>
    <t>03-29-240-W-FLAT</t>
  </si>
  <si>
    <t>104649-3</t>
  </si>
  <si>
    <t>105100-W-CSA</t>
  </si>
  <si>
    <t>45-08-1-SS</t>
  </si>
  <si>
    <t>70373-8.0</t>
  </si>
  <si>
    <t>CV10-A</t>
  </si>
  <si>
    <t>KB2010-1-PLTMX</t>
  </si>
  <si>
    <t>KB4015-3MP-B2</t>
  </si>
  <si>
    <t>LPWA1215-TP-CB2-BZ</t>
  </si>
  <si>
    <t>U1275-SS</t>
  </si>
  <si>
    <t>106057-W-CSA</t>
  </si>
  <si>
    <t>KB2010-3MP-B2-CT120</t>
  </si>
  <si>
    <t>KFS2010-1-2S1</t>
  </si>
  <si>
    <t>06-03-SS</t>
  </si>
  <si>
    <t>45-14-14L-SS</t>
  </si>
  <si>
    <t>50 LOUVER MTG BKT</t>
  </si>
  <si>
    <t>KCF4-2440-1-S-T-DS1</t>
  </si>
  <si>
    <t>03-03-A-CSA</t>
  </si>
  <si>
    <t>100388-7</t>
  </si>
  <si>
    <t>50-1501-DS-G-CSA</t>
  </si>
  <si>
    <t>70210-6.0</t>
  </si>
  <si>
    <t>EKB22-10T</t>
  </si>
  <si>
    <t>KB4820-3MP-T-B2</t>
  </si>
  <si>
    <t>101137-11</t>
  </si>
  <si>
    <t>70103-12.0</t>
  </si>
  <si>
    <t>70143-6.5</t>
  </si>
  <si>
    <t>KB2005-1-B1-CX-CT24</t>
  </si>
  <si>
    <t>KB2012-1-ECO2S-PLUS-FB</t>
  </si>
  <si>
    <t>KB2406-3MP-B2</t>
  </si>
  <si>
    <t>70101-11.5</t>
  </si>
  <si>
    <t>70120-19.5</t>
  </si>
  <si>
    <t>8K2420A</t>
  </si>
  <si>
    <t>KB4805-3MP-B2-SF</t>
  </si>
  <si>
    <t>KBS2410-3MP-B2</t>
  </si>
  <si>
    <t>LPWA1227-S</t>
  </si>
  <si>
    <t>101228-1</t>
  </si>
  <si>
    <t>58 KC 4FT CASE</t>
  </si>
  <si>
    <t>KFS2010-1-1/5-ECM</t>
  </si>
  <si>
    <t>104773-FLAT</t>
  </si>
  <si>
    <t>4K2010A</t>
  </si>
  <si>
    <t>70101-4.0</t>
  </si>
  <si>
    <t>70147-8.5</t>
  </si>
  <si>
    <t>KFUH2410-3-T</t>
  </si>
  <si>
    <t>W2015-T2</t>
  </si>
  <si>
    <t>100652-3</t>
  </si>
  <si>
    <t>104750-G-CSA</t>
  </si>
  <si>
    <t>20-07</t>
  </si>
  <si>
    <t>52-03</t>
  </si>
  <si>
    <t>70106-12.0</t>
  </si>
  <si>
    <t>70126-16.0</t>
  </si>
  <si>
    <t>70138-11.0</t>
  </si>
  <si>
    <t>100981-G-CSA</t>
  </si>
  <si>
    <t>30-11</t>
  </si>
  <si>
    <t>45-70</t>
  </si>
  <si>
    <t>50-73</t>
  </si>
  <si>
    <t>8K2424BW</t>
  </si>
  <si>
    <t>EFW2430</t>
  </si>
  <si>
    <t>KB2010-3MP-B2</t>
  </si>
  <si>
    <t>100674-2</t>
  </si>
  <si>
    <t>25-03</t>
  </si>
  <si>
    <t>70141-8.0</t>
  </si>
  <si>
    <t>A03 REWORK</t>
  </si>
  <si>
    <t>BKHCT120-A</t>
  </si>
  <si>
    <t>PAW2022-U-I-A</t>
  </si>
  <si>
    <t>100809-4</t>
  </si>
  <si>
    <t>104957-2412-3-2S3-ECM</t>
  </si>
  <si>
    <t>30-01</t>
  </si>
  <si>
    <t>70102-16.5</t>
  </si>
  <si>
    <t>KCF4-2740-1-R-T2-DS1</t>
  </si>
  <si>
    <t>W1210H</t>
  </si>
  <si>
    <t>W2010-I-T</t>
  </si>
  <si>
    <t>KCF2-2720-1-R-T</t>
  </si>
  <si>
    <t>06-02-A-CSA</t>
  </si>
  <si>
    <t>100821-SN-CSA</t>
  </si>
  <si>
    <t>KB2020-3-T-B2-DS80</t>
  </si>
  <si>
    <t>PKB4815-3-P</t>
  </si>
  <si>
    <t>H412 2/3-AS-GW</t>
  </si>
  <si>
    <t>KCF3-4830-3-S-T</t>
  </si>
  <si>
    <t>W1215-T-A</t>
  </si>
  <si>
    <t>100406-10</t>
  </si>
  <si>
    <t>102686-FORM</t>
  </si>
  <si>
    <t>104957-2435-1-2S1-ECM</t>
  </si>
  <si>
    <t>31-05</t>
  </si>
  <si>
    <t>70112-7.0</t>
  </si>
  <si>
    <t>70126-3.5</t>
  </si>
  <si>
    <t>EFW2020I-T2</t>
  </si>
  <si>
    <t>KB2010-3MP-T-B2-CT24</t>
  </si>
  <si>
    <t>KB2005-1-ECO2S-PLUS</t>
  </si>
  <si>
    <t>LPWA2720-TP</t>
  </si>
  <si>
    <t>100406-9</t>
  </si>
  <si>
    <t>104949-2</t>
  </si>
  <si>
    <t>70141-16.5</t>
  </si>
  <si>
    <t>70208-8.0</t>
  </si>
  <si>
    <t>HM812 8/11-GW</t>
  </si>
  <si>
    <t>PKB4807-3-T-DT-FM</t>
  </si>
  <si>
    <t>101302-A</t>
  </si>
  <si>
    <t>22 WHFS CASE-W-CSA</t>
  </si>
  <si>
    <t>70145-6.5</t>
  </si>
  <si>
    <t>70323-17.5</t>
  </si>
  <si>
    <t>CERAMIC 4-2007ELE</t>
  </si>
  <si>
    <t>EKB22-15TB</t>
  </si>
  <si>
    <t>KFS2015-1-2S1-ECM</t>
  </si>
  <si>
    <t>3K1207A</t>
  </si>
  <si>
    <t>KB2415-1-B2-SF-CT24</t>
  </si>
  <si>
    <t>KFUH4815-3-T</t>
  </si>
  <si>
    <t>03-04-A</t>
  </si>
  <si>
    <t>4CB2007BW</t>
  </si>
  <si>
    <t>52-02-DL</t>
  </si>
  <si>
    <t>70153-8.5</t>
  </si>
  <si>
    <t>BBCVR18-6-W-CSA</t>
  </si>
  <si>
    <t>CK4812-3</t>
  </si>
  <si>
    <t>KCV2010-A</t>
  </si>
  <si>
    <t>104469-1</t>
  </si>
  <si>
    <t>70210-13.0</t>
  </si>
  <si>
    <t>LPW2740T-OG</t>
  </si>
  <si>
    <t>103969-G-CSA</t>
  </si>
  <si>
    <t>KCF2-2720-1-S-T2</t>
  </si>
  <si>
    <t>WHFC2007</t>
  </si>
  <si>
    <t>100821-AD-CSA</t>
  </si>
  <si>
    <t>104957-2405-3-2S3-ECM</t>
  </si>
  <si>
    <t>B3-1207ELE</t>
  </si>
  <si>
    <t>KFUH4818-3-T</t>
  </si>
  <si>
    <t>W2410H</t>
  </si>
  <si>
    <t>70139-9.0</t>
  </si>
  <si>
    <t>70172-18.0</t>
  </si>
  <si>
    <t>70321-20.0</t>
  </si>
  <si>
    <t>70325-21.0</t>
  </si>
  <si>
    <t>PX2417-ECO-SN-R</t>
  </si>
  <si>
    <t>100-0330-B-CSA</t>
  </si>
  <si>
    <t>45-34</t>
  </si>
  <si>
    <t>70257-3.0-5.0</t>
  </si>
  <si>
    <t>KF 1/3 480V MTR &amp; CAP</t>
  </si>
  <si>
    <t>PZ2015I</t>
  </si>
  <si>
    <t>100292-G-CSA</t>
  </si>
  <si>
    <t>105422-G-CSA</t>
  </si>
  <si>
    <t>70355-16.0</t>
  </si>
  <si>
    <t>06-02-FORM</t>
  </si>
  <si>
    <t>52-13-BLU1</t>
  </si>
  <si>
    <t>70147-11.5</t>
  </si>
  <si>
    <t>KCF4-2740-1-R-TP-DS1</t>
  </si>
  <si>
    <t>LPW2445-ECO-SN-R</t>
  </si>
  <si>
    <t>LPWV2415-CB-CT24</t>
  </si>
  <si>
    <t>100305-G-CSA</t>
  </si>
  <si>
    <t>104457-2</t>
  </si>
  <si>
    <t>LPWA2035-TP</t>
  </si>
  <si>
    <t>TVR01BKP</t>
  </si>
  <si>
    <t>17340-W-CSA</t>
  </si>
  <si>
    <t>70126-10.5</t>
  </si>
  <si>
    <t>70134-7.5</t>
  </si>
  <si>
    <t>70147-5.0</t>
  </si>
  <si>
    <t>KB2706-1-T2-B1</t>
  </si>
  <si>
    <t>KBS2003-1-T-B1</t>
  </si>
  <si>
    <t>PXG-OB</t>
  </si>
  <si>
    <t>100-42</t>
  </si>
  <si>
    <t>101243-2</t>
  </si>
  <si>
    <t>45-16-1</t>
  </si>
  <si>
    <t>70104-4.0</t>
  </si>
  <si>
    <t>70105-11.0</t>
  </si>
  <si>
    <t>70121-26.0</t>
  </si>
  <si>
    <t>KCC4-2040-1-S-T2-DS1</t>
  </si>
  <si>
    <t>KT2412-B</t>
  </si>
  <si>
    <t>LPWA2740-CB2</t>
  </si>
  <si>
    <t>PAW2422I-SS</t>
  </si>
  <si>
    <t>W2020H</t>
  </si>
  <si>
    <t>101137-6</t>
  </si>
  <si>
    <t>30-16-W-CSA</t>
  </si>
  <si>
    <t>40 KBP ELEMENT WIRE</t>
  </si>
  <si>
    <t>70205-20.0</t>
  </si>
  <si>
    <t>KBS2705-1-B1</t>
  </si>
  <si>
    <t>KCV1212-W</t>
  </si>
  <si>
    <t>KF4825-3-1/2HP</t>
  </si>
  <si>
    <t>KFS2015-3-2S3</t>
  </si>
  <si>
    <t>KT1215-HRC</t>
  </si>
  <si>
    <t>102687-FLAT</t>
  </si>
  <si>
    <t>104957-2425-1-2S1-ECM</t>
  </si>
  <si>
    <t>70140-18.0</t>
  </si>
  <si>
    <t>70172-16.0</t>
  </si>
  <si>
    <t>CERAMIC 3-2405ELE</t>
  </si>
  <si>
    <t>H412 2/3-GW</t>
  </si>
  <si>
    <t>KFS2425-1</t>
  </si>
  <si>
    <t>100928-39</t>
  </si>
  <si>
    <t>103968-G-CSA</t>
  </si>
  <si>
    <t>KBP-K2-R</t>
  </si>
  <si>
    <t>KCF4-2450-1-S</t>
  </si>
  <si>
    <t>KFS2008-1-2S1-ECM</t>
  </si>
  <si>
    <t>SHIELD-42"-BW</t>
  </si>
  <si>
    <t>70112-11.0</t>
  </si>
  <si>
    <t>70147-13.0</t>
  </si>
  <si>
    <t>70158-5.0</t>
  </si>
  <si>
    <t>70212-13.0</t>
  </si>
  <si>
    <t>W2010-I-T2-A</t>
  </si>
  <si>
    <t>04 KCV 04 CASE</t>
  </si>
  <si>
    <t>104964-KF4812-3-ECM</t>
  </si>
  <si>
    <t>52 PCK STEEL FRAME</t>
  </si>
  <si>
    <t>70178-5.0</t>
  </si>
  <si>
    <t>70246-35.5</t>
  </si>
  <si>
    <t>70252-9.0</t>
  </si>
  <si>
    <t>KFS2430-3-SSR45X2</t>
  </si>
  <si>
    <t>KT2415-T</t>
  </si>
  <si>
    <t>70141-15.5</t>
  </si>
  <si>
    <t>70248-17.0</t>
  </si>
  <si>
    <t>EFW1220-T</t>
  </si>
  <si>
    <t>LPWA1215-TP-CB2</t>
  </si>
  <si>
    <t>SHIELD-33"-BW</t>
  </si>
  <si>
    <t>SHIELD-66"</t>
  </si>
  <si>
    <t>104957-2404-1-ECM</t>
  </si>
  <si>
    <t>70186-5.0</t>
  </si>
  <si>
    <t>70204-11.0</t>
  </si>
  <si>
    <t>70356-7.0</t>
  </si>
  <si>
    <t>CK 1/4 480V MTR ASM</t>
  </si>
  <si>
    <t>KB4809-3MP-T-B2</t>
  </si>
  <si>
    <t>KF4805-3-SSR25</t>
  </si>
  <si>
    <t>100990-1</t>
  </si>
  <si>
    <t>30-04-B</t>
  </si>
  <si>
    <t>30-32-BZ</t>
  </si>
  <si>
    <t>70141-8.5</t>
  </si>
  <si>
    <t>70147-17.0</t>
  </si>
  <si>
    <t>W2415H</t>
  </si>
  <si>
    <t>70167-6.0</t>
  </si>
  <si>
    <t>70263-12.0</t>
  </si>
  <si>
    <t>8CB2415BW</t>
  </si>
  <si>
    <t>KFUH2405-1</t>
  </si>
  <si>
    <t>PAW1215-T W/CORD</t>
  </si>
  <si>
    <t>TVR01</t>
  </si>
  <si>
    <t>70106-8.0</t>
  </si>
  <si>
    <t>70121-12.0</t>
  </si>
  <si>
    <t>KCVX-COVER-2009-W</t>
  </si>
  <si>
    <t>W2415-A</t>
  </si>
  <si>
    <t>102684-S-CSA</t>
  </si>
  <si>
    <t>54-03-R</t>
  </si>
  <si>
    <t>70141-26.0</t>
  </si>
  <si>
    <t>70212-30.5</t>
  </si>
  <si>
    <t>70213-43.0</t>
  </si>
  <si>
    <t>04-0615</t>
  </si>
  <si>
    <t>06 PAWS ALMOND CASE</t>
  </si>
  <si>
    <t>100050-1</t>
  </si>
  <si>
    <t>70155-8.0</t>
  </si>
  <si>
    <t>EKB1230TB</t>
  </si>
  <si>
    <t>KFS2010-1</t>
  </si>
  <si>
    <t>100002-WELD</t>
  </si>
  <si>
    <t>58-0402-W-CSA</t>
  </si>
  <si>
    <t>70146-18.0</t>
  </si>
  <si>
    <t>CV07-W</t>
  </si>
  <si>
    <t>EKB22-1.68TB</t>
  </si>
  <si>
    <t>KB2710-1-T-B2</t>
  </si>
  <si>
    <t>KFUH2412-1-SF-2TS</t>
  </si>
  <si>
    <t>KFUH4850-3-2S3-ECM</t>
  </si>
  <si>
    <t>KBS2410-3MP-B2-CT24-DS40</t>
  </si>
  <si>
    <t>KCF4-4850-3-S-T2-DS3</t>
  </si>
  <si>
    <t>KFS2435-3</t>
  </si>
  <si>
    <t>PX1215-OB-R</t>
  </si>
  <si>
    <t>06-02-US-B-CSA</t>
  </si>
  <si>
    <t>70127-7.0</t>
  </si>
  <si>
    <t>KB2405-1-T-B1-DS40</t>
  </si>
  <si>
    <t>KB2410-1-B2-ECO</t>
  </si>
  <si>
    <t>30 LPW ARCH-B-CSA</t>
  </si>
  <si>
    <t>50 KFS CASE LARGE</t>
  </si>
  <si>
    <t>CK2020-3</t>
  </si>
  <si>
    <t>30-25-A</t>
  </si>
  <si>
    <t>EFW2440-T2-A</t>
  </si>
  <si>
    <t>KB2012-1-P-FB</t>
  </si>
  <si>
    <t>KBP-K2</t>
  </si>
  <si>
    <t>PKBS4805-3-T-FM-SPECIAL</t>
  </si>
  <si>
    <t>100652-5</t>
  </si>
  <si>
    <t>AH1/2-240V</t>
  </si>
  <si>
    <t>KB2420-3-T-B2</t>
  </si>
  <si>
    <t>08 SL INTERIOR-A-CSA</t>
  </si>
  <si>
    <t>101138-1</t>
  </si>
  <si>
    <t>101627-W-CSA</t>
  </si>
  <si>
    <t>HM1012 10/13-GW</t>
  </si>
  <si>
    <t>KB2005-3MP-PLTMX</t>
  </si>
  <si>
    <t>KFUH4810-3-T</t>
  </si>
  <si>
    <t>PCKF2430-3</t>
  </si>
  <si>
    <t>100007-FLAT</t>
  </si>
  <si>
    <t>100070-G-CSA</t>
  </si>
  <si>
    <t>100652-12</t>
  </si>
  <si>
    <t>100928-14</t>
  </si>
  <si>
    <t>101167-24-W</t>
  </si>
  <si>
    <t>40-01-P</t>
  </si>
  <si>
    <t>50-1202R</t>
  </si>
  <si>
    <t>70168-24.0</t>
  </si>
  <si>
    <t>KB2007-1-ECO2S-PLUS</t>
  </si>
  <si>
    <t>KCV2415-W</t>
  </si>
  <si>
    <t>70140-8.0</t>
  </si>
  <si>
    <t>KB4810-1-B2</t>
  </si>
  <si>
    <t>70114-10.5</t>
  </si>
  <si>
    <t>CK2412-3</t>
  </si>
  <si>
    <t>KFS2435-1-2S1</t>
  </si>
  <si>
    <t>KP-1210-CORD</t>
  </si>
  <si>
    <t>PAW1215-U-I</t>
  </si>
  <si>
    <t>PKB2405-1-T-DT-FM</t>
  </si>
  <si>
    <t>101167-71-A</t>
  </si>
  <si>
    <t>101227-1</t>
  </si>
  <si>
    <t>104957-2415-1-2S1-ECM</t>
  </si>
  <si>
    <t>21-03</t>
  </si>
  <si>
    <t>22-40</t>
  </si>
  <si>
    <t>40-11-W-CSA</t>
  </si>
  <si>
    <t>A09 REWORK</t>
  </si>
  <si>
    <t>70120-13.0</t>
  </si>
  <si>
    <t>LPW2045T-W</t>
  </si>
  <si>
    <t>LPWA1215-CT24-CB2-W</t>
  </si>
  <si>
    <t>LPWA2020-TP-BZ</t>
  </si>
  <si>
    <t>W2020-I-A</t>
  </si>
  <si>
    <t>70135-16.0</t>
  </si>
  <si>
    <t>70143-11.0</t>
  </si>
  <si>
    <t>70159-5.0</t>
  </si>
  <si>
    <t>KCC2-2720-1-R-T</t>
  </si>
  <si>
    <t>KCV2409-A</t>
  </si>
  <si>
    <t>LPWOG</t>
  </si>
  <si>
    <t>30-34</t>
  </si>
  <si>
    <t>KB2015-1-B2-CT24</t>
  </si>
  <si>
    <t>102690-FORM</t>
  </si>
  <si>
    <t>BKT2BW</t>
  </si>
  <si>
    <t>CKL-DS150</t>
  </si>
  <si>
    <t>PKB2430-3</t>
  </si>
  <si>
    <t>52-16-FLAT</t>
  </si>
  <si>
    <t>70219-12.5-66.5</t>
  </si>
  <si>
    <t>KB2007-1-T-B1</t>
  </si>
  <si>
    <t>KF4824-3-2S3</t>
  </si>
  <si>
    <t>W1215H</t>
  </si>
  <si>
    <t>103821-1</t>
  </si>
  <si>
    <t>45-0112-3-SS</t>
  </si>
  <si>
    <t>50-07-FORM</t>
  </si>
  <si>
    <t>50-31-G-CSA</t>
  </si>
  <si>
    <t>70126-14.0</t>
  </si>
  <si>
    <t>106057-A-CSA</t>
  </si>
  <si>
    <t>KFUH2022-3-T</t>
  </si>
  <si>
    <t>104772-FLAT</t>
  </si>
  <si>
    <t>30 LPW LAMP ASM 120V</t>
  </si>
  <si>
    <t>54-30</t>
  </si>
  <si>
    <t>70102-4.5</t>
  </si>
  <si>
    <t>EKB22-50T</t>
  </si>
  <si>
    <t>KB2003-1-PLTMX</t>
  </si>
  <si>
    <t>KB4810-3MP-T-B2</t>
  </si>
  <si>
    <t>KB4830-3-P</t>
  </si>
  <si>
    <t>LPW1227T-S2-AD-R</t>
  </si>
  <si>
    <t>101413-BLU-CSA</t>
  </si>
  <si>
    <t>105149-G-CSA</t>
  </si>
  <si>
    <t>70151-7.0</t>
  </si>
  <si>
    <t>CK4807-3-T</t>
  </si>
  <si>
    <t>H412 3/4-FS-GW</t>
  </si>
  <si>
    <t>KB2407-1-B2</t>
  </si>
  <si>
    <t>KB4805-3MP-P</t>
  </si>
  <si>
    <t>KBS2415-3-B2</t>
  </si>
  <si>
    <t>KFUH4810-3-2TS</t>
  </si>
  <si>
    <t>100928-22</t>
  </si>
  <si>
    <t>103817-BL-1-CSA</t>
  </si>
  <si>
    <t>70122-5.0</t>
  </si>
  <si>
    <t>KB4815-3MP-B2-SFR</t>
  </si>
  <si>
    <t>PKB HARDWARE KIT</t>
  </si>
  <si>
    <t>101137-9</t>
  </si>
  <si>
    <t>105381-FLAT</t>
  </si>
  <si>
    <t>25 TWISTER CASE</t>
  </si>
  <si>
    <t>70127-6.0</t>
  </si>
  <si>
    <t>70202-2.0</t>
  </si>
  <si>
    <t>EFW1230I</t>
  </si>
  <si>
    <t>LPWCT-1-TP</t>
  </si>
  <si>
    <t>PX2017-AD-R</t>
  </si>
  <si>
    <t>03-29-240-W-CSA</t>
  </si>
  <si>
    <t>24-09-SS</t>
  </si>
  <si>
    <t>70249-29.0</t>
  </si>
  <si>
    <t>70273-10.0</t>
  </si>
  <si>
    <t>B5-2012ELE</t>
  </si>
  <si>
    <t>KCC2-4820-3-R-T</t>
  </si>
  <si>
    <t>KFS2430-3-2S3-ECM</t>
  </si>
  <si>
    <t>100543-1</t>
  </si>
  <si>
    <t>2K2403BW-24</t>
  </si>
  <si>
    <t>54-09-R</t>
  </si>
  <si>
    <t>KFUH4820-3-T</t>
  </si>
  <si>
    <t>100259-AD-CSA</t>
  </si>
  <si>
    <t>100667-2</t>
  </si>
  <si>
    <t>45 PKB 6" BASE-B-CSA</t>
  </si>
  <si>
    <t>70100-4.0</t>
  </si>
  <si>
    <t>70105-9.0</t>
  </si>
  <si>
    <t>70134-12.0</t>
  </si>
  <si>
    <t>70155-18.0</t>
  </si>
  <si>
    <t>BBCVR18-4-BW</t>
  </si>
  <si>
    <t>CK2405-1</t>
  </si>
  <si>
    <t>EKB24-40TB</t>
  </si>
  <si>
    <t>PKB2020-3-T-FM</t>
  </si>
  <si>
    <t>100062-G-CSA</t>
  </si>
  <si>
    <t>100310-G-CSA</t>
  </si>
  <si>
    <t>100388-10</t>
  </si>
  <si>
    <t>101041-FORM</t>
  </si>
  <si>
    <t>50 KFUH 90 LVR ASSEM</t>
  </si>
  <si>
    <t>70102-10.5</t>
  </si>
  <si>
    <t>70112-18.0</t>
  </si>
  <si>
    <t>70215-8.0</t>
  </si>
  <si>
    <t>70217-24.0</t>
  </si>
  <si>
    <t>CV04-A</t>
  </si>
  <si>
    <t>KBS2415-3MP-B2</t>
  </si>
  <si>
    <t>KCF4-2450-1-S-T2</t>
  </si>
  <si>
    <t>KFS2022-3-1/2HP-2S3</t>
  </si>
  <si>
    <t>45 KB 7 LOUVER ASSEM 12</t>
  </si>
  <si>
    <t>70100-10.0</t>
  </si>
  <si>
    <t>70165-4.0</t>
  </si>
  <si>
    <t>70320-6.0</t>
  </si>
  <si>
    <t>KB2407-1-B1-DS40</t>
  </si>
  <si>
    <t>KB2430-3-T-B2</t>
  </si>
  <si>
    <t>MAU4830-3-ECM-SSR</t>
  </si>
  <si>
    <t>PKB2010-3-T-FM</t>
  </si>
  <si>
    <t>W1212-A</t>
  </si>
  <si>
    <t>100-0340-W-CSA</t>
  </si>
  <si>
    <t>102359-FLAT</t>
  </si>
  <si>
    <t>70217-16.0</t>
  </si>
  <si>
    <t>KB2012-3-B2</t>
  </si>
  <si>
    <t>KB4803-3MP-B2-SF-DS40</t>
  </si>
  <si>
    <t>KBS4803-3MP-T-B2</t>
  </si>
  <si>
    <t>LPWA2740-TP-CB2-G</t>
  </si>
  <si>
    <t>55-20-G-CSA</t>
  </si>
  <si>
    <t>70189-18.0</t>
  </si>
  <si>
    <t>EKB22-30T</t>
  </si>
  <si>
    <t>KFS2006-1</t>
  </si>
  <si>
    <t>KFS2430-1-2S1-ECM</t>
  </si>
  <si>
    <t>101041-PPG-FLAT</t>
  </si>
  <si>
    <t>101116-5</t>
  </si>
  <si>
    <t>105333-G-CSA</t>
  </si>
  <si>
    <t>55-11-G-CSA</t>
  </si>
  <si>
    <t>CKL48180-3-6-7.5-VC6</t>
  </si>
  <si>
    <t>KB3807-3-T-B2</t>
  </si>
  <si>
    <t>70100-11.5</t>
  </si>
  <si>
    <t>104957-2404-1-2S1-ECM</t>
  </si>
  <si>
    <t>30 LPW ARCH-W-CSA</t>
  </si>
  <si>
    <t>70355-8.0</t>
  </si>
  <si>
    <t>70370-15.0</t>
  </si>
  <si>
    <t>CKL-5HP-VFD</t>
  </si>
  <si>
    <t>KB4820-3-P</t>
  </si>
  <si>
    <t>KBP2406-2.6KW</t>
  </si>
  <si>
    <t>KF4824-3-SSR45</t>
  </si>
  <si>
    <t>PCK2410-1</t>
  </si>
  <si>
    <t>100388-1</t>
  </si>
  <si>
    <t>100389-2</t>
  </si>
  <si>
    <t>45-KBB4-SS</t>
  </si>
  <si>
    <t>70100-18.0</t>
  </si>
  <si>
    <t>CK2009-3</t>
  </si>
  <si>
    <t>KFS2420-1</t>
  </si>
  <si>
    <t>101138-4</t>
  </si>
  <si>
    <t>102807-FLAT</t>
  </si>
  <si>
    <t>54-11</t>
  </si>
  <si>
    <t>KFS2425-3-2S3</t>
  </si>
  <si>
    <t>70114-16.5</t>
  </si>
  <si>
    <t>70143-5.0</t>
  </si>
  <si>
    <t>70323-18.0</t>
  </si>
  <si>
    <t>CKL4880-3-6-4</t>
  </si>
  <si>
    <t>KCF4-2750-1-R</t>
  </si>
  <si>
    <t>KTW2415-HLS-RG-W</t>
  </si>
  <si>
    <t>W2020-I-T2-A</t>
  </si>
  <si>
    <t>06-05-SS</t>
  </si>
  <si>
    <t>100411-G-CSA</t>
  </si>
  <si>
    <t>101650-1</t>
  </si>
  <si>
    <t>22-22</t>
  </si>
  <si>
    <t>50 KFUH LOUVER ASM</t>
  </si>
  <si>
    <t>AH1/3-120V</t>
  </si>
  <si>
    <t>KB2010-1-T2-B2</t>
  </si>
  <si>
    <t>100652-11</t>
  </si>
  <si>
    <t>20 WSC CASE-W-CSA</t>
  </si>
  <si>
    <t>22-10</t>
  </si>
  <si>
    <t>70318-7.0</t>
  </si>
  <si>
    <t>KBP4804-3MP-RTLV3</t>
  </si>
  <si>
    <t>KFS2020-3-SSR45-NC</t>
  </si>
  <si>
    <t>100652-21</t>
  </si>
  <si>
    <t>100928-3</t>
  </si>
  <si>
    <t>103960-7</t>
  </si>
  <si>
    <t>21-02</t>
  </si>
  <si>
    <t>70148-11.0</t>
  </si>
  <si>
    <t>KB4805-3MP-B2-CT120-DS40-PL</t>
  </si>
  <si>
    <t>20-07--A-CSA</t>
  </si>
  <si>
    <t>25-10</t>
  </si>
  <si>
    <t>70246-23.5</t>
  </si>
  <si>
    <t>KFUH4860-3-2S3-ECM-DS100-2TS</t>
  </si>
  <si>
    <t>PKB2405-3-T-FM</t>
  </si>
  <si>
    <t>W1212-T</t>
  </si>
  <si>
    <t>04 KCV 06 CASE WHITE</t>
  </si>
  <si>
    <t>50-QO3C CASE-G-CSA</t>
  </si>
  <si>
    <t>PCKW-DT12</t>
  </si>
  <si>
    <t>U2766-SS</t>
  </si>
  <si>
    <t>03-BKC</t>
  </si>
  <si>
    <t>3K2007BW</t>
  </si>
  <si>
    <t>KB4810-3MP-PLTMX</t>
  </si>
  <si>
    <t>LPWA2445-S-TP-W</t>
  </si>
  <si>
    <t>45-18-SS</t>
  </si>
  <si>
    <t>54-24-G-CSA</t>
  </si>
  <si>
    <t>70101-3.0</t>
  </si>
  <si>
    <t>70103-16.0</t>
  </si>
  <si>
    <t>70325-8.5</t>
  </si>
  <si>
    <t>KTW1215-HLS-TGA</t>
  </si>
  <si>
    <t>70116-6.0</t>
  </si>
  <si>
    <t>70361-22.0</t>
  </si>
  <si>
    <t>KBS2403-1-T-B1-SF-CT24</t>
  </si>
  <si>
    <t>52-02-FORM</t>
  </si>
  <si>
    <t>70155-5.0</t>
  </si>
  <si>
    <t>70166-12.0</t>
  </si>
  <si>
    <t>BKHCT240-A</t>
  </si>
  <si>
    <t>W2407-I</t>
  </si>
  <si>
    <t>03-17-P</t>
  </si>
  <si>
    <t>102690-FLAT</t>
  </si>
  <si>
    <t>104934-G-CSA</t>
  </si>
  <si>
    <t>25 TWISTER INTERIOR</t>
  </si>
  <si>
    <t>45-0110-2</t>
  </si>
  <si>
    <t>45-14-14-SS</t>
  </si>
  <si>
    <t>CKL MOTOR BLOWER ASSEM J</t>
  </si>
  <si>
    <t>KB2402-1-B1</t>
  </si>
  <si>
    <t>KCF4-2040-1-S-TP</t>
  </si>
  <si>
    <t>LPWA2730-TP-CB2</t>
  </si>
  <si>
    <t>LPWAC-G-W</t>
  </si>
  <si>
    <t>100652-16</t>
  </si>
  <si>
    <t>21-01-P</t>
  </si>
  <si>
    <t>45-0310</t>
  </si>
  <si>
    <t>58-2003-W-CSA</t>
  </si>
  <si>
    <t>KB2015-1-PLTMX-FB</t>
  </si>
  <si>
    <t>100-39</t>
  </si>
  <si>
    <t>100328-FORM</t>
  </si>
  <si>
    <t>EFW1230-T-OG</t>
  </si>
  <si>
    <t>KCC2-4820-3-S-T-SB</t>
  </si>
  <si>
    <t>KCC4-2450-1-S-T2-DS1</t>
  </si>
  <si>
    <t>KFS2005-1-2S1</t>
  </si>
  <si>
    <t>PAW2720-OGB</t>
  </si>
  <si>
    <t>PKB-SB</t>
  </si>
  <si>
    <t>52-11</t>
  </si>
  <si>
    <t>70120-27.0</t>
  </si>
  <si>
    <t>70178-23.0</t>
  </si>
  <si>
    <t>70366-4.0</t>
  </si>
  <si>
    <t>101667-G-CSA</t>
  </si>
  <si>
    <t>104637-3</t>
  </si>
  <si>
    <t>105379-FLAT</t>
  </si>
  <si>
    <t>45-28</t>
  </si>
  <si>
    <t>52-01-FORM</t>
  </si>
  <si>
    <t>70156-12.0</t>
  </si>
  <si>
    <t>KB2006-1-B2-ECO</t>
  </si>
  <si>
    <t>KCVX-COVER-2015-W</t>
  </si>
  <si>
    <t>LPWA2730-TP</t>
  </si>
  <si>
    <t>W2015-I-A</t>
  </si>
  <si>
    <t>WHF2420I-A</t>
  </si>
  <si>
    <t>100386-12</t>
  </si>
  <si>
    <t>5CB1210BW-T2L-10H14</t>
  </si>
  <si>
    <t>70115-14.5</t>
  </si>
  <si>
    <t>70170-7.0</t>
  </si>
  <si>
    <t>CK2410-1</t>
  </si>
  <si>
    <t>PAWS-W</t>
  </si>
  <si>
    <t>PKB5730-3-25C</t>
  </si>
  <si>
    <t>50-09</t>
  </si>
  <si>
    <t>58 KC 3FT CASE</t>
  </si>
  <si>
    <t>70253-21.0</t>
  </si>
  <si>
    <t>PX2417-OB-R</t>
  </si>
  <si>
    <t>105874-G-CSA</t>
  </si>
  <si>
    <t>70115-6.0</t>
  </si>
  <si>
    <t>70212-16.5</t>
  </si>
  <si>
    <t>100676-G-CSA</t>
  </si>
  <si>
    <t>100839-1</t>
  </si>
  <si>
    <t>HM1012 11/15-GW</t>
  </si>
  <si>
    <t>6K2415BW</t>
  </si>
  <si>
    <t>KB2412-3-P</t>
  </si>
  <si>
    <t>KCF2-2010-1-S-T</t>
  </si>
  <si>
    <t>KCF2-2720-1-S-TP-DS1</t>
  </si>
  <si>
    <t>MKT1210-SS</t>
  </si>
  <si>
    <t>106056-A-CSA</t>
  </si>
  <si>
    <t>41-01-P</t>
  </si>
  <si>
    <t>70103-56.0</t>
  </si>
  <si>
    <t>70141-14.0</t>
  </si>
  <si>
    <t>70310-19.5</t>
  </si>
  <si>
    <t>KT2410-B</t>
  </si>
  <si>
    <t>101228-2</t>
  </si>
  <si>
    <t>104957-2420-1-2S1-ECM</t>
  </si>
  <si>
    <t>105333-FLAT</t>
  </si>
  <si>
    <t>45-14-12</t>
  </si>
  <si>
    <t>CK2407-3</t>
  </si>
  <si>
    <t>KB4825-3-T-B3</t>
  </si>
  <si>
    <t>W2010-I-T2</t>
  </si>
  <si>
    <t>50-0101-UH</t>
  </si>
  <si>
    <t>CERAMIC 4-1207ELE</t>
  </si>
  <si>
    <t>KBS2405-1-B1-SF-CT24</t>
  </si>
  <si>
    <t>PKB2415-1-T-DT-FM</t>
  </si>
  <si>
    <t>PKBS4812-3-T-FM</t>
  </si>
  <si>
    <t>100391-1</t>
  </si>
  <si>
    <t>45-0110-3-PKB</t>
  </si>
  <si>
    <t>50-1501-G-CSA</t>
  </si>
  <si>
    <t>70310-17.5</t>
  </si>
  <si>
    <t>70364-13.5</t>
  </si>
  <si>
    <t>KBS2005-3MP-B2-CT24-DS40</t>
  </si>
  <si>
    <t>KFUH2030-3</t>
  </si>
  <si>
    <t>08 SL INTERIOR</t>
  </si>
  <si>
    <t>70139-13.0</t>
  </si>
  <si>
    <t>KB2010-3MP-T-B2</t>
  </si>
  <si>
    <t>KCF3-4830-1-S-T</t>
  </si>
  <si>
    <t>101115-3</t>
  </si>
  <si>
    <t>102807-CSA</t>
  </si>
  <si>
    <t>30-32-B</t>
  </si>
  <si>
    <t>45-79</t>
  </si>
  <si>
    <t>70105-13.5</t>
  </si>
  <si>
    <t>BKCB1-A</t>
  </si>
  <si>
    <t>KFS2004-1-ECM</t>
  </si>
  <si>
    <t>LPWC-G-W</t>
  </si>
  <si>
    <t>PAW1215I-RF</t>
  </si>
  <si>
    <t>52-21-FLAT</t>
  </si>
  <si>
    <t>70211-4.0</t>
  </si>
  <si>
    <t>LPWA2720-W</t>
  </si>
  <si>
    <t>KBS2412-1-B2</t>
  </si>
  <si>
    <t>KCF4-2040-1-R-TP</t>
  </si>
  <si>
    <t>LPWV2415</t>
  </si>
  <si>
    <t>U2450-SS</t>
  </si>
  <si>
    <t>04-0102</t>
  </si>
  <si>
    <t>100007-PPG-FLAT</t>
  </si>
  <si>
    <t>100388-11</t>
  </si>
  <si>
    <t>5K1212A</t>
  </si>
  <si>
    <t>70181-6.0</t>
  </si>
  <si>
    <t>H612 6/8 FS-GW-644AG2</t>
  </si>
  <si>
    <t>LPWA1215-BZ</t>
  </si>
  <si>
    <t>04-04L-NP</t>
  </si>
  <si>
    <t>10K2425A</t>
  </si>
  <si>
    <t>40-11</t>
  </si>
  <si>
    <t>54-22-C</t>
  </si>
  <si>
    <t>BKLT120-BW</t>
  </si>
  <si>
    <t>EFW1230-T2</t>
  </si>
  <si>
    <t>KFUH2408-1-2S1-ECM</t>
  </si>
  <si>
    <t>W1212</t>
  </si>
  <si>
    <t>100652-25</t>
  </si>
  <si>
    <t>100928-7</t>
  </si>
  <si>
    <t>EFW1230</t>
  </si>
  <si>
    <t>KB2406-1-B1-CT24-SF</t>
  </si>
  <si>
    <t>KFS2015-3</t>
  </si>
  <si>
    <t>LPWA2740I-TP-CB2</t>
  </si>
  <si>
    <t>100652-15</t>
  </si>
  <si>
    <t>70105-18.0</t>
  </si>
  <si>
    <t>70302-20.0</t>
  </si>
  <si>
    <t>8CB2015BW</t>
  </si>
  <si>
    <t>CK4815-3-SSR25-DS40-T-DS</t>
  </si>
  <si>
    <t>EFW2020I-T-A</t>
  </si>
  <si>
    <t>KCV2007-A</t>
  </si>
  <si>
    <t>KTW1210-TG-SS-CAF             </t>
  </si>
  <si>
    <t>W2420-T-OG</t>
  </si>
  <si>
    <t>104957-2425-3-ECM</t>
  </si>
  <si>
    <t>22-15</t>
  </si>
  <si>
    <t>70103-20.0</t>
  </si>
  <si>
    <t>70114-4.5</t>
  </si>
  <si>
    <t>CV08-W</t>
  </si>
  <si>
    <t>KB2004-1-B1-DS40</t>
  </si>
  <si>
    <t>101167-94-W</t>
  </si>
  <si>
    <t>70105-5.5</t>
  </si>
  <si>
    <t>70158-18.5</t>
  </si>
  <si>
    <t>KB2412-1-B2-ECO</t>
  </si>
  <si>
    <t>KCC4-2740-1-S-T2</t>
  </si>
  <si>
    <t>KT2415-T2-W</t>
  </si>
  <si>
    <t>03-BKCR2</t>
  </si>
  <si>
    <t>100391-12</t>
  </si>
  <si>
    <t>104957-2405-3-ECM</t>
  </si>
  <si>
    <t>20-04-A-CSA</t>
  </si>
  <si>
    <t>40 KBPT1 ASSEM</t>
  </si>
  <si>
    <t>45-80</t>
  </si>
  <si>
    <t>A07 REWORK</t>
  </si>
  <si>
    <t>KB2710-1-B2</t>
  </si>
  <si>
    <t>LPWG-ECO-SN</t>
  </si>
  <si>
    <t>04-10-R-A-CSA</t>
  </si>
  <si>
    <t>101137-10</t>
  </si>
  <si>
    <t>70114-17.0</t>
  </si>
  <si>
    <t>H612 6/8-AS-GW</t>
  </si>
  <si>
    <t>KBS2403-3MP</t>
  </si>
  <si>
    <t>KFS2425-1-3S1</t>
  </si>
  <si>
    <t>PKBS4815-3-T-FM</t>
  </si>
  <si>
    <t>W2405H-LD</t>
  </si>
  <si>
    <t>08 SL CASE-A-CSA</t>
  </si>
  <si>
    <t>100176-PPG-CSA</t>
  </si>
  <si>
    <t>100388-6</t>
  </si>
  <si>
    <t>70205-5.0</t>
  </si>
  <si>
    <t>EFW2440</t>
  </si>
  <si>
    <t>KFS-Q03C</t>
  </si>
  <si>
    <t>LPWASA</t>
  </si>
  <si>
    <t>LPWV2015I-TP-W</t>
  </si>
  <si>
    <t>PCKF2020-3</t>
  </si>
  <si>
    <t>102685-CSA</t>
  </si>
  <si>
    <t>104957-2008-1-2S1-ECM</t>
  </si>
  <si>
    <t>24-05-B-CSA</t>
  </si>
  <si>
    <t>EKB22-50TB</t>
  </si>
  <si>
    <t>KB2020-3-B2</t>
  </si>
  <si>
    <t>KB2405-3MP-PLTMX</t>
  </si>
  <si>
    <t>104957-2408-1-2S1-ECM</t>
  </si>
  <si>
    <t>70246-7.5</t>
  </si>
  <si>
    <t>KFUH2412-1-2S1-ECM-SF</t>
  </si>
  <si>
    <t>45 KB 12-3 DOUBLE</t>
  </si>
  <si>
    <t>50-09-1</t>
  </si>
  <si>
    <t>70143-9.0</t>
  </si>
  <si>
    <t>CERAMIC 3-1205ELE</t>
  </si>
  <si>
    <t>KB2705-1-T-B1</t>
  </si>
  <si>
    <t>105173-G-CSA</t>
  </si>
  <si>
    <t>50-4403-G-CSA</t>
  </si>
  <si>
    <t>70188-6.0</t>
  </si>
  <si>
    <t>KCC2-4820-3-S-RT24</t>
  </si>
  <si>
    <t>KCV2006-A</t>
  </si>
  <si>
    <t>PROTOTYPE FAB</t>
  </si>
  <si>
    <t>100928-28</t>
  </si>
  <si>
    <t>104964-KF4835-3-ECM</t>
  </si>
  <si>
    <t>45-75B</t>
  </si>
  <si>
    <t>LPWA1227-TP-CB3-G</t>
  </si>
  <si>
    <t>LPWA2020-S-CT24-CB2-W</t>
  </si>
  <si>
    <t>PAW2717</t>
  </si>
  <si>
    <t>PKB4815-3-T-FM</t>
  </si>
  <si>
    <t>58-0303-W-CSA</t>
  </si>
  <si>
    <t>08-06-W-CSA</t>
  </si>
  <si>
    <t>104457-3</t>
  </si>
  <si>
    <t>22-05-W-CSA</t>
  </si>
  <si>
    <t>24-09-A-CSA</t>
  </si>
  <si>
    <t>45-1912</t>
  </si>
  <si>
    <t>B4-2010ELE</t>
  </si>
  <si>
    <t>PKB2007-3-T-DT-FM</t>
  </si>
  <si>
    <t>100652-44</t>
  </si>
  <si>
    <t>45 WELD NUT SS BRKT 1</t>
  </si>
  <si>
    <t>52-04-PCK-BL1-CSA</t>
  </si>
  <si>
    <t>70109-18.0</t>
  </si>
  <si>
    <t>70232-10.0</t>
  </si>
  <si>
    <t>70246-11.0</t>
  </si>
  <si>
    <t>20 WSC CASE-B-CSA</t>
  </si>
  <si>
    <t>70188-15.0</t>
  </si>
  <si>
    <t>70249-7.0</t>
  </si>
  <si>
    <t>HME812 8/11-FS-GW</t>
  </si>
  <si>
    <t>PAW2422-RF</t>
  </si>
  <si>
    <t>04-0602</t>
  </si>
  <si>
    <t>100-55</t>
  </si>
  <si>
    <t>100540-2</t>
  </si>
  <si>
    <t>101630-G-CSA</t>
  </si>
  <si>
    <t>50-71-G-CSA</t>
  </si>
  <si>
    <t>52-13-G-CSA</t>
  </si>
  <si>
    <t>70115-36</t>
  </si>
  <si>
    <t>70322-3.0</t>
  </si>
  <si>
    <t>KBS2005-1-T-B1</t>
  </si>
  <si>
    <t>KFUH2410-1-2S1-ECM-DS63-SF</t>
  </si>
  <si>
    <t>24 KT INTERIOR-REWORK</t>
  </si>
  <si>
    <t>70267-21.0-12.0</t>
  </si>
  <si>
    <t>70322-14.0</t>
  </si>
  <si>
    <t>MMAU2402-1-ECM-SSR-175-4</t>
  </si>
  <si>
    <t>100543-7</t>
  </si>
  <si>
    <t>101225-1</t>
  </si>
  <si>
    <t>2K2005A</t>
  </si>
  <si>
    <t>41-06</t>
  </si>
  <si>
    <t>70106-10.0</t>
  </si>
  <si>
    <t>70147-11.0</t>
  </si>
  <si>
    <t>70342-15.5</t>
  </si>
  <si>
    <t>70354-9.0</t>
  </si>
  <si>
    <t>KB4805-3MP-T-B2-SF</t>
  </si>
  <si>
    <t>WHF2410I-HM-W</t>
  </si>
  <si>
    <t>01 8' BB SHIELD BW</t>
  </si>
  <si>
    <t>50-QO2C CASE-G-CSA</t>
  </si>
  <si>
    <t>70245-16.0</t>
  </si>
  <si>
    <t>B10-2425ELE</t>
  </si>
  <si>
    <t>04-04R-W</t>
  </si>
  <si>
    <t>100386-3</t>
  </si>
  <si>
    <t>50-1501-DS</t>
  </si>
  <si>
    <t>70283-4.0</t>
  </si>
  <si>
    <t>70286-7.0</t>
  </si>
  <si>
    <t>101042-PPG-FLAT</t>
  </si>
  <si>
    <t>104957-2430-3-2S3-ECM</t>
  </si>
  <si>
    <t>104964-KF4830-3-2S3-ECM</t>
  </si>
  <si>
    <t>70108-8.0</t>
  </si>
  <si>
    <t>KCF3-2030-3-S-3PS-RT24-SB36</t>
  </si>
  <si>
    <t>LPWG-SS</t>
  </si>
  <si>
    <t>104757-G-CSA</t>
  </si>
  <si>
    <t>KB2005-3MP-B2-DS32</t>
  </si>
  <si>
    <t>LPWA2740I-TP</t>
  </si>
  <si>
    <t>101314-G-CSA</t>
  </si>
  <si>
    <t>102683-FLAT</t>
  </si>
  <si>
    <t>70114-5.0</t>
  </si>
  <si>
    <t>70122-13.5</t>
  </si>
  <si>
    <t>70277-10.0</t>
  </si>
  <si>
    <t>KB2430-3-PLTMX-FB</t>
  </si>
  <si>
    <t>KFS2030-1-1/2HP-2S1</t>
  </si>
  <si>
    <t>KPH-1210-CORD</t>
  </si>
  <si>
    <t>OKB595E6-480V</t>
  </si>
  <si>
    <t>100417-G-CSA</t>
  </si>
  <si>
    <t>100765-1</t>
  </si>
  <si>
    <t>CK4815-1</t>
  </si>
  <si>
    <t>KTW2410-TG-SS-CAF             </t>
  </si>
  <si>
    <t>100652-18</t>
  </si>
  <si>
    <t>70212-36.0</t>
  </si>
  <si>
    <t>KCC3-2030-1-R-TP</t>
  </si>
  <si>
    <t>LPWA2720</t>
  </si>
  <si>
    <t>WHF 240V CONSUMABLE</t>
  </si>
  <si>
    <t>104957-2020-3-2S3-ECM</t>
  </si>
  <si>
    <t>64-03-SS</t>
  </si>
  <si>
    <t>EFW2440-OG</t>
  </si>
  <si>
    <t>KFUH4830-3-DS60</t>
  </si>
  <si>
    <t>PCKW4815-3</t>
  </si>
  <si>
    <t>01 4' BB SHIELD BW</t>
  </si>
  <si>
    <t>101037-1</t>
  </si>
  <si>
    <t>101227-3</t>
  </si>
  <si>
    <t>45-2010</t>
  </si>
  <si>
    <t>4K2410BW-BK</t>
  </si>
  <si>
    <t>KT2415H</t>
  </si>
  <si>
    <t>50 KFUH CASE SMALL-G-CSA</t>
  </si>
  <si>
    <t>70104-22.0</t>
  </si>
  <si>
    <t>CV04</t>
  </si>
  <si>
    <t>DEPOT RETURNS-A07</t>
  </si>
  <si>
    <t>KCV1204-A</t>
  </si>
  <si>
    <t>54-03-6</t>
  </si>
  <si>
    <t>KB4810-1-T-B2</t>
  </si>
  <si>
    <t>LPWAG-BZ</t>
  </si>
  <si>
    <t>20-04-B</t>
  </si>
  <si>
    <t>64-08-SS</t>
  </si>
  <si>
    <t>H412 2/3-FS-GW</t>
  </si>
  <si>
    <t>KB2410-1-T2-B2</t>
  </si>
  <si>
    <t>KCVX-COVER-2418-W</t>
  </si>
  <si>
    <t>KFS2415-1-1/3HP</t>
  </si>
  <si>
    <t>OKB595E6-240V</t>
  </si>
  <si>
    <t>100810-3</t>
  </si>
  <si>
    <t>100823-3</t>
  </si>
  <si>
    <t>2CB1203BW</t>
  </si>
  <si>
    <t>50-21</t>
  </si>
  <si>
    <t>06-04-SS</t>
  </si>
  <si>
    <t>100840-1</t>
  </si>
  <si>
    <t>45-1910-2</t>
  </si>
  <si>
    <t>55-05</t>
  </si>
  <si>
    <t>70248-6.0</t>
  </si>
  <si>
    <t>B2-2403ELE</t>
  </si>
  <si>
    <t>H412 3/4-AS/FS-GB</t>
  </si>
  <si>
    <t>LPWA2445</t>
  </si>
  <si>
    <t>LPWV2015-TP-BZ</t>
  </si>
  <si>
    <t>04 KCV 09 CASE</t>
  </si>
  <si>
    <t>102684-FLAT</t>
  </si>
  <si>
    <t>6K2415BW-BK</t>
  </si>
  <si>
    <t>70153-10.0</t>
  </si>
  <si>
    <t>CERAMIC 5-2010ELE</t>
  </si>
  <si>
    <t>KCF4-2040-3-S-TP</t>
  </si>
  <si>
    <t>100390-2</t>
  </si>
  <si>
    <t>101442-1</t>
  </si>
  <si>
    <t>103815-BL-1-CSA</t>
  </si>
  <si>
    <t>104893-FLAT</t>
  </si>
  <si>
    <t>70364-6.0</t>
  </si>
  <si>
    <t>KB2007-3MP-B2</t>
  </si>
  <si>
    <t>KCC4-2440-1-S-T2-DS1</t>
  </si>
  <si>
    <t>100691-2</t>
  </si>
  <si>
    <t>45-0312-PKB</t>
  </si>
  <si>
    <t>70198-4.5</t>
  </si>
  <si>
    <t>KT2415-T-A</t>
  </si>
  <si>
    <t>PKB4805-1-T-DT-FM</t>
  </si>
  <si>
    <t>PKB4807-1-T-FM</t>
  </si>
  <si>
    <t>100929-5</t>
  </si>
  <si>
    <t>104893-FORM</t>
  </si>
  <si>
    <t>TKIT-1B</t>
  </si>
  <si>
    <t>100663-2</t>
  </si>
  <si>
    <t>101289-1</t>
  </si>
  <si>
    <t>102692-W</t>
  </si>
  <si>
    <t>45 KBS 7 LOUVER ASSEM 10</t>
  </si>
  <si>
    <t>45-1212-50</t>
  </si>
  <si>
    <t>45-20-SS</t>
  </si>
  <si>
    <t>KB2005-3MP-P</t>
  </si>
  <si>
    <t>PCKF4825-3</t>
  </si>
  <si>
    <t>100910-G-CSA</t>
  </si>
  <si>
    <t>41-15-P</t>
  </si>
  <si>
    <t>70103-18.0</t>
  </si>
  <si>
    <t>70306-7.0</t>
  </si>
  <si>
    <t>100928-25</t>
  </si>
  <si>
    <t>102807-FORM</t>
  </si>
  <si>
    <t>30-26-A-CSA</t>
  </si>
  <si>
    <t>70106-9.0</t>
  </si>
  <si>
    <t>KB2406-1-B2-ECO</t>
  </si>
  <si>
    <t>SLG-W</t>
  </si>
  <si>
    <t>70111-7.0</t>
  </si>
  <si>
    <t>70158-21.0</t>
  </si>
  <si>
    <t>70172-7.0</t>
  </si>
  <si>
    <t>70212-21.5</t>
  </si>
  <si>
    <t>EFW2420-T2</t>
  </si>
  <si>
    <t>KB4825-3-B2</t>
  </si>
  <si>
    <t>KF4810-1</t>
  </si>
  <si>
    <t>LPWA2720-TP-BZ</t>
  </si>
  <si>
    <t>WHF1205I</t>
  </si>
  <si>
    <t>70102-8.5</t>
  </si>
  <si>
    <t>A046005</t>
  </si>
  <si>
    <t>KB2407-3MP-T-B2-DS40</t>
  </si>
  <si>
    <t>58-0303</t>
  </si>
  <si>
    <t>HM1012 10/13-AS/FS-GW</t>
  </si>
  <si>
    <t>KB2405-1-ECO2S-PLUS</t>
  </si>
  <si>
    <t>KCF2-2720-1-S-TP</t>
  </si>
  <si>
    <t>KCF3-2030-1-R-T</t>
  </si>
  <si>
    <t>PKB2410-3</t>
  </si>
  <si>
    <t>100257-OB-CSA</t>
  </si>
  <si>
    <t>100812-SN-CSA</t>
  </si>
  <si>
    <t>101231-2</t>
  </si>
  <si>
    <t>70278-4.0</t>
  </si>
  <si>
    <t>KCC3-2730-1-S-T</t>
  </si>
  <si>
    <t>LPWA2445I-TP-W</t>
  </si>
  <si>
    <t>70156-11.5</t>
  </si>
  <si>
    <t>KFUH4805-3-DS40</t>
  </si>
  <si>
    <t>PKB2015-1-T-FM</t>
  </si>
  <si>
    <t>100406-2</t>
  </si>
  <si>
    <t>100929-16</t>
  </si>
  <si>
    <t>101037-G-CSA</t>
  </si>
  <si>
    <t>101213-8</t>
  </si>
  <si>
    <t>30-02-R-W-CSA</t>
  </si>
  <si>
    <t>70106-3.0</t>
  </si>
  <si>
    <t>KBS2407-1-T-B2</t>
  </si>
  <si>
    <t>KTW1215-RGW</t>
  </si>
  <si>
    <t>70103-13.0</t>
  </si>
  <si>
    <t>70246-8.5</t>
  </si>
  <si>
    <t>ALUMINUM CAP</t>
  </si>
  <si>
    <t>KB4805-3MP-B2-CT120-SF</t>
  </si>
  <si>
    <t>KCC4-4840-3-R-T</t>
  </si>
  <si>
    <t>LPW2445T-OG</t>
  </si>
  <si>
    <t>100176-G-CSA</t>
  </si>
  <si>
    <t>100959-5</t>
  </si>
  <si>
    <t>102693-2A</t>
  </si>
  <si>
    <t>70106-5.0</t>
  </si>
  <si>
    <t>CV2412-COVER-W</t>
  </si>
  <si>
    <t>LPWA1227-CT24-CB2</t>
  </si>
  <si>
    <t>101204-1</t>
  </si>
  <si>
    <t>50 90 DEG DIFFUSER</t>
  </si>
  <si>
    <t>52-25</t>
  </si>
  <si>
    <t>CV08-A</t>
  </si>
  <si>
    <t>KF 1/3 480V MTR ASM</t>
  </si>
  <si>
    <t>LPWASA-W</t>
  </si>
  <si>
    <t>PX1215-ECO-AD-R</t>
  </si>
  <si>
    <t>04-0206-A</t>
  </si>
  <si>
    <t>101302-A-FLAT</t>
  </si>
  <si>
    <t>103997-3</t>
  </si>
  <si>
    <t>52-13</t>
  </si>
  <si>
    <t>5K2412A</t>
  </si>
  <si>
    <t>KFUH2412-3</t>
  </si>
  <si>
    <t>MKT1215-SS</t>
  </si>
  <si>
    <t>SHIELD-78"-A</t>
  </si>
  <si>
    <t>105337-FLAT</t>
  </si>
  <si>
    <t>70151-4.5</t>
  </si>
  <si>
    <t>EKB22-33TB</t>
  </si>
  <si>
    <t>KCF2-2005-1-S-T</t>
  </si>
  <si>
    <t>KTW1215-HLS-TGW</t>
  </si>
  <si>
    <t>PAW2422-A</t>
  </si>
  <si>
    <t>W2420H</t>
  </si>
  <si>
    <t>70151-21.0</t>
  </si>
  <si>
    <t>70151-51.0</t>
  </si>
  <si>
    <t>KB2412-1-ECO2S-PLUS-FB</t>
  </si>
  <si>
    <t>100391-3</t>
  </si>
  <si>
    <t>104964-KF4815-3-2S3-ECM</t>
  </si>
  <si>
    <t>106055-W-CSA</t>
  </si>
  <si>
    <t>CV1212-COVER-W</t>
  </si>
  <si>
    <t>LPW2045-ECO-HRC</t>
  </si>
  <si>
    <t>01 4' BB SHIELD</t>
  </si>
  <si>
    <t>100-52</t>
  </si>
  <si>
    <t>100410-G-CSA</t>
  </si>
  <si>
    <t>100808-3</t>
  </si>
  <si>
    <t>50-0202</t>
  </si>
  <si>
    <t>KCV2418-W</t>
  </si>
  <si>
    <t>06-37-2-SS</t>
  </si>
  <si>
    <t>103945-G-CSA</t>
  </si>
  <si>
    <t>CERAMIC 6-2012ELE</t>
  </si>
  <si>
    <t>KFS2030-1-1/2HP</t>
  </si>
  <si>
    <t>KFS2434-3</t>
  </si>
  <si>
    <t>LPWA2045I-TP</t>
  </si>
  <si>
    <t>PAW1215H-SS</t>
  </si>
  <si>
    <t>SHIELD-126"-BW</t>
  </si>
  <si>
    <t>KB2005-3MP-5MT-B4</t>
  </si>
  <si>
    <t>THERMOSTATS DISPLAY</t>
  </si>
  <si>
    <t>100960-1</t>
  </si>
  <si>
    <t>104957-2018-1-ECM</t>
  </si>
  <si>
    <t>54-04-3</t>
  </si>
  <si>
    <t>70227-16.0</t>
  </si>
  <si>
    <t>CK2433-3</t>
  </si>
  <si>
    <t>KB2710-1-PLTMX</t>
  </si>
  <si>
    <t>KFS2030-1</t>
  </si>
  <si>
    <t>04-0104</t>
  </si>
  <si>
    <t>101606-W-CSA</t>
  </si>
  <si>
    <t>52 CK CASE-BLU1-WELD</t>
  </si>
  <si>
    <t>70127-14.0</t>
  </si>
  <si>
    <t>KFS2030-3-SSR45</t>
  </si>
  <si>
    <t>101152-FLAT</t>
  </si>
  <si>
    <t>101222-1</t>
  </si>
  <si>
    <t>LPWG-S2-SN</t>
  </si>
  <si>
    <t>WR120-B-KIT</t>
  </si>
  <si>
    <t>101307-2-A</t>
  </si>
  <si>
    <t>70185-7.0</t>
  </si>
  <si>
    <t>KB2704-1-T-B1</t>
  </si>
  <si>
    <t>KBP1230-RT</t>
  </si>
  <si>
    <t>104957-2418-1-2S1-ECM</t>
  </si>
  <si>
    <t>54-03-1</t>
  </si>
  <si>
    <t>70203-4.0</t>
  </si>
  <si>
    <t>W2020-I-T-A</t>
  </si>
  <si>
    <t>25-06-B-CSA</t>
  </si>
  <si>
    <t>70148-7.0</t>
  </si>
  <si>
    <t>70210-11.5</t>
  </si>
  <si>
    <t>70212-37.0</t>
  </si>
  <si>
    <t>EFW2420-A</t>
  </si>
  <si>
    <t>KCC2-2420-1-S-T2</t>
  </si>
  <si>
    <t>KFS2030-3-2S3-ECM</t>
  </si>
  <si>
    <t>LPW1227-ECO-HRC</t>
  </si>
  <si>
    <t>04-0210</t>
  </si>
  <si>
    <t>100254-OB-CSA</t>
  </si>
  <si>
    <t>100691-3</t>
  </si>
  <si>
    <t>30 LPW ARCH - GRAY</t>
  </si>
  <si>
    <t>45-KBB2-G-CSA</t>
  </si>
  <si>
    <t>70310-22.0</t>
  </si>
  <si>
    <t>LPWA2020-TP-CT24-W</t>
  </si>
  <si>
    <t>101310-A-FLAT</t>
  </si>
  <si>
    <t>45-0904-SS</t>
  </si>
  <si>
    <t>45-34-FLAT</t>
  </si>
  <si>
    <t>KB4807-3MP-T2-B2</t>
  </si>
  <si>
    <t>KFUH2003-1</t>
  </si>
  <si>
    <t>101214-7</t>
  </si>
  <si>
    <t>105375-S-CSA</t>
  </si>
  <si>
    <t>BKT1-TP</t>
  </si>
  <si>
    <t>CK2420-3</t>
  </si>
  <si>
    <t>DS32</t>
  </si>
  <si>
    <t>KBS4805-3MP-B2-DS40</t>
  </si>
  <si>
    <t>KCF4-2750-1-R-T</t>
  </si>
  <si>
    <t>100666-2</t>
  </si>
  <si>
    <t>24-12-SS</t>
  </si>
  <si>
    <t>70121-23.0</t>
  </si>
  <si>
    <t>70146-24.0</t>
  </si>
  <si>
    <t>BKT2A</t>
  </si>
  <si>
    <t>KB2407-3MP-T2</t>
  </si>
  <si>
    <t>KCF3-2030-1-S-TP</t>
  </si>
  <si>
    <t>KFS2418-1-1/3HP</t>
  </si>
  <si>
    <t>KTW2415-HLS-RG-B</t>
  </si>
  <si>
    <t>45-08-2</t>
  </si>
  <si>
    <t>70103-10.0</t>
  </si>
  <si>
    <t>CV03-A</t>
  </si>
  <si>
    <t>KCF4-4850-3-R-T2</t>
  </si>
  <si>
    <t>2K2403BW-BK</t>
  </si>
  <si>
    <t>6CB2012BW</t>
  </si>
  <si>
    <t>70246-10.0</t>
  </si>
  <si>
    <t>EFW2030-T</t>
  </si>
  <si>
    <t>KCF3-2730-1-R-TP</t>
  </si>
  <si>
    <t>KFUH2425-1</t>
  </si>
  <si>
    <t>100389-3</t>
  </si>
  <si>
    <t>100929-8</t>
  </si>
  <si>
    <t>70139-6.0</t>
  </si>
  <si>
    <t>04-0207</t>
  </si>
  <si>
    <t>70107-5.0</t>
  </si>
  <si>
    <t>70255-16.0</t>
  </si>
  <si>
    <t>LPWA2720-S-TP-W</t>
  </si>
  <si>
    <t>KCF2-2020-1-R-TP-DS1</t>
  </si>
  <si>
    <t>KF4815-3-2S3-ECM</t>
  </si>
  <si>
    <t>KT1215-T-W</t>
  </si>
  <si>
    <t>104957-2012-1-ECM</t>
  </si>
  <si>
    <t>70113-6.0</t>
  </si>
  <si>
    <t>KCVT-1R-W-V1</t>
  </si>
  <si>
    <t>LPWA1215I-TP-W</t>
  </si>
  <si>
    <t>LPWA2720I-TP-BZ</t>
  </si>
  <si>
    <t>W2410-A</t>
  </si>
  <si>
    <t>03-04-A-CSA</t>
  </si>
  <si>
    <t>BBCVR18-8</t>
  </si>
  <si>
    <t>LPW2445-A</t>
  </si>
  <si>
    <t>101019-6</t>
  </si>
  <si>
    <t>105657-FLAT</t>
  </si>
  <si>
    <t>70324-16.0</t>
  </si>
  <si>
    <t>KF4825-3-2S3</t>
  </si>
  <si>
    <t>70273-5.0</t>
  </si>
  <si>
    <t>LPWA2445-TP-W</t>
  </si>
  <si>
    <t>PKB2415-3-T-DT-FM</t>
  </si>
  <si>
    <t>WHF2020I-HM-A</t>
  </si>
  <si>
    <t>LPWA2740I-TP-CB2-HLR-B</t>
  </si>
  <si>
    <t>100010-FORM</t>
  </si>
  <si>
    <t>100391-9</t>
  </si>
  <si>
    <t>3K2407BW-BK</t>
  </si>
  <si>
    <t>B2-1205ELE</t>
  </si>
  <si>
    <t>CK2403-3</t>
  </si>
  <si>
    <t>GH2407TB</t>
  </si>
  <si>
    <t>W2415I-W-F</t>
  </si>
  <si>
    <t>100823-10</t>
  </si>
  <si>
    <t>70127-5.0</t>
  </si>
  <si>
    <t>70139-18.0</t>
  </si>
  <si>
    <t>KTW2415-HLS-TGW</t>
  </si>
  <si>
    <t>PKBS4810-3-T-FM</t>
  </si>
  <si>
    <t>U1250-SS 5-15P 6FT</t>
  </si>
  <si>
    <t>100808-6</t>
  </si>
  <si>
    <t>101233-1</t>
  </si>
  <si>
    <t>52-16</t>
  </si>
  <si>
    <t>70220-13.5</t>
  </si>
  <si>
    <t>KB2005-3MP-CT245MTB4</t>
  </si>
  <si>
    <t>LPW2445T-I-OG</t>
  </si>
  <si>
    <t>LPWA2045-S-TP-HLR-G</t>
  </si>
  <si>
    <t>LPWA2445-BZ</t>
  </si>
  <si>
    <t>04-0207-A</t>
  </si>
  <si>
    <t>101213-1</t>
  </si>
  <si>
    <t>70151-13.0</t>
  </si>
  <si>
    <t>KTW1215-NG</t>
  </si>
  <si>
    <t>24 KT CASE-SS</t>
  </si>
  <si>
    <t>25-06-B</t>
  </si>
  <si>
    <t>30-11-W-CSA</t>
  </si>
  <si>
    <t>45 KB 10-3 W/5MT</t>
  </si>
  <si>
    <t>45-1212-50-PKB</t>
  </si>
  <si>
    <t>KB2030-3-PLTMX-FB</t>
  </si>
  <si>
    <t>WHF2010I-HM-A</t>
  </si>
  <si>
    <t>100959-8</t>
  </si>
  <si>
    <t>50-1501</t>
  </si>
  <si>
    <t>50-82</t>
  </si>
  <si>
    <t>70198-7.0</t>
  </si>
  <si>
    <t>8K2020BW</t>
  </si>
  <si>
    <t>SHIELD-42"-A</t>
  </si>
  <si>
    <t>WHFG-HM-A</t>
  </si>
  <si>
    <t>04-0209-W</t>
  </si>
  <si>
    <t>101892-4</t>
  </si>
  <si>
    <t>104964-KF4810-3-2S3-ECM</t>
  </si>
  <si>
    <t>45-17-FLAT</t>
  </si>
  <si>
    <t>70105-13.0</t>
  </si>
  <si>
    <t>70106-11.0</t>
  </si>
  <si>
    <t>70192-18.0</t>
  </si>
  <si>
    <t>CV07-A</t>
  </si>
  <si>
    <t>KFS2008-1-1/3HP-2S1</t>
  </si>
  <si>
    <t>KFS2412-3</t>
  </si>
  <si>
    <t>PKB2005-1-T-FM</t>
  </si>
  <si>
    <t>100652-40</t>
  </si>
  <si>
    <t>24-05-ALMOND</t>
  </si>
  <si>
    <t>45 KB LOUVER BASE 10</t>
  </si>
  <si>
    <t>58-0103</t>
  </si>
  <si>
    <t>58-08</t>
  </si>
  <si>
    <t>70199-10.0-10.0</t>
  </si>
  <si>
    <t>70212-18.5</t>
  </si>
  <si>
    <t>KB2406-1-T2-B1</t>
  </si>
  <si>
    <t>KT1215-W</t>
  </si>
  <si>
    <t>LPW2040C-I</t>
  </si>
  <si>
    <t>100173-5</t>
  </si>
  <si>
    <t>24-07-B</t>
  </si>
  <si>
    <t>25-09-B-CSA</t>
  </si>
  <si>
    <t>30-32-B-CSA</t>
  </si>
  <si>
    <t>58-0403-W-CSA</t>
  </si>
  <si>
    <t>KCC4-4850-R-3</t>
  </si>
  <si>
    <t>PKB4810-3-T-FM</t>
  </si>
  <si>
    <t>SHIELD-66"- BW</t>
  </si>
  <si>
    <t>64-01-SS</t>
  </si>
  <si>
    <t>70115-11.0</t>
  </si>
  <si>
    <t>70124-12.0</t>
  </si>
  <si>
    <t>EKB22-25T</t>
  </si>
  <si>
    <t>KA25-ELE2410</t>
  </si>
  <si>
    <t>KB4807-3MP-TP-B2</t>
  </si>
  <si>
    <t>KFS2410-1-2S1-ECM</t>
  </si>
  <si>
    <t>100928-11</t>
  </si>
  <si>
    <t>70141-18.0</t>
  </si>
  <si>
    <t>70362-78.0</t>
  </si>
  <si>
    <t>CV2415-COVER-W</t>
  </si>
  <si>
    <t>KB2412-3-PLTMX</t>
  </si>
  <si>
    <t>70107-12.5</t>
  </si>
  <si>
    <t>70367-15.0</t>
  </si>
  <si>
    <t>8CB2415A</t>
  </si>
  <si>
    <t>KCVT-2L-A</t>
  </si>
  <si>
    <t>100928-41</t>
  </si>
  <si>
    <t>101085-6</t>
  </si>
  <si>
    <t>70113-12.0</t>
  </si>
  <si>
    <t>70318-11.0</t>
  </si>
  <si>
    <t>KB2412-3-T-B2</t>
  </si>
  <si>
    <t>KCF4-2750-1-R-TP</t>
  </si>
  <si>
    <t>KB2407-3MP-PLTMX</t>
  </si>
  <si>
    <t>KCVT-2R-W-V1</t>
  </si>
  <si>
    <t>KT1210-B-OL-T</t>
  </si>
  <si>
    <t>LPW2045T-S2-SN-R</t>
  </si>
  <si>
    <t>100541-4</t>
  </si>
  <si>
    <t>70151-14.0</t>
  </si>
  <si>
    <t>70358-36.0-72.0</t>
  </si>
  <si>
    <t>KF 1/5 240V MTR ASM</t>
  </si>
  <si>
    <t>LPWA1215-TP</t>
  </si>
  <si>
    <t>PX1215-SN-R</t>
  </si>
  <si>
    <t>W2007I</t>
  </si>
  <si>
    <t>104432-G-CSA</t>
  </si>
  <si>
    <t>104964-KF4815-1-2S1-ECM</t>
  </si>
  <si>
    <t>45-16-3-FLAT</t>
  </si>
  <si>
    <t>70175-12.0</t>
  </si>
  <si>
    <t>70246-26.5</t>
  </si>
  <si>
    <t>KB2005-1-T2-B1-DS40</t>
  </si>
  <si>
    <t>UWIC</t>
  </si>
  <si>
    <t>W1205-I-T</t>
  </si>
  <si>
    <t>100390-8</t>
  </si>
  <si>
    <t>104957-2430-1-2S1-ECM</t>
  </si>
  <si>
    <t>50-31</t>
  </si>
  <si>
    <t>70161-6.0</t>
  </si>
  <si>
    <t>KFUH4835-3-DS60</t>
  </si>
  <si>
    <t>W2010-T</t>
  </si>
  <si>
    <t>03-29-240</t>
  </si>
  <si>
    <t>70158-18.0</t>
  </si>
  <si>
    <t>70370-24.0</t>
  </si>
  <si>
    <t>PCKF2410-3</t>
  </si>
  <si>
    <t>W1212-I</t>
  </si>
  <si>
    <t>45-0112-3DR</t>
  </si>
  <si>
    <t>70104-7.0</t>
  </si>
  <si>
    <t>104957-2010-1-2S1-ECM</t>
  </si>
  <si>
    <t>4K1210BW-BK</t>
  </si>
  <si>
    <t>70127-22.0</t>
  </si>
  <si>
    <t>70150-6.0</t>
  </si>
  <si>
    <t>8K2020A</t>
  </si>
  <si>
    <t>101571-BL-CSA</t>
  </si>
  <si>
    <t>45-02-1-SS</t>
  </si>
  <si>
    <t>58-2002-W-CSA</t>
  </si>
  <si>
    <t>PKB4815-3-25C</t>
  </si>
  <si>
    <t>45-85-10</t>
  </si>
  <si>
    <t>70127-15.0</t>
  </si>
  <si>
    <t>KB2407-1-B2-ECO</t>
  </si>
  <si>
    <t>KBS2003-3MP-T-B2</t>
  </si>
  <si>
    <t>KF4812-3</t>
  </si>
  <si>
    <t>KT1210-T</t>
  </si>
  <si>
    <t>WHFC1215I-A</t>
  </si>
  <si>
    <t>101142-G-CSA</t>
  </si>
  <si>
    <t>KTW1215-RGW-T2</t>
  </si>
  <si>
    <t>LPWA2020-TP-CB2</t>
  </si>
  <si>
    <t>101306-4</t>
  </si>
  <si>
    <t>LPW2740T-S2-AD-R</t>
  </si>
  <si>
    <t>03-BKCR2-W</t>
  </si>
  <si>
    <t>100-0303-B-CSA</t>
  </si>
  <si>
    <t>106053-W-CSA</t>
  </si>
  <si>
    <t>25-01</t>
  </si>
  <si>
    <t>KB2410-3MP-B2</t>
  </si>
  <si>
    <t>KB2709-1-T-B2</t>
  </si>
  <si>
    <t>KBB-2-SS</t>
  </si>
  <si>
    <t>KFUH2015-3-SF</t>
  </si>
  <si>
    <t>KP-1215ECO-CORD</t>
  </si>
  <si>
    <t>100769-2</t>
  </si>
  <si>
    <t>104964-KF4805-3-ECM</t>
  </si>
  <si>
    <t>70241-20.0</t>
  </si>
  <si>
    <t>70246-25.0</t>
  </si>
  <si>
    <t>HME1012 11/15-FS-GW</t>
  </si>
  <si>
    <t>KCF4-4850-3-R-T</t>
  </si>
  <si>
    <t>22-06</t>
  </si>
  <si>
    <t>70152-8.0</t>
  </si>
  <si>
    <t>CK2003-1</t>
  </si>
  <si>
    <t>CV06-PW</t>
  </si>
  <si>
    <t>KB4805-3MP-T2-B2-DS40</t>
  </si>
  <si>
    <t>KCC3-4830-3-R-T</t>
  </si>
  <si>
    <t>KCVX-COVER-2410-W</t>
  </si>
  <si>
    <t>100812-OB-CSA</t>
  </si>
  <si>
    <t>106058-A-CSA</t>
  </si>
  <si>
    <t>04-10-LW</t>
  </si>
  <si>
    <t>KF6025-3</t>
  </si>
  <si>
    <t>KTW2415-RGW</t>
  </si>
  <si>
    <t>LPW ARCHITECTURAL-G-CSA</t>
  </si>
  <si>
    <t>MAUFH</t>
  </si>
  <si>
    <t>PCKF2425-3</t>
  </si>
  <si>
    <t>WHF2010I-A</t>
  </si>
  <si>
    <t>101928-2</t>
  </si>
  <si>
    <t>41-07-P</t>
  </si>
  <si>
    <t>70223-17.0</t>
  </si>
  <si>
    <t>70248-5.0</t>
  </si>
  <si>
    <t>BKT2BW-BK</t>
  </si>
  <si>
    <t>KB2004-1-B1-DS40-SFR</t>
  </si>
  <si>
    <t>KCVX-COVER-2007-W</t>
  </si>
  <si>
    <t>70339-21.0</t>
  </si>
  <si>
    <t>50-0101</t>
  </si>
  <si>
    <t>70106-6.0</t>
  </si>
  <si>
    <t>70117-13.0</t>
  </si>
  <si>
    <t>100387-1</t>
  </si>
  <si>
    <t>50-81</t>
  </si>
  <si>
    <t>LPWA2445-S-CT24</t>
  </si>
  <si>
    <t>LPWA2740-S-TP-CB2-B</t>
  </si>
  <si>
    <t>WHFC2015I</t>
  </si>
  <si>
    <t>100543-4</t>
  </si>
  <si>
    <t>70158-20.0</t>
  </si>
  <si>
    <t>70244-3.0</t>
  </si>
  <si>
    <t>KB2010-1-B2-ECO</t>
  </si>
  <si>
    <t>KBB-4-SS</t>
  </si>
  <si>
    <t>LPW2045-A</t>
  </si>
  <si>
    <t>LPW2445T-S2-SN-R</t>
  </si>
  <si>
    <t>S046106</t>
  </si>
  <si>
    <t>WHF2012I</t>
  </si>
  <si>
    <t>101049-CSA</t>
  </si>
  <si>
    <t>103815-BLU1</t>
  </si>
  <si>
    <t>70178-20.0</t>
  </si>
  <si>
    <t>70212-12.5</t>
  </si>
  <si>
    <t>70322-8.0</t>
  </si>
  <si>
    <t>KFUH-90D</t>
  </si>
  <si>
    <t>KFUH2418-1-2S1</t>
  </si>
  <si>
    <t>W2415-I-T2-A</t>
  </si>
  <si>
    <t>100386-8</t>
  </si>
  <si>
    <t>103987-1</t>
  </si>
  <si>
    <t>45 WELD NUT BRKT 2-WELD</t>
  </si>
  <si>
    <t>70323-7.5</t>
  </si>
  <si>
    <t>HME1012 11/15-AS/FS-GB</t>
  </si>
  <si>
    <t>KB2418-3-T-B2</t>
  </si>
  <si>
    <t>KBS4810-3MP-B2</t>
  </si>
  <si>
    <t>KFUH3815-3-2S3</t>
  </si>
  <si>
    <t>LPWA2445I-TP</t>
  </si>
  <si>
    <t>45 KB 10-3 DOUBLE</t>
  </si>
  <si>
    <t>45-18</t>
  </si>
  <si>
    <t>DAW2422-SS</t>
  </si>
  <si>
    <t>EKB22-42T</t>
  </si>
  <si>
    <t>PCK4830-3-IF-OR-RT100</t>
  </si>
  <si>
    <t>100956-1</t>
  </si>
  <si>
    <t>104957-2015-1-2S1-ECM</t>
  </si>
  <si>
    <t>24-07-W-CSA</t>
  </si>
  <si>
    <t>50-1001</t>
  </si>
  <si>
    <t>70148-10.0</t>
  </si>
  <si>
    <t>70246-33.0</t>
  </si>
  <si>
    <t>04-0110</t>
  </si>
  <si>
    <t>06 PAWS CASE-SS</t>
  </si>
  <si>
    <t>101602-Y-CSA</t>
  </si>
  <si>
    <t>105337-2-G-CSA</t>
  </si>
  <si>
    <t>CK4825-3</t>
  </si>
  <si>
    <t>KCF3-4830-3-R-DS3</t>
  </si>
  <si>
    <t>04-0602-W</t>
  </si>
  <si>
    <t>70100-3.5</t>
  </si>
  <si>
    <t>CK4860-3-3/4HP-2S3</t>
  </si>
  <si>
    <t>KFUH2412-1</t>
  </si>
  <si>
    <t>PX2017-ECO-OB-R</t>
  </si>
  <si>
    <t>100085-G-CSA</t>
  </si>
  <si>
    <t>45-1212</t>
  </si>
  <si>
    <t>HL GRILL</t>
  </si>
  <si>
    <t>KB2410-1-T-B2</t>
  </si>
  <si>
    <t>KB4820-3MP-B2</t>
  </si>
  <si>
    <t>KCF4-4850-3-S</t>
  </si>
  <si>
    <t>70115-16.0</t>
  </si>
  <si>
    <t>70212-34.5</t>
  </si>
  <si>
    <t>CV06-W</t>
  </si>
  <si>
    <t>KFS2415-1-2S1-ECM</t>
  </si>
  <si>
    <t>KFUH4812-3-T-DS40</t>
  </si>
  <si>
    <t>KT1212-T2</t>
  </si>
  <si>
    <t>52-08</t>
  </si>
  <si>
    <t>KB2704-1-PLTMX</t>
  </si>
  <si>
    <t>KFS2410-1-SSR-45-NC</t>
  </si>
  <si>
    <t>100-0303-B</t>
  </si>
  <si>
    <t>100406-12</t>
  </si>
  <si>
    <t>52-05-Y-CSA</t>
  </si>
  <si>
    <t>KF4820-3-SSR45</t>
  </si>
  <si>
    <t>PAWIC-RF</t>
  </si>
  <si>
    <t>W2405H</t>
  </si>
  <si>
    <t>01 2' BB SHIELD</t>
  </si>
  <si>
    <t>06-11-PC-SS</t>
  </si>
  <si>
    <t>30 LPW INTERIOR</t>
  </si>
  <si>
    <t>70129-3.0-5.0</t>
  </si>
  <si>
    <t>70188-31.0</t>
  </si>
  <si>
    <t>70212-7.0</t>
  </si>
  <si>
    <t>70371-15.0</t>
  </si>
  <si>
    <t>KCVT-1L-W-V1</t>
  </si>
  <si>
    <t>KFS2010-1-2S1-ECM</t>
  </si>
  <si>
    <t>100390-5</t>
  </si>
  <si>
    <t>70202-4.0</t>
  </si>
  <si>
    <t>CV2412-COVER</t>
  </si>
  <si>
    <t>KB2405-1-PLTMX</t>
  </si>
  <si>
    <t>PKB2015-3</t>
  </si>
  <si>
    <t>03-29-240-A-CSA</t>
  </si>
  <si>
    <t>100690-2</t>
  </si>
  <si>
    <t>101085-3</t>
  </si>
  <si>
    <t>70242-5.5</t>
  </si>
  <si>
    <t>CKL-8 STEP CNTRL</t>
  </si>
  <si>
    <t>KBS2410-1-T-B2</t>
  </si>
  <si>
    <t>KCF4-4850-3-S-T2-3PS-RT24</t>
  </si>
  <si>
    <t>06-02-USB</t>
  </si>
  <si>
    <t>45-1001-SS</t>
  </si>
  <si>
    <t>45-1214-PKB</t>
  </si>
  <si>
    <t>CV07</t>
  </si>
  <si>
    <t>DAW2022-SS</t>
  </si>
  <si>
    <t>ECO-05 CONTROL PANEL ASSEMBLY</t>
  </si>
  <si>
    <t>KCVX-COVER-2409-W</t>
  </si>
  <si>
    <t>50-4202</t>
  </si>
  <si>
    <t>70150-12.0</t>
  </si>
  <si>
    <t>EFWG-W</t>
  </si>
  <si>
    <t>KFS2415-1-SSR45-NC</t>
  </si>
  <si>
    <t>W/WHF GRILL GUARD</t>
  </si>
  <si>
    <t>45-15-2</t>
  </si>
  <si>
    <t>4CB1207A</t>
  </si>
  <si>
    <t>54-23-G-CSA</t>
  </si>
  <si>
    <t>5CB1210BW-10H14</t>
  </si>
  <si>
    <t>70104-8.0</t>
  </si>
  <si>
    <t>CK2405-3</t>
  </si>
  <si>
    <t>CK2420-1-1/2HP</t>
  </si>
  <si>
    <t>LPT-1</t>
  </si>
  <si>
    <t>PCKW2025-3</t>
  </si>
  <si>
    <t>70114-7.5</t>
  </si>
  <si>
    <t>70261-6.0</t>
  </si>
  <si>
    <t>H412 3/4-GW</t>
  </si>
  <si>
    <t>KCV2009-A</t>
  </si>
  <si>
    <t>KFUH2435-1</t>
  </si>
  <si>
    <t>LPWA2420I-TP</t>
  </si>
  <si>
    <t>WHFC1210I</t>
  </si>
  <si>
    <t>58-2004-W-CSA</t>
  </si>
  <si>
    <t>70170-8.0</t>
  </si>
  <si>
    <t>70196-3.5</t>
  </si>
  <si>
    <t>70201-17.0</t>
  </si>
  <si>
    <t>70277-24.0</t>
  </si>
  <si>
    <t>04-0202</t>
  </si>
  <si>
    <t>100823-4</t>
  </si>
  <si>
    <t>40 KBP BLACK COMMON</t>
  </si>
  <si>
    <t>70122-13.0</t>
  </si>
  <si>
    <t>70141-9.0</t>
  </si>
  <si>
    <t>KCC3-2030-1-S-T2</t>
  </si>
  <si>
    <t>PXG-WD</t>
  </si>
  <si>
    <t>WHFC1212</t>
  </si>
  <si>
    <t>100767-1</t>
  </si>
  <si>
    <t>102693-2W</t>
  </si>
  <si>
    <t>54-08-L-G-CSA</t>
  </si>
  <si>
    <t>70100-19.0</t>
  </si>
  <si>
    <t>EFW2040I-A</t>
  </si>
  <si>
    <t>EFW2040I-T</t>
  </si>
  <si>
    <t>KCV2010-W</t>
  </si>
  <si>
    <t>101214-9</t>
  </si>
  <si>
    <t>70120-6.0</t>
  </si>
  <si>
    <t>KB2404-1-B2-ECO</t>
  </si>
  <si>
    <t>KB2405-1-B1</t>
  </si>
  <si>
    <t>KB2405-3MP-T2-B2</t>
  </si>
  <si>
    <t>KB4815-3MP-B2</t>
  </si>
  <si>
    <t>PZ2012I</t>
  </si>
  <si>
    <t>100542-2</t>
  </si>
  <si>
    <t>KFUH4820-3-DS40</t>
  </si>
  <si>
    <t>100928-24</t>
  </si>
  <si>
    <t>100928-32</t>
  </si>
  <si>
    <t>45 KB LOUVER BASE 14</t>
  </si>
  <si>
    <t>70215-13.0</t>
  </si>
  <si>
    <t>KB2405-1-T2-B1</t>
  </si>
  <si>
    <t>04-11-R-W-CSA</t>
  </si>
  <si>
    <t>100406-1</t>
  </si>
  <si>
    <t>101019-10</t>
  </si>
  <si>
    <t>45-02-ECO</t>
  </si>
  <si>
    <t>50-49-12</t>
  </si>
  <si>
    <t>KFUH4824-3-DS40</t>
  </si>
  <si>
    <t>PKB4810-3-SB-NO CORD</t>
  </si>
  <si>
    <t>101929-1</t>
  </si>
  <si>
    <t>70188-13.5</t>
  </si>
  <si>
    <t>PXG-AD</t>
  </si>
  <si>
    <t>2K2405BW-HAL</t>
  </si>
  <si>
    <t>58-0302</t>
  </si>
  <si>
    <t>70141-14.5</t>
  </si>
  <si>
    <t>LPWASA-G</t>
  </si>
  <si>
    <t>W2415-I-T2</t>
  </si>
  <si>
    <t>KB2020-3-B2-DS80</t>
  </si>
  <si>
    <t>KB2407-1-ECO2S-PLUS</t>
  </si>
  <si>
    <t>100821-WD-CSA</t>
  </si>
  <si>
    <t>101286-1</t>
  </si>
  <si>
    <t>105367-1</t>
  </si>
  <si>
    <t>24-05-SS</t>
  </si>
  <si>
    <t>3CB2005BW-18GA</t>
  </si>
  <si>
    <t>70326-35.0</t>
  </si>
  <si>
    <t>BKT1BW-BK</t>
  </si>
  <si>
    <t>KB4803-3MP-B2-DS40</t>
  </si>
  <si>
    <t>KCVX-COVER-2407-W</t>
  </si>
  <si>
    <t>WHFC2005</t>
  </si>
  <si>
    <t>101085-1</t>
  </si>
  <si>
    <t>101421-1</t>
  </si>
  <si>
    <t>KBS4810-3MP-B2-DS32</t>
  </si>
  <si>
    <t>101088-G-CSA</t>
  </si>
  <si>
    <t>55 ELEC BOX ASSEM</t>
  </si>
  <si>
    <t>KCV1202-A</t>
  </si>
  <si>
    <t>KCV1207-W</t>
  </si>
  <si>
    <t>KCV1210-W</t>
  </si>
  <si>
    <t>PCKF2025-3</t>
  </si>
  <si>
    <t>PT-1-SS</t>
  </si>
  <si>
    <t>PZ2020I</t>
  </si>
  <si>
    <t>101122-2</t>
  </si>
  <si>
    <t>101230-1</t>
  </si>
  <si>
    <t>70105-17.0</t>
  </si>
  <si>
    <t>LPWG</t>
  </si>
  <si>
    <t>100802-2</t>
  </si>
  <si>
    <t>101137-7</t>
  </si>
  <si>
    <t>105381-FORM</t>
  </si>
  <si>
    <t>45-23-SS</t>
  </si>
  <si>
    <t>55-16</t>
  </si>
  <si>
    <t>70211-7.5</t>
  </si>
  <si>
    <t>KBP4806-3MP-RTLV3</t>
  </si>
  <si>
    <t>KCF3-2030-3-S-T-3PS</t>
  </si>
  <si>
    <t>PKB4830-3-25C-SBW</t>
  </si>
  <si>
    <t>W1215-T2-A</t>
  </si>
  <si>
    <t>100163-3</t>
  </si>
  <si>
    <t>50-05</t>
  </si>
  <si>
    <t>54-12-L</t>
  </si>
  <si>
    <t>70188-10.0</t>
  </si>
  <si>
    <t>KCF4-2720-1-S-TP-DS1-3PS</t>
  </si>
  <si>
    <t>100008-FORM</t>
  </si>
  <si>
    <t>25-05-W-CSA</t>
  </si>
  <si>
    <t>58-14</t>
  </si>
  <si>
    <t>70105-14.0</t>
  </si>
  <si>
    <t>70122-30.0</t>
  </si>
  <si>
    <t>KB2003-1-T-B1</t>
  </si>
  <si>
    <t>LPWA2030-TP-CT24-W</t>
  </si>
  <si>
    <t>100-0340</t>
  </si>
  <si>
    <t>101214-4</t>
  </si>
  <si>
    <t>54-08-L</t>
  </si>
  <si>
    <t>5K2410A</t>
  </si>
  <si>
    <t>70162-5.0</t>
  </si>
  <si>
    <t>EFW1220-T-A</t>
  </si>
  <si>
    <t>HT412 2/3-FS-GW</t>
  </si>
  <si>
    <t>LPWA2740-TP-CB3</t>
  </si>
  <si>
    <t>100543-3</t>
  </si>
  <si>
    <t>30 LPW ARCH-NP</t>
  </si>
  <si>
    <t>52-13-PCK</t>
  </si>
  <si>
    <t>70121-16.0</t>
  </si>
  <si>
    <t>70284-9.0</t>
  </si>
  <si>
    <t>CK2005-1</t>
  </si>
  <si>
    <t>KFS2020-3</t>
  </si>
  <si>
    <t>LPWG-16GA</t>
  </si>
  <si>
    <t>100009-CSA</t>
  </si>
  <si>
    <t>100386-15</t>
  </si>
  <si>
    <t>101214-1</t>
  </si>
  <si>
    <t>70241-6.0</t>
  </si>
  <si>
    <t>70249-13.0</t>
  </si>
  <si>
    <t>HT412 2/3-GW</t>
  </si>
  <si>
    <t>54-07-L</t>
  </si>
  <si>
    <t>EFW2030I</t>
  </si>
  <si>
    <t>KB2708-1-T-B2</t>
  </si>
  <si>
    <t>22-20</t>
  </si>
  <si>
    <t>KB2407-1-T2-B1</t>
  </si>
  <si>
    <t>KBS2405-1-T-B1</t>
  </si>
  <si>
    <t>03-BKCR1</t>
  </si>
  <si>
    <t>100541-2</t>
  </si>
  <si>
    <t>103963-G-CSA</t>
  </si>
  <si>
    <t>52-01-DR</t>
  </si>
  <si>
    <t>BBCVR18-4-W-CSA</t>
  </si>
  <si>
    <t>KCF2-2720-1-S-T</t>
  </si>
  <si>
    <t>KFS2415-3-2S3ECM1/3H</t>
  </si>
  <si>
    <t>101122-1</t>
  </si>
  <si>
    <t>50-1502</t>
  </si>
  <si>
    <t>70135-14.0</t>
  </si>
  <si>
    <t>PCKW2410-1</t>
  </si>
  <si>
    <t>101920-1</t>
  </si>
  <si>
    <t>4CB2407BW</t>
  </si>
  <si>
    <t>70106-13.0</t>
  </si>
  <si>
    <t>70108-26.0</t>
  </si>
  <si>
    <t>70110-11.0</t>
  </si>
  <si>
    <t>70352-20.0</t>
  </si>
  <si>
    <t>KB2412-3MP-T-B2</t>
  </si>
  <si>
    <t>101085-4</t>
  </si>
  <si>
    <t>KB2003-3MP-T-B2</t>
  </si>
  <si>
    <t>PAW2022-OGA</t>
  </si>
  <si>
    <t>100135-W-CSA</t>
  </si>
  <si>
    <t>101061-G-CSA</t>
  </si>
  <si>
    <t>101167-118-W</t>
  </si>
  <si>
    <t>45 PKB LOUVER 14 ASM</t>
  </si>
  <si>
    <t>EKB22-20TB</t>
  </si>
  <si>
    <t>KBS2407-3MP-B2-DS40</t>
  </si>
  <si>
    <t>KCV2004-A</t>
  </si>
  <si>
    <t>2K2405BW SALE SAMPLE</t>
  </si>
  <si>
    <t>70112-5.0</t>
  </si>
  <si>
    <t>70212-15.0</t>
  </si>
  <si>
    <t>70217-12.0</t>
  </si>
  <si>
    <t>EFT-2</t>
  </si>
  <si>
    <t>KB2404-1-B1</t>
  </si>
  <si>
    <t>06 PAWS SLOPE TOP-SS</t>
  </si>
  <si>
    <t>100812-AD</t>
  </si>
  <si>
    <t>45 PKB 6" BASE</t>
  </si>
  <si>
    <t>CV02-PW</t>
  </si>
  <si>
    <t>KB2009-3MP-B2</t>
  </si>
  <si>
    <t>100652-14</t>
  </si>
  <si>
    <t>70101-16.0</t>
  </si>
  <si>
    <t>70114-19.0</t>
  </si>
  <si>
    <t>KF4824-3</t>
  </si>
  <si>
    <t>KFS2015-3-2S3-ECM</t>
  </si>
  <si>
    <t>KFS2424-3</t>
  </si>
  <si>
    <t>LPWA2020-TP-CB2-W</t>
  </si>
  <si>
    <t>LPWA2740-S-TP-G</t>
  </si>
  <si>
    <t>LPWA1227-CB2</t>
  </si>
  <si>
    <t>54-28</t>
  </si>
  <si>
    <t>KB2025-3-T-B2-DS80</t>
  </si>
  <si>
    <t>KCV2007-W</t>
  </si>
  <si>
    <t>PAW1215I-SS</t>
  </si>
  <si>
    <t>PKB4812-3-T-FM</t>
  </si>
  <si>
    <t>100389-4</t>
  </si>
  <si>
    <t>40 KBP LIMIT WIRE</t>
  </si>
  <si>
    <t>70178-10.0</t>
  </si>
  <si>
    <t>CKL48120-3-8-6</t>
  </si>
  <si>
    <t>KCF2-2720-1-R-TP-DS1</t>
  </si>
  <si>
    <t>KT2412</t>
  </si>
  <si>
    <t>LPWAC2445-TP-CB30-CT24-HLR-G</t>
  </si>
  <si>
    <t>PKB2010-1</t>
  </si>
  <si>
    <t>TKIT-2B</t>
  </si>
  <si>
    <t>06 PAW CASE-SS</t>
  </si>
  <si>
    <t>100173-2-SS</t>
  </si>
  <si>
    <t>24-11-SS</t>
  </si>
  <si>
    <t>70217-10.0</t>
  </si>
  <si>
    <t>AH1/2-480V</t>
  </si>
  <si>
    <t>H612 4/5-FS-GW</t>
  </si>
  <si>
    <t>HLE1412 15/20-GW</t>
  </si>
  <si>
    <t>KB2405-3MP-B2-CT24</t>
  </si>
  <si>
    <t>KBS2405-3MP-T-B2</t>
  </si>
  <si>
    <t>KCF3-2430-1-S-T-SB-36</t>
  </si>
  <si>
    <t>100652-6</t>
  </si>
  <si>
    <t>105100-A-CSA</t>
  </si>
  <si>
    <t>24-01-SS</t>
  </si>
  <si>
    <t>45-85-14-FLAT</t>
  </si>
  <si>
    <t>70354-17.0</t>
  </si>
  <si>
    <t>CK2403-1</t>
  </si>
  <si>
    <t>100928-1</t>
  </si>
  <si>
    <t>104964-KF4812-1-2S1-ECM</t>
  </si>
  <si>
    <t>70173-7.0</t>
  </si>
  <si>
    <t>KB2704-1-B1-CT24</t>
  </si>
  <si>
    <t>KB4807-3MP-P</t>
  </si>
  <si>
    <t>WHF1210I-HM-W</t>
  </si>
  <si>
    <t>104957-2418-3-2S3-ECM</t>
  </si>
  <si>
    <t>58-15</t>
  </si>
  <si>
    <t>LPW2445-OG</t>
  </si>
  <si>
    <t>LPWG-ECO-OB</t>
  </si>
  <si>
    <t>101057-G-CSA</t>
  </si>
  <si>
    <t>45-0312</t>
  </si>
  <si>
    <t>45-69</t>
  </si>
  <si>
    <t>70101-12.0</t>
  </si>
  <si>
    <t>KFS2420-1-2S1-ECM</t>
  </si>
  <si>
    <t>105367-2</t>
  </si>
  <si>
    <t>45-KBB2-ECO</t>
  </si>
  <si>
    <t>50-38</t>
  </si>
  <si>
    <t>70144-16.0</t>
  </si>
  <si>
    <t>70196-8.0</t>
  </si>
  <si>
    <t>70205-6.0</t>
  </si>
  <si>
    <t>70282-7.0</t>
  </si>
  <si>
    <t>UWIC-C</t>
  </si>
  <si>
    <t>100403-2</t>
  </si>
  <si>
    <t>52-06-G-CSA</t>
  </si>
  <si>
    <t>54-13</t>
  </si>
  <si>
    <t>70101-19.0</t>
  </si>
  <si>
    <t>HT412 2/3-AS-GW</t>
  </si>
  <si>
    <t>KB2003-3MP-PLTMX</t>
  </si>
  <si>
    <t>70190-4.0</t>
  </si>
  <si>
    <t>KB2415-1-T-B2</t>
  </si>
  <si>
    <t>SKB2407-1-T-B</t>
  </si>
  <si>
    <t>101285-1</t>
  </si>
  <si>
    <t>70100-5.5</t>
  </si>
  <si>
    <t>70115-22.5</t>
  </si>
  <si>
    <t>EFW2030-T2-A</t>
  </si>
  <si>
    <t>H612 BLOWER ASSY</t>
  </si>
  <si>
    <t>LPWA2030-S-TP-CT24-W</t>
  </si>
  <si>
    <t>101413-GALV1</t>
  </si>
  <si>
    <t>70180-14.0</t>
  </si>
  <si>
    <t>KBP1230-RTLV1</t>
  </si>
  <si>
    <t>KCC3-4830-3-S-T</t>
  </si>
  <si>
    <t>45 KB 12-3-50W CASE</t>
  </si>
  <si>
    <t>EFW2430-T2</t>
  </si>
  <si>
    <t>KB2404-1-P</t>
  </si>
  <si>
    <t>KFS2020-1-2S1-ECM</t>
  </si>
  <si>
    <t>KT1215-B-T2</t>
  </si>
  <si>
    <t>LPWSMF-OB</t>
  </si>
  <si>
    <t>W1210-I-T</t>
  </si>
  <si>
    <t>06-15-W-CSA</t>
  </si>
  <si>
    <t>06-25-W-CSA</t>
  </si>
  <si>
    <t>100388-13</t>
  </si>
  <si>
    <t>101225-2</t>
  </si>
  <si>
    <t>70246-35.0</t>
  </si>
  <si>
    <t>KB2007-1-B2-CT24</t>
  </si>
  <si>
    <t>KB2410-3MP-T2-B2</t>
  </si>
  <si>
    <t>KFSSB</t>
  </si>
  <si>
    <t>LPWV1215-TP-CB</t>
  </si>
  <si>
    <t>W1210-T-A</t>
  </si>
  <si>
    <t>100652-41</t>
  </si>
  <si>
    <t>101165-4</t>
  </si>
  <si>
    <t>104964-KF4818-3-ECM</t>
  </si>
  <si>
    <t>CK2025-3</t>
  </si>
  <si>
    <t>100011-FORM</t>
  </si>
  <si>
    <t>100543-6</t>
  </si>
  <si>
    <t>100808-7</t>
  </si>
  <si>
    <t>70104-6.0</t>
  </si>
  <si>
    <t>W2420-I-T2</t>
  </si>
  <si>
    <t>100386-10</t>
  </si>
  <si>
    <t>101440-G-CSA</t>
  </si>
  <si>
    <t>45 PKB 14-3 CASE-Y-CSA</t>
  </si>
  <si>
    <t>B8-2415ELE</t>
  </si>
  <si>
    <t>KFUH4840-3-2S3-ECM</t>
  </si>
  <si>
    <t>100674-3</t>
  </si>
  <si>
    <t>70114-7.0</t>
  </si>
  <si>
    <t>CK2007-1-2S1-2TS-DS40</t>
  </si>
  <si>
    <t>KB2425-3-PLTMX-FB</t>
  </si>
  <si>
    <t>KBP2406-3MP-RTLV3</t>
  </si>
  <si>
    <t>LPW2445T-OG-A</t>
  </si>
  <si>
    <t>PKB2407-1-T-FM</t>
  </si>
  <si>
    <t>100959-9</t>
  </si>
  <si>
    <t>101892-3</t>
  </si>
  <si>
    <t>70213-15.0</t>
  </si>
  <si>
    <t>70348-61.0</t>
  </si>
  <si>
    <t>CK2010-3</t>
  </si>
  <si>
    <t>EFW2430-T2-A</t>
  </si>
  <si>
    <t>EKB24-22.5TB</t>
  </si>
  <si>
    <t>KF4815-3</t>
  </si>
  <si>
    <t>KT1215-OL-T</t>
  </si>
  <si>
    <t>LPWA2020I-TP-CB2</t>
  </si>
  <si>
    <t>W2420-A</t>
  </si>
  <si>
    <t>100928-21</t>
  </si>
  <si>
    <t>101413-1</t>
  </si>
  <si>
    <t>24-09-B</t>
  </si>
  <si>
    <t>40-03</t>
  </si>
  <si>
    <t>54-33</t>
  </si>
  <si>
    <t>70102-16.0</t>
  </si>
  <si>
    <t>KT2410-T2</t>
  </si>
  <si>
    <t>LPWA2420-TP-CB2-W</t>
  </si>
  <si>
    <t>101137-12</t>
  </si>
  <si>
    <t>104964-KF4820-1-2S1-ECM</t>
  </si>
  <si>
    <t>40-12-P</t>
  </si>
  <si>
    <t>70204-15.5</t>
  </si>
  <si>
    <t>70246-9.0</t>
  </si>
  <si>
    <t>BBCVR18-8-W-CSA</t>
  </si>
  <si>
    <t>KF4830-3-DS60</t>
  </si>
  <si>
    <t>LPW-TPC</t>
  </si>
  <si>
    <t>S046104</t>
  </si>
  <si>
    <t>101049-FORM</t>
  </si>
  <si>
    <t>101615-1</t>
  </si>
  <si>
    <t>70246-24.5</t>
  </si>
  <si>
    <t>KB2402-1-T-B1</t>
  </si>
  <si>
    <t>SHIELD-78"-BW</t>
  </si>
  <si>
    <t>100959-10</t>
  </si>
  <si>
    <t>101236-1</t>
  </si>
  <si>
    <t>52-06</t>
  </si>
  <si>
    <t>70174-7.0</t>
  </si>
  <si>
    <t>CK2407-1</t>
  </si>
  <si>
    <t>CKL4860-3-2-3-SSR45-DS100-T-DS</t>
  </si>
  <si>
    <t>CV05</t>
  </si>
  <si>
    <t>KFS2410-1-SSR-45</t>
  </si>
  <si>
    <t>LPWA2430-S-TP-CB2</t>
  </si>
  <si>
    <t>PKB2408-1</t>
  </si>
  <si>
    <t>100928-40</t>
  </si>
  <si>
    <t>70147-20.5</t>
  </si>
  <si>
    <t>70243-7.0</t>
  </si>
  <si>
    <t>06-01-FLANGE</t>
  </si>
  <si>
    <t>100821-OB</t>
  </si>
  <si>
    <t>101311-A-FLAT</t>
  </si>
  <si>
    <t>45-0904</t>
  </si>
  <si>
    <t>ALUMINUM FIN TUBE</t>
  </si>
  <si>
    <t>CV07-PW</t>
  </si>
  <si>
    <t>HME812 8/11-GW</t>
  </si>
  <si>
    <t>PAW1215-OGB</t>
  </si>
  <si>
    <t>100010-PPG-CSA</t>
  </si>
  <si>
    <t>IB-BBT2L</t>
  </si>
  <si>
    <t>KFUH4835-1</t>
  </si>
  <si>
    <t>45-14-14</t>
  </si>
  <si>
    <t>KB4807-3MP-T-B2</t>
  </si>
  <si>
    <t>KCF4-2450-3-S-TP</t>
  </si>
  <si>
    <t>KCF4-2740-1-S-RT24</t>
  </si>
  <si>
    <t>KFUH4815-1-2S1-ECM</t>
  </si>
  <si>
    <t>WHFC2010-H</t>
  </si>
  <si>
    <t>45-2014-PKB</t>
  </si>
  <si>
    <t>50-1502-G-CSA</t>
  </si>
  <si>
    <t>70155-11.0</t>
  </si>
  <si>
    <t>CKL-DS200</t>
  </si>
  <si>
    <t>KFS2015-1-2S1</t>
  </si>
  <si>
    <t>50-06-FORM</t>
  </si>
  <si>
    <t>70246-12.5</t>
  </si>
  <si>
    <t>CK4810-1</t>
  </si>
  <si>
    <t>CV2410-COVER-W</t>
  </si>
  <si>
    <t>KBB-4</t>
  </si>
  <si>
    <t>TVR01MP</t>
  </si>
  <si>
    <t>105337-1-G-CSA</t>
  </si>
  <si>
    <t>54-24</t>
  </si>
  <si>
    <t>70188-24.0</t>
  </si>
  <si>
    <t>70206-18.0</t>
  </si>
  <si>
    <t>106054-A-CSA</t>
  </si>
  <si>
    <t>KB2003-1-B1</t>
  </si>
  <si>
    <t>KCV2412-W</t>
  </si>
  <si>
    <t>KFUH4860-3-2S3-ECM</t>
  </si>
  <si>
    <t>KT1215-B-T</t>
  </si>
  <si>
    <t>LPWA2040-TP-CB2-BZ</t>
  </si>
  <si>
    <t>101311-W</t>
  </si>
  <si>
    <t>105024-58</t>
  </si>
  <si>
    <t>30-20</t>
  </si>
  <si>
    <t>50-1901-FLAT</t>
  </si>
  <si>
    <t>6CB1212BW-10H14</t>
  </si>
  <si>
    <t>70365-68.0</t>
  </si>
  <si>
    <t>45-1910-SS</t>
  </si>
  <si>
    <t>4K1210BW-T2L</t>
  </si>
  <si>
    <t>HM812 6/9-AS-GB</t>
  </si>
  <si>
    <t>KB4803-1-T-SF</t>
  </si>
  <si>
    <t>KFUH-D-5740-3</t>
  </si>
  <si>
    <t>LPWA1215-TP-CB2-W</t>
  </si>
  <si>
    <t>100388-8</t>
  </si>
  <si>
    <t>45-16-1-SS</t>
  </si>
  <si>
    <t>52-16-FORM</t>
  </si>
  <si>
    <t>70273-12.0</t>
  </si>
  <si>
    <t>KFUH2430-1</t>
  </si>
  <si>
    <t>LPWA1215-TP-B</t>
  </si>
  <si>
    <t>101167-94-A</t>
  </si>
  <si>
    <t>30 LPW ARCH</t>
  </si>
  <si>
    <t>KCV2406-W</t>
  </si>
  <si>
    <t>24-09-B-CSA</t>
  </si>
  <si>
    <t>30-32-BK</t>
  </si>
  <si>
    <t>50-23</t>
  </si>
  <si>
    <t>KFS2012-1-1/2HP-2S1</t>
  </si>
  <si>
    <t>PAW2422I-RF</t>
  </si>
  <si>
    <t>45 PKB 10-3 CASE-Y-CSA</t>
  </si>
  <si>
    <t>70113-7.0</t>
  </si>
  <si>
    <t>70205-10.5</t>
  </si>
  <si>
    <t>101140-1</t>
  </si>
  <si>
    <t>102688-FORM</t>
  </si>
  <si>
    <t>104957-2020-1-2S1-ECM</t>
  </si>
  <si>
    <t>45-1210-PKB</t>
  </si>
  <si>
    <t>50-33</t>
  </si>
  <si>
    <t>70109-22.0</t>
  </si>
  <si>
    <t>70122-3.0</t>
  </si>
  <si>
    <t>100007-PPG-CSA</t>
  </si>
  <si>
    <t>101114-12</t>
  </si>
  <si>
    <t>25-02</t>
  </si>
  <si>
    <t>52-18-FORM</t>
  </si>
  <si>
    <t>70127-3.0</t>
  </si>
  <si>
    <t>CKL-RFP400</t>
  </si>
  <si>
    <t>KFUH2025-1</t>
  </si>
  <si>
    <t>KFUH2424-3</t>
  </si>
  <si>
    <t>LPW2740C-W</t>
  </si>
  <si>
    <t>100-50-W-CSA</t>
  </si>
  <si>
    <t>100011-CSA</t>
  </si>
  <si>
    <t>100163-OB-CSA</t>
  </si>
  <si>
    <t>100403-1</t>
  </si>
  <si>
    <t>100929-15</t>
  </si>
  <si>
    <t>101039-G-CSA</t>
  </si>
  <si>
    <t>101231-1</t>
  </si>
  <si>
    <t>70151-5.0</t>
  </si>
  <si>
    <t>KBS2407-1-B1</t>
  </si>
  <si>
    <t>LPWA1227-TP-CB2-BZ</t>
  </si>
  <si>
    <t>PCKW2030-3</t>
  </si>
  <si>
    <t>101167-59-W</t>
  </si>
  <si>
    <t>103971-G-CSA</t>
  </si>
  <si>
    <t>5K2410BW</t>
  </si>
  <si>
    <t>KB-5MT</t>
  </si>
  <si>
    <t>KB2010-1-P</t>
  </si>
  <si>
    <t>WHF1212</t>
  </si>
  <si>
    <t>104434-G-CSA</t>
  </si>
  <si>
    <t>58-19</t>
  </si>
  <si>
    <t>70205-23.0</t>
  </si>
  <si>
    <t>70219-2.5-7.5</t>
  </si>
  <si>
    <t>KB2704-1-B1-CX-CT24-PL-DS40</t>
  </si>
  <si>
    <t>LPW2445T-OGXL</t>
  </si>
  <si>
    <t>3K2007A</t>
  </si>
  <si>
    <t>70203-3.0</t>
  </si>
  <si>
    <t>B3-2405ELE</t>
  </si>
  <si>
    <t>KBS2403-1-T-B1-CT24-CX-SF</t>
  </si>
  <si>
    <t>W2015-I-T-W</t>
  </si>
  <si>
    <t>WHSC-C-W</t>
  </si>
  <si>
    <t>CK2425-3</t>
  </si>
  <si>
    <t>KTG-SS-3-1/2</t>
  </si>
  <si>
    <t>04-10-RW</t>
  </si>
  <si>
    <t>5K2412A-HAL</t>
  </si>
  <si>
    <t>CK2003-1-DS40</t>
  </si>
  <si>
    <t>EFWG-A</t>
  </si>
  <si>
    <t>101243-3</t>
  </si>
  <si>
    <t>104438-3</t>
  </si>
  <si>
    <t>64-01</t>
  </si>
  <si>
    <t>KFUH2430-1-2S1-ECM</t>
  </si>
  <si>
    <t>KTW2415-RGB</t>
  </si>
  <si>
    <t>S046101</t>
  </si>
  <si>
    <t>SAMPLE KIT</t>
  </si>
  <si>
    <t>TKIT-2BW</t>
  </si>
  <si>
    <t>UWSA-A</t>
  </si>
  <si>
    <t>101310-A</t>
  </si>
  <si>
    <t>58-0204</t>
  </si>
  <si>
    <t>70254-18.0</t>
  </si>
  <si>
    <t>CV2409-COVER</t>
  </si>
  <si>
    <t>KT 120V CONSUMABLE</t>
  </si>
  <si>
    <t>MKT1207-SS</t>
  </si>
  <si>
    <t>04-10-R-W-CSA</t>
  </si>
  <si>
    <t>104649-1</t>
  </si>
  <si>
    <t>10K2418A</t>
  </si>
  <si>
    <t>40-06</t>
  </si>
  <si>
    <t>70109-8.0</t>
  </si>
  <si>
    <t>70115-37.5</t>
  </si>
  <si>
    <t>KCV2018-W</t>
  </si>
  <si>
    <t>KFUH2015-3-2S3</t>
  </si>
  <si>
    <t>W2020-I-T</t>
  </si>
  <si>
    <t>W2410-I-T2-A</t>
  </si>
  <si>
    <t>54-15</t>
  </si>
  <si>
    <t>70102-6.5</t>
  </si>
  <si>
    <t>CKL-2HP-VFD</t>
  </si>
  <si>
    <t>KB2705-1-B1-DS40-CT24</t>
  </si>
  <si>
    <t>KBS4810-1-T-B2-DS40-PL</t>
  </si>
  <si>
    <t>KP1215-ECO</t>
  </si>
  <si>
    <t>100390-13</t>
  </si>
  <si>
    <t>104957-2030-3-2S3-ECM</t>
  </si>
  <si>
    <t>45-0110-3-SS</t>
  </si>
  <si>
    <t>70141-10.0</t>
  </si>
  <si>
    <t>KB2003-1-B1-CX-CT24-DS40</t>
  </si>
  <si>
    <t>LPWA2720-TP-W</t>
  </si>
  <si>
    <t>W1207-I</t>
  </si>
  <si>
    <t>100652-28</t>
  </si>
  <si>
    <t>KBS4805-3MP-B2-PL</t>
  </si>
  <si>
    <t>KFS2418-3</t>
  </si>
  <si>
    <t>LPW2445C-A</t>
  </si>
  <si>
    <t>100960-2</t>
  </si>
  <si>
    <t>50-1202L</t>
  </si>
  <si>
    <t>70204-18.0</t>
  </si>
  <si>
    <t>MAU4805-3-ECM-SSR</t>
  </si>
  <si>
    <t>PAW2022I-A</t>
  </si>
  <si>
    <t>04 KCV 15 CASE</t>
  </si>
  <si>
    <t>100 HL VENTURI-B-CSA</t>
  </si>
  <si>
    <t>100388-9</t>
  </si>
  <si>
    <t>101227-5</t>
  </si>
  <si>
    <t>102684-FORM</t>
  </si>
  <si>
    <t>104474-FLAT</t>
  </si>
  <si>
    <t>105380-FORM</t>
  </si>
  <si>
    <t>70309-14.0</t>
  </si>
  <si>
    <t>CK4805-3-T-DS32</t>
  </si>
  <si>
    <t>45-KBB2-ECO-G-CSA</t>
  </si>
  <si>
    <t>KB4805-3MP-T-B2-DS40-2S3</t>
  </si>
  <si>
    <t>KCF4-2040-3-R-T2</t>
  </si>
  <si>
    <t>45 KB LOUVER BASE 2</t>
  </si>
  <si>
    <t>70346-6.0</t>
  </si>
  <si>
    <t>MKT-1-SS</t>
  </si>
  <si>
    <t>WHF1215-HM-W/CORD</t>
  </si>
  <si>
    <t>100391-6</t>
  </si>
  <si>
    <t>52-09</t>
  </si>
  <si>
    <t>70134-17.0</t>
  </si>
  <si>
    <t>EFW2430I-T-A</t>
  </si>
  <si>
    <t>KB4840-3-T2-B2</t>
  </si>
  <si>
    <t>KF 1/4 480V MTR ASM</t>
  </si>
  <si>
    <t>KFUH2010-1</t>
  </si>
  <si>
    <t>LPWA2420-TP</t>
  </si>
  <si>
    <t>08-07-A-CSA</t>
  </si>
  <si>
    <t>20-06-W-CSA</t>
  </si>
  <si>
    <t>50-71</t>
  </si>
  <si>
    <t>70147-18.0</t>
  </si>
  <si>
    <t>U2425</t>
  </si>
  <si>
    <t>08 SL INTERIOR ALMOND</t>
  </si>
  <si>
    <t>08-07-W-CSA</t>
  </si>
  <si>
    <t>104474-1</t>
  </si>
  <si>
    <t>105613-FLAT</t>
  </si>
  <si>
    <t>50-1503-DS</t>
  </si>
  <si>
    <t>70136-109.0</t>
  </si>
  <si>
    <t>LPWA2440-TP-CB2</t>
  </si>
  <si>
    <t>SKB2009-1-T-B</t>
  </si>
  <si>
    <t>30 LPT1 ASSEMBLY</t>
  </si>
  <si>
    <t>70140-6.0</t>
  </si>
  <si>
    <t>KB2712-1-T-B2</t>
  </si>
  <si>
    <t>PKB2410-3-NB-NW</t>
  </si>
  <si>
    <t>100295-FLAT</t>
  </si>
  <si>
    <t>101164-3</t>
  </si>
  <si>
    <t>70102-14.5</t>
  </si>
  <si>
    <t>70113-5.0</t>
  </si>
  <si>
    <t>70140-13.0</t>
  </si>
  <si>
    <t>BBCVR18-5</t>
  </si>
  <si>
    <t>KFS2405-3</t>
  </si>
  <si>
    <t>105384-FORM</t>
  </si>
  <si>
    <t>70219-2.5-16.0</t>
  </si>
  <si>
    <t>KCF4-2450-3-S-T2</t>
  </si>
  <si>
    <t>100128-SN-CSA</t>
  </si>
  <si>
    <t>101137-13</t>
  </si>
  <si>
    <t>70246-12.0</t>
  </si>
  <si>
    <t>KB2410-3MP-P</t>
  </si>
  <si>
    <t>W2020-I-DS15-W</t>
  </si>
  <si>
    <t>KFS2015-1-3S1</t>
  </si>
  <si>
    <t>06-35-SS</t>
  </si>
  <si>
    <t>70100-3.0</t>
  </si>
  <si>
    <t>H412 SAMPLE</t>
  </si>
  <si>
    <t>KB2015-1-ECO2S-PLUS-FB</t>
  </si>
  <si>
    <t>04-10-L-A-CSA</t>
  </si>
  <si>
    <t>100982-G-CSA</t>
  </si>
  <si>
    <t>101023-G-CSA</t>
  </si>
  <si>
    <t>70114-14.0</t>
  </si>
  <si>
    <t>70159-8.0</t>
  </si>
  <si>
    <t>CK4833-3-DS40-SSR45-C1025</t>
  </si>
  <si>
    <t>KCF3-2030-1-S-T</t>
  </si>
  <si>
    <t>101664-G-CSA</t>
  </si>
  <si>
    <t>6K2015BW</t>
  </si>
  <si>
    <t>70227-14.0</t>
  </si>
  <si>
    <t>KBS4810-3MP-B2-DS40</t>
  </si>
  <si>
    <t>LPW2445T-I-A</t>
  </si>
  <si>
    <t>100389-5</t>
  </si>
  <si>
    <t>101137-4</t>
  </si>
  <si>
    <t>104957-2418-3-ECM</t>
  </si>
  <si>
    <t>KB2025-3-P-FB</t>
  </si>
  <si>
    <t>KBP 240V CONSUMABLE</t>
  </si>
  <si>
    <t>100771-1</t>
  </si>
  <si>
    <t>102684-CSA</t>
  </si>
  <si>
    <t>104438-6</t>
  </si>
  <si>
    <t>58-18</t>
  </si>
  <si>
    <t>70105-16.0</t>
  </si>
  <si>
    <t>70135-22.5</t>
  </si>
  <si>
    <t>04 KCV 02 CASE WHITE</t>
  </si>
  <si>
    <t>31-03</t>
  </si>
  <si>
    <t>45-0114-3-SS</t>
  </si>
  <si>
    <t>KCF4-2040-1-S-RT24-DS1-SB</t>
  </si>
  <si>
    <t>LPWA2445-S-TP-G</t>
  </si>
  <si>
    <t>LPWA2720-TP-CB2-BZ</t>
  </si>
  <si>
    <t>101117-2</t>
  </si>
  <si>
    <t>45 KB 10-1 CASE</t>
  </si>
  <si>
    <t>70109-16.0</t>
  </si>
  <si>
    <t>70271-19.0</t>
  </si>
  <si>
    <t>KB2430-3-B3</t>
  </si>
  <si>
    <t>KF 1/4 240V MTR ASM</t>
  </si>
  <si>
    <t>PKBS4805-3-T-FM</t>
  </si>
  <si>
    <t>102359-FORM</t>
  </si>
  <si>
    <t>3K1207BW-T2L</t>
  </si>
  <si>
    <t>70102-6.0</t>
  </si>
  <si>
    <t>70123-5.0</t>
  </si>
  <si>
    <t>H612 4/5-GW</t>
  </si>
  <si>
    <t>H612 6/8-FS-GW</t>
  </si>
  <si>
    <t>KCF2-4820-3-R</t>
  </si>
  <si>
    <t>KB2005-1-B1-DS40</t>
  </si>
  <si>
    <t>LPW1227-I</t>
  </si>
  <si>
    <t>LPWA1215-S-TP</t>
  </si>
  <si>
    <t>06-01-P</t>
  </si>
  <si>
    <t>45-KBB2</t>
  </si>
  <si>
    <t>KBS2007-3MP-T-B2-SF</t>
  </si>
  <si>
    <t>KCC3-2430-1-S-T2</t>
  </si>
  <si>
    <t>KT1210-B-OL</t>
  </si>
  <si>
    <t>WHFC2005I</t>
  </si>
  <si>
    <t>100929-14</t>
  </si>
  <si>
    <t>101230-2</t>
  </si>
  <si>
    <t>70125-14.0</t>
  </si>
  <si>
    <t>HT812 5/7-GW</t>
  </si>
  <si>
    <t>55 ELEC BOX COVER ASSEM</t>
  </si>
  <si>
    <t>70221-8.0</t>
  </si>
  <si>
    <t>CK4810-3-T</t>
  </si>
  <si>
    <t>HT812 5/7-FS-GW</t>
  </si>
  <si>
    <t>KCVX-COVER-2412-W</t>
  </si>
  <si>
    <t>LPWA2430-BZ</t>
  </si>
  <si>
    <t>PAW2022-U-I</t>
  </si>
  <si>
    <t>100692-1</t>
  </si>
  <si>
    <t>102807-G-CSA</t>
  </si>
  <si>
    <t>103821-2</t>
  </si>
  <si>
    <t>104944-FLAT</t>
  </si>
  <si>
    <t>KFUH-D-4844-3</t>
  </si>
  <si>
    <t>PKB4830-3-P</t>
  </si>
  <si>
    <t>58-0104</t>
  </si>
  <si>
    <t>70140-7.0</t>
  </si>
  <si>
    <t>70155-16.0</t>
  </si>
  <si>
    <t>70158-13.0</t>
  </si>
  <si>
    <t>KB4815-1-T-B2</t>
  </si>
  <si>
    <t>KCF3-2007-1-R-T</t>
  </si>
  <si>
    <t>70103-4.0</t>
  </si>
  <si>
    <t>70104-30.0</t>
  </si>
  <si>
    <t>70156-4.0</t>
  </si>
  <si>
    <t>70215-11.0</t>
  </si>
  <si>
    <t>70268-9.0</t>
  </si>
  <si>
    <t>KF4822-1</t>
  </si>
  <si>
    <t>LPWA1227-TP-CB3-W</t>
  </si>
  <si>
    <t>104952-G-CSA</t>
  </si>
  <si>
    <t>30 LPW ARCH - WHITE</t>
  </si>
  <si>
    <t>KCF3-2430-1-S-T-3PS</t>
  </si>
  <si>
    <t>104964-KF4835-3-2S3-ECM</t>
  </si>
  <si>
    <t>KFS2406-1</t>
  </si>
  <si>
    <t>W2420-I-A</t>
  </si>
  <si>
    <t>40-09</t>
  </si>
  <si>
    <t>KB2704-1-B1-CX-CT24-DS40</t>
  </si>
  <si>
    <t>LPWSMF-AD</t>
  </si>
  <si>
    <t>100173-4</t>
  </si>
  <si>
    <t>100386-4</t>
  </si>
  <si>
    <t>101152-1</t>
  </si>
  <si>
    <t>105374-FORM</t>
  </si>
  <si>
    <t>70105-19.0</t>
  </si>
  <si>
    <t>03-BKCR1-A-CSA</t>
  </si>
  <si>
    <t>100-44</t>
  </si>
  <si>
    <t>100128-AD-CSA</t>
  </si>
  <si>
    <t>101307-1-A</t>
  </si>
  <si>
    <t>103821-9</t>
  </si>
  <si>
    <t>105385-FLAT</t>
  </si>
  <si>
    <t>70178-8.0</t>
  </si>
  <si>
    <t>KCC3-4830-3-S</t>
  </si>
  <si>
    <t>PX2017-ECO-WD-R</t>
  </si>
  <si>
    <t>SL2022-W</t>
  </si>
  <si>
    <t>104957-2006-1-2S1-ECM</t>
  </si>
  <si>
    <t>45-2012-PKB</t>
  </si>
  <si>
    <t>45-57</t>
  </si>
  <si>
    <t>70143-5.5</t>
  </si>
  <si>
    <t>70166-3.0</t>
  </si>
  <si>
    <t>70170-21.0</t>
  </si>
  <si>
    <t>KB2005-1-B1-T-DS40</t>
  </si>
  <si>
    <t>KB2007-3MP-T2-B2</t>
  </si>
  <si>
    <t>KF4835-3-1/5HP-SSR</t>
  </si>
  <si>
    <t>KFS2008-3-1/3HP-2S3</t>
  </si>
  <si>
    <t>24-05-A-CSA</t>
  </si>
  <si>
    <t>70136-7.0</t>
  </si>
  <si>
    <t>70151-7.5</t>
  </si>
  <si>
    <t>KFS2030-3</t>
  </si>
  <si>
    <t>PAW2422I-OGA</t>
  </si>
  <si>
    <t>PX2017-ECO-HRC</t>
  </si>
  <si>
    <t>25-06-A-CSA</t>
  </si>
  <si>
    <t>70101-4.5</t>
  </si>
  <si>
    <t>70245-6.5</t>
  </si>
  <si>
    <t>DAWG-SS</t>
  </si>
  <si>
    <t>KBB-1-SS</t>
  </si>
  <si>
    <t>KF4815-1-2S1-ECM</t>
  </si>
  <si>
    <t>KF4815-3-1/2HP-2S3</t>
  </si>
  <si>
    <t>LPWA2740-S-TP-CB2-HLR-B</t>
  </si>
  <si>
    <t>101422-2</t>
  </si>
  <si>
    <t>100329-A</t>
  </si>
  <si>
    <t>2K2405BW</t>
  </si>
  <si>
    <t>52-12</t>
  </si>
  <si>
    <t>KBP2704-RT</t>
  </si>
  <si>
    <t>PKB2410-1</t>
  </si>
  <si>
    <t>PKB4812-1-T-DT-FM</t>
  </si>
  <si>
    <t>100 HTC CASE-G-CSA</t>
  </si>
  <si>
    <t>20-08</t>
  </si>
  <si>
    <t>54-03-L</t>
  </si>
  <si>
    <t>6K1215BW</t>
  </si>
  <si>
    <t>70219-3.0-14.0</t>
  </si>
  <si>
    <t>8K2024BW</t>
  </si>
  <si>
    <t>EFW2440-T-OGXL</t>
  </si>
  <si>
    <t>KB2005-1-B2-ECO</t>
  </si>
  <si>
    <t>KB4807-1-B1</t>
  </si>
  <si>
    <t>U27100</t>
  </si>
  <si>
    <t>100541-3</t>
  </si>
  <si>
    <t>101227-4</t>
  </si>
  <si>
    <t>KB2710-1-P</t>
  </si>
  <si>
    <t>KB4805-3MP-B2-CT120</t>
  </si>
  <si>
    <t>03-14-P</t>
  </si>
  <si>
    <t>22-32-NC</t>
  </si>
  <si>
    <t>52-04</t>
  </si>
  <si>
    <t>54-18-G-CSA</t>
  </si>
  <si>
    <t>BBCVR18-2</t>
  </si>
  <si>
    <t>BKCB1-T1-A</t>
  </si>
  <si>
    <t>KB4807-1-B4</t>
  </si>
  <si>
    <t>KBS4820-3MP-T-B2</t>
  </si>
  <si>
    <t>KFS2405-1-SSR-25</t>
  </si>
  <si>
    <t>20-20</t>
  </si>
  <si>
    <t>70127-12.0</t>
  </si>
  <si>
    <t>KFS2410-1-2S1</t>
  </si>
  <si>
    <t>KFUH2405-3</t>
  </si>
  <si>
    <t>100406-4</t>
  </si>
  <si>
    <t>100652-7</t>
  </si>
  <si>
    <t>30-02</t>
  </si>
  <si>
    <t>70102-12.5</t>
  </si>
  <si>
    <t>B3-KP-1210ELE</t>
  </si>
  <si>
    <t>KFUH4810-1</t>
  </si>
  <si>
    <t>PKB2420-3-P-FB</t>
  </si>
  <si>
    <t>104951-G-CSA</t>
  </si>
  <si>
    <t>30-16-A</t>
  </si>
  <si>
    <t>4K2407A</t>
  </si>
  <si>
    <t>70115-14.0</t>
  </si>
  <si>
    <t>70141-5.5</t>
  </si>
  <si>
    <t>KFUH4805-1</t>
  </si>
  <si>
    <t>LPWA2020-TP-CB2-B</t>
  </si>
  <si>
    <t>100929-6</t>
  </si>
  <si>
    <t>70115-12.0</t>
  </si>
  <si>
    <t>BKT1BW-TP</t>
  </si>
  <si>
    <t>KB2004-1-B1-CT24</t>
  </si>
  <si>
    <t>31-02-BZ</t>
  </si>
  <si>
    <t>KB2405-1-B2-ECO</t>
  </si>
  <si>
    <t>101306-3</t>
  </si>
  <si>
    <t>25-13</t>
  </si>
  <si>
    <t>70310-21.0</t>
  </si>
  <si>
    <t>KCVX-COVER-2018-W</t>
  </si>
  <si>
    <t>KFUH4820-3</t>
  </si>
  <si>
    <t>LPWOG-XL-A</t>
  </si>
  <si>
    <t>24-02-SS</t>
  </si>
  <si>
    <t>54-16-R</t>
  </si>
  <si>
    <t>KCVT-1L-A-V1</t>
  </si>
  <si>
    <t>KFUH4815-3</t>
  </si>
  <si>
    <t>PXG-ECO-SN</t>
  </si>
  <si>
    <t>101242-1</t>
  </si>
  <si>
    <t>70141-6.5</t>
  </si>
  <si>
    <t>70150-10.0</t>
  </si>
  <si>
    <t>70329-18.0</t>
  </si>
  <si>
    <t>BKT2BW-TP</t>
  </si>
  <si>
    <t>100-50-NS</t>
  </si>
  <si>
    <t>100011-PPG-FLAT</t>
  </si>
  <si>
    <t>101031-1</t>
  </si>
  <si>
    <t>2K2403BW</t>
  </si>
  <si>
    <t>KB2403-3MP-T-B2</t>
  </si>
  <si>
    <t>KBS4805-3MP-B2</t>
  </si>
  <si>
    <t>W2020-T</t>
  </si>
  <si>
    <t>20-06</t>
  </si>
  <si>
    <t>24-13-SS</t>
  </si>
  <si>
    <t>70325-2.0</t>
  </si>
  <si>
    <t>KCVX-COVER-2006-W</t>
  </si>
  <si>
    <t>KFS-4PJB</t>
  </si>
  <si>
    <t>MAU4815-3-1/3PSC-SSR-PTDS-GLED</t>
  </si>
  <si>
    <t>100690-FLAT</t>
  </si>
  <si>
    <t>50-1531-G-CSA</t>
  </si>
  <si>
    <t>70140-12.0</t>
  </si>
  <si>
    <t>70140-5.0</t>
  </si>
  <si>
    <t>PCKF4820-3</t>
  </si>
  <si>
    <t>101167-83-A</t>
  </si>
  <si>
    <t>KBP2406-4.0KW</t>
  </si>
  <si>
    <t>KBS4803-1-T-B1</t>
  </si>
  <si>
    <t>KF 1/3 240V MTR ASM</t>
  </si>
  <si>
    <t>101302-W-CSA</t>
  </si>
  <si>
    <t>105156-G-CSA</t>
  </si>
  <si>
    <t>30-25-A-CSA</t>
  </si>
  <si>
    <t>70121-7.0</t>
  </si>
  <si>
    <t>EFW2440I-T-A</t>
  </si>
  <si>
    <t>KT2407</t>
  </si>
  <si>
    <t>W2407</t>
  </si>
  <si>
    <t>104772-FORM</t>
  </si>
  <si>
    <t>KCF2-4820-3-S-T</t>
  </si>
  <si>
    <t>KF4805-3-ECM</t>
  </si>
  <si>
    <t>KF4825-3-1/2-2S3</t>
  </si>
  <si>
    <t>LPW ARCHITECTURAL-BK</t>
  </si>
  <si>
    <t>04-11-R-A-CSA</t>
  </si>
  <si>
    <t>104438-1</t>
  </si>
  <si>
    <t>22-09</t>
  </si>
  <si>
    <t>50-08-FLAT</t>
  </si>
  <si>
    <t>50-31-PCK</t>
  </si>
  <si>
    <t>KB-T2</t>
  </si>
  <si>
    <t>KB2703-1-B1</t>
  </si>
  <si>
    <t>LPWA2045-TP-W</t>
  </si>
  <si>
    <t>03-03-A</t>
  </si>
  <si>
    <t>04-0609</t>
  </si>
  <si>
    <t>101307-1-A-FLAT</t>
  </si>
  <si>
    <t>103970-G-CSA</t>
  </si>
  <si>
    <t>31-05-W-CSA</t>
  </si>
  <si>
    <t>4K2410BW-HAL</t>
  </si>
  <si>
    <t>50-08</t>
  </si>
  <si>
    <t>KB2704-1-B1</t>
  </si>
  <si>
    <t>LPW2445C-W</t>
  </si>
  <si>
    <t>MAU2410-1-ECM-SSR</t>
  </si>
  <si>
    <t>101945-2</t>
  </si>
  <si>
    <t>70158-7.0</t>
  </si>
  <si>
    <t>A046002</t>
  </si>
  <si>
    <t>PKB4815-3-SB-NO CORD</t>
  </si>
  <si>
    <t>101892-2</t>
  </si>
  <si>
    <t>KB2003-1-P</t>
  </si>
  <si>
    <t>KB4808-3MP-T-B2</t>
  </si>
  <si>
    <t>KCVX-COVER-2012-W</t>
  </si>
  <si>
    <t>KFS2020A-1</t>
  </si>
  <si>
    <t>W2410-I-T2</t>
  </si>
  <si>
    <t>04-0204-W</t>
  </si>
  <si>
    <t>04-04R</t>
  </si>
  <si>
    <t>100959-6</t>
  </si>
  <si>
    <t>101225-5</t>
  </si>
  <si>
    <t>54-09-L</t>
  </si>
  <si>
    <t>CV08-PW</t>
  </si>
  <si>
    <t>EKB22-25.3TB</t>
  </si>
  <si>
    <t>KB2412-1-T-B2</t>
  </si>
  <si>
    <t>LPWA1215-S-TP-W</t>
  </si>
  <si>
    <t>31 LPWV INTERIOR-BZ</t>
  </si>
  <si>
    <t>52-18</t>
  </si>
  <si>
    <t>70118-7.0</t>
  </si>
  <si>
    <t>KB2004-1-T-B1</t>
  </si>
  <si>
    <t>LPW2045T-I-A</t>
  </si>
  <si>
    <t>03-BKCR1-W</t>
  </si>
  <si>
    <t>04-0115</t>
  </si>
  <si>
    <t>101113-2</t>
  </si>
  <si>
    <t>104964-KF4830-1-2S1-ECM</t>
  </si>
  <si>
    <t>KB2005-1-P</t>
  </si>
  <si>
    <t>PAW1215I-B</t>
  </si>
  <si>
    <t>W2407-T</t>
  </si>
  <si>
    <t>100173-7</t>
  </si>
  <si>
    <t>22-42</t>
  </si>
  <si>
    <t>70304-11.0</t>
  </si>
  <si>
    <t>KFS2425-1-2S1</t>
  </si>
  <si>
    <t>KFUH DIFFUSER</t>
  </si>
  <si>
    <t>KFUH2415-3</t>
  </si>
  <si>
    <t>KFUH4815-1-SF</t>
  </si>
  <si>
    <t>W2020-DS15-W</t>
  </si>
  <si>
    <t>100652-42</t>
  </si>
  <si>
    <t>100771-2</t>
  </si>
  <si>
    <t>52-28</t>
  </si>
  <si>
    <t>70115-4.0</t>
  </si>
  <si>
    <t>PXIC</t>
  </si>
  <si>
    <t>70225-17.0</t>
  </si>
  <si>
    <t>70317-10.0</t>
  </si>
  <si>
    <t>KCF2-2720-1-R-T2</t>
  </si>
  <si>
    <t>KCVX-COVER-2010-W</t>
  </si>
  <si>
    <t>LPW2040C-G</t>
  </si>
  <si>
    <t>PAW2720-U</t>
  </si>
  <si>
    <t>105384-FLAT</t>
  </si>
  <si>
    <t>CK2005-1-T-DS40</t>
  </si>
  <si>
    <t>KCV2415-A</t>
  </si>
  <si>
    <t>100809-1</t>
  </si>
  <si>
    <t>105336-1</t>
  </si>
  <si>
    <t>45-1210-50-SS</t>
  </si>
  <si>
    <t>KCF4-2440-1-R-T-DS1</t>
  </si>
  <si>
    <t>45-15-2-CSA</t>
  </si>
  <si>
    <t>70145-5.0</t>
  </si>
  <si>
    <t>MAU4815-3-ECM-SSR-CR120</t>
  </si>
  <si>
    <t>WHFC2415I-A</t>
  </si>
  <si>
    <t>100543-11</t>
  </si>
  <si>
    <t>100928-8</t>
  </si>
  <si>
    <t>58-26</t>
  </si>
  <si>
    <t>70180-6.0</t>
  </si>
  <si>
    <t>KCF3-2430-1-S-T2</t>
  </si>
  <si>
    <t>KFUH2025-3-T</t>
  </si>
  <si>
    <t>KFUH2415-3-2S3</t>
  </si>
  <si>
    <t>100850-B-CSA</t>
  </si>
  <si>
    <t>101291-1</t>
  </si>
  <si>
    <t>45-16-3-FORM</t>
  </si>
  <si>
    <t>70369-20.0</t>
  </si>
  <si>
    <t>KFUH4818-3-ECM</t>
  </si>
  <si>
    <t>105395-S-CSA</t>
  </si>
  <si>
    <t>2CB2403BW-BK</t>
  </si>
  <si>
    <t>LPWA2440-TP-BZ</t>
  </si>
  <si>
    <t>70174-3.0</t>
  </si>
  <si>
    <t>CKL-CNTRL STAT</t>
  </si>
  <si>
    <t>DAW1215-W</t>
  </si>
  <si>
    <t>HM812 6/9-GW</t>
  </si>
  <si>
    <t>KB2705-1-B1-DS32</t>
  </si>
  <si>
    <t>KFS2020-3-2S3-ECM</t>
  </si>
  <si>
    <t>70155-12.0</t>
  </si>
  <si>
    <t>KB2030-3-B2-CT120</t>
  </si>
  <si>
    <t>KCF4-2050-3-R-RT24</t>
  </si>
  <si>
    <t>KCV2012-W</t>
  </si>
  <si>
    <t>101307-2-W</t>
  </si>
  <si>
    <t>45-0112-3-PKB</t>
  </si>
  <si>
    <t>70159-7.0</t>
  </si>
  <si>
    <t>KBB-1</t>
  </si>
  <si>
    <t>KBS2015-3-T-B2-DS63-SFR</t>
  </si>
  <si>
    <t>KCC2-4820-1-S</t>
  </si>
  <si>
    <t>100770-1</t>
  </si>
  <si>
    <t>101601-Y-CSA</t>
  </si>
  <si>
    <t>AH1/3-240V</t>
  </si>
  <si>
    <t>KFUH4810-3</t>
  </si>
  <si>
    <t>LPW1227T-S2-OB-R</t>
  </si>
  <si>
    <t>LPWA2430</t>
  </si>
  <si>
    <t>101138-2</t>
  </si>
  <si>
    <t>30 LPW FAN WIRE</t>
  </si>
  <si>
    <t>40-06-W-CSA</t>
  </si>
  <si>
    <t>52 CK CASE-G-CSA</t>
  </si>
  <si>
    <t>70102-8.0</t>
  </si>
  <si>
    <t>70204-9.0</t>
  </si>
  <si>
    <t>BKCB1-BW</t>
  </si>
  <si>
    <t>KCC4-2750-1-S-T</t>
  </si>
  <si>
    <t>KFS-Q02C</t>
  </si>
  <si>
    <t>LPWA1215I-TP-CB2</t>
  </si>
  <si>
    <t>101307-1</t>
  </si>
  <si>
    <t>70189-13.0</t>
  </si>
  <si>
    <t>KF4830-3-2S3-ECM</t>
  </si>
  <si>
    <t>LPWA2445-CT24</t>
  </si>
  <si>
    <t>SL1215-W</t>
  </si>
  <si>
    <t>100960-7</t>
  </si>
  <si>
    <t>24-07</t>
  </si>
  <si>
    <t>2K1205BW-BK</t>
  </si>
  <si>
    <t>70246-16.0</t>
  </si>
  <si>
    <t>CV06-A</t>
  </si>
  <si>
    <t>KB2405-3MP-T-B2-DS40</t>
  </si>
  <si>
    <t>KCC3-2030-1-R-T-DS1</t>
  </si>
  <si>
    <t>KFS2410-3-2S3</t>
  </si>
  <si>
    <t>100306-G-CSA</t>
  </si>
  <si>
    <t>50-29</t>
  </si>
  <si>
    <t>70141-5.0</t>
  </si>
  <si>
    <t>100391-13</t>
  </si>
  <si>
    <t>101413-BLU1</t>
  </si>
  <si>
    <t>31-01</t>
  </si>
  <si>
    <t>3CB1206BW-10H14</t>
  </si>
  <si>
    <t>45-85-12</t>
  </si>
  <si>
    <t>6K2415BW-HAL</t>
  </si>
  <si>
    <t>DAWG-W</t>
  </si>
  <si>
    <t>EFW2430-T</t>
  </si>
  <si>
    <t>KB4812-3MP-B2</t>
  </si>
  <si>
    <t>KCVX-COVER-2415-W</t>
  </si>
  <si>
    <t>2CB1203A</t>
  </si>
  <si>
    <t>70109-13.0</t>
  </si>
  <si>
    <t>70148-16.0</t>
  </si>
  <si>
    <t>KBS4812-3MP-T-B2-DS32</t>
  </si>
  <si>
    <t>KC-ELE-36-2030</t>
  </si>
  <si>
    <t>KCC4-2740-1-S-RT24-DS1</t>
  </si>
  <si>
    <t>70105-23.0</t>
  </si>
  <si>
    <t>EKB22-20T</t>
  </si>
  <si>
    <t>KCC2-2020-1-S-T-DS1</t>
  </si>
  <si>
    <t>KFS2030-1-2S1-ECM</t>
  </si>
  <si>
    <t>W2410-I-T-A</t>
  </si>
  <si>
    <t>104637-1</t>
  </si>
  <si>
    <t>22-08</t>
  </si>
  <si>
    <t>4K1210BW</t>
  </si>
  <si>
    <t>70251-6.0</t>
  </si>
  <si>
    <t>70328-24.0</t>
  </si>
  <si>
    <t>8CB2015A</t>
  </si>
  <si>
    <t>KCC2-2020-1-R-TP</t>
  </si>
  <si>
    <t>45-0310-SS</t>
  </si>
  <si>
    <t>70303-15.0</t>
  </si>
  <si>
    <t>70333-72.0</t>
  </si>
  <si>
    <t>EFW2030-T2</t>
  </si>
  <si>
    <t>IB-KCT</t>
  </si>
  <si>
    <t>LPWA1215I-TP</t>
  </si>
  <si>
    <t>PCKF2015-3</t>
  </si>
  <si>
    <t>70114-10.0</t>
  </si>
  <si>
    <t>70286-10.0</t>
  </si>
  <si>
    <t>KB2012-1-B2-ECO</t>
  </si>
  <si>
    <t>KB4805-3MP-T-B2-DS40</t>
  </si>
  <si>
    <t>KB6033-3-T-B2</t>
  </si>
  <si>
    <t>KCF4-2050-3-S-3PS-RT24-SB48</t>
  </si>
  <si>
    <t>104971-G-CSA</t>
  </si>
  <si>
    <t>2K2405BW-BK</t>
  </si>
  <si>
    <t>30 LPW ARCH-G-CSA</t>
  </si>
  <si>
    <t>45-14-2</t>
  </si>
  <si>
    <t>50-07</t>
  </si>
  <si>
    <t>70122-6.0</t>
  </si>
  <si>
    <t>BKHCT120-BW</t>
  </si>
  <si>
    <t>KCF4-2740-1-S-TP</t>
  </si>
  <si>
    <t>100-0330</t>
  </si>
  <si>
    <t>70205-23.5</t>
  </si>
  <si>
    <t>70245-14.0</t>
  </si>
  <si>
    <t>EFW1220I-T</t>
  </si>
  <si>
    <t>101954-G-CSA</t>
  </si>
  <si>
    <t>104945-FLAT</t>
  </si>
  <si>
    <t>30-02-A</t>
  </si>
  <si>
    <t>31 LPWV INTERIOR-W-CSA</t>
  </si>
  <si>
    <t>KCF4-2050-3-S-T</t>
  </si>
  <si>
    <t>W2010-I-T-W</t>
  </si>
  <si>
    <t>40 KBP RED HARNESS</t>
  </si>
  <si>
    <t>70158-9.0</t>
  </si>
  <si>
    <t>DAW1215I-SS</t>
  </si>
  <si>
    <t>EFW2420I-T</t>
  </si>
  <si>
    <t>EKB22-26TB</t>
  </si>
  <si>
    <t>KB2707-1-P</t>
  </si>
  <si>
    <t>100652-35</t>
  </si>
  <si>
    <t>5K2412BW</t>
  </si>
  <si>
    <t>70125-8.5</t>
  </si>
  <si>
    <t>70143-16.0</t>
  </si>
  <si>
    <t>70170-9.0</t>
  </si>
  <si>
    <t>LPWV2415-TP</t>
  </si>
  <si>
    <t>101137-2</t>
  </si>
  <si>
    <t>52-04-PCK-FORM</t>
  </si>
  <si>
    <t>70152-7.0</t>
  </si>
  <si>
    <t>70224-13.5</t>
  </si>
  <si>
    <t>PXSMF-SN</t>
  </si>
  <si>
    <t>100011-FLAT</t>
  </si>
  <si>
    <t>104957-2009-3-2S3-ECM</t>
  </si>
  <si>
    <t>KB2005-3MP-T-B2</t>
  </si>
  <si>
    <t>KFS2412-1-2S1-ECM</t>
  </si>
  <si>
    <t>W1212-I-A</t>
  </si>
  <si>
    <t>100386-6</t>
  </si>
  <si>
    <t>100671-2</t>
  </si>
  <si>
    <t>104964-KF4825-1-2S1-ECM</t>
  </si>
  <si>
    <t>70163-8.0</t>
  </si>
  <si>
    <t>KT1210-HRC</t>
  </si>
  <si>
    <t>100387-3</t>
  </si>
  <si>
    <t>50-31-PCK-Y-CSA</t>
  </si>
  <si>
    <t>50-QO2C CASE</t>
  </si>
  <si>
    <t>70220-14.0</t>
  </si>
  <si>
    <t>70356-16.0</t>
  </si>
  <si>
    <t>DS63</t>
  </si>
  <si>
    <t>KFUH2030-1</t>
  </si>
  <si>
    <t>PKB2415-3-P</t>
  </si>
  <si>
    <t>06-26-W-CSA</t>
  </si>
  <si>
    <t>101307-1-W</t>
  </si>
  <si>
    <t>70126-7.5</t>
  </si>
  <si>
    <t>KB2415-3-PLTMX</t>
  </si>
  <si>
    <t>KFS2435-3-2S3-ECM</t>
  </si>
  <si>
    <t>101019-1</t>
  </si>
  <si>
    <t>70114-28.0</t>
  </si>
  <si>
    <t>IB-KBT2</t>
  </si>
  <si>
    <t>KCF3-2730-1-S-T</t>
  </si>
  <si>
    <t>LPW2040C-HRC</t>
  </si>
  <si>
    <t>LPW2445T-A</t>
  </si>
  <si>
    <t>WHFC2410I</t>
  </si>
  <si>
    <t>100652-31</t>
  </si>
  <si>
    <t>102691-1</t>
  </si>
  <si>
    <t>45 KBS LOUVER BASE 10</t>
  </si>
  <si>
    <t>45-16-2-FORM</t>
  </si>
  <si>
    <t>4K2410A-HAL</t>
  </si>
  <si>
    <t>KC-ELE-48-4850</t>
  </si>
  <si>
    <t>KCF3-2730-1-S-T-DS1</t>
  </si>
  <si>
    <t>04-0112</t>
  </si>
  <si>
    <t>58-09</t>
  </si>
  <si>
    <t>KB2404-1-B1-CX-CT24-DS32</t>
  </si>
  <si>
    <t>KB4807-3MP-B2</t>
  </si>
  <si>
    <t>PT-2-SS</t>
  </si>
  <si>
    <t>100390-7</t>
  </si>
  <si>
    <t>101291-2</t>
  </si>
  <si>
    <t>105613-FORM</t>
  </si>
  <si>
    <t>70117-8.0</t>
  </si>
  <si>
    <t>KFUH4820-3-2S3-DS60</t>
  </si>
  <si>
    <t>LPWA2020-CT24-W</t>
  </si>
  <si>
    <t>LPWA2440</t>
  </si>
  <si>
    <t>100079-1</t>
  </si>
  <si>
    <t>100823-6</t>
  </si>
  <si>
    <t>101047-G-CSA</t>
  </si>
  <si>
    <t>45-20-B-CSA</t>
  </si>
  <si>
    <t>45-77</t>
  </si>
  <si>
    <t>EFT-1-TP</t>
  </si>
  <si>
    <t>KB2005-1-B1-TP-DS40</t>
  </si>
  <si>
    <t>OKB593C6-240V</t>
  </si>
  <si>
    <t>101085-7</t>
  </si>
  <si>
    <t>AH1/5-120V</t>
  </si>
  <si>
    <t>KBS2015-3MP-B2</t>
  </si>
  <si>
    <t>KBS4805-3MP-B2-DS32</t>
  </si>
  <si>
    <t>KCVT-1R-A</t>
  </si>
  <si>
    <t>KPH1210</t>
  </si>
  <si>
    <t>50-26</t>
  </si>
  <si>
    <t>BB-18GA COVER 5'</t>
  </si>
  <si>
    <t>WHFC2407H</t>
  </si>
  <si>
    <t>8K2424A</t>
  </si>
  <si>
    <t>LPWV2015</t>
  </si>
  <si>
    <t>30-16</t>
  </si>
  <si>
    <t>70210-22.5</t>
  </si>
  <si>
    <t>KB4820-3-PLTMX</t>
  </si>
  <si>
    <t>PXG-ECO-OB</t>
  </si>
  <si>
    <t>70323-6.5</t>
  </si>
  <si>
    <t>KB2404-1-T-B1</t>
  </si>
  <si>
    <t>SL1215-T W/CORD</t>
  </si>
  <si>
    <t>W1212I-T</t>
  </si>
  <si>
    <t>100-0230</t>
  </si>
  <si>
    <t>100389-7</t>
  </si>
  <si>
    <t>45-1214</t>
  </si>
  <si>
    <t>70105-22.5</t>
  </si>
  <si>
    <t>70187-18.0</t>
  </si>
  <si>
    <t>70220-15.0</t>
  </si>
  <si>
    <t>DS15</t>
  </si>
  <si>
    <t>KFS2009-3-ECM</t>
  </si>
  <si>
    <t>LPWA2420</t>
  </si>
  <si>
    <t>100960-4</t>
  </si>
  <si>
    <t>30-10-A</t>
  </si>
  <si>
    <t>54-22-C-G-CSA</t>
  </si>
  <si>
    <t>B4-2410ELE</t>
  </si>
  <si>
    <t>06-01-SS</t>
  </si>
  <si>
    <t>70109-7.0</t>
  </si>
  <si>
    <t>70204-10.5</t>
  </si>
  <si>
    <t>70247-5.0</t>
  </si>
  <si>
    <t>KFUH2435-3</t>
  </si>
  <si>
    <t>PCKW4830-3</t>
  </si>
  <si>
    <t>58-05</t>
  </si>
  <si>
    <t>BKCB2-BW</t>
  </si>
  <si>
    <t>KB2015-3MP-T-B2</t>
  </si>
  <si>
    <t>KBS2420-3-B2</t>
  </si>
  <si>
    <t>04-0215-W</t>
  </si>
  <si>
    <t>22-27</t>
  </si>
  <si>
    <t>2K2405A-HAL</t>
  </si>
  <si>
    <t>45-0114-3DL</t>
  </si>
  <si>
    <t>54-16-L</t>
  </si>
  <si>
    <t>55-13-G-CSA</t>
  </si>
  <si>
    <t>PAW 240V CONSUMABLE</t>
  </si>
  <si>
    <t>100002-CSA</t>
  </si>
  <si>
    <t>100389-10</t>
  </si>
  <si>
    <t>5CB2410A</t>
  </si>
  <si>
    <t>KFUH4815-3-ECM-2S3SF</t>
  </si>
  <si>
    <t>WHF1215 W/CORD</t>
  </si>
  <si>
    <t>WHF2010-A</t>
  </si>
  <si>
    <t>45-1212-PKB</t>
  </si>
  <si>
    <t>70215-4.0</t>
  </si>
  <si>
    <t>70230-17.0</t>
  </si>
  <si>
    <t>PCKF4815-3</t>
  </si>
  <si>
    <t>WOG-2XL-W</t>
  </si>
  <si>
    <t>06 PAW RC DISPLAY</t>
  </si>
  <si>
    <t>20 WSC CASE-A-CSA</t>
  </si>
  <si>
    <t>70109-5.5</t>
  </si>
  <si>
    <t>70134-11.0</t>
  </si>
  <si>
    <t>70163-10.0</t>
  </si>
  <si>
    <t>KFUH2418-3</t>
  </si>
  <si>
    <t>KFUH4840-3-2S3-ECM-DS80-2TS</t>
  </si>
  <si>
    <t>LPWA2720-S-TP-CB2</t>
  </si>
  <si>
    <t>WHFC2407I</t>
  </si>
  <si>
    <t>30-26-W-CSA</t>
  </si>
  <si>
    <t>70110-12.0</t>
  </si>
  <si>
    <t>101118-1</t>
  </si>
  <si>
    <t>70114-18.0</t>
  </si>
  <si>
    <t>70191-21.0</t>
  </si>
  <si>
    <t>KBP T-HANDLE KIT</t>
  </si>
  <si>
    <t>KCF3-2430-1-S</t>
  </si>
  <si>
    <t>PCKF2415-3</t>
  </si>
  <si>
    <t>100851-G-CSA</t>
  </si>
  <si>
    <t>45 WELD NUT BRKT 1</t>
  </si>
  <si>
    <t>KB2415-1-B2</t>
  </si>
  <si>
    <t>KCF4-4850-3-S-T2</t>
  </si>
  <si>
    <t>100009-FLAT</t>
  </si>
  <si>
    <t>45-0110-3-SS-5MT</t>
  </si>
  <si>
    <t>5CB2010BW</t>
  </si>
  <si>
    <t>70254-16.0</t>
  </si>
  <si>
    <t>70256-18.0</t>
  </si>
  <si>
    <t>KCC3-2030-3-S-T2</t>
  </si>
  <si>
    <t>PX2017-HRC</t>
  </si>
  <si>
    <t>06 PAWS CASE-W-CSA</t>
  </si>
  <si>
    <t>100652-46</t>
  </si>
  <si>
    <t>40-07-P</t>
  </si>
  <si>
    <t>AH1/5-208V</t>
  </si>
  <si>
    <t>KB2015-1-P-FB</t>
  </si>
  <si>
    <t>PX1215-ECO-WD-5-15P-6FT</t>
  </si>
  <si>
    <t>100652-38</t>
  </si>
  <si>
    <t>101213-9</t>
  </si>
  <si>
    <t>104457-1</t>
  </si>
  <si>
    <t>45-1910</t>
  </si>
  <si>
    <t>70141-25.0</t>
  </si>
  <si>
    <t>KB5015-3MP-T-B2</t>
  </si>
  <si>
    <t>PKB4830-3</t>
  </si>
  <si>
    <t>45 WELD NUT SS BRKT 3</t>
  </si>
  <si>
    <t>70102-19.0</t>
  </si>
  <si>
    <t>CK4830-3</t>
  </si>
  <si>
    <t>KB2702-1-T-B1</t>
  </si>
  <si>
    <t>LPWA2445-CT24-G</t>
  </si>
  <si>
    <t>SRK14</t>
  </si>
  <si>
    <t>45-0110-3</t>
  </si>
  <si>
    <t>45-1002-SS</t>
  </si>
  <si>
    <t>45-16-2-FLAT</t>
  </si>
  <si>
    <t>54-20-G-CSA</t>
  </si>
  <si>
    <t>70205-4.0</t>
  </si>
  <si>
    <t>70205-43.0</t>
  </si>
  <si>
    <t>70212-12.0</t>
  </si>
  <si>
    <t>DAW2022-W</t>
  </si>
  <si>
    <t>KBS2707-1-T-B1-DS32</t>
  </si>
  <si>
    <t>MKT2415-SS</t>
  </si>
  <si>
    <t>70121-25.0</t>
  </si>
  <si>
    <t>70272-16.0</t>
  </si>
  <si>
    <t>100652-4</t>
  </si>
  <si>
    <t>45-0902-SS</t>
  </si>
  <si>
    <t>70221-12.0</t>
  </si>
  <si>
    <t>CK2012-1</t>
  </si>
  <si>
    <t>EKB2430TB</t>
  </si>
  <si>
    <t>KB2424-3-T-B2</t>
  </si>
  <si>
    <t>100386-1</t>
  </si>
  <si>
    <t>52 CK CASE</t>
  </si>
  <si>
    <t>CV2404-COVER-W</t>
  </si>
  <si>
    <t>KT2415-A</t>
  </si>
  <si>
    <t>PKB4810-3-T-DT-FM-25C</t>
  </si>
  <si>
    <t>100 HT INTERIOR</t>
  </si>
  <si>
    <t>100386-13</t>
  </si>
  <si>
    <t>101311-A-CSA</t>
  </si>
  <si>
    <t>KT1210-B-T2</t>
  </si>
  <si>
    <t>52-22</t>
  </si>
  <si>
    <t>70121-14.0</t>
  </si>
  <si>
    <t>EFW2420-T-A</t>
  </si>
  <si>
    <t>KB2020-3-B2-CT24</t>
  </si>
  <si>
    <t>KCV1206-W</t>
  </si>
  <si>
    <t>KFUH4812-3-DS40</t>
  </si>
  <si>
    <t>04 KCV 07 CASE WHITE</t>
  </si>
  <si>
    <t>25-05-SS</t>
  </si>
  <si>
    <t>50-1002</t>
  </si>
  <si>
    <t>70110-3.0</t>
  </si>
  <si>
    <t>70215-14.0</t>
  </si>
  <si>
    <t>KB2415-1-P-FB</t>
  </si>
  <si>
    <t>PXG-ECO-AD</t>
  </si>
  <si>
    <t>W2412-I-A</t>
  </si>
  <si>
    <t>100067-2</t>
  </si>
  <si>
    <t>100391-2</t>
  </si>
  <si>
    <t>32 EFW INTERIOR-B-CSA</t>
  </si>
  <si>
    <t>KFS2415-3</t>
  </si>
  <si>
    <t>PKB4810-1-T-DT-FM</t>
  </si>
  <si>
    <t>45 KB 10-2 ECO CASE</t>
  </si>
  <si>
    <t>54-08-R</t>
  </si>
  <si>
    <t>70110-6.0</t>
  </si>
  <si>
    <t>B3-2407ELE</t>
  </si>
  <si>
    <t>HT412 2/3-AS/FS-GW</t>
  </si>
  <si>
    <t>KB4812-3MP-P</t>
  </si>
  <si>
    <t>50-0102-UH</t>
  </si>
  <si>
    <t>50-DT12"</t>
  </si>
  <si>
    <t>KCC3-2030-1-S-TP</t>
  </si>
  <si>
    <t>KCC4-2050-1-S-TP</t>
  </si>
  <si>
    <t>04 KCV 09 CASE WHITE</t>
  </si>
  <si>
    <t>KB2007-3MP-B2-CT24</t>
  </si>
  <si>
    <t>KB4805-1-B1</t>
  </si>
  <si>
    <t>W2015-I-T2</t>
  </si>
  <si>
    <t>100929-3</t>
  </si>
  <si>
    <t>104957-2015-3-2S3-ECM</t>
  </si>
  <si>
    <t>22-05-A</t>
  </si>
  <si>
    <t>30-32-G</t>
  </si>
  <si>
    <t>64-02-G-CSA</t>
  </si>
  <si>
    <t>70120-15.0</t>
  </si>
  <si>
    <t>70335-72.0</t>
  </si>
  <si>
    <t>KBP2406-RTLV1</t>
  </si>
  <si>
    <t>KCF4-2740-1-S-T</t>
  </si>
  <si>
    <t>04 KCV 04 CASE WHITE</t>
  </si>
  <si>
    <t>101310-W</t>
  </si>
  <si>
    <t>103821-10</t>
  </si>
  <si>
    <t>45-17-PPG-FLAT</t>
  </si>
  <si>
    <t>50-4403</t>
  </si>
  <si>
    <t>70120-3.0</t>
  </si>
  <si>
    <t>KCF3-2415-1-S-TP-DS1</t>
  </si>
  <si>
    <t>45 WELD NUT BRKT 2-FORM</t>
  </si>
  <si>
    <t>70102-7.5</t>
  </si>
  <si>
    <t>KB2410-1-B2</t>
  </si>
  <si>
    <t>PX2017-ECO-AD-R</t>
  </si>
  <si>
    <t>04-0202-A</t>
  </si>
  <si>
    <t>104957-2012-3-3S3-ECM </t>
  </si>
  <si>
    <t>30-01-FLAT</t>
  </si>
  <si>
    <t>52-14-G-CSA</t>
  </si>
  <si>
    <t>70183-12.0</t>
  </si>
  <si>
    <t>KB2405-1-B1-CX-CT24</t>
  </si>
  <si>
    <t>LPW1227C-W</t>
  </si>
  <si>
    <t>PX2017-ECO-SN-R</t>
  </si>
  <si>
    <t>PX2417-AD-R</t>
  </si>
  <si>
    <t>W2415H-DRYOUT</t>
  </si>
  <si>
    <t>W2430-WP</t>
  </si>
  <si>
    <t>103913-1</t>
  </si>
  <si>
    <t>70162-4.0</t>
  </si>
  <si>
    <t>GH2405TB</t>
  </si>
  <si>
    <t>KT2410-B-OL</t>
  </si>
  <si>
    <t>LPW2445</t>
  </si>
  <si>
    <t>100173-1-SS</t>
  </si>
  <si>
    <t>104957-2010-3-ECM</t>
  </si>
  <si>
    <t>70307-15.0</t>
  </si>
  <si>
    <t>CK 1/2 480V MTR ASM</t>
  </si>
  <si>
    <t>KF4830-3</t>
  </si>
  <si>
    <t>OKB595E6-208V</t>
  </si>
  <si>
    <t>30-17-A</t>
  </si>
  <si>
    <t>70102-9.5</t>
  </si>
  <si>
    <t>70143-8.0</t>
  </si>
  <si>
    <t>KBP2406-2.0KW</t>
  </si>
  <si>
    <t>KFS2009-3-1/3</t>
  </si>
  <si>
    <t>KFS2415-1-2S1</t>
  </si>
  <si>
    <t>TKIT-1BW</t>
  </si>
  <si>
    <t>W2415-T2</t>
  </si>
  <si>
    <t>45-0901</t>
  </si>
  <si>
    <t>70188-20.0</t>
  </si>
  <si>
    <t>70204-21.0</t>
  </si>
  <si>
    <t>EKB22-46T</t>
  </si>
  <si>
    <t>KB2010-3MP-B2-CT24</t>
  </si>
  <si>
    <t>KB2425-3-T-B2</t>
  </si>
  <si>
    <t>MAU4830-3-ECM-SSR-DS63</t>
  </si>
  <si>
    <t>100652-45</t>
  </si>
  <si>
    <t>45-2012</t>
  </si>
  <si>
    <t>54-07-R</t>
  </si>
  <si>
    <t>PCKF4810-3</t>
  </si>
  <si>
    <t>W2015-I-T-DS15-W</t>
  </si>
  <si>
    <t>102809-FORM</t>
  </si>
  <si>
    <t>105107-G-CSA</t>
  </si>
  <si>
    <t>70171-68.0</t>
  </si>
  <si>
    <t>BB-18GA COVER 6'</t>
  </si>
  <si>
    <t>CERAMIC 3-1206ELE</t>
  </si>
  <si>
    <t>KCF4-2050-1-S-TP</t>
  </si>
  <si>
    <t>100691-4</t>
  </si>
  <si>
    <t>100823-5</t>
  </si>
  <si>
    <t>30-32-W-CSA</t>
  </si>
  <si>
    <t>70142-13.0</t>
  </si>
  <si>
    <t>EFWOG-XL-W</t>
  </si>
  <si>
    <t>KB2003-3MP-P</t>
  </si>
  <si>
    <t>LPW2445C-I</t>
  </si>
  <si>
    <t>100960-5</t>
  </si>
  <si>
    <t>58-0304</t>
  </si>
  <si>
    <t>70110-4.0</t>
  </si>
  <si>
    <t>70155-20.0</t>
  </si>
  <si>
    <t>70212-10.0</t>
  </si>
  <si>
    <t>70232-14.0</t>
  </si>
  <si>
    <t>KCF2-2020-1-S-T</t>
  </si>
  <si>
    <t>KCF3-2430-1-S-RT24</t>
  </si>
  <si>
    <t>LPW1210C-I</t>
  </si>
  <si>
    <t>WHF2020-HM-W</t>
  </si>
  <si>
    <t>70285-4.5</t>
  </si>
  <si>
    <t>70345-13.0</t>
  </si>
  <si>
    <t>8K2420BW-HAL</t>
  </si>
  <si>
    <t>EFW1230I-T</t>
  </si>
  <si>
    <t>KB2405-3MP-P</t>
  </si>
  <si>
    <t>100-0340-B</t>
  </si>
  <si>
    <t>6K1215A</t>
  </si>
  <si>
    <t>70170-10.0</t>
  </si>
  <si>
    <t>70222-12.0</t>
  </si>
  <si>
    <t>CERAMIC 3-2005ELE</t>
  </si>
  <si>
    <t>EFW1230-T</t>
  </si>
  <si>
    <t>KFS2415-1-2S1-ECM-1/3HP</t>
  </si>
  <si>
    <t>LPWA2020-S-TP-CB2-W</t>
  </si>
  <si>
    <t>PKB2405-3-T-DT-FM</t>
  </si>
  <si>
    <t>45-08-3-DS</t>
  </si>
  <si>
    <t>45-08-3-SS-DS</t>
  </si>
  <si>
    <t>HET-2R</t>
  </si>
  <si>
    <t>LPWA2045-S</t>
  </si>
  <si>
    <t>W2415-I-A</t>
  </si>
  <si>
    <t>100176-CSA</t>
  </si>
  <si>
    <t>100667-6</t>
  </si>
  <si>
    <t>LPW2740T-S2-WD-R</t>
  </si>
  <si>
    <t>45-KBB2-SS</t>
  </si>
  <si>
    <t>KB2030-3-T-B2</t>
  </si>
  <si>
    <t>KCV2406-A</t>
  </si>
  <si>
    <t>LPWA2445-TP-BZ</t>
  </si>
  <si>
    <t>101114-3</t>
  </si>
  <si>
    <t>22-32-NC-CSA</t>
  </si>
  <si>
    <t>B8-2424ELE</t>
  </si>
  <si>
    <t>KBP2406-3MP-RT</t>
  </si>
  <si>
    <t>70103-7.5</t>
  </si>
  <si>
    <t>KF4810-3</t>
  </si>
  <si>
    <t>KF4810-3-2S3</t>
  </si>
  <si>
    <t>LPW2045T-OG</t>
  </si>
  <si>
    <t>101042-FORM</t>
  </si>
  <si>
    <t>30-17-W-CSA</t>
  </si>
  <si>
    <t>70126-5.0</t>
  </si>
  <si>
    <t>45-07</t>
  </si>
  <si>
    <t>50-1531</t>
  </si>
  <si>
    <t>HM1012 11/15-FS-GW</t>
  </si>
  <si>
    <t>W 120V CONSUMABLE</t>
  </si>
  <si>
    <t>KB4805-3MP-T-B2</t>
  </si>
  <si>
    <t>KB4840-3-B3</t>
  </si>
  <si>
    <t>KBP/LPW KNOB BAGGED</t>
  </si>
  <si>
    <t>LPWV2710-H-CT24</t>
  </si>
  <si>
    <t>PCKF2010-3</t>
  </si>
  <si>
    <t>22 WHFS-C CASE</t>
  </si>
  <si>
    <t>45 KB 7 LOUVER 10</t>
  </si>
  <si>
    <t>50-36</t>
  </si>
  <si>
    <t>70139-12.0</t>
  </si>
  <si>
    <t>70227-13.0</t>
  </si>
  <si>
    <t>EKB22-15T</t>
  </si>
  <si>
    <t>04 KCV 10 CASE</t>
  </si>
  <si>
    <t>100810-2</t>
  </si>
  <si>
    <t>101213-6</t>
  </si>
  <si>
    <t>U2475</t>
  </si>
  <si>
    <t>30-31</t>
  </si>
  <si>
    <t>4K2410A</t>
  </si>
  <si>
    <t>58-2003</t>
  </si>
  <si>
    <t>KCV1209-A</t>
  </si>
  <si>
    <t>KFUH2420-3</t>
  </si>
  <si>
    <t>PKB4807-1-T-DT-FM</t>
  </si>
  <si>
    <t>103991-1</t>
  </si>
  <si>
    <t>52-15</t>
  </si>
  <si>
    <t>6K2412BW</t>
  </si>
  <si>
    <t>70147-17.5</t>
  </si>
  <si>
    <t>70236-31.0-23.0-23.0</t>
  </si>
  <si>
    <t>KB4807-1-T-B1</t>
  </si>
  <si>
    <t>PKB4815-3-T-SPECIAL</t>
  </si>
  <si>
    <t>100389-56.0</t>
  </si>
  <si>
    <t>106054-W-CSA</t>
  </si>
  <si>
    <t>45-1210-2</t>
  </si>
  <si>
    <t>52-27</t>
  </si>
  <si>
    <t>70150-13.0</t>
  </si>
  <si>
    <t>101892-5</t>
  </si>
  <si>
    <t>102692-A</t>
  </si>
  <si>
    <t>30 LPW ARCH-BZ-CSA</t>
  </si>
  <si>
    <t>70101-5.0</t>
  </si>
  <si>
    <t>KFS2404-1</t>
  </si>
  <si>
    <t>U2425-SS</t>
  </si>
  <si>
    <t>WHF2020I-A</t>
  </si>
  <si>
    <t>100038-G-CSA</t>
  </si>
  <si>
    <t>100079-2</t>
  </si>
  <si>
    <t>100928-33</t>
  </si>
  <si>
    <t>70100-36.0</t>
  </si>
  <si>
    <t>70189-16</t>
  </si>
  <si>
    <t>MAU4820-3-1/3PSC-SSR-PTDS-GLED</t>
  </si>
  <si>
    <t>PAW1215I-A</t>
  </si>
  <si>
    <t>101244-1</t>
  </si>
  <si>
    <t>25-06-A</t>
  </si>
  <si>
    <t>70114-15.0</t>
  </si>
  <si>
    <t>EFW2440I</t>
  </si>
  <si>
    <t>EKB22-4.2TB</t>
  </si>
  <si>
    <t>PKB2412-1-T-DT-FM</t>
  </si>
  <si>
    <t>W1215-I-T-A</t>
  </si>
  <si>
    <t>LPW ARCHITECTURAL-W-CSA</t>
  </si>
  <si>
    <t>LPWA2020-TP</t>
  </si>
  <si>
    <t>04-11-L-W-CSA</t>
  </si>
  <si>
    <t>100808-5</t>
  </si>
  <si>
    <t>101221-2</t>
  </si>
  <si>
    <t>103954-G-CSA</t>
  </si>
  <si>
    <t>104957-2410-1-2S1-ECM</t>
  </si>
  <si>
    <t>20-04-W-CSA</t>
  </si>
  <si>
    <t>54-10-R</t>
  </si>
  <si>
    <t>70147-25.0</t>
  </si>
  <si>
    <t>BB-18GA COVER 3'</t>
  </si>
  <si>
    <t>100391-5</t>
  </si>
  <si>
    <t>70121-18.0</t>
  </si>
  <si>
    <t>70131-15.0</t>
  </si>
  <si>
    <t>70175-7.5</t>
  </si>
  <si>
    <t>70315-4.0</t>
  </si>
  <si>
    <t>EFW2430-NG</t>
  </si>
  <si>
    <t>KB2003-1-T-B4-5MT</t>
  </si>
  <si>
    <t>KB2410-3MP-B2-SFR</t>
  </si>
  <si>
    <t>KCV1209-W</t>
  </si>
  <si>
    <t>LPWA1215-W</t>
  </si>
  <si>
    <t>04-0202-W</t>
  </si>
  <si>
    <t>105048-W</t>
  </si>
  <si>
    <t>55 ELEC BOX ASSEM-G-CSA</t>
  </si>
  <si>
    <t>70267-21.0-18.0</t>
  </si>
  <si>
    <t>70330-8.0</t>
  </si>
  <si>
    <t>KCC3-2430-1-R</t>
  </si>
  <si>
    <t>KFUH2430-3-T</t>
  </si>
  <si>
    <t>100667-5</t>
  </si>
  <si>
    <t>B6-2015ELE</t>
  </si>
  <si>
    <t>KBB-2</t>
  </si>
  <si>
    <t>KCVX-COVER-2404-W</t>
  </si>
  <si>
    <t>LPWA2040-W-CB2</t>
  </si>
  <si>
    <t>LPWA2740-S-TP-CB2-G</t>
  </si>
  <si>
    <t>101116-4</t>
  </si>
  <si>
    <t>25-13-B-CSA</t>
  </si>
  <si>
    <t>45-21-SS</t>
  </si>
  <si>
    <t>KCF3-2715-1-S</t>
  </si>
  <si>
    <t>KFUH4835-3</t>
  </si>
  <si>
    <t>LPW2045T-I</t>
  </si>
  <si>
    <t>LPWV2415I-CT24</t>
  </si>
  <si>
    <t>PKB4812-1-T-FM</t>
  </si>
  <si>
    <t>100256-AD-CSA</t>
  </si>
  <si>
    <t>70115-21</t>
  </si>
  <si>
    <t>70240-19.0</t>
  </si>
  <si>
    <t>KB2012-3MP-T-B2</t>
  </si>
  <si>
    <t>KCF4-4840-1-S-T</t>
  </si>
  <si>
    <t>KFS2009-3</t>
  </si>
  <si>
    <t>KFUH2005-1-DS40</t>
  </si>
  <si>
    <t>LPWA1215-TP-W</t>
  </si>
  <si>
    <t>45 KB 7 LOUVER ASM 2</t>
  </si>
  <si>
    <t>45-14</t>
  </si>
  <si>
    <t>70100-15.0</t>
  </si>
  <si>
    <t>70135-17.0</t>
  </si>
  <si>
    <t>KFUH2410-1-1/3HP</t>
  </si>
  <si>
    <t>W2410-T</t>
  </si>
  <si>
    <t>04-0206-W</t>
  </si>
  <si>
    <t>100959-3</t>
  </si>
  <si>
    <t>101119-1</t>
  </si>
  <si>
    <t>B6-2415ELE</t>
  </si>
  <si>
    <t>CK4812-1</t>
  </si>
  <si>
    <t>KBS4807-3MP-B2-DS40</t>
  </si>
  <si>
    <t>LPWA2740-TP-BZ</t>
  </si>
  <si>
    <t>WHF2015I-A</t>
  </si>
  <si>
    <t>104944-FORM</t>
  </si>
  <si>
    <t>45 KB 10-3 CASE</t>
  </si>
  <si>
    <t>45-08-3-HR</t>
  </si>
  <si>
    <t>BB-18GA COVER 2'</t>
  </si>
  <si>
    <t>100674-1</t>
  </si>
  <si>
    <t>101164-2</t>
  </si>
  <si>
    <t>45-0114-3DR</t>
  </si>
  <si>
    <t>70371-24.0</t>
  </si>
  <si>
    <t>KB2004-1-P</t>
  </si>
  <si>
    <t>PKB2007-1-T-FM</t>
  </si>
  <si>
    <t>100176-FORM</t>
  </si>
  <si>
    <t>105336-1-G-CSA</t>
  </si>
  <si>
    <t>45 KB 9 LOUVER ASSEM 14</t>
  </si>
  <si>
    <t>UIC</t>
  </si>
  <si>
    <t>100768-1</t>
  </si>
  <si>
    <t>101119-2</t>
  </si>
  <si>
    <t>4CB2407BW-TIMER3HR-T</t>
  </si>
  <si>
    <t>52-04-PCK-FLAT</t>
  </si>
  <si>
    <t>58-2002</t>
  </si>
  <si>
    <t>70102-13.5</t>
  </si>
  <si>
    <t>CV2007-COVER</t>
  </si>
  <si>
    <t>EKB22-30TB</t>
  </si>
  <si>
    <t>KB2410-3MP-B2-CT24</t>
  </si>
  <si>
    <t>LPWA2020</t>
  </si>
  <si>
    <t>20 WSC PC CASE</t>
  </si>
  <si>
    <t>20-16</t>
  </si>
  <si>
    <t>70151-17.0</t>
  </si>
  <si>
    <t>KFUH2420-1-2S1-ECM</t>
  </si>
  <si>
    <t>04-11-LW</t>
  </si>
  <si>
    <t>100176-B</t>
  </si>
  <si>
    <t>70100-23.0</t>
  </si>
  <si>
    <t>70147-16.0</t>
  </si>
  <si>
    <t>KB4810-3MP-T-B2-SF</t>
  </si>
  <si>
    <t>LPW2730C-G</t>
  </si>
  <si>
    <t>US1207B</t>
  </si>
  <si>
    <t>45-0112-3</t>
  </si>
  <si>
    <t>CK4833-3</t>
  </si>
  <si>
    <t>EFW1220</t>
  </si>
  <si>
    <t>KB2015-3-P</t>
  </si>
  <si>
    <t>LPWSMF-SN</t>
  </si>
  <si>
    <t>PKB2015-3-T-DT-FM</t>
  </si>
  <si>
    <t>WSC1215</t>
  </si>
  <si>
    <t>101215-1</t>
  </si>
  <si>
    <t>101302-W</t>
  </si>
  <si>
    <t>40-05-W-CSA</t>
  </si>
  <si>
    <t>6CB2412A</t>
  </si>
  <si>
    <t>70114-23.0</t>
  </si>
  <si>
    <t>70353-72.0</t>
  </si>
  <si>
    <t>CK2015-3</t>
  </si>
  <si>
    <t>22-32-W-CSA</t>
  </si>
  <si>
    <t>31-06</t>
  </si>
  <si>
    <t>100011-PPG-CSA</t>
  </si>
  <si>
    <t>AH1/3-208V</t>
  </si>
  <si>
    <t>KFUH2404-1</t>
  </si>
  <si>
    <t>100-44-W-CSA</t>
  </si>
  <si>
    <t>22-05</t>
  </si>
  <si>
    <t>70112-4.0</t>
  </si>
  <si>
    <t>70234-15.0-4.0</t>
  </si>
  <si>
    <t>70325-16.0</t>
  </si>
  <si>
    <t>B8-2420ELE</t>
  </si>
  <si>
    <t>KB2015-1-T-B2</t>
  </si>
  <si>
    <t>KB2420-3-PLTMX-FB</t>
  </si>
  <si>
    <t>06 PAWS CASE-A-CSA</t>
  </si>
  <si>
    <t>70115-21.0</t>
  </si>
  <si>
    <t>KTW2415-HLS-RG-W              </t>
  </si>
  <si>
    <t>04-0109</t>
  </si>
  <si>
    <t>100-50</t>
  </si>
  <si>
    <t>101668-G-CSA</t>
  </si>
  <si>
    <t>32-2-A</t>
  </si>
  <si>
    <t>KT1210-B-T</t>
  </si>
  <si>
    <t>LPWA2740I-TP-CB2-B</t>
  </si>
  <si>
    <t>04-11-L-CSA</t>
  </si>
  <si>
    <t>50-06-FLAT</t>
  </si>
  <si>
    <t>54-22</t>
  </si>
  <si>
    <t>70125-5.5</t>
  </si>
  <si>
    <t>KB2007-1-PLTMX</t>
  </si>
  <si>
    <t>KB2012-3-T-B2</t>
  </si>
  <si>
    <t>KT1210-T2</t>
  </si>
  <si>
    <t>04-0207-W</t>
  </si>
  <si>
    <t>70215-6.0</t>
  </si>
  <si>
    <t>DAW1215-SS-ST</t>
  </si>
  <si>
    <t>EFW2020-T</t>
  </si>
  <si>
    <t>01 3' BB SHIELD</t>
  </si>
  <si>
    <t>101213-7</t>
  </si>
  <si>
    <t>70102-5.0</t>
  </si>
  <si>
    <t>70115-5.0</t>
  </si>
  <si>
    <t>70169-7.0</t>
  </si>
  <si>
    <t>70178-13.0</t>
  </si>
  <si>
    <t>CKM4820-3-T-DC</t>
  </si>
  <si>
    <t>EKB2030TB</t>
  </si>
  <si>
    <t>KCV2410-A</t>
  </si>
  <si>
    <t>KFS2030-3-1/2HP-2S3</t>
  </si>
  <si>
    <t>PX1215-AD-R</t>
  </si>
  <si>
    <t>03-29-240-BW</t>
  </si>
  <si>
    <t>KFUH2406-1</t>
  </si>
  <si>
    <t>LPW2045C-I</t>
  </si>
  <si>
    <t>100294-PPG-CSA</t>
  </si>
  <si>
    <t>70141-24.0</t>
  </si>
  <si>
    <t>KB4810-3MP-B2-DS40</t>
  </si>
  <si>
    <t>SRK12</t>
  </si>
  <si>
    <t>100652-30</t>
  </si>
  <si>
    <t>54-26-G-CSA</t>
  </si>
  <si>
    <t>KB2025-3-PLTMX-FB</t>
  </si>
  <si>
    <t>KB4812-3MP-T2-B2</t>
  </si>
  <si>
    <t>LPWA2440-TP-CB2-BZ</t>
  </si>
  <si>
    <t>100956-2</t>
  </si>
  <si>
    <t>102684-WELD</t>
  </si>
  <si>
    <t>104957-2425-3-2S3-ECM</t>
  </si>
  <si>
    <t>52-24</t>
  </si>
  <si>
    <t>KTW1215-HLS-RG-B</t>
  </si>
  <si>
    <t>PKB4815-1</t>
  </si>
  <si>
    <t>06-37-1-SS</t>
  </si>
  <si>
    <t>100387-2</t>
  </si>
  <si>
    <t>52-14</t>
  </si>
  <si>
    <t>70158-3.0</t>
  </si>
  <si>
    <t>70347-7.5</t>
  </si>
  <si>
    <t>LPWA1215-CT24-CB2</t>
  </si>
  <si>
    <t>100386-7</t>
  </si>
  <si>
    <t>32-2-A-CSA</t>
  </si>
  <si>
    <t>KBS4810-3MP-T-B2</t>
  </si>
  <si>
    <t>KFS2420-1-2S1</t>
  </si>
  <si>
    <t>W2415-T2-A</t>
  </si>
  <si>
    <t>03-BKCR1-W-CSA</t>
  </si>
  <si>
    <t>101140-3</t>
  </si>
  <si>
    <t>102688-FLAT</t>
  </si>
  <si>
    <t>25-06-W-CSA</t>
  </si>
  <si>
    <t>32-3</t>
  </si>
  <si>
    <t>70100-83.0</t>
  </si>
  <si>
    <t>70115-13.5</t>
  </si>
  <si>
    <t>KCC4-2440-1-S</t>
  </si>
  <si>
    <t>KCF3-2715-1-S-TP</t>
  </si>
  <si>
    <t>LPWA2720I-W</t>
  </si>
  <si>
    <t>45-14-14-B-SS</t>
  </si>
  <si>
    <t>70134-5.0</t>
  </si>
  <si>
    <t>70150-16.0</t>
  </si>
  <si>
    <t>70205-18.0</t>
  </si>
  <si>
    <t>70212-24.0</t>
  </si>
  <si>
    <t>70285-7.0</t>
  </si>
  <si>
    <t>CK4830-3SS45C10220ND</t>
  </si>
  <si>
    <t>KFUH4835-3-ECM</t>
  </si>
  <si>
    <t>PX-ECO2S-RHS</t>
  </si>
  <si>
    <t>WHF1215I-HM-W</t>
  </si>
  <si>
    <t>100319-G-CSA</t>
  </si>
  <si>
    <t>70147-8.0</t>
  </si>
  <si>
    <t>70205-36.0</t>
  </si>
  <si>
    <t>EFW2040</t>
  </si>
  <si>
    <t>EFW2440H</t>
  </si>
  <si>
    <t>LPWV2015-TP</t>
  </si>
  <si>
    <t>PKB2412-3-T-FM</t>
  </si>
  <si>
    <t>WHF1210I-A</t>
  </si>
  <si>
    <t>104436-G-CSA</t>
  </si>
  <si>
    <t>105336-2</t>
  </si>
  <si>
    <t>50-80</t>
  </si>
  <si>
    <t>54-17</t>
  </si>
  <si>
    <t>BBCVR18-2-BW</t>
  </si>
  <si>
    <t>100081-G-CSA</t>
  </si>
  <si>
    <t>70109-14.5</t>
  </si>
  <si>
    <t>70144-5.0</t>
  </si>
  <si>
    <t>KB4815-3MP-3PS-T-B2</t>
  </si>
  <si>
    <t>KT2407-B</t>
  </si>
  <si>
    <t>101085-8</t>
  </si>
  <si>
    <t>103898-1</t>
  </si>
  <si>
    <t>30-25</t>
  </si>
  <si>
    <t>54-03-2</t>
  </si>
  <si>
    <t>70151-10.0</t>
  </si>
  <si>
    <t>KFS-DT</t>
  </si>
  <si>
    <t>WHF1212I-HM-W</t>
  </si>
  <si>
    <t>70155-9.0</t>
  </si>
  <si>
    <t>70266-16.0</t>
  </si>
  <si>
    <t>KB4830-3-T-B2</t>
  </si>
  <si>
    <t>LPWA2030I-TP-W</t>
  </si>
  <si>
    <t>PZ2410I-U</t>
  </si>
  <si>
    <t>06-06-SS</t>
  </si>
  <si>
    <t>100929-1</t>
  </si>
  <si>
    <t>52-23</t>
  </si>
  <si>
    <t>70246-13.0</t>
  </si>
  <si>
    <t>70359-78.0</t>
  </si>
  <si>
    <t>KB2007-3MP-B2-DS40</t>
  </si>
  <si>
    <t>MKT-2-SS</t>
  </si>
  <si>
    <t>KB2403-1-PLTMX</t>
  </si>
  <si>
    <t>KB4008-3-T2-B2</t>
  </si>
  <si>
    <t>KBP2006-3MP-RT</t>
  </si>
  <si>
    <t>KCV2418-A</t>
  </si>
  <si>
    <t>LPWA2045-TP-BZ</t>
  </si>
  <si>
    <t>LPWG-ECO-AD</t>
  </si>
  <si>
    <t>03-30-BW</t>
  </si>
  <si>
    <t>06-11-PC</t>
  </si>
  <si>
    <t>100389-8</t>
  </si>
  <si>
    <t>100690-1</t>
  </si>
  <si>
    <t>70308-16.0</t>
  </si>
  <si>
    <t>KBS4820-3MP-B2</t>
  </si>
  <si>
    <t>KTW1215-HLS-RGSS-T-D</t>
  </si>
  <si>
    <t>WHF2407I</t>
  </si>
  <si>
    <t>70122-18.0</t>
  </si>
  <si>
    <t>KCV1212-A</t>
  </si>
  <si>
    <t>CK2012-3</t>
  </si>
  <si>
    <t>LPW ARCHITECTURAL-G</t>
  </si>
  <si>
    <t>PX1215-HRC</t>
  </si>
  <si>
    <t>04-0615-W</t>
  </si>
  <si>
    <t>45-1210-SS</t>
  </si>
  <si>
    <t>45-15</t>
  </si>
  <si>
    <t>6K2415A</t>
  </si>
  <si>
    <t>70115-17.0</t>
  </si>
  <si>
    <t>70214-7.5</t>
  </si>
  <si>
    <t>W1215 W/CORD</t>
  </si>
  <si>
    <t>WHSC-W</t>
  </si>
  <si>
    <t>06-26-A</t>
  </si>
  <si>
    <t>101085-12</t>
  </si>
  <si>
    <t>102691-W</t>
  </si>
  <si>
    <t>103915-G-CSA</t>
  </si>
  <si>
    <t>45-14-SS</t>
  </si>
  <si>
    <t>70104-11.0</t>
  </si>
  <si>
    <t>70143-13.5</t>
  </si>
  <si>
    <t>70353-36.0</t>
  </si>
  <si>
    <t>B1-2403ELE</t>
  </si>
  <si>
    <t>CK2007-3-T-DS40</t>
  </si>
  <si>
    <t>PKB2412-1-P-FB</t>
  </si>
  <si>
    <t>101214-8</t>
  </si>
  <si>
    <t>30-32-NP</t>
  </si>
  <si>
    <t>50-4002</t>
  </si>
  <si>
    <t>58-06</t>
  </si>
  <si>
    <t>70200-18.0</t>
  </si>
  <si>
    <t>70246-9.5</t>
  </si>
  <si>
    <t>KB2005-3MP-T2-B2-DS40</t>
  </si>
  <si>
    <t>KCF2-2020-3-R-T2</t>
  </si>
  <si>
    <t>KCF4-2040-1-S-T</t>
  </si>
  <si>
    <t>LPWA2445-S-CT24-W</t>
  </si>
  <si>
    <t>45-14-P</t>
  </si>
  <si>
    <t>4CB2407A</t>
  </si>
  <si>
    <t>55 CASE ASSEM-G-CSA</t>
  </si>
  <si>
    <t>70109-5.0</t>
  </si>
  <si>
    <t>K101-DISPLAY</t>
  </si>
  <si>
    <t>KB2425-3-P-FB</t>
  </si>
  <si>
    <t>PKB4810-3-T-DT-FM</t>
  </si>
  <si>
    <t>100173-5-SS</t>
  </si>
  <si>
    <t>100548-2</t>
  </si>
  <si>
    <t>104957-2009-3-ECM</t>
  </si>
  <si>
    <t>22-16</t>
  </si>
  <si>
    <t>45-06-SS</t>
  </si>
  <si>
    <t>45-2010-SS</t>
  </si>
  <si>
    <t>70139-24.0</t>
  </si>
  <si>
    <t>70155-7.0</t>
  </si>
  <si>
    <t>KFUH4820-3-1/2</t>
  </si>
  <si>
    <t>PAW2720I-A</t>
  </si>
  <si>
    <t>4K2010BW</t>
  </si>
  <si>
    <t>5K2412BW-HAL</t>
  </si>
  <si>
    <t>70276-4.0-2.5</t>
  </si>
  <si>
    <t>KB2410-3MP-PLTMX</t>
  </si>
  <si>
    <t>KFS2405-1</t>
  </si>
  <si>
    <t>PKBS2405-1-T-FM</t>
  </si>
  <si>
    <t>100390-11</t>
  </si>
  <si>
    <t>100823-7</t>
  </si>
  <si>
    <t>101306-2</t>
  </si>
  <si>
    <t>KT2410-W</t>
  </si>
  <si>
    <t>101121-2</t>
  </si>
  <si>
    <t>50-093</t>
  </si>
  <si>
    <t>AH1/5-240V</t>
  </si>
  <si>
    <t>KCF4-2750-1-S-T-3PS</t>
  </si>
  <si>
    <t>LPWA1215-CB2</t>
  </si>
  <si>
    <t>04 KCV 12 CASE</t>
  </si>
  <si>
    <t>100542-1</t>
  </si>
  <si>
    <t>102693-3</t>
  </si>
  <si>
    <t>45-14-14L</t>
  </si>
  <si>
    <t>PAW2422-A-RF</t>
  </si>
  <si>
    <t>45-02-3D</t>
  </si>
  <si>
    <t>70134-23.0</t>
  </si>
  <si>
    <t>70203-11.0</t>
  </si>
  <si>
    <t>LPWA2445-CB3-CT24-W</t>
  </si>
  <si>
    <t>UICF</t>
  </si>
  <si>
    <t>101072-G-CSA</t>
  </si>
  <si>
    <t>52-21-FORM</t>
  </si>
  <si>
    <t>70203-13.0</t>
  </si>
  <si>
    <t>EFW2420I</t>
  </si>
  <si>
    <t>KB2715-1-T-B2-DS40</t>
  </si>
  <si>
    <t>KCVT-1L-W</t>
  </si>
  <si>
    <t>KTW1215-HLS-RGB-T</t>
  </si>
  <si>
    <t>70101-15.0</t>
  </si>
  <si>
    <t>70105-7.0</t>
  </si>
  <si>
    <t>EFW2020-T2</t>
  </si>
  <si>
    <t>HT612 4/5-AS-GB</t>
  </si>
  <si>
    <t>KCVT-1R-W</t>
  </si>
  <si>
    <t>100406-6</t>
  </si>
  <si>
    <t>50-1501-FORM</t>
  </si>
  <si>
    <t>70141-12.0</t>
  </si>
  <si>
    <t>70216-11.5</t>
  </si>
  <si>
    <t>DS100</t>
  </si>
  <si>
    <t>KTW1215-RGB</t>
  </si>
  <si>
    <t>W1210-I-T-OG</t>
  </si>
  <si>
    <t>04-03R</t>
  </si>
  <si>
    <t>BBCVR18-5-A-CSA</t>
  </si>
  <si>
    <t>CK4805-3-T</t>
  </si>
  <si>
    <t>LPWA2040-S-TP-CB3</t>
  </si>
  <si>
    <t>104945-FORM</t>
  </si>
  <si>
    <t>70104-3.0</t>
  </si>
  <si>
    <t>70210-30.0</t>
  </si>
  <si>
    <t>KCV1215-A</t>
  </si>
  <si>
    <t>KT2410-HRC</t>
  </si>
  <si>
    <t>WHFC2010I</t>
  </si>
  <si>
    <t>100008-PPG-CSA</t>
  </si>
  <si>
    <t>20-09-A</t>
  </si>
  <si>
    <t>70266-8.0</t>
  </si>
  <si>
    <t>KB4815-3MP-T2-B2</t>
  </si>
  <si>
    <t>101020-G-CSA</t>
  </si>
  <si>
    <t>45 KB 11-3 CASE</t>
  </si>
  <si>
    <t>70107-15.0</t>
  </si>
  <si>
    <t>70127-19.0</t>
  </si>
  <si>
    <t>70167-24.0</t>
  </si>
  <si>
    <t>HS GRILL 3/4</t>
  </si>
  <si>
    <t>KF4820A-1</t>
  </si>
  <si>
    <t>KFS2415-3-2S3</t>
  </si>
  <si>
    <t>100391-8</t>
  </si>
  <si>
    <t>100666-4</t>
  </si>
  <si>
    <t>100821-AD</t>
  </si>
  <si>
    <t>100849-G-CSA</t>
  </si>
  <si>
    <t>101225-6</t>
  </si>
  <si>
    <t>70100-17.0</t>
  </si>
  <si>
    <t>70115-10.0</t>
  </si>
  <si>
    <t>A046001</t>
  </si>
  <si>
    <t>KB4006-3-T2-B2</t>
  </si>
  <si>
    <t>KFUH2012-3-T</t>
  </si>
  <si>
    <t>PKB2412-3-T-DT-FM</t>
  </si>
  <si>
    <t>20-07-ALMOND</t>
  </si>
  <si>
    <t>70102-15.0</t>
  </si>
  <si>
    <t>70122-24.0</t>
  </si>
  <si>
    <t>KCV2004-W</t>
  </si>
  <si>
    <t>06-02-B-CSA</t>
  </si>
  <si>
    <t>100928-29</t>
  </si>
  <si>
    <t>KB2007-1-B2</t>
  </si>
  <si>
    <t>100328-CSA</t>
  </si>
  <si>
    <t>101213-4</t>
  </si>
  <si>
    <t>70104-9.0</t>
  </si>
  <si>
    <t>PKB2415-3-T-FM</t>
  </si>
  <si>
    <t>W1212-I-T2</t>
  </si>
  <si>
    <t>45 KBS LOUVER BASE 14</t>
  </si>
  <si>
    <t>70110-8.0</t>
  </si>
  <si>
    <t>70127-3.5</t>
  </si>
  <si>
    <t>KCV2006-W</t>
  </si>
  <si>
    <t>KFS2418-1-2S1-ECM</t>
  </si>
  <si>
    <t>KFUH2006-1</t>
  </si>
  <si>
    <t>LPW2445T-W</t>
  </si>
  <si>
    <t>PROTOTYPE ASSEMBLY</t>
  </si>
  <si>
    <t>100386-2</t>
  </si>
  <si>
    <t>100540-1</t>
  </si>
  <si>
    <t>101073-G-CSA</t>
  </si>
  <si>
    <t>104943-1-FORM</t>
  </si>
  <si>
    <t>104957-2410-3-2S3-ECM</t>
  </si>
  <si>
    <t>31-02-BZ-CSA</t>
  </si>
  <si>
    <t>54-29-R</t>
  </si>
  <si>
    <t>WRP120-B-KIT</t>
  </si>
  <si>
    <t>100-0340-NS</t>
  </si>
  <si>
    <t>52-17</t>
  </si>
  <si>
    <t>70145-10.0</t>
  </si>
  <si>
    <t>KCF3-2415-1-R-TP-DS1</t>
  </si>
  <si>
    <t>PAW2720H-SS</t>
  </si>
  <si>
    <t>100-0303</t>
  </si>
  <si>
    <t>100173-6</t>
  </si>
  <si>
    <t>70102-21.0</t>
  </si>
  <si>
    <t>70110-7.0</t>
  </si>
  <si>
    <t>70147-18.5</t>
  </si>
  <si>
    <t>PKB2030-3</t>
  </si>
  <si>
    <t>100331-CL-CSA</t>
  </si>
  <si>
    <t>KB4806-1-B1</t>
  </si>
  <si>
    <t>W2010H</t>
  </si>
  <si>
    <t>04 KCV 06 CASE</t>
  </si>
  <si>
    <t>100929-4</t>
  </si>
  <si>
    <t>104957-2004-1-ECM</t>
  </si>
  <si>
    <t>50-92</t>
  </si>
  <si>
    <t>70115-18.5</t>
  </si>
  <si>
    <t>70170-11.0</t>
  </si>
  <si>
    <t>70363-78.0</t>
  </si>
  <si>
    <t>EFW2440I-T</t>
  </si>
  <si>
    <t>06-02-USW</t>
  </si>
  <si>
    <t>31 LPWV INTERIOR-BZ-CSA</t>
  </si>
  <si>
    <t>40 KBP CASE-W-CSA</t>
  </si>
  <si>
    <t>45-1210</t>
  </si>
  <si>
    <t>50-1503</t>
  </si>
  <si>
    <t>70122-15.0</t>
  </si>
  <si>
    <t>PCK2425-3</t>
  </si>
  <si>
    <t>100597-1</t>
  </si>
  <si>
    <t>PAW2022-U-A</t>
  </si>
  <si>
    <t>70205-14.0</t>
  </si>
  <si>
    <t>KB2010-3MP-B4-5MT</t>
  </si>
  <si>
    <t>LPWA2445-S-BZ</t>
  </si>
  <si>
    <t>LPWASA-BZ</t>
  </si>
  <si>
    <t>08-07-A</t>
  </si>
  <si>
    <t>100-0140</t>
  </si>
  <si>
    <t>100541-1</t>
  </si>
  <si>
    <t>45-55</t>
  </si>
  <si>
    <t>70114-8.0</t>
  </si>
  <si>
    <t>EFW2430-A</t>
  </si>
  <si>
    <t>EKB2040TB</t>
  </si>
  <si>
    <t>KBP4804-3MP-RT</t>
  </si>
  <si>
    <t>KTW2410H-CAF</t>
  </si>
  <si>
    <t>MKT2410-SS</t>
  </si>
  <si>
    <t>103834-G-CSA</t>
  </si>
  <si>
    <t>50-07-FLAT</t>
  </si>
  <si>
    <t>KCC4-2750-1-S-TP-DS1</t>
  </si>
  <si>
    <t>KF4818-1</t>
  </si>
  <si>
    <t>PAW1215-RF</t>
  </si>
  <si>
    <t>50-08-FORM</t>
  </si>
  <si>
    <t>20-20-W-CSA</t>
  </si>
  <si>
    <t>70139-19.0</t>
  </si>
  <si>
    <t>LPWA2740-S-TP-W</t>
  </si>
  <si>
    <t>LPWCG-W</t>
  </si>
  <si>
    <t>LPWV1215-TP-I</t>
  </si>
  <si>
    <t>PCKF2420-3</t>
  </si>
  <si>
    <t>102693-4</t>
  </si>
  <si>
    <t>70246-15.0</t>
  </si>
  <si>
    <t>KB2005-3MP-CT24-B2</t>
  </si>
  <si>
    <t>KBS4807-3MP-B2</t>
  </si>
  <si>
    <t>KCF2-2020-1-S-T-DS1</t>
  </si>
  <si>
    <t>W2015-A</t>
  </si>
  <si>
    <t>W2015-I-T-A</t>
  </si>
  <si>
    <t>100295-PPG-CSA</t>
  </si>
  <si>
    <t>101121-1</t>
  </si>
  <si>
    <t>45-0114-3</t>
  </si>
  <si>
    <t>55-06</t>
  </si>
  <si>
    <t>KFUH4805-3</t>
  </si>
  <si>
    <t>100652-9</t>
  </si>
  <si>
    <t>100823-2</t>
  </si>
  <si>
    <t>64 UTILITY CASE-SS</t>
  </si>
  <si>
    <t>70215-32</t>
  </si>
  <si>
    <t>HME812 8/11-AS/FS-GW</t>
  </si>
  <si>
    <t>100663-FLAT</t>
  </si>
  <si>
    <t>105812-FORM</t>
  </si>
  <si>
    <t>45 KB 10-3-SS W/5MT</t>
  </si>
  <si>
    <t>70100-11.0</t>
  </si>
  <si>
    <t>70215-8.5</t>
  </si>
  <si>
    <t>KB4812-3MP-T-B2</t>
  </si>
  <si>
    <t>KFS2420-3-2S3-ECM</t>
  </si>
  <si>
    <t>KFUH4830-3-T</t>
  </si>
  <si>
    <t>KT1210-W</t>
  </si>
  <si>
    <t>LPWA2730</t>
  </si>
  <si>
    <t>104957-2007-1-ECM</t>
  </si>
  <si>
    <t>20 WSC CASE BLACK</t>
  </si>
  <si>
    <t>66103-M</t>
  </si>
  <si>
    <t>70110-16.0</t>
  </si>
  <si>
    <t>KB4807-3MP-B2-DS40</t>
  </si>
  <si>
    <t>KCC2-4820-1-R-T</t>
  </si>
  <si>
    <t>KFUH4820-1</t>
  </si>
  <si>
    <t>PX2017-OB-R</t>
  </si>
  <si>
    <t>W2405-I-T</t>
  </si>
  <si>
    <t>04-0604-W</t>
  </si>
  <si>
    <t>70150-17.0</t>
  </si>
  <si>
    <t>70172-8.0</t>
  </si>
  <si>
    <t>100011-G-CSA</t>
  </si>
  <si>
    <t>100295-FORM</t>
  </si>
  <si>
    <t>102687-FORM</t>
  </si>
  <si>
    <t>32 EFW LAMP ASSM 120</t>
  </si>
  <si>
    <t>KB2410-1-PLTMX</t>
  </si>
  <si>
    <t>WHF1215-HM-T-DISC-A</t>
  </si>
  <si>
    <t>100-0930</t>
  </si>
  <si>
    <t>100399-G-CSA</t>
  </si>
  <si>
    <t>70205-16.0</t>
  </si>
  <si>
    <t>70216-21.0</t>
  </si>
  <si>
    <t>100406-3</t>
  </si>
  <si>
    <t>70101-17.0</t>
  </si>
  <si>
    <t>KCF2-2010-1-R-T</t>
  </si>
  <si>
    <t>KFUH2415-1-2S1-2TS</t>
  </si>
  <si>
    <t>LPWV2020-TP-I</t>
  </si>
  <si>
    <t>100960-8</t>
  </si>
  <si>
    <t>101114-2</t>
  </si>
  <si>
    <t>45-1214-SS</t>
  </si>
  <si>
    <t>EFW2040-T</t>
  </si>
  <si>
    <t>KBS2710-1-T-B2</t>
  </si>
  <si>
    <t>LPWA2740-TP-CB2-W</t>
  </si>
  <si>
    <t>PCKF4830-3</t>
  </si>
  <si>
    <t>WHFC1207</t>
  </si>
  <si>
    <t>45 KB LOUVER BASE 12</t>
  </si>
  <si>
    <t>BKLT240-BW</t>
  </si>
  <si>
    <t>H412 3/4-AS-GW</t>
  </si>
  <si>
    <t>70166-18.0</t>
  </si>
  <si>
    <t>H412 3/4-AS/FS-GW-DS15</t>
  </si>
  <si>
    <t>KFUH2005-1</t>
  </si>
  <si>
    <t>BKR120-A</t>
  </si>
  <si>
    <t>KFS2012-3</t>
  </si>
  <si>
    <t>100810-5</t>
  </si>
  <si>
    <t>70122-21.0</t>
  </si>
  <si>
    <t>70209-10.0-10.0</t>
  </si>
  <si>
    <t>70279-18.0</t>
  </si>
  <si>
    <t>CV10-PW</t>
  </si>
  <si>
    <t>EFW2440-T</t>
  </si>
  <si>
    <t>40 KBP SWITCH ASSEM</t>
  </si>
  <si>
    <t>55-21</t>
  </si>
  <si>
    <t>70155-14.0</t>
  </si>
  <si>
    <t>CV2415-COVER</t>
  </si>
  <si>
    <t>EFW2440-A</t>
  </si>
  <si>
    <t>100163-5</t>
  </si>
  <si>
    <t>101421-3</t>
  </si>
  <si>
    <t>70134-7.0</t>
  </si>
  <si>
    <t>70150-9.0</t>
  </si>
  <si>
    <t>BBCVR18-5-W-CSA</t>
  </si>
  <si>
    <t>LPW1227T-I-A</t>
  </si>
  <si>
    <t>100959-4</t>
  </si>
  <si>
    <t>70114-11.0</t>
  </si>
  <si>
    <t>104925-G-CSA</t>
  </si>
  <si>
    <t>52-04-PCK-Y-CSA</t>
  </si>
  <si>
    <t>70246-6.0</t>
  </si>
  <si>
    <t>KB2703-1-P</t>
  </si>
  <si>
    <t>PAW2720I</t>
  </si>
  <si>
    <t>100540-4</t>
  </si>
  <si>
    <t>45-06</t>
  </si>
  <si>
    <t>45-2010-PKB</t>
  </si>
  <si>
    <t>55-07</t>
  </si>
  <si>
    <t>70171-16.0</t>
  </si>
  <si>
    <t>70323-17.0</t>
  </si>
  <si>
    <t>KB4807-1-T-B2</t>
  </si>
  <si>
    <t>KCF3-2030-1-R-TP</t>
  </si>
  <si>
    <t>101042-PPG-FORM</t>
  </si>
  <si>
    <t>45-0110-3-5MT</t>
  </si>
  <si>
    <t>50-03</t>
  </si>
  <si>
    <t>6CB1212BW</t>
  </si>
  <si>
    <t>KBS2403-1-B1</t>
  </si>
  <si>
    <t>KF4810-3-SSR25</t>
  </si>
  <si>
    <t>01 6' BB SHIELD</t>
  </si>
  <si>
    <t>101307-1-W-FLAT</t>
  </si>
  <si>
    <t>45-0114-3-PKB</t>
  </si>
  <si>
    <t>50-1201R</t>
  </si>
  <si>
    <t>70115-19</t>
  </si>
  <si>
    <t>LPWA1215-CT24</t>
  </si>
  <si>
    <t>WHF2412</t>
  </si>
  <si>
    <t>WHFC1210I-A</t>
  </si>
  <si>
    <t>10K2425BW</t>
  </si>
  <si>
    <t>45-17</t>
  </si>
  <si>
    <t>70175-32.0</t>
  </si>
  <si>
    <t>70197-3.5</t>
  </si>
  <si>
    <t>KB2415-3MP-B2-CT24</t>
  </si>
  <si>
    <t>08-06-A-CSA</t>
  </si>
  <si>
    <t>100808-2</t>
  </si>
  <si>
    <t>24-09</t>
  </si>
  <si>
    <t>50-0201</t>
  </si>
  <si>
    <t>70246-24.0</t>
  </si>
  <si>
    <t>KB2415-3MP-B2</t>
  </si>
  <si>
    <t>100-50-NS-B</t>
  </si>
  <si>
    <t>100406-11</t>
  </si>
  <si>
    <t>100539-FLAT</t>
  </si>
  <si>
    <t>105378-FORM</t>
  </si>
  <si>
    <t>52-01-DL</t>
  </si>
  <si>
    <t>70200-17.0</t>
  </si>
  <si>
    <t>KB2007-3MP-PLTMX</t>
  </si>
  <si>
    <t>KFUH2410-1-2S1</t>
  </si>
  <si>
    <t>LPWA2740I-TP-CT24</t>
  </si>
  <si>
    <t>OKB593C6-480V</t>
  </si>
  <si>
    <t>100-0330-W-CSA</t>
  </si>
  <si>
    <t>100369-W-CSA</t>
  </si>
  <si>
    <t>45-08-1</t>
  </si>
  <si>
    <t>50-1503-4</t>
  </si>
  <si>
    <t>70100-28.0</t>
  </si>
  <si>
    <t>KB2704-1-TP-B1</t>
  </si>
  <si>
    <t>KCC3-2430-1-S</t>
  </si>
  <si>
    <t>LPWA2430-CT24-BZ</t>
  </si>
  <si>
    <t>100009-PPG-FLAT</t>
  </si>
  <si>
    <t>52 LOUVER MTG DUCT</t>
  </si>
  <si>
    <t>70143-10.0</t>
  </si>
  <si>
    <t>ECO2S-REMOTE-BRACKET</t>
  </si>
  <si>
    <t>100-0130</t>
  </si>
  <si>
    <t>100543-8</t>
  </si>
  <si>
    <t>101167-47-W</t>
  </si>
  <si>
    <t>KB2415-1-PLTMX-FB</t>
  </si>
  <si>
    <t>100390-4</t>
  </si>
  <si>
    <t>104469-3</t>
  </si>
  <si>
    <t>70100-6.0</t>
  </si>
  <si>
    <t>70332-72.0</t>
  </si>
  <si>
    <t>CKL-RFP200</t>
  </si>
  <si>
    <t>HM1012 10/13-FS-GW</t>
  </si>
  <si>
    <t>KB2406-1-B1</t>
  </si>
  <si>
    <t>KBS4805-3MP-T-B2</t>
  </si>
  <si>
    <t>KCF2-2720-1-S-RT24</t>
  </si>
  <si>
    <t>101056-1</t>
  </si>
  <si>
    <t>24 KT SM INTERIOR-SS</t>
  </si>
  <si>
    <t>70158-6.0</t>
  </si>
  <si>
    <t>70212-11.0</t>
  </si>
  <si>
    <t>55-03</t>
  </si>
  <si>
    <t>70148-8.0</t>
  </si>
  <si>
    <t>70270-19.0</t>
  </si>
  <si>
    <t>70322-17.0</t>
  </si>
  <si>
    <t>CKD4820-3-DS40-2S3</t>
  </si>
  <si>
    <t>105395-FLAT</t>
  </si>
  <si>
    <t>24-05-W-CSA</t>
  </si>
  <si>
    <t>30-30</t>
  </si>
  <si>
    <t>50-91</t>
  </si>
  <si>
    <t>70310-16.0</t>
  </si>
  <si>
    <t>CV04-PW</t>
  </si>
  <si>
    <t>20-15</t>
  </si>
  <si>
    <t>54-16-FLAT</t>
  </si>
  <si>
    <t>55-18</t>
  </si>
  <si>
    <t>KB2707-1-B1</t>
  </si>
  <si>
    <t>KFS2415-3-2S3-ECM</t>
  </si>
  <si>
    <t>SHIELD-54"-BW</t>
  </si>
  <si>
    <t>04-04L</t>
  </si>
  <si>
    <t>50 KFUH CASE LARGE-G-CSA</t>
  </si>
  <si>
    <t>70325-8.0</t>
  </si>
  <si>
    <t>PAW2022-A</t>
  </si>
  <si>
    <t>W2410-OG</t>
  </si>
  <si>
    <t>45-0110-3DR</t>
  </si>
  <si>
    <t>70368-20.0</t>
  </si>
  <si>
    <t>KB4830-3-PLTMX</t>
  </si>
  <si>
    <t>KCV2412-A</t>
  </si>
  <si>
    <t>SKB2410-1-T-B</t>
  </si>
  <si>
    <t>100176-PPG-FLAT</t>
  </si>
  <si>
    <t>100822-1</t>
  </si>
  <si>
    <t>40-10-P</t>
  </si>
  <si>
    <t>54-26</t>
  </si>
  <si>
    <t>LPWA2420I-TP-CB2</t>
  </si>
  <si>
    <t>W1205-T</t>
  </si>
  <si>
    <t>70106-18.0</t>
  </si>
  <si>
    <t>70143-17.0</t>
  </si>
  <si>
    <t>70155-17.0</t>
  </si>
  <si>
    <t>70224-28.0</t>
  </si>
  <si>
    <t>KB2015-3MP-B2</t>
  </si>
  <si>
    <t>KT1212-OL</t>
  </si>
  <si>
    <t>105333-1</t>
  </si>
  <si>
    <t>45-0312-SS</t>
  </si>
  <si>
    <t>70104-5.0</t>
  </si>
  <si>
    <t>70143-13.0</t>
  </si>
  <si>
    <t>70246-22.5</t>
  </si>
  <si>
    <t>70366-13.0</t>
  </si>
  <si>
    <t>KB2415-1-B2-CT24-DS80</t>
  </si>
  <si>
    <t>PKB2010-3</t>
  </si>
  <si>
    <t>100389-6</t>
  </si>
  <si>
    <t>100666-3</t>
  </si>
  <si>
    <t>100929-7</t>
  </si>
  <si>
    <t>LPWA1215I</t>
  </si>
  <si>
    <t>52-01</t>
  </si>
  <si>
    <t>6CB1212A</t>
  </si>
  <si>
    <t>HT812 5/7-AS-GW</t>
  </si>
  <si>
    <t>KB2412-1-PLTMX-FB</t>
  </si>
  <si>
    <t>KB2415-3-B2</t>
  </si>
  <si>
    <t>KCF3-4830-3-R-TP</t>
  </si>
  <si>
    <t>04-0610</t>
  </si>
  <si>
    <t>70239-6.5</t>
  </si>
  <si>
    <t>LPWOG-ALMOND</t>
  </si>
  <si>
    <t>PKB2007-1-P</t>
  </si>
  <si>
    <t>08 SL CASE-W-CSA</t>
  </si>
  <si>
    <t>70105-4.5</t>
  </si>
  <si>
    <t>70125-13.0</t>
  </si>
  <si>
    <t>SRK15</t>
  </si>
  <si>
    <t>W2015-I-DS15-W</t>
  </si>
  <si>
    <t>04-0206</t>
  </si>
  <si>
    <t>70142-5.0</t>
  </si>
  <si>
    <t>70258-8.0</t>
  </si>
  <si>
    <t>70336-36.0</t>
  </si>
  <si>
    <t>KB4805-3MP-B2-DS40</t>
  </si>
  <si>
    <t>KFUH4818-3</t>
  </si>
  <si>
    <t>KTW2415-NG</t>
  </si>
  <si>
    <t>PKB2407-3-T-DT-FM</t>
  </si>
  <si>
    <t>70141-23.5</t>
  </si>
  <si>
    <t>KFUH4830-3</t>
  </si>
  <si>
    <t>SLT-1</t>
  </si>
  <si>
    <t>06 PAW INTERIOR-RF</t>
  </si>
  <si>
    <t>100163-4</t>
  </si>
  <si>
    <t>101571-1</t>
  </si>
  <si>
    <t>24-09-W-CSA</t>
  </si>
  <si>
    <t>45-0314</t>
  </si>
  <si>
    <t>70122-7.0</t>
  </si>
  <si>
    <t>KB2440-3-B3</t>
  </si>
  <si>
    <t>PX2417-ECO-OB-R</t>
  </si>
  <si>
    <t>70141-24.5</t>
  </si>
  <si>
    <t>B2-2005ELE</t>
  </si>
  <si>
    <t>CK2015-1-T</t>
  </si>
  <si>
    <t>MAU4812-1-ECM-SSR-DS32</t>
  </si>
  <si>
    <t>100652-47</t>
  </si>
  <si>
    <t>101118-2</t>
  </si>
  <si>
    <t>105174-G-CSA</t>
  </si>
  <si>
    <t>105335-G-CSA</t>
  </si>
  <si>
    <t>KCV1210-A</t>
  </si>
  <si>
    <t>LPWA2015-TP-W</t>
  </si>
  <si>
    <t>PCKF2015-1</t>
  </si>
  <si>
    <t>101056-2</t>
  </si>
  <si>
    <t>50-20</t>
  </si>
  <si>
    <t>70236-31.0-23.0</t>
  </si>
  <si>
    <t>70301-25.0</t>
  </si>
  <si>
    <t>CERAMIC 2-2403ELE</t>
  </si>
  <si>
    <t>KB2004-1-T-B1-DS40</t>
  </si>
  <si>
    <t>KCF3-2030-1-S</t>
  </si>
  <si>
    <t>KF4820-3-3S3-NC</t>
  </si>
  <si>
    <t>41-05</t>
  </si>
  <si>
    <t>45-02-2</t>
  </si>
  <si>
    <t>50-04</t>
  </si>
  <si>
    <t>58-07</t>
  </si>
  <si>
    <t>70198-9.0</t>
  </si>
  <si>
    <t>70228-7.0</t>
  </si>
  <si>
    <t>KB2004-1-B2-ECO</t>
  </si>
  <si>
    <t>KB2404-1-B1-DS40</t>
  </si>
  <si>
    <t>55-15</t>
  </si>
  <si>
    <t>70125-10.0</t>
  </si>
  <si>
    <t>CV2010-COVER-W</t>
  </si>
  <si>
    <t>KB2020-3-PLTMX-FB</t>
  </si>
  <si>
    <t>KB2405-1-P</t>
  </si>
  <si>
    <t>KBS4805-3MP-T-B2-DS40</t>
  </si>
  <si>
    <t>PKB2005-1-3PS-HL-DT-FM</t>
  </si>
  <si>
    <t>101037-1-G-CSA</t>
  </si>
  <si>
    <t>70115-35</t>
  </si>
  <si>
    <t>KB4812-1-T-B2</t>
  </si>
  <si>
    <t>100959-7</t>
  </si>
  <si>
    <t>101085-5</t>
  </si>
  <si>
    <t>70192-14.0</t>
  </si>
  <si>
    <t>100011-B</t>
  </si>
  <si>
    <t>100390-12</t>
  </si>
  <si>
    <t>100652-33</t>
  </si>
  <si>
    <t>101311-A</t>
  </si>
  <si>
    <t>CV02-A</t>
  </si>
  <si>
    <t>KB2004-1-TP-B1</t>
  </si>
  <si>
    <t>KF4815-1</t>
  </si>
  <si>
    <t>PKB2410-1-P</t>
  </si>
  <si>
    <t>S046102</t>
  </si>
  <si>
    <t>101892-1</t>
  </si>
  <si>
    <t>22-43</t>
  </si>
  <si>
    <t>54-16</t>
  </si>
  <si>
    <t>70143-6.0</t>
  </si>
  <si>
    <t>70151-6.0</t>
  </si>
  <si>
    <t>70152-10.0</t>
  </si>
  <si>
    <t>CK2010-1</t>
  </si>
  <si>
    <t>KB2005-1-B1-CX-SFR</t>
  </si>
  <si>
    <t>KBS2003-1-B1</t>
  </si>
  <si>
    <t>PKB4812-3-P</t>
  </si>
  <si>
    <t>W2020-T2</t>
  </si>
  <si>
    <t>104771-G-CSA</t>
  </si>
  <si>
    <t>50-09-DS</t>
  </si>
  <si>
    <t>70264-31.0-23.0</t>
  </si>
  <si>
    <t>CERAMIC 8-2415ELE</t>
  </si>
  <si>
    <t>KCC2-2020-3-S-T2</t>
  </si>
  <si>
    <t>LPWA2720-TP-CB2-W</t>
  </si>
  <si>
    <t>PAW2022-U</t>
  </si>
  <si>
    <t>WHF2415-A</t>
  </si>
  <si>
    <t>04-0215-A</t>
  </si>
  <si>
    <t>100652-43</t>
  </si>
  <si>
    <t>30 LPW INTERIOR-B-CSA</t>
  </si>
  <si>
    <t>45 PKB 10-3 CASE</t>
  </si>
  <si>
    <t>54-08-FLAT</t>
  </si>
  <si>
    <t>70105-8.0</t>
  </si>
  <si>
    <t>B6-1215ELE</t>
  </si>
  <si>
    <t>KBHS</t>
  </si>
  <si>
    <t>LPWA2445-TP-G</t>
  </si>
  <si>
    <t>101098-2</t>
  </si>
  <si>
    <t>45-0902</t>
  </si>
  <si>
    <t>54-02</t>
  </si>
  <si>
    <t>70117-16.0</t>
  </si>
  <si>
    <t>70145-8.0</t>
  </si>
  <si>
    <t>LPW2045-I-A</t>
  </si>
  <si>
    <t>03-05-W</t>
  </si>
  <si>
    <t>100652-19</t>
  </si>
  <si>
    <t>70201-18.0</t>
  </si>
  <si>
    <t>CERAMIC 4-2407ELE</t>
  </si>
  <si>
    <t>KF4825-1</t>
  </si>
  <si>
    <t>50-094</t>
  </si>
  <si>
    <t>50-1902</t>
  </si>
  <si>
    <t>70100-14.0</t>
  </si>
  <si>
    <t>70126-25.0</t>
  </si>
  <si>
    <t>CV03</t>
  </si>
  <si>
    <t>KB2015-1-B2</t>
  </si>
  <si>
    <t>LPW2045T-S2-HRC</t>
  </si>
  <si>
    <t>PAW2422-U-I</t>
  </si>
  <si>
    <t>PKB2415-1-P-FB-C25</t>
  </si>
  <si>
    <t>101214-5</t>
  </si>
  <si>
    <t>KB2403-1-T-B1-SF</t>
  </si>
  <si>
    <t>KB4804-1-B1</t>
  </si>
  <si>
    <t>KCF2-2020-3-S-T2</t>
  </si>
  <si>
    <t>PAW2022-OGB-RF</t>
  </si>
  <si>
    <t>PKB2010-3-P</t>
  </si>
  <si>
    <t>104957-2435-3-2S3-ECM</t>
  </si>
  <si>
    <t>70115-11.5</t>
  </si>
  <si>
    <t>KB4821-3MP-T-B2</t>
  </si>
  <si>
    <t>45-1004-SS</t>
  </si>
  <si>
    <t>70212-14.5</t>
  </si>
  <si>
    <t>KB2012-1-T-B2</t>
  </si>
  <si>
    <t>KB4806-3MP-B2</t>
  </si>
  <si>
    <t>LPWAIC</t>
  </si>
  <si>
    <t>70105-15.0</t>
  </si>
  <si>
    <t>B4-1210ELE</t>
  </si>
  <si>
    <t>KB4806-3MP-T-B2</t>
  </si>
  <si>
    <t>KCF4-2050-3-R-T-DS3</t>
  </si>
  <si>
    <t>KCF4-2750-1-S-T-DS1</t>
  </si>
  <si>
    <t>KF4830-3-SSR45</t>
  </si>
  <si>
    <t>LPWA2420-TP-BZ</t>
  </si>
  <si>
    <t>W1210-I-DS15-W</t>
  </si>
  <si>
    <t>100652-34</t>
  </si>
  <si>
    <t>52-04-G-CSA</t>
  </si>
  <si>
    <t>54-03-7</t>
  </si>
  <si>
    <t>70212-27.0</t>
  </si>
  <si>
    <t>HM812 8/11-AS-GW</t>
  </si>
  <si>
    <t>LPWA2020-CB2-CT24</t>
  </si>
  <si>
    <t>PX2017-WD-R</t>
  </si>
  <si>
    <t>100329-A-CSA</t>
  </si>
  <si>
    <t>100390-1</t>
  </si>
  <si>
    <t>4K2410BW</t>
  </si>
  <si>
    <t>54-27</t>
  </si>
  <si>
    <t>70103-15.0</t>
  </si>
  <si>
    <t>KFUH2430-1-2S1</t>
  </si>
  <si>
    <t>W1205-I</t>
  </si>
  <si>
    <t>04-03L</t>
  </si>
  <si>
    <t>100006-CSA</t>
  </si>
  <si>
    <t>100765-G-CSA</t>
  </si>
  <si>
    <t>DAW2422-W</t>
  </si>
  <si>
    <t>H612 4/5-AS/FS-GW</t>
  </si>
  <si>
    <t>KB2420-3-T-B4-DS60</t>
  </si>
  <si>
    <t>100691-1</t>
  </si>
  <si>
    <t>101665-G-CSA</t>
  </si>
  <si>
    <t>EFW1230-MW-W</t>
  </si>
  <si>
    <t>HL1412 20/25-FS-GW</t>
  </si>
  <si>
    <t>KBS2405-1-T-B1-DS32</t>
  </si>
  <si>
    <t>SKB2005-1-T-B</t>
  </si>
  <si>
    <t>WHF2415I-A</t>
  </si>
  <si>
    <t>WRP230-B-KIT</t>
  </si>
  <si>
    <t>04-11-RW</t>
  </si>
  <si>
    <t>70163-6.0</t>
  </si>
  <si>
    <t>B2-2405ELE</t>
  </si>
  <si>
    <t>LPWA2730-S-TP</t>
  </si>
  <si>
    <t>PKB4810-3-SB</t>
  </si>
  <si>
    <t>55-19</t>
  </si>
  <si>
    <t>70104-41.0</t>
  </si>
  <si>
    <t>70114-9.5</t>
  </si>
  <si>
    <t>WHIC-C</t>
  </si>
  <si>
    <t>B4-2407ELE</t>
  </si>
  <si>
    <t>BKLT120-A</t>
  </si>
  <si>
    <t>EKB2050TB</t>
  </si>
  <si>
    <t>KCVT-2R-W</t>
  </si>
  <si>
    <t>KFS2425-1-2S1-ECM</t>
  </si>
  <si>
    <t>KFUH2435-1-2S1-ECM</t>
  </si>
  <si>
    <t>100-40</t>
  </si>
  <si>
    <t>100821-WD</t>
  </si>
  <si>
    <t>3K2407A-HAL</t>
  </si>
  <si>
    <t>100960-6</t>
  </si>
  <si>
    <t>50 KFUH PORT LEGS-G-CSA</t>
  </si>
  <si>
    <t>CK4815-3</t>
  </si>
  <si>
    <t>H612 6/8-GW</t>
  </si>
  <si>
    <t>KB2403-1-B1-DS32</t>
  </si>
  <si>
    <t>KB2410-1-P</t>
  </si>
  <si>
    <t>KB2703-1-CX-CT24</t>
  </si>
  <si>
    <t>KBS4803-3MP-B2-DS32</t>
  </si>
  <si>
    <t>LPWA2445-S-TP-CB3-G</t>
  </si>
  <si>
    <t>100812-WD</t>
  </si>
  <si>
    <t>100823-8</t>
  </si>
  <si>
    <t>105333-2</t>
  </si>
  <si>
    <t>45 PKB 14-3 CASE</t>
  </si>
  <si>
    <t>CK4810-3</t>
  </si>
  <si>
    <t>EFW1230-T-A</t>
  </si>
  <si>
    <t>KB2404-1-T2-B1</t>
  </si>
  <si>
    <t>104469-2</t>
  </si>
  <si>
    <t>70122-9.0</t>
  </si>
  <si>
    <t>70140-15.0</t>
  </si>
  <si>
    <t>PCK4830-3-T</t>
  </si>
  <si>
    <t>PKB2007-1-T-DT-FM</t>
  </si>
  <si>
    <t>04-10-L</t>
  </si>
  <si>
    <t>101137-5</t>
  </si>
  <si>
    <t>101302-W-FLAT</t>
  </si>
  <si>
    <t>45-0110-1</t>
  </si>
  <si>
    <t>50-1503-G-CSA</t>
  </si>
  <si>
    <t>EFW1220-T2-OG</t>
  </si>
  <si>
    <t>HM812 6/9-AS/FS-GW</t>
  </si>
  <si>
    <t>KF4835-3-ECM</t>
  </si>
  <si>
    <t>MAU2010-1-ECM-SSR</t>
  </si>
  <si>
    <t>100652-48</t>
  </si>
  <si>
    <t>101221-1</t>
  </si>
  <si>
    <t>104637-2</t>
  </si>
  <si>
    <t>70227-19.0</t>
  </si>
  <si>
    <t>EKB1220TB</t>
  </si>
  <si>
    <t>WHF2420-A</t>
  </si>
  <si>
    <t>30-32</t>
  </si>
  <si>
    <t>40-10-W-CSA</t>
  </si>
  <si>
    <t>70143-19.0</t>
  </si>
  <si>
    <t>70150-14.0</t>
  </si>
  <si>
    <t>KB2003-1-B1-DS40</t>
  </si>
  <si>
    <t>KB2705-1-B1-CT24</t>
  </si>
  <si>
    <t>04-04R-NP</t>
  </si>
  <si>
    <t>08 SL CASE</t>
  </si>
  <si>
    <t>101112-1</t>
  </si>
  <si>
    <t>103877-G-CSA</t>
  </si>
  <si>
    <t>104003-4</t>
  </si>
  <si>
    <t>45 PKB BASE</t>
  </si>
  <si>
    <t>70218-4.0</t>
  </si>
  <si>
    <t>100258-SN-CSA</t>
  </si>
  <si>
    <t>50-25</t>
  </si>
  <si>
    <t>70103-3.0</t>
  </si>
  <si>
    <t>70104-10.0</t>
  </si>
  <si>
    <t>70114-21.5</t>
  </si>
  <si>
    <t>70114-24.0</t>
  </si>
  <si>
    <t>KCF3-2730-1-S-TP-DS1</t>
  </si>
  <si>
    <t>06-10-SS</t>
  </si>
  <si>
    <t>101165-2</t>
  </si>
  <si>
    <t>70125-6.5</t>
  </si>
  <si>
    <t>HME812 8/11-AS-GW</t>
  </si>
  <si>
    <t>KB2412-1-B2-CT24-SF</t>
  </si>
  <si>
    <t>LPWA2730-TP-CB3</t>
  </si>
  <si>
    <t>W1215-OG</t>
  </si>
  <si>
    <t>100128-BZ-CSA</t>
  </si>
  <si>
    <t>101928-13</t>
  </si>
  <si>
    <t>50-31-BLU1</t>
  </si>
  <si>
    <t>70194-18.0</t>
  </si>
  <si>
    <t>BKTIMER-3HR-BW</t>
  </si>
  <si>
    <t>KB2412-1-P-FB</t>
  </si>
  <si>
    <t>KFS2022-3-1/2HPR45X2</t>
  </si>
  <si>
    <t>45 KB 14-3 DOUBLE</t>
  </si>
  <si>
    <t>KB2407-1-T-B1-SF</t>
  </si>
  <si>
    <t>KBT-2</t>
  </si>
  <si>
    <t>KFUH2015-1</t>
  </si>
  <si>
    <t>KT2410-A</t>
  </si>
  <si>
    <t>PKB4815-3-T-DT-FM</t>
  </si>
  <si>
    <t>104945-W-CSA</t>
  </si>
  <si>
    <t>20-05-FLAT</t>
  </si>
  <si>
    <t>KFS2412-1-1/3-2S1</t>
  </si>
  <si>
    <t>LPW2740C-I</t>
  </si>
  <si>
    <t>LPWA1215-TP-HLR-W</t>
  </si>
  <si>
    <t>100-0303-NS</t>
  </si>
  <si>
    <t>101310-A-CSA</t>
  </si>
  <si>
    <t>103821-3</t>
  </si>
  <si>
    <t>24-07-B-CSA</t>
  </si>
  <si>
    <t>52-10</t>
  </si>
  <si>
    <t>70205-7.5</t>
  </si>
  <si>
    <t>KB2430-3-T2-B2</t>
  </si>
  <si>
    <t>LPWA2420-S-TP-CB2</t>
  </si>
  <si>
    <t>TKIT-2</t>
  </si>
  <si>
    <t>W2010-I-T-A</t>
  </si>
  <si>
    <t>41-10</t>
  </si>
  <si>
    <t>70195-18.0</t>
  </si>
  <si>
    <t>B8-2024ELE</t>
  </si>
  <si>
    <t>EFW2020I-T</t>
  </si>
  <si>
    <t>KB4815-3MP-B2-DS40</t>
  </si>
  <si>
    <t>100386-11</t>
  </si>
  <si>
    <t>3K1207BW</t>
  </si>
  <si>
    <t>EKB22-08TB</t>
  </si>
  <si>
    <t>KB4805-1-T-B1</t>
  </si>
  <si>
    <t>105336-FLAT</t>
  </si>
  <si>
    <t>25-05-A-CSA</t>
  </si>
  <si>
    <t>HL1412 15/20-FS-GW</t>
  </si>
  <si>
    <t>KCF3-2730-1-S-TP</t>
  </si>
  <si>
    <t>KFS2418-1</t>
  </si>
  <si>
    <t>PKB2412-1-T-FM</t>
  </si>
  <si>
    <t>06 PZ INTERIOR -RF</t>
  </si>
  <si>
    <t>101167-83-W</t>
  </si>
  <si>
    <t>103953-G-CSA</t>
  </si>
  <si>
    <t>24-23-SS</t>
  </si>
  <si>
    <t>70143-18.5</t>
  </si>
  <si>
    <t>KBS2405-1-B1</t>
  </si>
  <si>
    <t>04 KCV 07 CASE</t>
  </si>
  <si>
    <t>100-0230-B-CSA</t>
  </si>
  <si>
    <t>55-12</t>
  </si>
  <si>
    <t>CV2015-COVER</t>
  </si>
  <si>
    <t>KB2004-1-PLTMX</t>
  </si>
  <si>
    <t>KB4812-3MP-PLTMX</t>
  </si>
  <si>
    <t>45-74</t>
  </si>
  <si>
    <t>70126-12.0</t>
  </si>
  <si>
    <t>KCF2-2420-1-S-T2</t>
  </si>
  <si>
    <t>KCF4-2740-1-S-T2-DS1</t>
  </si>
  <si>
    <t>KF4830-1</t>
  </si>
  <si>
    <t>KP1210</t>
  </si>
  <si>
    <t>70205-21.5</t>
  </si>
  <si>
    <t>70212-8.0</t>
  </si>
  <si>
    <t>A01 REWORK</t>
  </si>
  <si>
    <t>EFW1220I</t>
  </si>
  <si>
    <t>KB2025-3-B2-CT24</t>
  </si>
  <si>
    <t>KFUH4818-1</t>
  </si>
  <si>
    <t>LPW1227T-S2-HRC</t>
  </si>
  <si>
    <t>04 KCV 12 CASE WHITE</t>
  </si>
  <si>
    <t>70217-14.0</t>
  </si>
  <si>
    <t>70229-15.0</t>
  </si>
  <si>
    <t>LPW1227T-S2-SN-R</t>
  </si>
  <si>
    <t>PKB2410-1-T-DT-FM</t>
  </si>
  <si>
    <t>100-07</t>
  </si>
  <si>
    <t>30-05</t>
  </si>
  <si>
    <t>70135-5.5</t>
  </si>
  <si>
    <t>KB4015-3MP-T-B2</t>
  </si>
  <si>
    <t>PKB4807-3-T-FM</t>
  </si>
  <si>
    <t>100388-12</t>
  </si>
  <si>
    <t>54-03-1-G-CSA</t>
  </si>
  <si>
    <t>70115-38.0</t>
  </si>
  <si>
    <t>KB2012-3MP-B2</t>
  </si>
  <si>
    <t>KFUH2009-3</t>
  </si>
  <si>
    <t>PAW2720-A</t>
  </si>
  <si>
    <t>03-09A</t>
  </si>
  <si>
    <t>104430-G-CSA</t>
  </si>
  <si>
    <t>30-10-A-CSA</t>
  </si>
  <si>
    <t>5K1212BW</t>
  </si>
  <si>
    <t>HT612 4/5-AS-GW</t>
  </si>
  <si>
    <t>KCV2404-W</t>
  </si>
  <si>
    <t>LPWA2420-TP-CB2</t>
  </si>
  <si>
    <t>PKB4810-3-25C</t>
  </si>
  <si>
    <t>70100-7.5</t>
  </si>
  <si>
    <t>8K2415A</t>
  </si>
  <si>
    <t>KCF3-2030-3-S</t>
  </si>
  <si>
    <t>WHF2412I</t>
  </si>
  <si>
    <t>WR230-B-KIT</t>
  </si>
  <si>
    <t>25-05-B-CSA</t>
  </si>
  <si>
    <t>CONVERSION KIT MAU 10KW-15KW</t>
  </si>
  <si>
    <t>EFW2430I-A</t>
  </si>
  <si>
    <t>KB2007-3MP-P</t>
  </si>
  <si>
    <t>KB4830-3-B3</t>
  </si>
  <si>
    <t>KFUH2410-1</t>
  </si>
  <si>
    <t>LPW1227T-I</t>
  </si>
  <si>
    <t>W2410-I-A</t>
  </si>
  <si>
    <t>101167-34-A</t>
  </si>
  <si>
    <t>70114-9.0</t>
  </si>
  <si>
    <t>70175-19.0</t>
  </si>
  <si>
    <t>70226-9.0</t>
  </si>
  <si>
    <t>KB4805-3MP-5MT-B4</t>
  </si>
  <si>
    <t>KBS4810-3MP-T-B2-DS40</t>
  </si>
  <si>
    <t>LPWA2720-TP-CB2</t>
  </si>
  <si>
    <t>100406-5</t>
  </si>
  <si>
    <t>100652-26</t>
  </si>
  <si>
    <t>102361-G-CSA</t>
  </si>
  <si>
    <t>54-23</t>
  </si>
  <si>
    <t>70219-2.5-19.0</t>
  </si>
  <si>
    <t>SL-DISPLAY</t>
  </si>
  <si>
    <t>106040-FLAT</t>
  </si>
  <si>
    <t>45-1912-PKB</t>
  </si>
  <si>
    <t>KB4803-3MP-PLTMX</t>
  </si>
  <si>
    <t>KCC4-2050-1-S</t>
  </si>
  <si>
    <t>KCF4-2050-1-S-T</t>
  </si>
  <si>
    <t>U2450</t>
  </si>
  <si>
    <t>100824-1</t>
  </si>
  <si>
    <t>101307-2-A-FLAT</t>
  </si>
  <si>
    <t>30-18-W-CSA</t>
  </si>
  <si>
    <t>70102-12.0</t>
  </si>
  <si>
    <t>70178-3.0</t>
  </si>
  <si>
    <t>70210-8.0</t>
  </si>
  <si>
    <t>70220-18.0</t>
  </si>
  <si>
    <t>70365-3.0</t>
  </si>
  <si>
    <t>U2475-SS</t>
  </si>
  <si>
    <t>W1210-T2-A</t>
  </si>
  <si>
    <t>101041-PPG-FORM</t>
  </si>
  <si>
    <t>70111-16.0</t>
  </si>
  <si>
    <t>70205-45.0</t>
  </si>
  <si>
    <t>PKB2005-3-T-DT-FM</t>
  </si>
  <si>
    <t>106055-A-CSA</t>
  </si>
  <si>
    <t>30-18-A-CSA</t>
  </si>
  <si>
    <t>70141-13.5</t>
  </si>
  <si>
    <t>KB4807-1-T-B1-DS40</t>
  </si>
  <si>
    <t>04-0210-W</t>
  </si>
  <si>
    <t>100388-3</t>
  </si>
  <si>
    <t>100667-4</t>
  </si>
  <si>
    <t>70100-8.0</t>
  </si>
  <si>
    <t>70105-10.0</t>
  </si>
  <si>
    <t>KB2005-1-B1</t>
  </si>
  <si>
    <t>KF4815-3-1/3-2S3</t>
  </si>
  <si>
    <t>KT2415-B-T2</t>
  </si>
  <si>
    <t>06-15-SS</t>
  </si>
  <si>
    <t>3CB2405BW</t>
  </si>
  <si>
    <t>HL1012 10/13-AS-GW</t>
  </si>
  <si>
    <t>KCC4-2050-1-R-T2-DS1</t>
  </si>
  <si>
    <t>KCV1206-A</t>
  </si>
  <si>
    <t>105380-FLAT</t>
  </si>
  <si>
    <t>45-KBB1</t>
  </si>
  <si>
    <t>LPWA1227I-TP</t>
  </si>
  <si>
    <t>04-0612-W</t>
  </si>
  <si>
    <t>58-0102</t>
  </si>
  <si>
    <t>KCF3-2730-1-R-3PS</t>
  </si>
  <si>
    <t>PKB4820-3-25</t>
  </si>
  <si>
    <t>PXG-ECO-WD</t>
  </si>
  <si>
    <t>W1215-I-T2</t>
  </si>
  <si>
    <t>04-11-R</t>
  </si>
  <si>
    <t>06-12-SS</t>
  </si>
  <si>
    <t>45-0110-3-P</t>
  </si>
  <si>
    <t>70213-14.0</t>
  </si>
  <si>
    <t>KBT</t>
  </si>
  <si>
    <t>KCF3-2730-1-R-TP-DS1</t>
  </si>
  <si>
    <t>PXSMF-WD</t>
  </si>
  <si>
    <t>40 KBP BLACK L2 ASSM</t>
  </si>
  <si>
    <t>50-22</t>
  </si>
  <si>
    <t>70143-26.0</t>
  </si>
  <si>
    <t>70372-14.0</t>
  </si>
  <si>
    <t>KFS2025-1-2S1</t>
  </si>
  <si>
    <t>KFUH4812-1</t>
  </si>
  <si>
    <t>LPW2445T-S2-HRC</t>
  </si>
  <si>
    <t>101576-Y-CSA</t>
  </si>
  <si>
    <t>104438-4</t>
  </si>
  <si>
    <t>70357-22.0</t>
  </si>
  <si>
    <t>BKC-A</t>
  </si>
  <si>
    <t>CK4820-3-T-DS40</t>
  </si>
  <si>
    <t>HME1012 11/15-AS/FS-GW</t>
  </si>
  <si>
    <t>KB6033-3-B2</t>
  </si>
  <si>
    <t>LPW ARCHITECTURAL-B-CSA</t>
  </si>
  <si>
    <t>06 DAW RC DISPLAY</t>
  </si>
  <si>
    <t>45-17-FORM</t>
  </si>
  <si>
    <t>52 PCK CASE</t>
  </si>
  <si>
    <t>55-20</t>
  </si>
  <si>
    <t>70115-3.5</t>
  </si>
  <si>
    <t>70139-11.0</t>
  </si>
  <si>
    <t>70141-25.5</t>
  </si>
  <si>
    <t>EFW2440-T2</t>
  </si>
  <si>
    <t>EKB22-25TB</t>
  </si>
  <si>
    <t>H612 4/5-AS-GW</t>
  </si>
  <si>
    <t>KC-SB-24</t>
  </si>
  <si>
    <t>PKB2415-1</t>
  </si>
  <si>
    <t>70146.24.0</t>
  </si>
  <si>
    <t>70245-18.0</t>
  </si>
  <si>
    <t>KCF4-2050-1-S-T-DS1</t>
  </si>
  <si>
    <t>PAW1215 W/CORD</t>
  </si>
  <si>
    <t>100545-G-CSA</t>
  </si>
  <si>
    <t>22 WHFS CASE</t>
  </si>
  <si>
    <t>3K2407A</t>
  </si>
  <si>
    <t>70101-7.0</t>
  </si>
  <si>
    <t>KB2007-1-T-B2</t>
  </si>
  <si>
    <t>KCC3-2730-1-S-T-DS1</t>
  </si>
  <si>
    <t>04-09-A-CSA</t>
  </si>
  <si>
    <t>100010-FLAT</t>
  </si>
  <si>
    <t>100386-14</t>
  </si>
  <si>
    <t>58-0404</t>
  </si>
  <si>
    <t>70127-17.0</t>
  </si>
  <si>
    <t>70148-13.0</t>
  </si>
  <si>
    <t>100122-2</t>
  </si>
  <si>
    <t>64071-G</t>
  </si>
  <si>
    <t>70106-14.0</t>
  </si>
  <si>
    <t>100765-2</t>
  </si>
  <si>
    <t>40-07</t>
  </si>
  <si>
    <t>45-08-1-DS</t>
  </si>
  <si>
    <t>54-16-G-CSA</t>
  </si>
  <si>
    <t>55-12-G-CSA</t>
  </si>
  <si>
    <t>5K2012A</t>
  </si>
  <si>
    <t>70246-6.5</t>
  </si>
  <si>
    <t>CV02-W</t>
  </si>
  <si>
    <t>KB2010-1-ECO2S-PLUS</t>
  </si>
  <si>
    <t>KB4810-3-B2-2S3-DS40</t>
  </si>
  <si>
    <t>06-02-PC</t>
  </si>
  <si>
    <t>25-08</t>
  </si>
  <si>
    <t>52-09-FLAT</t>
  </si>
  <si>
    <t>70105-3.0</t>
  </si>
  <si>
    <t>70114-13.0</t>
  </si>
  <si>
    <t>70280-15.5</t>
  </si>
  <si>
    <t>EFW1220H</t>
  </si>
  <si>
    <t>EKB22-.84TB</t>
  </si>
  <si>
    <t>K602-R</t>
  </si>
  <si>
    <t>KFS2430-3-SCR45X2-3</t>
  </si>
  <si>
    <t>KFUH2022-3-DS80</t>
  </si>
  <si>
    <t>70113-10.0</t>
  </si>
  <si>
    <t>70219-4.0-16.0</t>
  </si>
  <si>
    <t>70246-21.0</t>
  </si>
  <si>
    <t>70288-13.0</t>
  </si>
  <si>
    <t>KCC4-2750-1-S-TP</t>
  </si>
  <si>
    <t>LPWV1215</t>
  </si>
  <si>
    <t>22-41</t>
  </si>
  <si>
    <t>41-13</t>
  </si>
  <si>
    <t>70157-8.0</t>
  </si>
  <si>
    <t>70173-5.0</t>
  </si>
  <si>
    <t>70229-18.0</t>
  </si>
  <si>
    <t>B8-2418ELE</t>
  </si>
  <si>
    <t>KCF3-2730-1-S-RT24-DS1</t>
  </si>
  <si>
    <t>KCVT-2L-W</t>
  </si>
  <si>
    <t>KT2415-HRC</t>
  </si>
  <si>
    <t>WHF2015I-HM-A</t>
  </si>
  <si>
    <t>103996-6</t>
  </si>
  <si>
    <t>70220-20.0</t>
  </si>
  <si>
    <t>70265-19.0</t>
  </si>
  <si>
    <t>LPWA1215-S-TP-CB2-W</t>
  </si>
  <si>
    <t>LPWA2740</t>
  </si>
  <si>
    <t>52-29</t>
  </si>
  <si>
    <t>54-10-L</t>
  </si>
  <si>
    <t>58 KC 2FT CASE</t>
  </si>
  <si>
    <t>KB2404-1-B1-CX-SFR</t>
  </si>
  <si>
    <t>KBS2005-3MP-T-B2</t>
  </si>
  <si>
    <t>54 CKL BASE</t>
  </si>
  <si>
    <t>58-0303R</t>
  </si>
  <si>
    <t>CK2015-1</t>
  </si>
  <si>
    <t>70143-4.5</t>
  </si>
  <si>
    <t>70260-15.0</t>
  </si>
  <si>
    <t>EFW2420-NG</t>
  </si>
  <si>
    <t>KCC3-2030-1-R-T</t>
  </si>
  <si>
    <t>W1215-I-DS15-W</t>
  </si>
  <si>
    <t>100667-3</t>
  </si>
  <si>
    <t>30-18-A</t>
  </si>
  <si>
    <t>KBS-T</t>
  </si>
  <si>
    <t>04 KCV 15 CASE WHITE</t>
  </si>
  <si>
    <t>04-0209-A</t>
  </si>
  <si>
    <t>04-0609-W</t>
  </si>
  <si>
    <t>100009-FORM</t>
  </si>
  <si>
    <t>104964-KF4810-1-2S1-ECM</t>
  </si>
  <si>
    <t>30-20-W-CSA</t>
  </si>
  <si>
    <t>KB2025-3-T-B2</t>
  </si>
  <si>
    <t>KFUH2410-1-T</t>
  </si>
  <si>
    <t>LPWA2020I-TP</t>
  </si>
  <si>
    <t>100328-PPG-FLAT</t>
  </si>
  <si>
    <t>105338-G-CSA</t>
  </si>
  <si>
    <t>70316-4.0</t>
  </si>
  <si>
    <t>CV2407-COVER</t>
  </si>
  <si>
    <t>KF 1/3 240V MTR &amp; CAP</t>
  </si>
  <si>
    <t>100-08</t>
  </si>
  <si>
    <t>30-08</t>
  </si>
  <si>
    <t>70106-4.0</t>
  </si>
  <si>
    <t>KFUH2060-3-2S3-ECM</t>
  </si>
  <si>
    <t>103815-1</t>
  </si>
  <si>
    <t>25-04</t>
  </si>
  <si>
    <t>70135-20.0</t>
  </si>
  <si>
    <t>KCF2-4820-3-S-T2</t>
  </si>
  <si>
    <t>KCF4-2040-3-S-T-3PS</t>
  </si>
  <si>
    <t>KCF4-2440-1-S</t>
  </si>
  <si>
    <t>KF4815-1-3S1</t>
  </si>
  <si>
    <t>PX1215-ECO-WD-WOA</t>
  </si>
  <si>
    <t>100173-2</t>
  </si>
  <si>
    <t>100959-1</t>
  </si>
  <si>
    <t>101599-Y-CSA</t>
  </si>
  <si>
    <t>70146-33.0</t>
  </si>
  <si>
    <t>70204-12.0</t>
  </si>
  <si>
    <t>70220-16.5</t>
  </si>
  <si>
    <t>BKCB2-A</t>
  </si>
  <si>
    <t>LPW2445-ECO-OB-R</t>
  </si>
  <si>
    <t>LPWA2040I-CT24</t>
  </si>
  <si>
    <t>LPWA2740-CT24-B</t>
  </si>
  <si>
    <t>100176-B-CSA</t>
  </si>
  <si>
    <t>100809-3</t>
  </si>
  <si>
    <t>102693-1W</t>
  </si>
  <si>
    <t>22-50</t>
  </si>
  <si>
    <t>70117-14.0</t>
  </si>
  <si>
    <t>PTG-WIRE/PLUGC</t>
  </si>
  <si>
    <t>BBCVR18-4</t>
  </si>
  <si>
    <t>KB2404-1-B1-CX-CT24</t>
  </si>
  <si>
    <t>KBS2405-1-T-B1-DS40</t>
  </si>
  <si>
    <t>KCF2-4820-1-S-T</t>
  </si>
  <si>
    <t>LPWA2740-TP-G</t>
  </si>
  <si>
    <t>PKB2005-3-T-FM</t>
  </si>
  <si>
    <t>102359-G-CSA</t>
  </si>
  <si>
    <t>105386-S-CSA</t>
  </si>
  <si>
    <t>10K2418BW</t>
  </si>
  <si>
    <t>50-1503-4-G-CSA</t>
  </si>
  <si>
    <t>70115-15.5</t>
  </si>
  <si>
    <t>70151-8.0</t>
  </si>
  <si>
    <t>EFW2430I-T2</t>
  </si>
  <si>
    <t>KFS2020-3-4S3-NC</t>
  </si>
  <si>
    <t>KFUH2415-1-2S1-ECM</t>
  </si>
  <si>
    <t>PXG-SN</t>
  </si>
  <si>
    <t>100928-10</t>
  </si>
  <si>
    <t>101442-BLU1</t>
  </si>
  <si>
    <t>30-02-A-CSA</t>
  </si>
  <si>
    <t>KB2010-3MP-B2-DS40</t>
  </si>
  <si>
    <t>KB4004.5-3-T2-B2</t>
  </si>
  <si>
    <t>OKH191H6R-240V</t>
  </si>
  <si>
    <t>PKB2010-1-T-FM</t>
  </si>
  <si>
    <t>100-0330-NS</t>
  </si>
  <si>
    <t>101167-71-W</t>
  </si>
  <si>
    <t>22-23</t>
  </si>
  <si>
    <t>70131-72.0</t>
  </si>
  <si>
    <t>CK2003-3</t>
  </si>
  <si>
    <t>KB2407-1-P</t>
  </si>
  <si>
    <t>KCC2-2020-1-S-TP</t>
  </si>
  <si>
    <t>LPW2445T-S2-AD-R</t>
  </si>
  <si>
    <t>06 PAW INTERIOR-SS</t>
  </si>
  <si>
    <t>21-01</t>
  </si>
  <si>
    <t>30-16-A-CSA</t>
  </si>
  <si>
    <t>45 WELD NUT BRKT 2-FLAT</t>
  </si>
  <si>
    <t>70102-9.0</t>
  </si>
  <si>
    <t>70156-14.0</t>
  </si>
  <si>
    <t>KF4835-3</t>
  </si>
  <si>
    <t>LPWAG-BW</t>
  </si>
  <si>
    <t>WHF2420I-HM-W</t>
  </si>
  <si>
    <t>100928-2</t>
  </si>
  <si>
    <t>101227-2</t>
  </si>
  <si>
    <t>103137-1</t>
  </si>
  <si>
    <t>31-04</t>
  </si>
  <si>
    <t>70150-11.0</t>
  </si>
  <si>
    <t>KB4810-3MP-T-B2-DS40</t>
  </si>
  <si>
    <t>LPWASA-B</t>
  </si>
  <si>
    <t>MAU2010-3-ECM-SSR-DS63</t>
  </si>
  <si>
    <t>WHSC-C-A</t>
  </si>
  <si>
    <t>06-16-SS</t>
  </si>
  <si>
    <t>20-05-FORM-CSA</t>
  </si>
  <si>
    <t>52 PCK SHROUD</t>
  </si>
  <si>
    <t>70114-23.5</t>
  </si>
  <si>
    <t>EFW2040-MW-HRC</t>
  </si>
  <si>
    <t>KB2405-3MP-T-B2</t>
  </si>
  <si>
    <t>KB4004-3-T2-B2</t>
  </si>
  <si>
    <t>KFS2420A-1</t>
  </si>
  <si>
    <t>WHFC1215-A</t>
  </si>
  <si>
    <t>54-20</t>
  </si>
  <si>
    <t>70141-19.0</t>
  </si>
  <si>
    <t>EFW1220-T2</t>
  </si>
  <si>
    <t>KB4803-3MP-P</t>
  </si>
  <si>
    <t>100128-5</t>
  </si>
  <si>
    <t>100821-OB-CSA</t>
  </si>
  <si>
    <t>100984-G-CSA</t>
  </si>
  <si>
    <t>101138-5</t>
  </si>
  <si>
    <t>LPWA2030-TP-CT24-BZ</t>
  </si>
  <si>
    <t>25-09</t>
  </si>
  <si>
    <t>70106-15.0</t>
  </si>
  <si>
    <t>HM812 8/11-AS/FS-GW</t>
  </si>
  <si>
    <t>KB4810-3MP-T2-B2</t>
  </si>
  <si>
    <t>KCF4-4850-3-S-T</t>
  </si>
  <si>
    <t>SL1215 W/HANDLE&amp;CORD</t>
  </si>
  <si>
    <t>24-05-NC</t>
  </si>
  <si>
    <t>KB2005-1-T-B1</t>
  </si>
  <si>
    <t>KB2415-3-P</t>
  </si>
  <si>
    <t>KBS2010-3MP-B2-CT24</t>
  </si>
  <si>
    <t>W1205</t>
  </si>
  <si>
    <t>31-02-W-CSA</t>
  </si>
  <si>
    <t>70104-17.0</t>
  </si>
  <si>
    <t>70140-20.5</t>
  </si>
  <si>
    <t>70178-7.0</t>
  </si>
  <si>
    <t>CV02</t>
  </si>
  <si>
    <t>KT2405</t>
  </si>
  <si>
    <t>58-12</t>
  </si>
  <si>
    <t>70107-7.0</t>
  </si>
  <si>
    <t>KBS4807-1-B1</t>
  </si>
  <si>
    <t>04-0607</t>
  </si>
  <si>
    <t>104943-2-FORM</t>
  </si>
  <si>
    <t>104957-2007-3-2S3-ECM</t>
  </si>
  <si>
    <t>3CB2005A</t>
  </si>
  <si>
    <t>75-10</t>
  </si>
  <si>
    <t>KCF4-2420-1-S-TP-DS1</t>
  </si>
  <si>
    <t>KFUH4825-1</t>
  </si>
  <si>
    <t>LPWA2015-TP</t>
  </si>
  <si>
    <t>100928-5</t>
  </si>
  <si>
    <t>101631-G-CSA</t>
  </si>
  <si>
    <t>104637-4</t>
  </si>
  <si>
    <t>KFS2012-3-3S3-ECM</t>
  </si>
  <si>
    <t>KFS2422-1</t>
  </si>
  <si>
    <t>100386-9</t>
  </si>
  <si>
    <t>101152-2</t>
  </si>
  <si>
    <t>52-13-PCK-Y-CSA</t>
  </si>
  <si>
    <t>58-2004</t>
  </si>
  <si>
    <t>70207-8.0</t>
  </si>
  <si>
    <t>CERAMIC 5-2410ELE</t>
  </si>
  <si>
    <t>KBS2003-3MP</t>
  </si>
  <si>
    <t>LPWA1227-TP-W</t>
  </si>
  <si>
    <t>LPWIC-S2</t>
  </si>
  <si>
    <t>PCKW2415-1</t>
  </si>
  <si>
    <t>104957-2424-3-2S3-ECM</t>
  </si>
  <si>
    <t>105337-1</t>
  </si>
  <si>
    <t>20 WSC ALMOND CASE</t>
  </si>
  <si>
    <t>70115-15.0</t>
  </si>
  <si>
    <t>CK2415-3</t>
  </si>
  <si>
    <t>HLE1012 11/15-GW</t>
  </si>
  <si>
    <t>PKB2010-3-T-DT-FM</t>
  </si>
  <si>
    <t>04-10-R</t>
  </si>
  <si>
    <t>101098-109.0</t>
  </si>
  <si>
    <t>104964-KF4825-3-2S3-ECM</t>
  </si>
  <si>
    <t>70105-8.5</t>
  </si>
  <si>
    <t>KB2405-1-T-B1</t>
  </si>
  <si>
    <t>KF4825-3</t>
  </si>
  <si>
    <t>LPWA2045-S-W</t>
  </si>
  <si>
    <t>PCKW2425-3</t>
  </si>
  <si>
    <t>3CB2005BW</t>
  </si>
  <si>
    <t>70141-35.5</t>
  </si>
  <si>
    <t>KB2430-3-P-FB</t>
  </si>
  <si>
    <t>KB4805-3MP-B2</t>
  </si>
  <si>
    <t>01 5'BB SHIELD BW</t>
  </si>
  <si>
    <t>50-06</t>
  </si>
  <si>
    <t>64-05</t>
  </si>
  <si>
    <t>70102-15.5</t>
  </si>
  <si>
    <t>KBS2003-1-B1-DS32</t>
  </si>
  <si>
    <t>PKB2015-3-P</t>
  </si>
  <si>
    <t>100295-PPG-FLAT</t>
  </si>
  <si>
    <t>101225-3</t>
  </si>
  <si>
    <t>24-23-01-SS</t>
  </si>
  <si>
    <t>70104-14.0</t>
  </si>
  <si>
    <t>70210-21.0</t>
  </si>
  <si>
    <t>KB4806-3MP-B2-DS40-CT24</t>
  </si>
  <si>
    <t>KCC2-4820-3-S</t>
  </si>
  <si>
    <t>6K2415A-HAL</t>
  </si>
  <si>
    <t>70141-11.0</t>
  </si>
  <si>
    <t>BKT2-TP</t>
  </si>
  <si>
    <t>KB2412-3-B2</t>
  </si>
  <si>
    <t>KCF4-2040-1-R-T</t>
  </si>
  <si>
    <t>KFUH2415-1</t>
  </si>
  <si>
    <t>40 KBP MOTOR WIRE</t>
  </si>
  <si>
    <t>45-02-3-SS</t>
  </si>
  <si>
    <t>70110-9.5</t>
  </si>
  <si>
    <t>70159-9.0</t>
  </si>
  <si>
    <t>KBS2005-3MP-B2</t>
  </si>
  <si>
    <t>KCF3-2015-1-S-T</t>
  </si>
  <si>
    <t>W2020-I-T2</t>
  </si>
  <si>
    <t>04-04L-W</t>
  </si>
  <si>
    <t>70117-6.0</t>
  </si>
  <si>
    <t>70132-3.0</t>
  </si>
  <si>
    <t>KCF3-2730-1-S-T-RT24</t>
  </si>
  <si>
    <t>LPW2040C-W</t>
  </si>
  <si>
    <t>101214-2</t>
  </si>
  <si>
    <t>101422-1</t>
  </si>
  <si>
    <t>70204-10.0</t>
  </si>
  <si>
    <t>70235-9.0-6.0</t>
  </si>
  <si>
    <t>73-015</t>
  </si>
  <si>
    <t>CK4820-3-T</t>
  </si>
  <si>
    <t>PAW2422-OGB</t>
  </si>
  <si>
    <t>101615-2</t>
  </si>
  <si>
    <t>70153-12.0</t>
  </si>
  <si>
    <t>70229-8.0</t>
  </si>
  <si>
    <t>B5-2412ELE</t>
  </si>
  <si>
    <t>70134-14.0</t>
  </si>
  <si>
    <t>BKT COVER PLATE B/W</t>
  </si>
  <si>
    <t>KFS2415-1-3S1</t>
  </si>
  <si>
    <t>100-0340-NS-W-CSA</t>
  </si>
  <si>
    <t>100255-SN-CSA</t>
  </si>
  <si>
    <t>101116-1</t>
  </si>
  <si>
    <t>104957-2008-3-ECM</t>
  </si>
  <si>
    <t>2K2405A</t>
  </si>
  <si>
    <t>70103-27.0</t>
  </si>
  <si>
    <t>CERAMIC 6-1212ELE</t>
  </si>
  <si>
    <t>101115-2</t>
  </si>
  <si>
    <t>30-04-A</t>
  </si>
  <si>
    <t>KB2406-3MP-T-B2</t>
  </si>
  <si>
    <t>101600-Y-CSA</t>
  </si>
  <si>
    <t>KB4807-1-B2</t>
  </si>
  <si>
    <t>KBS4830-3-T-B2-3PS</t>
  </si>
  <si>
    <t>100-0203</t>
  </si>
  <si>
    <t>KBS6015-3MP-B2</t>
  </si>
  <si>
    <t>KFUH4830-3-2S3-ECM</t>
  </si>
  <si>
    <t>PKB2410-1-25C</t>
  </si>
  <si>
    <t>SKB2405-1-T-B</t>
  </si>
  <si>
    <t>45-72</t>
  </si>
  <si>
    <t>70121-6.0</t>
  </si>
  <si>
    <t>LPWAG-G</t>
  </si>
  <si>
    <t>W1210-I-A</t>
  </si>
  <si>
    <t>70100-10.5</t>
  </si>
  <si>
    <t>70108-14.0</t>
  </si>
  <si>
    <t>70134-16.0</t>
  </si>
  <si>
    <t>70305-9.0</t>
  </si>
  <si>
    <t>CK2007-1</t>
  </si>
  <si>
    <t>KB2412-3MP-B2</t>
  </si>
  <si>
    <t>100078-G-CSA</t>
  </si>
  <si>
    <t>100928-6</t>
  </si>
  <si>
    <t>25-05</t>
  </si>
  <si>
    <t>40 KBP YELLOW JUMP</t>
  </si>
  <si>
    <t>CK2003-3-T-DS40</t>
  </si>
  <si>
    <t>KCF4-4840-3-S-TP</t>
  </si>
  <si>
    <t>LPW2740C-G</t>
  </si>
  <si>
    <t>LPWV2715-TP</t>
  </si>
  <si>
    <t>W2015-I-T</t>
  </si>
  <si>
    <t>EFW2440-NG</t>
  </si>
  <si>
    <t>KB2705-1-P</t>
  </si>
  <si>
    <t>PKB LOUVER BASE</t>
  </si>
  <si>
    <t>30-01-CSA</t>
  </si>
  <si>
    <t>3K2405BW</t>
  </si>
  <si>
    <t>70109-78.0</t>
  </si>
  <si>
    <t>70166-20.0</t>
  </si>
  <si>
    <t>100389-11</t>
  </si>
  <si>
    <t>100652-8</t>
  </si>
  <si>
    <t>KBS2003-1-T-B1-DS32</t>
  </si>
  <si>
    <t>A04 REWORK</t>
  </si>
  <si>
    <t>KB2010-1-B2</t>
  </si>
  <si>
    <t>KB2406-1-T-B1</t>
  </si>
  <si>
    <t>PX2417-ECO-AD-R</t>
  </si>
  <si>
    <t>100543-9</t>
  </si>
  <si>
    <t>103137-2</t>
  </si>
  <si>
    <t>103900-G-CSA</t>
  </si>
  <si>
    <t>24-07-A-CSA</t>
  </si>
  <si>
    <t>45-0112-3DL</t>
  </si>
  <si>
    <t>45-85-14</t>
  </si>
  <si>
    <t>AH1/2-120V</t>
  </si>
  <si>
    <t>EFW2420-T</t>
  </si>
  <si>
    <t>PKB4805-3-T-DT-FM</t>
  </si>
  <si>
    <t>58-0402</t>
  </si>
  <si>
    <t>70106-6.5</t>
  </si>
  <si>
    <t>70215-10.0</t>
  </si>
  <si>
    <t>B3-2007ELE</t>
  </si>
  <si>
    <t>HL1412 20/25-AS-GW</t>
  </si>
  <si>
    <t>KCF4-2040-1-S-T-DS1</t>
  </si>
  <si>
    <t>KF4820-3-2S3</t>
  </si>
  <si>
    <t>45-0314-PKB</t>
  </si>
  <si>
    <t>70104-2.0</t>
  </si>
  <si>
    <t>CK4807-3-ND</t>
  </si>
  <si>
    <t>KFUH-90RD</t>
  </si>
  <si>
    <t>KTW1215-HLS-TGSS-T</t>
  </si>
  <si>
    <t>55-01</t>
  </si>
  <si>
    <t>70278-3.0</t>
  </si>
  <si>
    <t>KFS2005-1</t>
  </si>
  <si>
    <t>KFS2025-1-2S1-ECM</t>
  </si>
  <si>
    <t>105374-FLAT</t>
  </si>
  <si>
    <t>32-2-W-CSA</t>
  </si>
  <si>
    <t>CERAMIC 3-2705ELE</t>
  </si>
  <si>
    <t>KBS4812-3MP-B2-DS32</t>
  </si>
  <si>
    <t>101421-2</t>
  </si>
  <si>
    <t>105337-2</t>
  </si>
  <si>
    <t>45 WELD NUT BRKT 2</t>
  </si>
  <si>
    <t>70108-4.0</t>
  </si>
  <si>
    <t>100652-37</t>
  </si>
  <si>
    <t>22-04-W-CSA</t>
  </si>
  <si>
    <t>30-25-W-CSA</t>
  </si>
  <si>
    <t>CV012</t>
  </si>
  <si>
    <t>KB2005-1-T-B1-SF</t>
  </si>
  <si>
    <t>U12100-SS 5-15P 6FT</t>
  </si>
  <si>
    <t>100-0303-W-CSA</t>
  </si>
  <si>
    <t>100808-1</t>
  </si>
  <si>
    <t>32 EFW L2 TEST WIRE</t>
  </si>
  <si>
    <t>EFW2440I-A</t>
  </si>
  <si>
    <t>LPW1222T-S2-HRC</t>
  </si>
  <si>
    <t>70114-24.5</t>
  </si>
  <si>
    <t>70141-7.5</t>
  </si>
  <si>
    <t>70150-4.0</t>
  </si>
  <si>
    <t>70331-72.0</t>
  </si>
  <si>
    <t>100772-1</t>
  </si>
  <si>
    <t>105812-FLAT</t>
  </si>
  <si>
    <t>70175-15.0</t>
  </si>
  <si>
    <t>EFT-1</t>
  </si>
  <si>
    <t>U24100-TPNL</t>
  </si>
  <si>
    <t>104957-2012-3-2S3-ECM</t>
  </si>
  <si>
    <t>45 KB 10-3-50W CASE</t>
  </si>
  <si>
    <t>70107-4.0</t>
  </si>
  <si>
    <t>70226-4.0</t>
  </si>
  <si>
    <t>AD104438-6</t>
  </si>
  <si>
    <t>IB-KBT</t>
  </si>
  <si>
    <t>KB2705-1-T2-B1</t>
  </si>
  <si>
    <t>KF4820-3</t>
  </si>
  <si>
    <t>PKB2410-3-P</t>
  </si>
  <si>
    <t>PKB4810-3-T-DT-FM-SPECIAL</t>
  </si>
  <si>
    <t>70220-9.0</t>
  </si>
  <si>
    <t>KFS2020-3-1/2HP-4S3</t>
  </si>
  <si>
    <t>KT1212</t>
  </si>
  <si>
    <t>104957-2008-1-ECM</t>
  </si>
  <si>
    <t>70147-7.0</t>
  </si>
  <si>
    <t>70178-4.0</t>
  </si>
  <si>
    <t>70327-12.0</t>
  </si>
  <si>
    <t>BBCVR18-8-BW</t>
  </si>
  <si>
    <t>CV10-W</t>
  </si>
  <si>
    <t>KB2015-3MP-B2-DS60</t>
  </si>
  <si>
    <t>KB4810-3MP-P</t>
  </si>
  <si>
    <t>KCF3-4830-3-R-T</t>
  </si>
  <si>
    <t>KT1215-B</t>
  </si>
  <si>
    <t>WHFC2415-A</t>
  </si>
  <si>
    <t>101098-1</t>
  </si>
  <si>
    <t>104649-2</t>
  </si>
  <si>
    <t>4K2407BW</t>
  </si>
  <si>
    <t>70299-4.5-4.5-4.0-15.0</t>
  </si>
  <si>
    <t>BBCVR18-3-W-CSA</t>
  </si>
  <si>
    <t>HT GRILL</t>
  </si>
  <si>
    <t>KB2420-3-P-FB</t>
  </si>
  <si>
    <t>100 HL VENTURI</t>
  </si>
  <si>
    <t>101137-8</t>
  </si>
  <si>
    <t>45-0310-P</t>
  </si>
  <si>
    <t>LPWA2020-S-TP-CT24-W</t>
  </si>
  <si>
    <t>PCK4820-3-T-DT-PB-CH</t>
  </si>
  <si>
    <t>SLT-2</t>
  </si>
  <si>
    <t>70110-21.0</t>
  </si>
  <si>
    <t>70226-17.0</t>
  </si>
  <si>
    <t>8K2418BW</t>
  </si>
  <si>
    <t>KB2705-1-T-B1-DS40</t>
  </si>
  <si>
    <t>KBS2407-3MP-B2-CT24-DS40</t>
  </si>
  <si>
    <t>22-33</t>
  </si>
  <si>
    <t>45-24</t>
  </si>
  <si>
    <t>70128-3.0-5.0</t>
  </si>
  <si>
    <t>TKIT-1</t>
  </si>
  <si>
    <t>70144-10.0</t>
  </si>
  <si>
    <t>70265-16.0</t>
  </si>
  <si>
    <t>70322-24.0</t>
  </si>
  <si>
    <t>KCC2-2020-1-R-T-DS1</t>
  </si>
  <si>
    <t>KTW1215-HLS-TGSS</t>
  </si>
  <si>
    <t>LPW2740T-W</t>
  </si>
  <si>
    <t>45-16-3</t>
  </si>
  <si>
    <t>58-0304-W-CSA</t>
  </si>
  <si>
    <t>70227-11.0</t>
  </si>
  <si>
    <t>CK4833-3-DS40-SSR45</t>
  </si>
  <si>
    <t>KB2404-1-T2-B1-DS40</t>
  </si>
  <si>
    <t>PKB4810-1-T-FM</t>
  </si>
  <si>
    <t>100389-9</t>
  </si>
  <si>
    <t>22-20-NC</t>
  </si>
  <si>
    <t>70110-5.0</t>
  </si>
  <si>
    <t>70344-14.0</t>
  </si>
  <si>
    <t>KB2005-1-B1-CX</t>
  </si>
  <si>
    <t>KB2412-1-B2</t>
  </si>
  <si>
    <t>KCF4-2740-1-R</t>
  </si>
  <si>
    <t>21-01-FLANGE</t>
  </si>
  <si>
    <t>45-0110-3-18GA</t>
  </si>
  <si>
    <t>70204-14.0</t>
  </si>
  <si>
    <t>KCF3-2730-1-S-SB36</t>
  </si>
  <si>
    <t>KCV2409-W</t>
  </si>
  <si>
    <t>KF4818-3</t>
  </si>
  <si>
    <t>LPW2045C-G</t>
  </si>
  <si>
    <t>101402-G-CSA</t>
  </si>
  <si>
    <t>25-05-A</t>
  </si>
  <si>
    <t>30-22</t>
  </si>
  <si>
    <t>3CB1206BW-T2L-10H14</t>
  </si>
  <si>
    <t>45 KB 10-3-SS CASE</t>
  </si>
  <si>
    <t>70226-10.0</t>
  </si>
  <si>
    <t>KB2003-3MP-B2</t>
  </si>
  <si>
    <t>LPWA2730-S-TP-CB2-W</t>
  </si>
  <si>
    <t>45-71</t>
  </si>
  <si>
    <t>KFS-MB</t>
  </si>
  <si>
    <t>104957-2412-3-ECM</t>
  </si>
  <si>
    <t>104964-KF4820-3-2S3-ECM</t>
  </si>
  <si>
    <t>52-18-FLAT</t>
  </si>
  <si>
    <t>04 KCV 10 CASE WHITE</t>
  </si>
  <si>
    <t>70100-7.0</t>
  </si>
  <si>
    <t>70215-7.0</t>
  </si>
  <si>
    <t>BKT1</t>
  </si>
  <si>
    <t>KFSD2430-31/3SSR45NC</t>
  </si>
  <si>
    <t>LPWA1215</t>
  </si>
  <si>
    <t>LPWA2430-TP</t>
  </si>
  <si>
    <t>PKB2410-1-T-FM</t>
  </si>
  <si>
    <t>WHF 120V CONSUMABLE</t>
  </si>
  <si>
    <t>04-09-W</t>
  </si>
  <si>
    <t>100-0305-NS</t>
  </si>
  <si>
    <t>100-0330-B</t>
  </si>
  <si>
    <t>101167-34-W</t>
  </si>
  <si>
    <t>30-18</t>
  </si>
  <si>
    <t>70150-5.0</t>
  </si>
  <si>
    <t>KFS2020-1</t>
  </si>
  <si>
    <t>100652-22</t>
  </si>
  <si>
    <t>3K2405A</t>
  </si>
  <si>
    <t>70221-13.0</t>
  </si>
  <si>
    <t>70343-15.0</t>
  </si>
  <si>
    <t>KFUH2030-3-2S3</t>
  </si>
  <si>
    <t>PKB2010-1-T-DT-FM</t>
  </si>
  <si>
    <t>W1210-I-T2</t>
  </si>
  <si>
    <t>100652-10</t>
  </si>
  <si>
    <t>70141-6.0</t>
  </si>
  <si>
    <t>KFS2005-1-1/3</t>
  </si>
  <si>
    <t>MAU2018-1-ECM-SSR</t>
  </si>
  <si>
    <t>PKB4810-3</t>
  </si>
  <si>
    <t>100388-2</t>
  </si>
  <si>
    <t>103827-1</t>
  </si>
  <si>
    <t>5K2412BW-BK</t>
  </si>
  <si>
    <t>70105-7.5</t>
  </si>
  <si>
    <t>70142-19.0</t>
  </si>
  <si>
    <t>CK4805-1</t>
  </si>
  <si>
    <t>KFS2025-1</t>
  </si>
  <si>
    <t>100-41-G-CSA</t>
  </si>
  <si>
    <t>64 UTILITY CASE-G-CSA</t>
  </si>
  <si>
    <t>70184-18.0</t>
  </si>
  <si>
    <t>70235-5.5</t>
  </si>
  <si>
    <t>KB4812-3MP-5MT-B4</t>
  </si>
  <si>
    <t>MAU2420-1-ECM-SSR</t>
  </si>
  <si>
    <t>PKB4820-3-T-FM</t>
  </si>
  <si>
    <t>100128-4</t>
  </si>
  <si>
    <t>101440-1</t>
  </si>
  <si>
    <t>54-14</t>
  </si>
  <si>
    <t>EFW2025I</t>
  </si>
  <si>
    <t>KBS BRACKET BOLT ASSEM</t>
  </si>
  <si>
    <t>KFUH2418-1</t>
  </si>
  <si>
    <t>104964-KF4805-1-ECM</t>
  </si>
  <si>
    <t>24-05-BLACK</t>
  </si>
  <si>
    <t>70104-18.0</t>
  </si>
  <si>
    <t>70275-14.0</t>
  </si>
  <si>
    <t>B7-2418ELE</t>
  </si>
  <si>
    <t>KFUH4810-3-2S3-ECM</t>
  </si>
  <si>
    <t>103817-BLU1</t>
  </si>
  <si>
    <t>106058-W-CSA</t>
  </si>
  <si>
    <t>45-71B</t>
  </si>
  <si>
    <t>70198-5.5</t>
  </si>
  <si>
    <t>70369-10.0</t>
  </si>
  <si>
    <t>KB2412-1-B2-CT24</t>
  </si>
  <si>
    <t>LPWA2740I-TP-W</t>
  </si>
  <si>
    <t>100406-8</t>
  </si>
  <si>
    <t>104943-FLAT</t>
  </si>
  <si>
    <t>54-04-3-G-CSA</t>
  </si>
  <si>
    <t>70114-37.5</t>
  </si>
  <si>
    <t>70220-7.5</t>
  </si>
  <si>
    <t>CERAMIC 2-2003ELE</t>
  </si>
  <si>
    <t>KF4810-3-1/3HP-2S3</t>
  </si>
  <si>
    <t>PKB4805-3-T-FM</t>
  </si>
  <si>
    <t>100008-FLAT</t>
  </si>
  <si>
    <t>100373-FLAT</t>
  </si>
  <si>
    <t>45-15-2-FLAT</t>
  </si>
  <si>
    <t>70105-22.0</t>
  </si>
  <si>
    <t>CV1204-COVER</t>
  </si>
  <si>
    <t>LPW ARCHITECTURAL-BZ-CSA</t>
  </si>
  <si>
    <t>LPW2045C</t>
  </si>
  <si>
    <t>LPW2740T-A</t>
  </si>
  <si>
    <t>LPWV1215-TP-CB-BZ</t>
  </si>
  <si>
    <t>101114-4</t>
  </si>
  <si>
    <t>101928-1</t>
  </si>
  <si>
    <t>102685-G-CSA</t>
  </si>
  <si>
    <t>KFS2015-3-DS60</t>
  </si>
  <si>
    <t>WHF1212I-A</t>
  </si>
  <si>
    <t>101297-G-CSA</t>
  </si>
  <si>
    <t>54-05</t>
  </si>
  <si>
    <t>70130-5.0</t>
  </si>
  <si>
    <t>70205-12.0</t>
  </si>
  <si>
    <t>CERAMIC 5-1210ELE</t>
  </si>
  <si>
    <t>DAW1215-SS</t>
  </si>
  <si>
    <t>LPWV1215-CT24</t>
  </si>
  <si>
    <t>PAW1215-A</t>
  </si>
  <si>
    <t>45 PKB 12-3 CASE</t>
  </si>
  <si>
    <t>52 CK CASE-BLU1-CSA</t>
  </si>
  <si>
    <t>70147-3.5</t>
  </si>
  <si>
    <t>WHF1210-HM-T-DISC-A</t>
  </si>
  <si>
    <t>WHFC1205</t>
  </si>
  <si>
    <t>5CB1210BW</t>
  </si>
  <si>
    <t>70141-12.5</t>
  </si>
  <si>
    <t>EKB22-08T</t>
  </si>
  <si>
    <t>100409-2</t>
  </si>
  <si>
    <t>100821-SN</t>
  </si>
  <si>
    <t>101204-2</t>
  </si>
  <si>
    <t>102691-A</t>
  </si>
  <si>
    <t>103974-G-CSA</t>
  </si>
  <si>
    <t>KCF2-2420-1-S</t>
  </si>
  <si>
    <t>PKB2015-1-T-DT-FM</t>
  </si>
  <si>
    <t>30-02-W-CSA</t>
  </si>
  <si>
    <t>CV05-A</t>
  </si>
  <si>
    <t>KB2712-1-B2</t>
  </si>
  <si>
    <t>KBB-2-ECO</t>
  </si>
  <si>
    <t>KBP 120V CONSUMABLE</t>
  </si>
  <si>
    <t>100652-36</t>
  </si>
  <si>
    <t>58-0202</t>
  </si>
  <si>
    <t>EFW2430-OG</t>
  </si>
  <si>
    <t>KFUH4830-3-T-DS40</t>
  </si>
  <si>
    <t>LPWV2415-CT24</t>
  </si>
  <si>
    <t>101118-3</t>
  </si>
  <si>
    <t>104957-2022-3-2S3-ECM</t>
  </si>
  <si>
    <t>104987-G-CSA</t>
  </si>
  <si>
    <t>45 KB 11-1 CASE</t>
  </si>
  <si>
    <t>45-02-1</t>
  </si>
  <si>
    <t>58-0403</t>
  </si>
  <si>
    <t>CV08</t>
  </si>
  <si>
    <t>EFW2030</t>
  </si>
  <si>
    <t>KCC3-2730-1-S-T-SB-36</t>
  </si>
  <si>
    <t>06-01-RF</t>
  </si>
  <si>
    <t>100391-4</t>
  </si>
  <si>
    <t>105385-FORM</t>
  </si>
  <si>
    <t>70134-10.5</t>
  </si>
  <si>
    <t>CK4850-3</t>
  </si>
  <si>
    <t>KCF4-2750-1-S-TP-DS1</t>
  </si>
  <si>
    <t>KT1210-B</t>
  </si>
  <si>
    <t>PKB4820-3-P</t>
  </si>
  <si>
    <t>101049-G-CSA</t>
  </si>
  <si>
    <t>50-4102</t>
  </si>
  <si>
    <t>CV2407-COVER-W</t>
  </si>
  <si>
    <t>KFS2420-1-1/3HP</t>
  </si>
  <si>
    <t>03-BKC-W</t>
  </si>
  <si>
    <t>102359-WELD</t>
  </si>
  <si>
    <t>102685-WELD</t>
  </si>
  <si>
    <t>70238-9.0</t>
  </si>
  <si>
    <t>KB2704-1-B1-CX-CT24</t>
  </si>
  <si>
    <t>KCF3-4830-3-R-RT24</t>
  </si>
  <si>
    <t>LPWV2715-CT24</t>
  </si>
  <si>
    <t>101167-24-A</t>
  </si>
  <si>
    <t>70171-6.0</t>
  </si>
  <si>
    <t>70269-4.0</t>
  </si>
  <si>
    <t>CKD4840-3</t>
  </si>
  <si>
    <t>WHF2020-A</t>
  </si>
  <si>
    <t>5CB2010A</t>
  </si>
  <si>
    <t>64-03</t>
  </si>
  <si>
    <t>70122-19.5</t>
  </si>
  <si>
    <t>70193-18.0</t>
  </si>
  <si>
    <t>70226-13.0</t>
  </si>
  <si>
    <t>LPWA2445I-TP-CB3-W</t>
  </si>
  <si>
    <t>22-30</t>
  </si>
  <si>
    <t>45-08-1-SS-DS</t>
  </si>
  <si>
    <t>58 KC 3FT CASE-W-CSA</t>
  </si>
  <si>
    <t>03-09W</t>
  </si>
  <si>
    <t>KFUH-D-4848-3-T</t>
  </si>
  <si>
    <t>100055-G-CSA</t>
  </si>
  <si>
    <t>45-1004</t>
  </si>
  <si>
    <t>70143-20.0</t>
  </si>
  <si>
    <t>70146-2.0</t>
  </si>
  <si>
    <t>70212-39.0</t>
  </si>
  <si>
    <t>03-21-W</t>
  </si>
  <si>
    <t>105147-G-CSA</t>
  </si>
  <si>
    <t>70154-5.5</t>
  </si>
  <si>
    <t>70223-28.0</t>
  </si>
  <si>
    <t>BKT1A</t>
  </si>
  <si>
    <t>EFW2025</t>
  </si>
  <si>
    <t>KB2005-3MP-B2</t>
  </si>
  <si>
    <t>KB2409-3MP-B2</t>
  </si>
  <si>
    <t>100390-6</t>
  </si>
  <si>
    <t>45-14-14-B</t>
  </si>
  <si>
    <t>50-1901</t>
  </si>
  <si>
    <t>70198-19.0</t>
  </si>
  <si>
    <t>70205-25.0</t>
  </si>
  <si>
    <t>DAW1215 W/CORD</t>
  </si>
  <si>
    <t>KT1212-T</t>
  </si>
  <si>
    <t>KT1215-A-T</t>
  </si>
  <si>
    <t>W1212-T2</t>
  </si>
  <si>
    <t>101632-G-CSA</t>
  </si>
  <si>
    <t>32 EFW LAMP ASSEM</t>
  </si>
  <si>
    <t>70102-11.0</t>
  </si>
  <si>
    <t>8K2418A</t>
  </si>
  <si>
    <t>EKB22-26T</t>
  </si>
  <si>
    <t>KB4809-3MP-B2</t>
  </si>
  <si>
    <t>100959-2</t>
  </si>
  <si>
    <t>101116-3</t>
  </si>
  <si>
    <t>104957-2405-1-ECM</t>
  </si>
  <si>
    <t>31 LPWV INTERIOR</t>
  </si>
  <si>
    <t>KB4805-3MP-B2-3PS</t>
  </si>
  <si>
    <t>KBS2405-1</t>
  </si>
  <si>
    <t>KCVX-COVER-2004-W</t>
  </si>
  <si>
    <t>24-13</t>
  </si>
  <si>
    <t>54-09-FLAT</t>
  </si>
  <si>
    <t>70100-9.5</t>
  </si>
  <si>
    <t>70207-12.0</t>
  </si>
  <si>
    <t>4CB1207BW-T2L-10H14</t>
  </si>
  <si>
    <t>70105-12.0</t>
  </si>
  <si>
    <t>KBP2406-RT</t>
  </si>
  <si>
    <t>KCF3-2015-1-S-TP</t>
  </si>
  <si>
    <t>04-0209</t>
  </si>
  <si>
    <t>101164-1</t>
  </si>
  <si>
    <t>70212-16.0</t>
  </si>
  <si>
    <t>W2410-T2</t>
  </si>
  <si>
    <t>06 PAWS PC CASE -SS</t>
  </si>
  <si>
    <t>100652-13</t>
  </si>
  <si>
    <t>104926-G-CSA</t>
  </si>
  <si>
    <t>41-06-B-CSA</t>
  </si>
  <si>
    <t>45-24-SS</t>
  </si>
  <si>
    <t>70103-7.0</t>
  </si>
  <si>
    <t>LPWA2445I</t>
  </si>
  <si>
    <t>100928-4</t>
  </si>
  <si>
    <t>LPWA2730I-TP-W</t>
  </si>
  <si>
    <t>BBCVR18-2-A-CSA</t>
  </si>
  <si>
    <t>KB2012-1-B2</t>
  </si>
  <si>
    <t>KB2015-3-B2</t>
  </si>
  <si>
    <t>KB4820-3MP-B2-DS40</t>
  </si>
  <si>
    <t>KCC2-2020-1-S-T2-DS1</t>
  </si>
  <si>
    <t>KT2415-W</t>
  </si>
  <si>
    <t>101119-3</t>
  </si>
  <si>
    <t>70103-6.0</t>
  </si>
  <si>
    <t>70157-6.0</t>
  </si>
  <si>
    <t>70208-12.0</t>
  </si>
  <si>
    <t>70220-21.0</t>
  </si>
  <si>
    <t>100812-OB</t>
  </si>
  <si>
    <t>102680-CSA</t>
  </si>
  <si>
    <t>104773-FORM</t>
  </si>
  <si>
    <t>45 WELD NUT BRKT 3</t>
  </si>
  <si>
    <t>45-2014</t>
  </si>
  <si>
    <t>CK4830-3-3/4HP</t>
  </si>
  <si>
    <t>101946-1</t>
  </si>
  <si>
    <t>55 CASE ASSEM</t>
  </si>
  <si>
    <t>70205-8.0</t>
  </si>
  <si>
    <t>KB2405-3MP-B2-TP</t>
  </si>
  <si>
    <t>LPW2445T-I</t>
  </si>
  <si>
    <t>100010-PPG-FLAT</t>
  </si>
  <si>
    <t>104892-WELD</t>
  </si>
  <si>
    <t>22-05-A-CSA</t>
  </si>
  <si>
    <t>LPW2445C-G</t>
  </si>
  <si>
    <t>100666-1</t>
  </si>
  <si>
    <t>70156-15.0</t>
  </si>
  <si>
    <t>KCF2-2020-1-R-T-DS1</t>
  </si>
  <si>
    <t>KCF4-2040-1-S-T-3PS</t>
  </si>
  <si>
    <t>KCV1215-W</t>
  </si>
  <si>
    <t>100652-23</t>
  </si>
  <si>
    <t>100960-3</t>
  </si>
  <si>
    <t>101167-59-A</t>
  </si>
  <si>
    <t>45 KB 10-1-SS CASE</t>
  </si>
  <si>
    <t>KCF2-2720-1-S</t>
  </si>
  <si>
    <t>KFS2420-3</t>
  </si>
  <si>
    <t>PCKF2415-1</t>
  </si>
  <si>
    <t>WHF1210-HM-W</t>
  </si>
  <si>
    <t>45-0901-SS</t>
  </si>
  <si>
    <t>70104-16.0</t>
  </si>
  <si>
    <t>70156-5.0</t>
  </si>
  <si>
    <t>5K1212BW-T2L</t>
  </si>
  <si>
    <t>70305-5.0</t>
  </si>
  <si>
    <t>KFS2422-1-1/2HP</t>
  </si>
  <si>
    <t>KFUH2420-1</t>
  </si>
  <si>
    <t>100652-39</t>
  </si>
  <si>
    <t>101663-G-CSA</t>
  </si>
  <si>
    <t>64-02-SS</t>
  </si>
  <si>
    <t>70212-6.0</t>
  </si>
  <si>
    <t>70330-18.0</t>
  </si>
  <si>
    <t>CK4807-3</t>
  </si>
  <si>
    <t>EFWG</t>
  </si>
  <si>
    <t>KFS2430-1</t>
  </si>
  <si>
    <t>KFUH4830-1</t>
  </si>
  <si>
    <t>PCKF2010-1</t>
  </si>
  <si>
    <t>04-0612</t>
  </si>
  <si>
    <t>32-4</t>
  </si>
  <si>
    <t>52-30</t>
  </si>
  <si>
    <t>70115-24.0</t>
  </si>
  <si>
    <t>70227-7.0</t>
  </si>
  <si>
    <t>CK4805-3</t>
  </si>
  <si>
    <t>CV2410-COVER</t>
  </si>
  <si>
    <t>KCV2410-W</t>
  </si>
  <si>
    <t>PX2417-SN-R</t>
  </si>
  <si>
    <t>6CB2012A</t>
  </si>
  <si>
    <t>70121-3.0</t>
  </si>
  <si>
    <t>HT612 4/5-AS/FS-GW</t>
  </si>
  <si>
    <t>22-04-A</t>
  </si>
  <si>
    <t>52 CK CASE-BLU1</t>
  </si>
  <si>
    <t>70102-18.0</t>
  </si>
  <si>
    <t>70147-14.5</t>
  </si>
  <si>
    <t>OKH191H6R-480V</t>
  </si>
  <si>
    <t>03-29-240-A-FLAT</t>
  </si>
  <si>
    <t>104892-W-CSA</t>
  </si>
  <si>
    <t>4K1210A</t>
  </si>
  <si>
    <t>52-04-PCK-BLU1-CSA</t>
  </si>
  <si>
    <t>64 UTILITY CASE</t>
  </si>
  <si>
    <t>KTW1215-HLS-TGB-T</t>
  </si>
  <si>
    <t>LPWA2740-TP-W</t>
  </si>
  <si>
    <t>SHIELD-54"-A</t>
  </si>
  <si>
    <t>100041-2</t>
  </si>
  <si>
    <t>100163-AD-CSA</t>
  </si>
  <si>
    <t>105379-FORM</t>
  </si>
  <si>
    <t>22-04-A-CSA</t>
  </si>
  <si>
    <t>EFW2020I</t>
  </si>
  <si>
    <t>KF4835-3-1/2HP</t>
  </si>
  <si>
    <t>2CB2003A</t>
  </si>
  <si>
    <t>70125-7.5</t>
  </si>
  <si>
    <t>CV2015-COVER-W</t>
  </si>
  <si>
    <t>KF 1/2HP 240V MTR ASM</t>
  </si>
  <si>
    <t>KFUH4804-1-ECM</t>
  </si>
  <si>
    <t>LPW1227C-G</t>
  </si>
  <si>
    <t>PKB2020-3-P-FB</t>
  </si>
  <si>
    <t>PX2417-HRC</t>
  </si>
  <si>
    <t>W2412H</t>
  </si>
  <si>
    <t>100067-1</t>
  </si>
  <si>
    <t>101165-1</t>
  </si>
  <si>
    <t>70141-21.5</t>
  </si>
  <si>
    <t>KFS2410-3</t>
  </si>
  <si>
    <t>04-0606</t>
  </si>
  <si>
    <t>101307-A-FLAT</t>
  </si>
  <si>
    <t>101945-1</t>
  </si>
  <si>
    <t>30-01-FORM</t>
  </si>
  <si>
    <t>KCVT-1R-A-V1</t>
  </si>
  <si>
    <t>KF4820-1</t>
  </si>
  <si>
    <t>70147-15.0</t>
  </si>
  <si>
    <t>MAU2405-1-ECM-SSR</t>
  </si>
  <si>
    <t>MKT2407-SS</t>
  </si>
  <si>
    <t>100-0340-B-CSA</t>
  </si>
  <si>
    <t>70122-17.5</t>
  </si>
  <si>
    <t>CK2410-3</t>
  </si>
  <si>
    <t>KCVT-2R-A</t>
  </si>
  <si>
    <t>KF4818-3-1/3HP-SSR45</t>
  </si>
  <si>
    <t>LPW1227T-A</t>
  </si>
  <si>
    <t>104964-KF4818-1-2S1-ECM</t>
  </si>
  <si>
    <t>70141-13.0</t>
  </si>
  <si>
    <t>KB2703-1-T-B1</t>
  </si>
  <si>
    <t>MAU2030-3-ECM-SSR</t>
  </si>
  <si>
    <t>54-03-R-SCR</t>
  </si>
  <si>
    <t>70226-12.0</t>
  </si>
  <si>
    <t>LPWA2430I-TP-W</t>
  </si>
  <si>
    <t>101655-G-CSA</t>
  </si>
  <si>
    <t>105395-WELD</t>
  </si>
  <si>
    <t>70207-5.5</t>
  </si>
  <si>
    <t>70213-41.5</t>
  </si>
  <si>
    <t>CV03-PW</t>
  </si>
  <si>
    <t>KB2007-1-T2-B1</t>
  </si>
  <si>
    <t>KB2707-1-T-B1-DS40</t>
  </si>
  <si>
    <t>KCVX-COVER-2406-W</t>
  </si>
  <si>
    <t>KFS2022-3-2S3-ECM</t>
  </si>
  <si>
    <t>100808-4</t>
  </si>
  <si>
    <t>101116-2</t>
  </si>
  <si>
    <t>101621-W-CSA</t>
  </si>
  <si>
    <t>30 LPW ARCH - BRONZE</t>
  </si>
  <si>
    <t>30 LPW LAMP ASSEM</t>
  </si>
  <si>
    <t>70246-5.5</t>
  </si>
  <si>
    <t>KB4820-3MP-B2-CT120</t>
  </si>
  <si>
    <t>KBS4830-3-T-B2</t>
  </si>
  <si>
    <t>KCC4-2050-1-S-T</t>
  </si>
  <si>
    <t>100416-G-CSA</t>
  </si>
  <si>
    <t>70147-14.0</t>
  </si>
  <si>
    <t>EFW2020</t>
  </si>
  <si>
    <t>EKB22-40T</t>
  </si>
  <si>
    <t>LPW2445-ECO-HRC</t>
  </si>
  <si>
    <t>100543-10</t>
  </si>
  <si>
    <t>100007-FORM</t>
  </si>
  <si>
    <t>105336-2-G-CSA</t>
  </si>
  <si>
    <t>CK4820-3-SSR45</t>
  </si>
  <si>
    <t>EKB22-40TB</t>
  </si>
  <si>
    <t>KB4810-3MP-T2-B2-DS40</t>
  </si>
  <si>
    <t>KF4835-SCR45-3-MT-DS-AF</t>
  </si>
  <si>
    <t>PAW2022I-OGB</t>
  </si>
  <si>
    <t>10K2025BW</t>
  </si>
  <si>
    <t>PKB2015-1</t>
  </si>
  <si>
    <t>22 WHFS CASE ALMOND</t>
  </si>
  <si>
    <t>70105-9.5</t>
  </si>
  <si>
    <t>70277-9.0</t>
  </si>
  <si>
    <t>EFW2430I</t>
  </si>
  <si>
    <t>KF4815-3-1/3</t>
  </si>
  <si>
    <t>101306-1</t>
  </si>
  <si>
    <t>50-30</t>
  </si>
  <si>
    <t>70219-2.5-6.0</t>
  </si>
  <si>
    <t>B5-KP-1215ELE</t>
  </si>
  <si>
    <t>HLE1412 15/20-AS/FS-GW</t>
  </si>
  <si>
    <t>KB4806-3MP-T-B2-DS80</t>
  </si>
  <si>
    <t>KFUH2022-3-2S3</t>
  </si>
  <si>
    <t>2CB2403A</t>
  </si>
  <si>
    <t>45-1212-PKB-Y-CSA</t>
  </si>
  <si>
    <t>50 KFS CASE SMALL</t>
  </si>
  <si>
    <t>70103-9.0</t>
  </si>
  <si>
    <t>70224-17.0</t>
  </si>
  <si>
    <t>KB2705-1-PLTMX</t>
  </si>
  <si>
    <t>LPWG-S2-OB</t>
  </si>
  <si>
    <t>100388-4</t>
  </si>
  <si>
    <t>41 EKBT1 KIT</t>
  </si>
  <si>
    <t>KFUH4815-1</t>
  </si>
  <si>
    <t>W1215-T W/CORD</t>
  </si>
  <si>
    <t>WILSON AIR HANDLER</t>
  </si>
  <si>
    <t>3K2407BW</t>
  </si>
  <si>
    <t>KB4840-3-P-FB</t>
  </si>
  <si>
    <t>KBS2015-3-T-B2-DS63</t>
  </si>
  <si>
    <t>KCF4-2050-3-S-T2-DS3</t>
  </si>
  <si>
    <t>LPWA1227-TP-S</t>
  </si>
  <si>
    <t>LPWA2445-S</t>
  </si>
  <si>
    <t>100-0330-NS-W-CSA</t>
  </si>
  <si>
    <t>100928-9</t>
  </si>
  <si>
    <t>101085-13</t>
  </si>
  <si>
    <t>70100-4.5</t>
  </si>
  <si>
    <t>70178-14.0</t>
  </si>
  <si>
    <t>KB4810-3MP-B2-2S3</t>
  </si>
  <si>
    <t>KBS2405-1-T-B1-CT24-CX-SF</t>
  </si>
  <si>
    <t>BBCVR18-5-BW</t>
  </si>
  <si>
    <t>CK2005-3-T-DS32</t>
  </si>
  <si>
    <t>KB2407-3MP-B2</t>
  </si>
  <si>
    <t>KFS2015-1</t>
  </si>
  <si>
    <t>KT2410-T</t>
  </si>
  <si>
    <t>LPWA2430I-BZ</t>
  </si>
  <si>
    <t>MAU2015-3-ECM-SSR-DS63</t>
  </si>
  <si>
    <t>100652-20</t>
  </si>
  <si>
    <t>103821-11</t>
  </si>
  <si>
    <t>KCC2-2020-3-S</t>
  </si>
  <si>
    <t>SL2422-A</t>
  </si>
  <si>
    <t>W1212-T-A</t>
  </si>
  <si>
    <t>OKB593C6-208V</t>
  </si>
  <si>
    <t>101415-1</t>
  </si>
  <si>
    <t>70338-51.0-35.0</t>
  </si>
  <si>
    <t>KCC2-2020-1-S-T</t>
  </si>
  <si>
    <t>101213-5</t>
  </si>
  <si>
    <t>52-03-FORM</t>
  </si>
  <si>
    <t>BKC-BW</t>
  </si>
  <si>
    <t>100-0103</t>
  </si>
  <si>
    <t>100011-B-CSA</t>
  </si>
  <si>
    <t>HLE1012 11/15-AS/FS-GW</t>
  </si>
  <si>
    <t>KFS2410-1-1/2HP</t>
  </si>
  <si>
    <t>KFUH2408-1</t>
  </si>
  <si>
    <t>LPWA2730-S-TP-CB2</t>
  </si>
  <si>
    <t>100373-FORM</t>
  </si>
  <si>
    <t>70205-17.5</t>
  </si>
  <si>
    <t>KF4812-1-2S1-1/3HP</t>
  </si>
  <si>
    <t>PKB4810-3-P</t>
  </si>
  <si>
    <t>70151-12.0</t>
  </si>
  <si>
    <t>KCF4-4840-3-R-T2-DS3</t>
  </si>
  <si>
    <t>100386-5</t>
  </si>
  <si>
    <t>52-03-FLAT</t>
  </si>
  <si>
    <t>100812-AD-CSA</t>
  </si>
  <si>
    <t>70127-8.0</t>
  </si>
  <si>
    <t>KB4825-3-B3</t>
  </si>
  <si>
    <t>KBS2407-1-T-B1</t>
  </si>
  <si>
    <t>KCV2015-A</t>
  </si>
  <si>
    <t>100652-27</t>
  </si>
  <si>
    <t>45-1914-PKB</t>
  </si>
  <si>
    <t>HL1412 20/25-AS/FS-GW</t>
  </si>
  <si>
    <t>KB4802-1-T-B1</t>
  </si>
  <si>
    <t>KCF4-2750-1-R-T-DS1</t>
  </si>
  <si>
    <t>101179-G-CSA</t>
  </si>
  <si>
    <t>45-16-3-SS</t>
  </si>
  <si>
    <t>50-1201L</t>
  </si>
  <si>
    <t>70105-19.5</t>
  </si>
  <si>
    <t>70144-11.5</t>
  </si>
  <si>
    <t>EFW2430I-T2-A</t>
  </si>
  <si>
    <t>KB2415-3MP-T-B2</t>
  </si>
  <si>
    <t>KFUH2410-3-2S3</t>
  </si>
  <si>
    <t>100173-1</t>
  </si>
  <si>
    <t>25-06-SS</t>
  </si>
  <si>
    <t>45-2010-2</t>
  </si>
  <si>
    <t>50-0102</t>
  </si>
  <si>
    <t>54-12-R</t>
  </si>
  <si>
    <t>70105-4.0</t>
  </si>
  <si>
    <t>70158-16.0</t>
  </si>
  <si>
    <t>70216-12.0</t>
  </si>
  <si>
    <t>70349-16.0</t>
  </si>
  <si>
    <t>KB2407-1-B1-CT24</t>
  </si>
  <si>
    <t>KB2415-1-ECO2S-PLUS-FB</t>
  </si>
  <si>
    <t>KF4830-3-2S3</t>
  </si>
  <si>
    <t>70145-11.0</t>
  </si>
  <si>
    <t>70233-80.0</t>
  </si>
  <si>
    <t>KCF4-2450-1-S-T</t>
  </si>
  <si>
    <t>LPW1222C-W</t>
  </si>
  <si>
    <t>PAW2422I-A</t>
  </si>
  <si>
    <t>W1210-A</t>
  </si>
  <si>
    <t>101440-BLU1</t>
  </si>
  <si>
    <t>70122-16.0</t>
  </si>
  <si>
    <t>70147-12.0</t>
  </si>
  <si>
    <t>70216-10.0</t>
  </si>
  <si>
    <t>KB4806-3MP-B2-DS40</t>
  </si>
  <si>
    <t>PKB4815-3</t>
  </si>
  <si>
    <t>100294-FLAT</t>
  </si>
  <si>
    <t>70147-24.0</t>
  </si>
  <si>
    <t>70150-8.0</t>
  </si>
  <si>
    <t>70245-10.0</t>
  </si>
  <si>
    <t>TKIT-2-TP</t>
  </si>
  <si>
    <t>EFWOG</t>
  </si>
  <si>
    <t>KB2007-1-B2-ECO</t>
  </si>
  <si>
    <t>KB2406-1-B1-CT24</t>
  </si>
  <si>
    <t>KFUH2015-3</t>
  </si>
  <si>
    <t>PKB4830-3-25C</t>
  </si>
  <si>
    <t>22-06-W-CSA</t>
  </si>
  <si>
    <t>54-19</t>
  </si>
  <si>
    <t>70220-16.0</t>
  </si>
  <si>
    <t>101953-G-CSA</t>
  </si>
  <si>
    <t>104957-2005-1-2S1-ECM</t>
  </si>
  <si>
    <t>22-32</t>
  </si>
  <si>
    <t>54-04</t>
  </si>
  <si>
    <t>KB2004-1-B1-CX-CT24</t>
  </si>
  <si>
    <t>KB2420-3-B2-DS60</t>
  </si>
  <si>
    <t>LPW1227</t>
  </si>
  <si>
    <t>LPW2740-A</t>
  </si>
  <si>
    <t>100810-1</t>
  </si>
  <si>
    <t>45-16-2</t>
  </si>
  <si>
    <t>52-26</t>
  </si>
  <si>
    <t>BBCVR18-2-W-CSA</t>
  </si>
  <si>
    <t>PAW1215-U-A</t>
  </si>
  <si>
    <t>W1215-T2</t>
  </si>
  <si>
    <t>06-11-SS</t>
  </si>
  <si>
    <t>100652-32</t>
  </si>
  <si>
    <t>101140-5</t>
  </si>
  <si>
    <t>103126-G-CSA</t>
  </si>
  <si>
    <t>70144-12.0</t>
  </si>
  <si>
    <t>A02 REWORK</t>
  </si>
  <si>
    <t>KCF3-2730-1-R-T2-DS1</t>
  </si>
  <si>
    <t>PCKW-HARDWARE</t>
  </si>
  <si>
    <t>01 5' BB SHIELD</t>
  </si>
  <si>
    <t>100823-9</t>
  </si>
  <si>
    <t>5CB1210A</t>
  </si>
  <si>
    <t>70101-6.0</t>
  </si>
  <si>
    <t>70220-12.0</t>
  </si>
  <si>
    <t>70250-24.0</t>
  </si>
  <si>
    <t>HM812 6/9-FS-GW</t>
  </si>
  <si>
    <t>KB2415-1-B2-ECO</t>
  </si>
  <si>
    <t>LPWA2045-TP-CB3-G</t>
  </si>
  <si>
    <t>70119-7.0</t>
  </si>
  <si>
    <t>70171-22.0</t>
  </si>
  <si>
    <t>70324-11.5</t>
  </si>
  <si>
    <t>A08 REWORK</t>
  </si>
  <si>
    <t>EKB22-2.52TB</t>
  </si>
  <si>
    <t>KB4803-3MP-T-B2</t>
  </si>
  <si>
    <t>KC-SB-48</t>
  </si>
  <si>
    <t>PKB2407-1-P</t>
  </si>
  <si>
    <t>PKB LOUVER BASE 14</t>
  </si>
  <si>
    <t>100693-1</t>
  </si>
  <si>
    <t>4CB1207BW-10H14</t>
  </si>
  <si>
    <t>70255-8.0</t>
  </si>
  <si>
    <t>8K2420A-HAL</t>
  </si>
  <si>
    <t>PKB5715-3-25C</t>
  </si>
  <si>
    <t>W2015-T</t>
  </si>
  <si>
    <t>20-04-A</t>
  </si>
  <si>
    <t>30-17</t>
  </si>
  <si>
    <t>70206-19.0</t>
  </si>
  <si>
    <t>CKL4860-3-2-3</t>
  </si>
  <si>
    <t>KB4812-3MP-B2-DS40</t>
  </si>
  <si>
    <t>KCF3-2730-1-S</t>
  </si>
  <si>
    <t>MKT1215H-SS</t>
  </si>
  <si>
    <t>PKB2415-1-P-FB</t>
  </si>
  <si>
    <t>WHF2020I</t>
  </si>
  <si>
    <t>70114-6.0</t>
  </si>
  <si>
    <t>PX2017-SN-R</t>
  </si>
  <si>
    <t>70150-15.0</t>
  </si>
  <si>
    <t>70265-31.0</t>
  </si>
  <si>
    <t>KCV1202-W</t>
  </si>
  <si>
    <t>LPWA2020-TP-W</t>
  </si>
  <si>
    <t>MAU2015-1-ECM-SSR</t>
  </si>
  <si>
    <t>A05 REWORK</t>
  </si>
  <si>
    <t>KB2410-3MP-T-B2-SFR</t>
  </si>
  <si>
    <t>KF4835-3-SSR45</t>
  </si>
  <si>
    <t>45-07-SS</t>
  </si>
  <si>
    <t>PAW2022-OGB</t>
  </si>
  <si>
    <t>PKB2420-3-T-FM</t>
  </si>
  <si>
    <t>03-03-KP</t>
  </si>
  <si>
    <t>30-02-R</t>
  </si>
  <si>
    <t>45-KBB1-SS</t>
  </si>
  <si>
    <t>70156-13.5</t>
  </si>
  <si>
    <t>HL1412 15/20-AS/FS-GB</t>
  </si>
  <si>
    <t>HT812 5/7-AS/FS-GW</t>
  </si>
  <si>
    <t>103955-G-CSA</t>
  </si>
  <si>
    <t>70281-7.0</t>
  </si>
  <si>
    <t>EFW2040-T2</t>
  </si>
  <si>
    <t>KB4805-3MP-PLTMX</t>
  </si>
  <si>
    <t>KCV2407-W</t>
  </si>
  <si>
    <t>KTW2415-HLS-RGSS</t>
  </si>
  <si>
    <t>PKB2005-1-T-DT-FM</t>
  </si>
  <si>
    <t>04-0107</t>
  </si>
  <si>
    <t>100809-2</t>
  </si>
  <si>
    <t>101307-2-A-CSA</t>
  </si>
  <si>
    <t>CK2430-3</t>
  </si>
  <si>
    <t>KB2012-1-PLTMX-FB</t>
  </si>
  <si>
    <t>KCC2-2720-1-S-T</t>
  </si>
  <si>
    <t>W2015H</t>
  </si>
  <si>
    <t>24-06-SS</t>
  </si>
  <si>
    <t>CK4833-3-SSR45</t>
  </si>
  <si>
    <t>IB-KCT2</t>
  </si>
  <si>
    <t>KB4809-3MP-T2-B2</t>
  </si>
  <si>
    <t>04-0215</t>
  </si>
  <si>
    <t>70175-9.5</t>
  </si>
  <si>
    <t>70246-10.5</t>
  </si>
  <si>
    <t>BB-18GA COVER 2'A</t>
  </si>
  <si>
    <t>CK2005-3</t>
  </si>
  <si>
    <t>EFW2420-OG</t>
  </si>
  <si>
    <t>KCF3-4815-1-S-T2</t>
  </si>
  <si>
    <t>KFUH-RD</t>
  </si>
  <si>
    <t>SHIELD-102"-A</t>
  </si>
  <si>
    <t>LPWA1215-TP-BZ</t>
  </si>
  <si>
    <t>PKB2415-1-T-FM</t>
  </si>
  <si>
    <t>105047-W</t>
  </si>
  <si>
    <t>70100-12.5</t>
  </si>
  <si>
    <t>70212-35.0</t>
  </si>
  <si>
    <t>70287-24.0</t>
  </si>
  <si>
    <t>KB2407-1-T-B2</t>
  </si>
  <si>
    <t>WHF2410I-A</t>
  </si>
  <si>
    <t>100009-G-CSA</t>
  </si>
  <si>
    <t>100663-1</t>
  </si>
  <si>
    <t>100825-1</t>
  </si>
  <si>
    <t>101284-1</t>
  </si>
  <si>
    <t>102693-1</t>
  </si>
  <si>
    <t>25-09-NS-B-CSA</t>
  </si>
  <si>
    <t>3K2407BW-HAL</t>
  </si>
  <si>
    <t>54-29-L</t>
  </si>
  <si>
    <t>70196-21.0</t>
  </si>
  <si>
    <t>B10-2025ELE</t>
  </si>
  <si>
    <t>101656-G-CSA</t>
  </si>
  <si>
    <t>70102-10.0</t>
  </si>
  <si>
    <t>100409-FLAT</t>
  </si>
  <si>
    <t>101031-2</t>
  </si>
  <si>
    <t>101307-2-W-FLAT</t>
  </si>
  <si>
    <t>30-35</t>
  </si>
  <si>
    <t>70103-5.0</t>
  </si>
  <si>
    <t>70110-18.5</t>
  </si>
  <si>
    <t>EKB22-17TB</t>
  </si>
  <si>
    <t>KB2404-1-PLTMX</t>
  </si>
  <si>
    <t>KBP2406-5.0KW</t>
  </si>
  <si>
    <t>PAW-DISPLAY</t>
  </si>
  <si>
    <t>103861-G-CSA</t>
  </si>
  <si>
    <t>70101-9.0</t>
  </si>
  <si>
    <t>70210-35.0</t>
  </si>
  <si>
    <t>LPWA2730-TP-W</t>
  </si>
  <si>
    <t>101213-2</t>
  </si>
  <si>
    <t>104438-2</t>
  </si>
  <si>
    <t>104457-4</t>
  </si>
  <si>
    <t>KT1210-A</t>
  </si>
  <si>
    <t>LPWA1215-S-TP-CB2</t>
  </si>
  <si>
    <t>104957-2420-3-2S3-ECM</t>
  </si>
  <si>
    <t>106053-A-CSA</t>
  </si>
  <si>
    <t>70147-21.5</t>
  </si>
  <si>
    <t>KCF3-2030-3-S-T-DS3</t>
  </si>
  <si>
    <t>KCF3-2430-1-R</t>
  </si>
  <si>
    <t>101064-G-CSA</t>
  </si>
  <si>
    <t>50-DT12"-G-CSA</t>
  </si>
  <si>
    <t>70150-7.0</t>
  </si>
  <si>
    <t>70334-72.0</t>
  </si>
  <si>
    <t>CV05-W</t>
  </si>
  <si>
    <t>KFS2408-1</t>
  </si>
  <si>
    <t>KFS2430-3</t>
  </si>
  <si>
    <t>LPW2740T-S2-SN-R</t>
  </si>
  <si>
    <t>W2412-A</t>
  </si>
  <si>
    <t>45-2014-SS</t>
  </si>
  <si>
    <t>50-73-G-CSA</t>
  </si>
  <si>
    <t>EFW2020-A</t>
  </si>
  <si>
    <t>KB2403-3MP-P</t>
  </si>
  <si>
    <t>KB4825-3-B2-DS40</t>
  </si>
  <si>
    <t>KCF3-2730-1-S-T2</t>
  </si>
  <si>
    <t>KFS2030-3-2S3</t>
  </si>
  <si>
    <t>100652-1</t>
  </si>
  <si>
    <t>45 PKB WHEEL ASSEM</t>
  </si>
  <si>
    <t>58-0302-W-CSA</t>
  </si>
  <si>
    <t>EKB24-26TB</t>
  </si>
  <si>
    <t>KFS2425-3</t>
  </si>
  <si>
    <t>KT2415-B</t>
  </si>
  <si>
    <t>LPW2740T-OGXL</t>
  </si>
  <si>
    <t>PAW1215-F-T</t>
  </si>
  <si>
    <t>SL2422-W</t>
  </si>
  <si>
    <t>W2412-I-T</t>
  </si>
  <si>
    <t>45-17-PPG-CSA</t>
  </si>
  <si>
    <t>70100-21.0</t>
  </si>
  <si>
    <t>70136-8.0</t>
  </si>
  <si>
    <t>70163-5.0</t>
  </si>
  <si>
    <t>70341-6.0</t>
  </si>
  <si>
    <t>KCF4-2440-1-R</t>
  </si>
  <si>
    <t>PAW2022I-SS</t>
  </si>
  <si>
    <t>08 SL CASE ALMOND</t>
  </si>
  <si>
    <t>100812-SN</t>
  </si>
  <si>
    <t>KCV2018-A</t>
  </si>
  <si>
    <t>KFS2410-1</t>
  </si>
  <si>
    <t>04-0212-W</t>
  </si>
  <si>
    <t>101225-4</t>
  </si>
  <si>
    <t>25-09-NS</t>
  </si>
  <si>
    <t>32 EFW INTERIOR</t>
  </si>
  <si>
    <t>70134-8.0</t>
  </si>
  <si>
    <t>70322-11.0</t>
  </si>
  <si>
    <t>CKL MOTOR BLOWER ASSEM B</t>
  </si>
  <si>
    <t>101442-BL-CSA</t>
  </si>
  <si>
    <t>70336-64.0</t>
  </si>
  <si>
    <t>DS80</t>
  </si>
  <si>
    <t>W2010-I-DS15-W</t>
  </si>
  <si>
    <t>101140-6</t>
  </si>
  <si>
    <t>KB2015-3MP-T-B2-CT24</t>
  </si>
  <si>
    <t>KCC2-2720-1-S-T2</t>
  </si>
  <si>
    <t>KFUH2405-1-T</t>
  </si>
  <si>
    <t>LPWA1215-S</t>
  </si>
  <si>
    <t>100294-FORM</t>
  </si>
  <si>
    <t>104957-2412-1-2S1-ECM</t>
  </si>
  <si>
    <t>52-19</t>
  </si>
  <si>
    <t>70100-16.0</t>
  </si>
  <si>
    <t>70127-16.0</t>
  </si>
  <si>
    <t>70246-14.0</t>
  </si>
  <si>
    <t>KBS2005-1-B1-CT24</t>
  </si>
  <si>
    <t>100 HTC CASE</t>
  </si>
  <si>
    <t>101921-1</t>
  </si>
  <si>
    <t>30-06</t>
  </si>
  <si>
    <t>45-02-3-PKB</t>
  </si>
  <si>
    <t>EKB24-50TB</t>
  </si>
  <si>
    <t>KB2015-3-T-B2</t>
  </si>
  <si>
    <t>LPW1227C-A</t>
  </si>
  <si>
    <t>OKH191H6R-120V</t>
  </si>
  <si>
    <t>06-07-SS</t>
  </si>
  <si>
    <t>104957-2005-1-ECM</t>
  </si>
  <si>
    <t>KB2407-1-T-B1</t>
  </si>
  <si>
    <t>PAW1215H-CENORIN</t>
  </si>
  <si>
    <t>PKB2420-3</t>
  </si>
  <si>
    <t>04 KCV 02 CASE</t>
  </si>
  <si>
    <t>100929-2</t>
  </si>
  <si>
    <t>2CB2003BW</t>
  </si>
  <si>
    <t>50-4402</t>
  </si>
  <si>
    <t>70103-6.5</t>
  </si>
  <si>
    <t>70141-15.0</t>
  </si>
  <si>
    <t>CV2406-COVER</t>
  </si>
  <si>
    <t>LPW2045T-A</t>
  </si>
  <si>
    <t>LPWA2730-TP-CB2-W</t>
  </si>
  <si>
    <t>04-0212-A</t>
  </si>
  <si>
    <t>45-20</t>
  </si>
  <si>
    <t>45-75</t>
  </si>
  <si>
    <t>70322-13.5</t>
  </si>
  <si>
    <t>EFW2040-MW-I-W</t>
  </si>
  <si>
    <t>KB2420-3-B2</t>
  </si>
  <si>
    <t>LPWA2445-CT24-W</t>
  </si>
  <si>
    <t>PKB2405-1-T-FM</t>
  </si>
  <si>
    <t>100-10-G-CSA</t>
  </si>
  <si>
    <t>10K2025A</t>
  </si>
  <si>
    <t>2K2005BW</t>
  </si>
  <si>
    <t>70140-10.0</t>
  </si>
  <si>
    <t>100809-5</t>
  </si>
  <si>
    <t>70122-4.0</t>
  </si>
  <si>
    <t>70177-19.0</t>
  </si>
  <si>
    <t>MAU2015-3-ECM-SSR</t>
  </si>
  <si>
    <t>PAW 120V CONSUMABLE</t>
  </si>
  <si>
    <t>CK4810-3-T-DS40</t>
  </si>
  <si>
    <t>KB2030-3-B3</t>
  </si>
  <si>
    <t>KB2030-3-P-FB</t>
  </si>
  <si>
    <t>KCC2-2020-3-S-T</t>
  </si>
  <si>
    <t>KF3824-3</t>
  </si>
  <si>
    <t>KFUH2430-3</t>
  </si>
  <si>
    <t>30-26</t>
  </si>
  <si>
    <t>54-03-2-G-CSA</t>
  </si>
  <si>
    <t>70125-12.0</t>
  </si>
  <si>
    <t>CK4830-3-T-DS40</t>
  </si>
  <si>
    <t>KB2407-3MP-P</t>
  </si>
  <si>
    <t>KB2420-3-B2-CT24</t>
  </si>
  <si>
    <t>KB4803-3MP-B2</t>
  </si>
  <si>
    <t>KF4833A-3-SSR45</t>
  </si>
  <si>
    <t>KF6020-3</t>
  </si>
  <si>
    <t>100390-9</t>
  </si>
  <si>
    <t>103913-2</t>
  </si>
  <si>
    <t>70100-9.0</t>
  </si>
  <si>
    <t>KB2707-1-T-B1</t>
  </si>
  <si>
    <t>KCC4-2050-3-S-T2</t>
  </si>
  <si>
    <t>KCF2-2020-1-S-T-RT24</t>
  </si>
  <si>
    <t>LPW ARCHITECTURAL-W</t>
  </si>
  <si>
    <t>100766-1</t>
  </si>
  <si>
    <t>101113-1</t>
  </si>
  <si>
    <t>101138-3</t>
  </si>
  <si>
    <t>103921-2</t>
  </si>
  <si>
    <t>54-08-R-G-CSA</t>
  </si>
  <si>
    <t>70114-25.0</t>
  </si>
  <si>
    <t>LPWTP BAG ASSEMBLY</t>
  </si>
  <si>
    <t>50-4402-G-CSA</t>
  </si>
  <si>
    <t>KB4810-3MP-B2</t>
  </si>
  <si>
    <t>KCF2-2720-1-R</t>
  </si>
  <si>
    <t>KCF3-2730-1-R-T</t>
  </si>
  <si>
    <t>KCF4-2040-3-R-TP</t>
  </si>
  <si>
    <t>PXSMF-OB</t>
  </si>
  <si>
    <t>SHIELD-102"-BW</t>
  </si>
  <si>
    <t>104927-G-CSA</t>
  </si>
  <si>
    <t>70101-8.0</t>
  </si>
  <si>
    <t>70115-8.5</t>
  </si>
  <si>
    <t>KBS2010-3MP-T-B2</t>
  </si>
  <si>
    <t>KBS4812-3MP-B2</t>
  </si>
  <si>
    <t>KFS2008-1-2S1</t>
  </si>
  <si>
    <t>W2020-T2-A</t>
  </si>
  <si>
    <t>30-26-A</t>
  </si>
  <si>
    <t>70175-11.0</t>
  </si>
  <si>
    <t>70246-22.0</t>
  </si>
  <si>
    <t>KBS2005-1-T-B1-DS40</t>
  </si>
  <si>
    <t>LPWA2020-TP-CB2-HLR</t>
  </si>
  <si>
    <t>100009-PPG-CSA</t>
  </si>
  <si>
    <t>70121-4.0</t>
  </si>
  <si>
    <t>GH2410TB</t>
  </si>
  <si>
    <t>PAW1215-U</t>
  </si>
  <si>
    <t>WHF1212-A</t>
  </si>
  <si>
    <t>31-02</t>
  </si>
  <si>
    <t>70102-4.0</t>
  </si>
  <si>
    <t>70340-4.0</t>
  </si>
  <si>
    <t>BB-18GA COVER 5'A</t>
  </si>
  <si>
    <t>KB2015-1-B2-ECO</t>
  </si>
  <si>
    <t>KFS2022-3</t>
  </si>
  <si>
    <t>102680-WELD</t>
  </si>
  <si>
    <t>70266-19.0</t>
  </si>
  <si>
    <t>EFW2420</t>
  </si>
  <si>
    <t>04-0212</t>
  </si>
  <si>
    <t>24-08</t>
  </si>
  <si>
    <t>70138-9.0</t>
  </si>
  <si>
    <t>EFT-2-TP</t>
  </si>
  <si>
    <t>HT612 4/5-FS-GW</t>
  </si>
  <si>
    <t>KCVT-1L-A</t>
  </si>
  <si>
    <t>KFS2435-1</t>
  </si>
  <si>
    <t>06-26-A-CSA</t>
  </si>
  <si>
    <t>100929-13</t>
  </si>
  <si>
    <t>KBP4804-3MP</t>
  </si>
  <si>
    <t>KFUH2020-3</t>
  </si>
  <si>
    <t>100920-G-CSA</t>
  </si>
  <si>
    <t>58-10</t>
  </si>
  <si>
    <t>70105-5.0</t>
  </si>
  <si>
    <t>70300-23.0</t>
  </si>
  <si>
    <t>CKL48140-3-5-5.8-SSR</t>
  </si>
  <si>
    <t>KB4825-3-T-B2-DS40</t>
  </si>
  <si>
    <t>KT1212-A</t>
  </si>
  <si>
    <t>LPWV1215-TP</t>
  </si>
  <si>
    <t>3CB1205BW</t>
  </si>
  <si>
    <t>70122-20</t>
  </si>
  <si>
    <t>KB2004-1-T-B1-SF</t>
  </si>
  <si>
    <t>KCF4-2750-1-S-T2</t>
  </si>
  <si>
    <t>MKT1212-SS</t>
  </si>
  <si>
    <t>104991-G-CSA</t>
  </si>
  <si>
    <t>105812-PPG-CSA</t>
  </si>
  <si>
    <t>70360-78.0</t>
  </si>
  <si>
    <t>CK2412-1</t>
  </si>
  <si>
    <t>LPWA2030I-TP-CT24-BZ</t>
  </si>
  <si>
    <t>58 KC 4FT CASE-W-CSA</t>
  </si>
  <si>
    <t>58-0404-W-CSA</t>
  </si>
  <si>
    <t>70166-5.5</t>
  </si>
  <si>
    <t>CERAMIC 8-2015ELE</t>
  </si>
  <si>
    <t>KB2407-3MP-T-B2</t>
  </si>
  <si>
    <t>KB4810-3MP-5MT-B4</t>
  </si>
  <si>
    <t>LPW1227-A</t>
  </si>
  <si>
    <t>LPWA2020-S-TP</t>
  </si>
  <si>
    <t>LPWA2020I-TP-BZ</t>
  </si>
  <si>
    <t>RT100</t>
  </si>
  <si>
    <t>W2020-A</t>
  </si>
  <si>
    <t>70100-13.0</t>
  </si>
  <si>
    <t>BBCVR18-6</t>
  </si>
  <si>
    <t>KBS4812-3MP-T-B2</t>
  </si>
  <si>
    <t>KCF4-2750-1-S-T-RT24</t>
  </si>
  <si>
    <t>KCF4-2750-1-S-TP</t>
  </si>
  <si>
    <t>58-17</t>
  </si>
  <si>
    <t>6CB2412BW</t>
  </si>
  <si>
    <t>70111-3.0</t>
  </si>
  <si>
    <t>70259-12.0</t>
  </si>
  <si>
    <t>HL1012 8/11-AS/FS-GW</t>
  </si>
  <si>
    <t>KB2707-1-PLTMX</t>
  </si>
  <si>
    <t>KC-SB-36</t>
  </si>
  <si>
    <t>KFS2022-3-1/2HP</t>
  </si>
  <si>
    <t>PKBS4812-3-T-FM-SPECIAL</t>
  </si>
  <si>
    <t>70110-15.0</t>
  </si>
  <si>
    <t>70220-11.0</t>
  </si>
  <si>
    <t>KFS2415-1</t>
  </si>
  <si>
    <t>101213-3</t>
  </si>
  <si>
    <t>70122-17.0</t>
  </si>
  <si>
    <t>LPWG-ALMOND</t>
  </si>
  <si>
    <t>PKB4820-3</t>
  </si>
  <si>
    <t>100391-7</t>
  </si>
  <si>
    <t>70100-22.0</t>
  </si>
  <si>
    <t>70133-5.0</t>
  </si>
  <si>
    <t>HM1012 11/15-AS/FS-GW</t>
  </si>
  <si>
    <t>KCV2407-A</t>
  </si>
  <si>
    <t>101165-3</t>
  </si>
  <si>
    <t>105812-PPG-FLAT</t>
  </si>
  <si>
    <t>6K2412A</t>
  </si>
  <si>
    <t>70141-7.0</t>
  </si>
  <si>
    <t>70151-4.0</t>
  </si>
  <si>
    <t>70188-12.0</t>
  </si>
  <si>
    <t>KBP2006-3MP-RTLV3</t>
  </si>
  <si>
    <t>KFUH-D-4860-3</t>
  </si>
  <si>
    <t>03-BKC-A-CSA</t>
  </si>
  <si>
    <t>50 KFUH PORT LEGS</t>
  </si>
  <si>
    <t>50-1901-FORM</t>
  </si>
  <si>
    <t>70156-8.0</t>
  </si>
  <si>
    <t>70166-8.5</t>
  </si>
  <si>
    <t>70226-8.0</t>
  </si>
  <si>
    <t>CV04-W</t>
  </si>
  <si>
    <t>70150-9.5</t>
  </si>
  <si>
    <t>70258-6.0</t>
  </si>
  <si>
    <t>70350-15.0</t>
  </si>
  <si>
    <t>KB4007-3MP-B2</t>
  </si>
  <si>
    <t>KBS4815-3MP-B2</t>
  </si>
  <si>
    <t>100173-3</t>
  </si>
  <si>
    <t>70101-27.0</t>
  </si>
  <si>
    <t>KCF4-2020-1-R-T</t>
  </si>
  <si>
    <t>KFS2425-3-2S3-ECM</t>
  </si>
  <si>
    <t>24-09-ALMOND</t>
  </si>
  <si>
    <t>50-QO3C CASE</t>
  </si>
  <si>
    <t>B5-1212ELE</t>
  </si>
  <si>
    <t>KCF3-4830-3-R-T-DS3</t>
  </si>
  <si>
    <t>LPWA2440-CT24-BZ</t>
  </si>
  <si>
    <t>100415-G-CSA</t>
  </si>
  <si>
    <t>25-05-W</t>
  </si>
  <si>
    <t>KCF4-2750-1-S-T</t>
  </si>
  <si>
    <t>KFS2412-1</t>
  </si>
  <si>
    <t>KBS2707-1-T-B1-DS40</t>
  </si>
  <si>
    <t>101213-10</t>
  </si>
  <si>
    <t>30-17-A-CSA</t>
  </si>
  <si>
    <t>KB4818-3MP-T-B2</t>
  </si>
  <si>
    <t>W2410-T-A</t>
  </si>
  <si>
    <t>100-50-B</t>
  </si>
  <si>
    <t>3CB1205A</t>
  </si>
  <si>
    <t>70114-31.0</t>
  </si>
  <si>
    <t>70236-19.0</t>
  </si>
  <si>
    <t>KF4812-1</t>
  </si>
  <si>
    <t>KFS-6PJB</t>
  </si>
  <si>
    <t>KFS2015-1-1/3</t>
  </si>
  <si>
    <t>LPWSAV</t>
  </si>
  <si>
    <t>01 3' BB SHIELD BW</t>
  </si>
  <si>
    <t>24 KT CASE-SS-REWORK</t>
  </si>
  <si>
    <t>45-1914-SS</t>
  </si>
  <si>
    <t>70106-104.0</t>
  </si>
  <si>
    <t>70109-26.0</t>
  </si>
  <si>
    <t>70148-6.0</t>
  </si>
  <si>
    <t>KB2020-3-P-FB</t>
  </si>
  <si>
    <t>KB2704-1-T2-B1</t>
  </si>
  <si>
    <t>24-23</t>
  </si>
  <si>
    <t>45-1104-SS</t>
  </si>
  <si>
    <t>70288-22.0</t>
  </si>
  <si>
    <t>BKLT240-A</t>
  </si>
  <si>
    <t>KB2003-1-T2-B1</t>
  </si>
  <si>
    <t>KBS2407-3MP-T-B2</t>
  </si>
  <si>
    <t>100294-PPG-FLAT</t>
  </si>
  <si>
    <t>101042-FLAT</t>
  </si>
  <si>
    <t>104957-2405-1-2S1-ECM</t>
  </si>
  <si>
    <t>45-1212M-SS</t>
  </si>
  <si>
    <t>70104-12.0</t>
  </si>
  <si>
    <t>70105-15.5</t>
  </si>
  <si>
    <t>KF 1/2HP 480V MTR ASM</t>
  </si>
  <si>
    <t>KFS2410-1-UH</t>
  </si>
  <si>
    <t>LPWOG-XL</t>
  </si>
  <si>
    <t>PCKF2410-1</t>
  </si>
  <si>
    <t>50-18-G-CSA</t>
  </si>
  <si>
    <t>70138-8.0</t>
  </si>
  <si>
    <t>BBCVR18-3</t>
  </si>
  <si>
    <t>CK4820-3</t>
  </si>
  <si>
    <t>KB2703-1-PLTMX</t>
  </si>
  <si>
    <t>PAW2022-RF</t>
  </si>
  <si>
    <t>101176-G-CSA</t>
  </si>
  <si>
    <t>4CB1207BW</t>
  </si>
  <si>
    <t>102373-1</t>
  </si>
  <si>
    <t>20-10-PC</t>
  </si>
  <si>
    <t>70102-17.0</t>
  </si>
  <si>
    <t>KB2012-3-P</t>
  </si>
  <si>
    <t>W-DRYOUT</t>
  </si>
  <si>
    <t>101307-2</t>
  </si>
  <si>
    <t>30-32-BZ-CSA</t>
  </si>
  <si>
    <t>8K2024A</t>
  </si>
  <si>
    <t>KFS2418-3-2S3-ECM</t>
  </si>
  <si>
    <t>W2415-T2-OG</t>
  </si>
  <si>
    <t>HT612 4/5 SAMPLE</t>
  </si>
  <si>
    <t>KB2007-3MP-T-B2</t>
  </si>
  <si>
    <t>KT1212-B</t>
  </si>
  <si>
    <t>PCK4830-3-IFCS-OR-RT100</t>
  </si>
  <si>
    <t>PKB4805-1-T-FM</t>
  </si>
  <si>
    <t>100399-WELD</t>
  </si>
  <si>
    <t>41-05-B-CSA</t>
  </si>
  <si>
    <t>70188-17.0</t>
  </si>
  <si>
    <t>70212-14.0</t>
  </si>
  <si>
    <t>70319-12.0</t>
  </si>
  <si>
    <t>LPWA2445-TP-CB2</t>
  </si>
  <si>
    <t>101571-BLU1</t>
  </si>
  <si>
    <t>CV10</t>
  </si>
  <si>
    <t>KB2015-3-PLTMX</t>
  </si>
  <si>
    <t>KFUH4805-3-ECM</t>
  </si>
  <si>
    <t>LPW2740</t>
  </si>
  <si>
    <t>70156-6.0</t>
  </si>
  <si>
    <t>CK2007-3</t>
  </si>
  <si>
    <t>PKB LOUVER BASE 12</t>
  </si>
  <si>
    <t>100328-G-CSA</t>
  </si>
  <si>
    <t>100928-13</t>
  </si>
  <si>
    <t>70274-12.0</t>
  </si>
  <si>
    <t>70353-10.0</t>
  </si>
  <si>
    <t>KBS2007-1-T-B2</t>
  </si>
  <si>
    <t>03-BKC-W-CSA</t>
  </si>
  <si>
    <t>102684-G-CSA</t>
  </si>
  <si>
    <t>52-02-FLAT</t>
  </si>
  <si>
    <t>105386-WELD</t>
  </si>
  <si>
    <t>70139-16.0</t>
  </si>
  <si>
    <t>70142-27.0</t>
  </si>
  <si>
    <t>70147-13.5</t>
  </si>
  <si>
    <t>70262-6.0</t>
  </si>
  <si>
    <t>70352-18.0</t>
  </si>
  <si>
    <t>KB2440-3-P-FB</t>
  </si>
  <si>
    <t>KCF3-4830-1-R-T</t>
  </si>
  <si>
    <t>LPWV1215I-TP-CB-BZ</t>
  </si>
  <si>
    <t>PKB2020-3</t>
  </si>
  <si>
    <t>20-04-B-CSA</t>
  </si>
  <si>
    <t>70324-16.5</t>
  </si>
  <si>
    <t>70266-31.0-23.0-23.0</t>
  </si>
  <si>
    <t>BB-18GA COVER 8'</t>
  </si>
  <si>
    <t>HT812 5/7-AS/FS-GB</t>
  </si>
  <si>
    <t>KCF4-2050-1-R-T</t>
  </si>
  <si>
    <t>45-KBB4</t>
  </si>
  <si>
    <t>KB2705-1-B1</t>
  </si>
  <si>
    <t>SHIELD-33"-A</t>
  </si>
  <si>
    <t>100176-FLAT</t>
  </si>
  <si>
    <t>100823-1</t>
  </si>
  <si>
    <t>45 KB 10-3-SS-50WATT</t>
  </si>
  <si>
    <t>70127-10.0</t>
  </si>
  <si>
    <t>KCF2-2020-1-R-T</t>
  </si>
  <si>
    <t>KCV1204-W</t>
  </si>
  <si>
    <t>KF4805-3</t>
  </si>
  <si>
    <t>WHF2007I</t>
  </si>
  <si>
    <t>70147-4.0</t>
  </si>
  <si>
    <t>HM812 8/11-FS-GW</t>
  </si>
  <si>
    <t>KB2405-1-T-B1-SF</t>
  </si>
  <si>
    <t>W1212-OG</t>
  </si>
  <si>
    <t>04-0610-W</t>
  </si>
  <si>
    <t>100826-1</t>
  </si>
  <si>
    <t>101183-G-CSA</t>
  </si>
  <si>
    <t>50-48-12</t>
  </si>
  <si>
    <t>52-05</t>
  </si>
  <si>
    <t>70114-12.5</t>
  </si>
  <si>
    <t>KB2010-3MP-T-B2-DS40</t>
  </si>
  <si>
    <t>KCF4-2750-1-S-RT24</t>
  </si>
  <si>
    <t>W1210-T2</t>
  </si>
  <si>
    <t>06-02-SS</t>
  </si>
  <si>
    <t>54-18</t>
  </si>
  <si>
    <t>64-02</t>
  </si>
  <si>
    <t>70164-8.0</t>
  </si>
  <si>
    <t>70246-7.0</t>
  </si>
  <si>
    <t>KB4815-3MP-P</t>
  </si>
  <si>
    <t>KB4815-3MP-PLTMX</t>
  </si>
  <si>
    <t>KB4825-3-PLTMX</t>
  </si>
  <si>
    <t>01 10' BB SHIELD</t>
  </si>
  <si>
    <t>04-0606-W</t>
  </si>
  <si>
    <t>100002-G-CSA</t>
  </si>
  <si>
    <t>45-1001</t>
  </si>
  <si>
    <t>70149-61.0</t>
  </si>
  <si>
    <t>70150-8.5</t>
  </si>
  <si>
    <t>KCF4-2740-1-R-TP</t>
  </si>
  <si>
    <t>52-21</t>
  </si>
  <si>
    <t>58-0203</t>
  </si>
  <si>
    <t>70158-10.0</t>
  </si>
  <si>
    <t>KB4825-3-P</t>
  </si>
  <si>
    <t>KT1215-T-SSG</t>
  </si>
  <si>
    <t>LPWA-TP</t>
  </si>
  <si>
    <t>MAU4815-3-ECM-SSR</t>
  </si>
  <si>
    <t>MKT1205-SS</t>
  </si>
  <si>
    <t>W2415-OG</t>
  </si>
  <si>
    <t>3K1207BW-BK</t>
  </si>
  <si>
    <t>70114-26.5</t>
  </si>
  <si>
    <t>70303-20.0</t>
  </si>
  <si>
    <t>70326-21.0</t>
  </si>
  <si>
    <t>BBCVR18-3-BW</t>
  </si>
  <si>
    <t>KCF3-2715-1-S-TP-DS1-3PS</t>
  </si>
  <si>
    <t>S046108</t>
  </si>
  <si>
    <t>100409-1</t>
  </si>
  <si>
    <t>22-04</t>
  </si>
  <si>
    <t>55-13</t>
  </si>
  <si>
    <t>WHFC2405H</t>
  </si>
  <si>
    <t>01 10' BB SHIELD-A-CSA</t>
  </si>
  <si>
    <t>52-01-FLAT</t>
  </si>
  <si>
    <t>52-19-G-CSA</t>
  </si>
  <si>
    <t>70103-17.0</t>
  </si>
  <si>
    <t>70121-10.0</t>
  </si>
  <si>
    <t>PX2417-ECO-HRC</t>
  </si>
  <si>
    <t>24-08-SS</t>
  </si>
  <si>
    <t>70238-23.0</t>
  </si>
  <si>
    <t>EFWOG-W</t>
  </si>
  <si>
    <t>HT GRILL N/S</t>
  </si>
  <si>
    <t>W1212H</t>
  </si>
  <si>
    <t>100328-FLAT</t>
  </si>
  <si>
    <t>100390-14</t>
  </si>
  <si>
    <t>100543-2</t>
  </si>
  <si>
    <t>101041-FLAT</t>
  </si>
  <si>
    <t>104957-2025-3-2S3-ECM</t>
  </si>
  <si>
    <t>70106-16.0</t>
  </si>
  <si>
    <t>KCV2009-W</t>
  </si>
  <si>
    <t>KFS2010-1-1/2HP</t>
  </si>
  <si>
    <t>06-02-W-CSA</t>
  </si>
  <si>
    <t>08-06-A</t>
  </si>
  <si>
    <t>2CB2403BW</t>
  </si>
  <si>
    <t>45-0110-3DL</t>
  </si>
  <si>
    <t>KFUH2022-3</t>
  </si>
  <si>
    <t>70105-10.5</t>
  </si>
  <si>
    <t>70233-70.0</t>
  </si>
  <si>
    <t>70280-3.0</t>
  </si>
  <si>
    <t>KB2005-3MP-T-B2-DS40</t>
  </si>
  <si>
    <t>KCF4-2450-3-S</t>
  </si>
  <si>
    <t>W1215-A</t>
  </si>
  <si>
    <t>03-18-P</t>
  </si>
  <si>
    <t>70100-2.0</t>
  </si>
  <si>
    <t>70160-7.0</t>
  </si>
  <si>
    <t>KBS2003-3MP-T</t>
  </si>
  <si>
    <t>MAU2022-3-1/3ECM-SSR-PTDS-GLED</t>
  </si>
  <si>
    <t>MKT2412-SS</t>
  </si>
  <si>
    <t>PKB2410-1-P-25C</t>
  </si>
  <si>
    <t>PKB4812-3-T-DT-FM</t>
  </si>
  <si>
    <t>30-10-W-CSA</t>
  </si>
  <si>
    <t>101415-GALV1</t>
  </si>
  <si>
    <t>CKL4860-3-2-4.1-ND</t>
  </si>
  <si>
    <t>52-02</t>
  </si>
  <si>
    <t>CK2415-1</t>
  </si>
  <si>
    <t>WHFC1215I</t>
  </si>
  <si>
    <t>101114-1</t>
  </si>
  <si>
    <t>101115-1</t>
  </si>
  <si>
    <t>70120-8.0</t>
  </si>
  <si>
    <t>70371-18.0</t>
  </si>
  <si>
    <t>EFWOG-A</t>
  </si>
  <si>
    <t>KB2010-1-B2-CT24</t>
  </si>
  <si>
    <t>KB2020-3-B2-CT120-DS60</t>
  </si>
  <si>
    <t>104474-2</t>
  </si>
  <si>
    <t>104964-KF4835-1-2S1-ECM</t>
  </si>
  <si>
    <t>70156-13.0</t>
  </si>
  <si>
    <t>70318-6.0</t>
  </si>
  <si>
    <t>KBP2704-RTLV1</t>
  </si>
  <si>
    <t>KCF3-2730-1-R-T-DS1</t>
  </si>
  <si>
    <t>KFUH2420-3-2S3-DS60</t>
  </si>
  <si>
    <t>KFUH4820-3-2S3-ECM-T-DS32</t>
  </si>
  <si>
    <t>KT2412-T</t>
  </si>
  <si>
    <t>106056-W-CSA</t>
  </si>
  <si>
    <t>30 REMOTE HARNESS</t>
  </si>
  <si>
    <t>45-08-3</t>
  </si>
  <si>
    <t>EFW1220-A</t>
  </si>
  <si>
    <t>KB2010-3MP-PLTMX</t>
  </si>
  <si>
    <t>KFS2012-3-2S3</t>
  </si>
  <si>
    <t>KT2407H</t>
  </si>
  <si>
    <t>LPW2045T-S2-OB-R</t>
  </si>
  <si>
    <t>WHF1205-A</t>
  </si>
  <si>
    <t>100652-17</t>
  </si>
  <si>
    <t>70100-24.0</t>
  </si>
  <si>
    <t>EFW2430I-T</t>
  </si>
  <si>
    <t>KB4803-3MP-T2-B2</t>
  </si>
  <si>
    <t>KB4815-3MP-T-B2</t>
  </si>
  <si>
    <t>100390-10</t>
  </si>
  <si>
    <t>40-11-B-CSA</t>
  </si>
  <si>
    <t>70105-12.5</t>
  </si>
  <si>
    <t>70266-5.0</t>
  </si>
  <si>
    <t>KB4811-3MP-T-B2</t>
  </si>
  <si>
    <t>KCF4-2750-1-S</t>
  </si>
  <si>
    <t>KCV2404-A</t>
  </si>
  <si>
    <t>100390-3</t>
  </si>
  <si>
    <t>100812-WD-CSA</t>
  </si>
  <si>
    <t>102359-CSA</t>
  </si>
  <si>
    <t>102809-FLAT</t>
  </si>
  <si>
    <t>54-25</t>
  </si>
  <si>
    <t>KFS2030-3-1/2HP</t>
  </si>
  <si>
    <t>LPW1222T-S2-WD-R</t>
  </si>
  <si>
    <t>25-11</t>
  </si>
  <si>
    <t>70251-9.0</t>
  </si>
  <si>
    <t>102683-FORM</t>
  </si>
  <si>
    <t>58 KC 2FT CASE-W-CSA</t>
  </si>
  <si>
    <t>70158-8.0</t>
  </si>
  <si>
    <t>70210-19.0</t>
  </si>
  <si>
    <t>70231-17.0</t>
  </si>
  <si>
    <t>KB2040-3-B3</t>
  </si>
  <si>
    <t>LPWICV</t>
  </si>
  <si>
    <t>04-0204</t>
  </si>
  <si>
    <t>100008-PPG-FLAT</t>
  </si>
  <si>
    <t>100671-FLAT</t>
  </si>
  <si>
    <t>101019-9</t>
  </si>
  <si>
    <t>103898-2</t>
  </si>
  <si>
    <t>KFS2012-3-2S3-ECM</t>
  </si>
  <si>
    <t>MKT2410I-SS</t>
  </si>
  <si>
    <t>PKB4810-1</t>
  </si>
  <si>
    <t>WHF1215-A</t>
  </si>
  <si>
    <t>70188-8.0</t>
  </si>
  <si>
    <t>70227-9.0</t>
  </si>
  <si>
    <t>KB4840-3-PLTMX-FB</t>
  </si>
  <si>
    <t>KCC4-4850-S-3-T</t>
  </si>
  <si>
    <t>KCF4-2740-1-S-TP-DS1-3PS</t>
  </si>
  <si>
    <t>55-17</t>
  </si>
  <si>
    <t>KB2410-1-B2-DS60</t>
  </si>
  <si>
    <t>KBS4803-3MP-B2</t>
  </si>
  <si>
    <t>04-11-L</t>
  </si>
  <si>
    <t>06 TAMPERPROOF GRILL</t>
  </si>
  <si>
    <t>EFW2040I</t>
  </si>
  <si>
    <t>KB2410-1-B2-CT24</t>
  </si>
  <si>
    <t>KBP2003-1-RTLV1</t>
  </si>
  <si>
    <t>LPW2740-I</t>
  </si>
  <si>
    <t>W2405-W</t>
  </si>
  <si>
    <t>100997-1</t>
  </si>
  <si>
    <t>45-0310-PKB</t>
  </si>
  <si>
    <t>55-02</t>
  </si>
  <si>
    <t>70115-20.0</t>
  </si>
  <si>
    <t>KB2015-3-B2-CT24</t>
  </si>
  <si>
    <t>PAW2422-OGA</t>
  </si>
  <si>
    <t>W-GUARD</t>
  </si>
  <si>
    <t>W2020-I-T-W</t>
  </si>
  <si>
    <t>2K1205BW</t>
  </si>
  <si>
    <t>70121-5.0</t>
  </si>
  <si>
    <t>70147-10.0</t>
  </si>
  <si>
    <t>70177-18.0</t>
  </si>
  <si>
    <t>PAW2422-F</t>
  </si>
  <si>
    <t>45-1002</t>
  </si>
  <si>
    <t>EKB24-05TB</t>
  </si>
  <si>
    <t>KCF2-4820-3-S</t>
  </si>
  <si>
    <t>KTW1215-HLS-TGB</t>
  </si>
  <si>
    <t>101117-1</t>
  </si>
  <si>
    <t>CKL48120-3-4-5-SSR</t>
  </si>
  <si>
    <t>LPWA2445-S-TP-CB3-BZ</t>
  </si>
  <si>
    <t>PKB2007-3-T-FM</t>
  </si>
  <si>
    <t>W 240V CONSUMABLE</t>
  </si>
  <si>
    <t>100769-1</t>
  </si>
  <si>
    <t>70123-6.0</t>
  </si>
  <si>
    <t>S046110</t>
  </si>
  <si>
    <t>101230-3</t>
  </si>
  <si>
    <t>101290-1</t>
  </si>
  <si>
    <t>104964-KF4804-1-ECM</t>
  </si>
  <si>
    <t>KB2004-1-ECO2S-PLUS</t>
  </si>
  <si>
    <t>KBS2010-3MP-T-B2-DS40</t>
  </si>
  <si>
    <t>KF4805-3-1/3HP</t>
  </si>
  <si>
    <t>LPWA2445I-TP-BZ</t>
  </si>
  <si>
    <t>PZ2020-RF</t>
  </si>
  <si>
    <t>100539-FORM</t>
  </si>
  <si>
    <t>100543-5</t>
  </si>
  <si>
    <t>50-1503-DS-G-CSA</t>
  </si>
  <si>
    <t>52-04-PCK</t>
  </si>
  <si>
    <t>70114-12.0</t>
  </si>
  <si>
    <t>KFS2430-1-1/2</t>
  </si>
  <si>
    <t>PAW2022-T2-DS15-W</t>
  </si>
  <si>
    <t>PCKW4820-3</t>
  </si>
  <si>
    <t>101575-Y-CSA</t>
  </si>
  <si>
    <t>106040-FORM</t>
  </si>
  <si>
    <t>70106-2.0</t>
  </si>
  <si>
    <t>70153-5.0</t>
  </si>
  <si>
    <t>KB BRACKET BOLT ASSEM</t>
  </si>
  <si>
    <t>SHIELD-126"-A</t>
  </si>
  <si>
    <t>04-0604</t>
  </si>
  <si>
    <t>06-02-ALMOND</t>
  </si>
  <si>
    <t>104957-2003-1-2S1-ECM</t>
  </si>
  <si>
    <t>54-05-G-CSA</t>
  </si>
  <si>
    <t>70101-13.0</t>
  </si>
  <si>
    <t>70246-17.0</t>
  </si>
  <si>
    <t>70327-14.0</t>
  </si>
  <si>
    <t>CV05-PW</t>
  </si>
  <si>
    <t>04-0210-A</t>
  </si>
  <si>
    <t>45 KBS 9 LOUVER ASSEM 14</t>
  </si>
  <si>
    <t>KB2025-3-TP-B2-DS80</t>
  </si>
  <si>
    <t>KB2403-3MP-PLTMX</t>
  </si>
  <si>
    <t>KB2409-3MP-T-B2</t>
  </si>
  <si>
    <t>KB2440-3-PLTMX-FB</t>
  </si>
  <si>
    <t>KFS2006-1-2S1-ECM</t>
  </si>
  <si>
    <t>101401-G-CSA</t>
  </si>
  <si>
    <t>70105-6.0</t>
  </si>
  <si>
    <t>70114-26.0</t>
  </si>
  <si>
    <t>70147-9.5</t>
  </si>
  <si>
    <t>BKT1BW</t>
  </si>
  <si>
    <t>EKB STAR WASHER KIT</t>
  </si>
  <si>
    <t>KB2003-1-T-B1-DS40</t>
  </si>
  <si>
    <t>KBS2703-1-T-B1</t>
  </si>
  <si>
    <t>KF4830-3-1/2HP</t>
  </si>
  <si>
    <t>100-41</t>
  </si>
  <si>
    <t>101137-3</t>
  </si>
  <si>
    <t>B8-2020ELE</t>
  </si>
  <si>
    <t>DT-TENT-TRANSITION-12</t>
  </si>
  <si>
    <t>HLE1412 15/20-AS-GW</t>
  </si>
  <si>
    <t>WHFC2007I</t>
  </si>
  <si>
    <t>KB2004-1-B1-CX</t>
  </si>
  <si>
    <t>KB2705-1-B1-DS40</t>
  </si>
  <si>
    <t>KFS2015-3-1/3-SSR45</t>
  </si>
  <si>
    <t>LPW2045</t>
  </si>
  <si>
    <t>70100-5.0</t>
  </si>
  <si>
    <t>70219-4.0-18.0</t>
  </si>
  <si>
    <t>HLE1012 11/15-FS-GW</t>
  </si>
  <si>
    <t>KB2403-1-P</t>
  </si>
  <si>
    <t>KCF2-2420-1-S-DS1</t>
  </si>
  <si>
    <t>100050-2</t>
  </si>
  <si>
    <t>20-07-A-CSA</t>
  </si>
  <si>
    <t>52-13-BL-1-CSA</t>
  </si>
  <si>
    <t>LPWA2730I-TP-CB2</t>
  </si>
  <si>
    <t>101415-GALV-CSA</t>
  </si>
  <si>
    <t>45-81</t>
  </si>
  <si>
    <t>52-17-G-CSA</t>
  </si>
  <si>
    <t>70182-3.0</t>
  </si>
  <si>
    <t>EFW2440-MW-HRC</t>
  </si>
  <si>
    <t>PAW2422I-OGB</t>
  </si>
  <si>
    <t>101050-G-CSA</t>
  </si>
  <si>
    <t>101302-A-CSA</t>
  </si>
  <si>
    <t>70127-20.0</t>
  </si>
  <si>
    <t>70337-34.5</t>
  </si>
  <si>
    <t>KB4825-3-T-B2</t>
  </si>
  <si>
    <t>LPWA2045-S-TP-CB3-G</t>
  </si>
  <si>
    <t>PX-RP</t>
  </si>
  <si>
    <t>WHF1210I</t>
  </si>
  <si>
    <t>100959-11</t>
  </si>
  <si>
    <t>54-01</t>
  </si>
  <si>
    <t>70188-27.0</t>
  </si>
  <si>
    <t>CV06</t>
  </si>
  <si>
    <t>KBS2007-3MP-T-B2</t>
  </si>
  <si>
    <t>PKB2010-1-P</t>
  </si>
  <si>
    <t>03-BKCR2-W-CSA</t>
  </si>
  <si>
    <t>101214-6</t>
  </si>
  <si>
    <t>30 LPW INTERIOR W/CB</t>
  </si>
  <si>
    <t>BKHCT240-BW</t>
  </si>
  <si>
    <t>KB2005-3MP-B2-CT120-DS40</t>
  </si>
  <si>
    <t>KCF3-2030-1-S-TP-DS1</t>
  </si>
  <si>
    <t>KTW2415-TGB</t>
  </si>
  <si>
    <t>LPW2445-ECO-AD-R</t>
  </si>
  <si>
    <t>06-37-SS</t>
  </si>
  <si>
    <t>101440-BLU-CSA</t>
  </si>
  <si>
    <t>20-09</t>
  </si>
  <si>
    <t>KFUH2005-1-T</t>
  </si>
  <si>
    <t>PXSMF-AD</t>
  </si>
  <si>
    <t>100163-SN-CSA</t>
  </si>
  <si>
    <t>101029-G-CSA</t>
  </si>
  <si>
    <t>101049-PPG-CSA</t>
  </si>
  <si>
    <t>70114-13.5</t>
  </si>
  <si>
    <t>CK2030-3</t>
  </si>
  <si>
    <t>KFUH2012-3</t>
  </si>
  <si>
    <t>KFUH2410-3</t>
  </si>
  <si>
    <t>LPW2740T-S2-OB-R</t>
  </si>
  <si>
    <t>LPWA2740-CT24</t>
  </si>
  <si>
    <t>100388-14</t>
  </si>
  <si>
    <t>KCF4-2450-1-S-RT24</t>
  </si>
  <si>
    <t>KT1215-T2</t>
  </si>
  <si>
    <t>100-0240</t>
  </si>
  <si>
    <t>101085-2</t>
  </si>
  <si>
    <t>104964-KF4808-1-2S1-ECM</t>
  </si>
  <si>
    <t>54-02-G-CSA</t>
  </si>
  <si>
    <t>70121-8.0</t>
  </si>
  <si>
    <t>70139-5.0</t>
  </si>
  <si>
    <t>KFUH2020-1</t>
  </si>
  <si>
    <t>104438-7</t>
  </si>
  <si>
    <t>45-0110-1-SS</t>
  </si>
  <si>
    <t>KB4810-3MP-B2-CT120</t>
  </si>
  <si>
    <t>LPW2740T-I-A</t>
  </si>
  <si>
    <t>100652-24</t>
  </si>
  <si>
    <t>103817-1</t>
  </si>
  <si>
    <t>3CB2405A</t>
  </si>
  <si>
    <t>70273-8.0</t>
  </si>
  <si>
    <t>CV2404-COVER</t>
  </si>
  <si>
    <t>KCC4-2450-1-S-T2</t>
  </si>
  <si>
    <t>LPWA1227H</t>
  </si>
  <si>
    <t>PKB2430-3-P-FB</t>
  </si>
  <si>
    <t>KB2005-3MP-B2-DS40</t>
  </si>
  <si>
    <t>KB2012-3-PLTMX</t>
  </si>
  <si>
    <t>LPWA2030I-TP-BZ</t>
  </si>
  <si>
    <t>100406-7</t>
  </si>
  <si>
    <t>30-03</t>
  </si>
  <si>
    <t>45-02-3</t>
  </si>
  <si>
    <t>54-21</t>
  </si>
  <si>
    <t>70103-19.0</t>
  </si>
  <si>
    <t>70113-9.0</t>
  </si>
  <si>
    <t>70178-17.0</t>
  </si>
  <si>
    <t>KCV2012-A</t>
  </si>
  <si>
    <t>50 KFUH CASE LARGE</t>
  </si>
  <si>
    <t>70182-6.0</t>
  </si>
  <si>
    <t>HL1412 15/20-AS/FS-GW</t>
  </si>
  <si>
    <t>PWH1215-NC</t>
  </si>
  <si>
    <t>2K1205A</t>
  </si>
  <si>
    <t>30-32-W</t>
  </si>
  <si>
    <t>45 PKB LOUVER ASSEM</t>
  </si>
  <si>
    <t>LPW2045-ECO-WD-R</t>
  </si>
  <si>
    <t>PKB2407-1-T-DT-FM</t>
  </si>
  <si>
    <t>100388-5</t>
  </si>
  <si>
    <t>104957-2415-3-2S3-ECM</t>
  </si>
  <si>
    <t>52-09-FORM</t>
  </si>
  <si>
    <t>70137-5.5</t>
  </si>
  <si>
    <t>HS GRILL 4/5</t>
  </si>
  <si>
    <t>LPW2740T-S2-HRC</t>
  </si>
  <si>
    <t>30-10</t>
  </si>
  <si>
    <t>70166-16.0</t>
  </si>
  <si>
    <t>KCV1207-A</t>
  </si>
  <si>
    <t>KCV2015-W</t>
  </si>
  <si>
    <t>100548-1</t>
  </si>
  <si>
    <t>40-05</t>
  </si>
  <si>
    <t>ECO2S-TEMP-SENSOR</t>
  </si>
  <si>
    <t>KBS2010-1-B2</t>
  </si>
  <si>
    <t>KBS2705-1-T-B1</t>
  </si>
  <si>
    <t>103981-G-CSA</t>
  </si>
  <si>
    <t>50-1501-FLAT</t>
  </si>
  <si>
    <t>70102-13.0</t>
  </si>
  <si>
    <t>70125-5.0</t>
  </si>
  <si>
    <t>70214-4.0</t>
  </si>
  <si>
    <t>KB4805-3MP-T2-B2</t>
  </si>
  <si>
    <t>KBP-K1</t>
  </si>
  <si>
    <t>KFUH2015-3-T</t>
  </si>
  <si>
    <t>MAU2415-1-ECM-SSR</t>
  </si>
  <si>
    <t>PKB2415-3</t>
  </si>
  <si>
    <t>EKB22-10TB</t>
  </si>
  <si>
    <t>KCF2-2020-1-S-T2-3PS</t>
  </si>
  <si>
    <t>KFS2003-1</t>
  </si>
  <si>
    <t>101403-G-CSA</t>
  </si>
  <si>
    <t>105378-FLAT</t>
  </si>
  <si>
    <t>70236-18.0</t>
  </si>
  <si>
    <t>75-11</t>
  </si>
  <si>
    <t>EKB22-42TB</t>
  </si>
  <si>
    <t>KB2415-1-B2-CT24</t>
  </si>
  <si>
    <t>KFUH2020-3-2S3-ECM</t>
  </si>
  <si>
    <t>LPW2045-I</t>
  </si>
  <si>
    <t>100388-15</t>
  </si>
  <si>
    <t>101290-2</t>
  </si>
  <si>
    <t>102686-FLAT</t>
  </si>
  <si>
    <t>45-0314-SS</t>
  </si>
  <si>
    <t>KB2410-1-T-B2-CT24</t>
  </si>
  <si>
    <t>70329-8.0</t>
  </si>
  <si>
    <t>CK4807-1</t>
  </si>
  <si>
    <t>LPWA1227I-TP-CT24</t>
  </si>
  <si>
    <t>WHFC1212I</t>
  </si>
  <si>
    <t>01 8' BB SHIELD</t>
  </si>
  <si>
    <t>04-0204-A</t>
  </si>
  <si>
    <t>101307-1-A-CSA</t>
  </si>
  <si>
    <t>32-2</t>
  </si>
  <si>
    <t>HS Blower Assembly</t>
  </si>
  <si>
    <t>KBS2407-3MP-B2</t>
  </si>
  <si>
    <t>100854-G-CSA</t>
  </si>
  <si>
    <t>50 KFUH CASE SMALL</t>
  </si>
  <si>
    <t>CV03-W</t>
  </si>
  <si>
    <t>KB2010-3MP-P</t>
  </si>
  <si>
    <t>PKB4825-3-P</t>
  </si>
  <si>
    <t>01 2' BB SHIELD BW</t>
  </si>
  <si>
    <t>20-07-W-CSA</t>
  </si>
  <si>
    <t>45-18-ECO</t>
  </si>
  <si>
    <t>45-28-DS</t>
  </si>
  <si>
    <t>70208-4.0</t>
  </si>
  <si>
    <t>LPWV2715</t>
  </si>
  <si>
    <t>30 LPW ARCH - BLACK</t>
  </si>
  <si>
    <t>70219-2.5-8.0</t>
  </si>
  <si>
    <t>70278-2.0</t>
  </si>
  <si>
    <t>8K2420BW-BK</t>
  </si>
  <si>
    <t>KB2704-1-P</t>
  </si>
  <si>
    <t>70159-11.0</t>
  </si>
  <si>
    <t>70328-10.0</t>
  </si>
  <si>
    <t>B6-2412ELE</t>
  </si>
  <si>
    <t>KB2015-3MP-TP-B2-DS60</t>
  </si>
  <si>
    <t>KB4807-3MP-PLTMX</t>
  </si>
  <si>
    <t>LPW1227T-OG</t>
  </si>
  <si>
    <t>LPWG-ECO-WD</t>
  </si>
  <si>
    <t>55-08</t>
  </si>
  <si>
    <t>55-11</t>
  </si>
  <si>
    <t>70111-5.5</t>
  </si>
  <si>
    <t>70127-9.0</t>
  </si>
  <si>
    <t>KCC4-2450-1-S-RT24</t>
  </si>
  <si>
    <t>KFS2405-1-ECM</t>
  </si>
  <si>
    <t>100802-3</t>
  </si>
  <si>
    <t>W2010-I-A</t>
  </si>
  <si>
    <t>100928-23</t>
  </si>
  <si>
    <t>102693-1A</t>
  </si>
  <si>
    <t>24-07-A</t>
  </si>
  <si>
    <t>70140-4.0</t>
  </si>
  <si>
    <t>BKT1A-TP</t>
  </si>
  <si>
    <t>KTW1215-RGB-T</t>
  </si>
  <si>
    <t>PKB2407-3-T-FM</t>
  </si>
  <si>
    <t>01 6' BB SHIELD BW</t>
  </si>
  <si>
    <t>24-03-SS</t>
  </si>
  <si>
    <t>70117-56.0</t>
  </si>
  <si>
    <t>CERAMIC 6-2412ELE</t>
  </si>
  <si>
    <t>KB2004-1-B1</t>
  </si>
  <si>
    <t>KB2404-1-ECO2S-PLUS</t>
  </si>
  <si>
    <t>KFUH4815-3-2S3-ECM</t>
  </si>
  <si>
    <t>PKB4815-1-T-DT-FM</t>
  </si>
  <si>
    <t>101245-1</t>
  </si>
  <si>
    <t>KFS2016-3-2S3</t>
  </si>
  <si>
    <t>04-0106</t>
  </si>
  <si>
    <t>101214-3</t>
  </si>
  <si>
    <t>70202-3.0</t>
  </si>
  <si>
    <t>70212-4.0</t>
  </si>
  <si>
    <t>100-10</t>
  </si>
  <si>
    <t>100652-29</t>
  </si>
  <si>
    <t>101087-G-CSA</t>
  </si>
  <si>
    <t>70112-9.0</t>
  </si>
  <si>
    <t>8K2415BW</t>
  </si>
  <si>
    <t>8K2420BW</t>
  </si>
  <si>
    <t>KB2407-1-PLTMX</t>
  </si>
  <si>
    <t>70100-12.0</t>
  </si>
  <si>
    <t>PKB2015-3-T-FM</t>
  </si>
  <si>
    <t>100989-1</t>
  </si>
  <si>
    <t>104957-2030-1-2S1-ECM</t>
  </si>
  <si>
    <t>HT412 2/3-AS/FS-GB</t>
  </si>
  <si>
    <t>TKIT-1-TP</t>
  </si>
  <si>
    <t>40-03-P</t>
  </si>
  <si>
    <t>70178-16.0</t>
  </si>
  <si>
    <t>70237-6.0</t>
  </si>
  <si>
    <t>KB4804-1-T-B1</t>
  </si>
  <si>
    <t>102692-1</t>
  </si>
  <si>
    <t>70115-13.0</t>
  </si>
  <si>
    <t>KF4828-3-SSR45</t>
  </si>
  <si>
    <t>LPW ARCHITECTURAL-B</t>
  </si>
  <si>
    <t>WHSC-A</t>
  </si>
  <si>
    <t>40 KBPT1 3PHS ASSEM</t>
  </si>
  <si>
    <t>70134-18.0</t>
  </si>
  <si>
    <t>70144-7.0</t>
  </si>
  <si>
    <t>KB2410-1-ECO2S-PLUS</t>
  </si>
  <si>
    <t>KBS2403-1-T-B1</t>
  </si>
  <si>
    <t>KCC4-2740-1-S</t>
  </si>
  <si>
    <t>KCF4-2020-1-R-RT24</t>
  </si>
  <si>
    <t>45-1910-PKB</t>
  </si>
  <si>
    <t>70127-18.0</t>
  </si>
  <si>
    <t>W2015-I-T2-A</t>
  </si>
  <si>
    <t>03-21-W-CSA</t>
  </si>
  <si>
    <t>101121-3</t>
  </si>
  <si>
    <t>25-06</t>
  </si>
  <si>
    <t>2K2403A</t>
  </si>
  <si>
    <t>55-04</t>
  </si>
  <si>
    <t>5K2012BW</t>
  </si>
  <si>
    <t>MAU2415-3-ECM-SSR</t>
  </si>
  <si>
    <t>PAW2422-U-A</t>
  </si>
  <si>
    <t>PKB2410-3-T-DT-FM</t>
  </si>
  <si>
    <t>W2010-T2</t>
  </si>
  <si>
    <t>CKL48220-3-8-9.2</t>
  </si>
  <si>
    <t>KFUH4824-1-3S1</t>
  </si>
  <si>
    <t>LPW2445-I</t>
  </si>
  <si>
    <t>LPWA2445-S-TP-BZ</t>
  </si>
  <si>
    <t>LPWV2715-TP-CB20-CT24-HLR-W</t>
  </si>
  <si>
    <t>70100-20.0</t>
  </si>
  <si>
    <t>BBCVR18-6-BW</t>
  </si>
  <si>
    <t>LPWA1227I-TP-W</t>
  </si>
  <si>
    <t>LPWA2740-S-TP-CB2-W</t>
  </si>
  <si>
    <t>100667-1</t>
  </si>
  <si>
    <t>52 PCK CASE-Y-CSA</t>
  </si>
  <si>
    <t>6K2015A</t>
  </si>
  <si>
    <t>LPWA1215I-TP-BZ</t>
  </si>
  <si>
    <t>101213-8.5</t>
  </si>
  <si>
    <t>102693-2</t>
  </si>
  <si>
    <t>50-37</t>
  </si>
  <si>
    <t>70165-11.0</t>
  </si>
  <si>
    <t>KFUH4812-3</t>
  </si>
  <si>
    <t>WHFC2410-A</t>
  </si>
  <si>
    <t>100389-1</t>
  </si>
  <si>
    <t>104001-13</t>
  </si>
  <si>
    <t>4CB2007A</t>
  </si>
  <si>
    <t>70143-7.5</t>
  </si>
  <si>
    <t>70151-9.0</t>
  </si>
  <si>
    <t>100173-6-SS</t>
  </si>
  <si>
    <t>2K2405A SALES SAMPLE</t>
  </si>
  <si>
    <t>LPT-1-TP</t>
  </si>
  <si>
    <t>70138-10.0</t>
  </si>
  <si>
    <t>EFW2030I-T</t>
  </si>
  <si>
    <t>HME1012 11/15-AS-GW</t>
  </si>
  <si>
    <t>KF4835-1</t>
  </si>
  <si>
    <t>KFS2405-1-UH</t>
  </si>
  <si>
    <t>Total Labor Time</t>
  </si>
  <si>
    <t>Total FAB Labor Time Per Week To Support A02</t>
  </si>
  <si>
    <t>KBP</t>
  </si>
  <si>
    <t>PX</t>
  </si>
  <si>
    <t>LPW</t>
  </si>
  <si>
    <t>U-SS</t>
  </si>
  <si>
    <t>EKB</t>
  </si>
  <si>
    <t>H</t>
  </si>
  <si>
    <t>EFW</t>
  </si>
  <si>
    <t>U</t>
  </si>
  <si>
    <t>Total FAB Labor Time Per Week To Support A05</t>
  </si>
  <si>
    <t>Total FAB Labor Time Per Week To Support A03</t>
  </si>
  <si>
    <t>2 ELEM KB ECO</t>
  </si>
  <si>
    <t>2 ELEM KB ECO PLUS</t>
  </si>
  <si>
    <t>3 ELEM KB ECO</t>
  </si>
  <si>
    <t>2 ELEM GH/SKB</t>
  </si>
  <si>
    <t>1 ELEM GH/SKB</t>
  </si>
  <si>
    <t>Total Personnel Needed to Build All Fab Parts W/O Overtime</t>
  </si>
  <si>
    <t xml:space="preserve">KBP2006-3MP                    </t>
  </si>
  <si>
    <t xml:space="preserve">PX1215-AD-R                    </t>
  </si>
  <si>
    <t xml:space="preserve">U12100                         </t>
  </si>
  <si>
    <t xml:space="preserve">EKB1220TB                      </t>
  </si>
  <si>
    <t xml:space="preserve">H612 4/5-AS-GW                 </t>
  </si>
  <si>
    <t xml:space="preserve">EFW1220                        </t>
  </si>
  <si>
    <t xml:space="preserve">KBP2406                        </t>
  </si>
  <si>
    <t xml:space="preserve">PX1215-ECO-AD-R                </t>
  </si>
  <si>
    <t xml:space="preserve">U12100-SS                      </t>
  </si>
  <si>
    <t xml:space="preserve">U1250                          </t>
  </si>
  <si>
    <t xml:space="preserve">EKB1230TB                      </t>
  </si>
  <si>
    <t xml:space="preserve">H612 4/5-AS/FS-GW              </t>
  </si>
  <si>
    <t xml:space="preserve">EFW1220-T                      </t>
  </si>
  <si>
    <t xml:space="preserve">KBP2406-3MP                    </t>
  </si>
  <si>
    <t xml:space="preserve">PX1215-ECO-HRC                 </t>
  </si>
  <si>
    <t xml:space="preserve">U12100-SS 5-15P 6FT            </t>
  </si>
  <si>
    <t xml:space="preserve">U1275                          </t>
  </si>
  <si>
    <t xml:space="preserve">EKB2030TB                      </t>
  </si>
  <si>
    <t xml:space="preserve">H612 4/5-FS-GW                 </t>
  </si>
  <si>
    <t xml:space="preserve">EFW1220-T-A                    </t>
  </si>
  <si>
    <t xml:space="preserve">KBP2704                        </t>
  </si>
  <si>
    <t xml:space="preserve">PX1215-ECO-OB-R                </t>
  </si>
  <si>
    <t xml:space="preserve">U24100                         </t>
  </si>
  <si>
    <t xml:space="preserve">EKB2040TB                      </t>
  </si>
  <si>
    <t xml:space="preserve">H612 4/5-GW                    </t>
  </si>
  <si>
    <t xml:space="preserve">EFW1220-T2                     </t>
  </si>
  <si>
    <t xml:space="preserve">KBP4804-3MP                    </t>
  </si>
  <si>
    <t xml:space="preserve">PX1215-ECO-SN-R                </t>
  </si>
  <si>
    <t xml:space="preserve">U1250-SS                       </t>
  </si>
  <si>
    <t xml:space="preserve">U24100-TPNL                    </t>
  </si>
  <si>
    <t xml:space="preserve">EKB2050TB                      </t>
  </si>
  <si>
    <t xml:space="preserve">H612 6/8 FS-GW-644AG2          </t>
  </si>
  <si>
    <t xml:space="preserve">EFW1230                        </t>
  </si>
  <si>
    <t xml:space="preserve">KBP4806-3MP                    </t>
  </si>
  <si>
    <t xml:space="preserve">PX1215-ECO-WD-5-15P-6FT        </t>
  </si>
  <si>
    <t xml:space="preserve">U1250-SS 5-15P 6FT             </t>
  </si>
  <si>
    <t xml:space="preserve">U2425                          </t>
  </si>
  <si>
    <t xml:space="preserve">EKB22-26TB                     </t>
  </si>
  <si>
    <t xml:space="preserve">H612 6/8-AS/FS-GW              </t>
  </si>
  <si>
    <t xml:space="preserve">EFW1230-MW-HRC                 </t>
  </si>
  <si>
    <t xml:space="preserve">KBP1230                        </t>
  </si>
  <si>
    <t xml:space="preserve">PX1215-ECO-WD-R                </t>
  </si>
  <si>
    <t xml:space="preserve">U2450                          </t>
  </si>
  <si>
    <t xml:space="preserve">EKB22-40TB                     </t>
  </si>
  <si>
    <t xml:space="preserve">H612 6/8-FS-GW                 </t>
  </si>
  <si>
    <t xml:space="preserve">EFW1230-MW-T-W                 </t>
  </si>
  <si>
    <t xml:space="preserve">KBP1230-RT                     </t>
  </si>
  <si>
    <t xml:space="preserve">PX1215-ECO-WD-WOA              </t>
  </si>
  <si>
    <t xml:space="preserve">U1275-SS                       </t>
  </si>
  <si>
    <t xml:space="preserve">U2475                          </t>
  </si>
  <si>
    <t xml:space="preserve">EKB2430TB                      </t>
  </si>
  <si>
    <t xml:space="preserve">H612 6/8-GW                    </t>
  </si>
  <si>
    <t xml:space="preserve">EFW1230-MW-W                   </t>
  </si>
  <si>
    <t xml:space="preserve">KBP1230-RTLV1                  </t>
  </si>
  <si>
    <t xml:space="preserve">PX1215-HRC                     </t>
  </si>
  <si>
    <t xml:space="preserve">U1275-SS 5-15P 6FT             </t>
  </si>
  <si>
    <t xml:space="preserve">EKB2440TB                      </t>
  </si>
  <si>
    <t xml:space="preserve">EFW1230-T                      </t>
  </si>
  <si>
    <t xml:space="preserve">PX1215-OB-R                    </t>
  </si>
  <si>
    <t xml:space="preserve">EKB2450TB                      </t>
  </si>
  <si>
    <t xml:space="preserve">EFW2020                        </t>
  </si>
  <si>
    <t xml:space="preserve">KBP2006-3MP-RT                 </t>
  </si>
  <si>
    <t xml:space="preserve">PX1215-SN-R                    </t>
  </si>
  <si>
    <t xml:space="preserve">U24100-SS                      </t>
  </si>
  <si>
    <t xml:space="preserve">EFW2020-A                      </t>
  </si>
  <si>
    <t xml:space="preserve">KBP2006-3MP-RTLV3              </t>
  </si>
  <si>
    <t xml:space="preserve">PX1215-WD-R                    </t>
  </si>
  <si>
    <t xml:space="preserve">EFW2020-T                      </t>
  </si>
  <si>
    <t xml:space="preserve">PX2017-AD-R                    </t>
  </si>
  <si>
    <t xml:space="preserve">EFW2020-T2                     </t>
  </si>
  <si>
    <t xml:space="preserve">PX2017-ECO-AD-R                </t>
  </si>
  <si>
    <t xml:space="preserve">U2425-SS                       </t>
  </si>
  <si>
    <t xml:space="preserve">EFW2030                        </t>
  </si>
  <si>
    <t xml:space="preserve">KBP2406-3MP-RT                 </t>
  </si>
  <si>
    <t xml:space="preserve">PX2017-ECO-HRC                 </t>
  </si>
  <si>
    <t xml:space="preserve">EFW2030-T                      </t>
  </si>
  <si>
    <t xml:space="preserve">KBP2406-3MP-RTLV3              </t>
  </si>
  <si>
    <t xml:space="preserve">PX2017-ECO-OB-R                </t>
  </si>
  <si>
    <t xml:space="preserve">U2450-SS                       </t>
  </si>
  <si>
    <t xml:space="preserve">EFW2030-T2                     </t>
  </si>
  <si>
    <t xml:space="preserve">KBP2406-RT                     </t>
  </si>
  <si>
    <t xml:space="preserve">PX2017-ECO-SN-R                </t>
  </si>
  <si>
    <t xml:space="preserve">EFW2040                        </t>
  </si>
  <si>
    <t xml:space="preserve">KBP2406-RTLV1                  </t>
  </si>
  <si>
    <t xml:space="preserve">PX2017-ECO-WD-R                </t>
  </si>
  <si>
    <t xml:space="preserve">U2475-SS                       </t>
  </si>
  <si>
    <t xml:space="preserve">EFW2040-MW-HRC                 </t>
  </si>
  <si>
    <t xml:space="preserve">PX2017-HRC                     </t>
  </si>
  <si>
    <t xml:space="preserve">U2766-SS                       </t>
  </si>
  <si>
    <t xml:space="preserve">EFW2040-MW-T-W                 </t>
  </si>
  <si>
    <t xml:space="preserve">KBP2704-RT                     </t>
  </si>
  <si>
    <t xml:space="preserve">PX2017-OB-R                    </t>
  </si>
  <si>
    <t xml:space="preserve">EFW2040-MW-W                   </t>
  </si>
  <si>
    <t xml:space="preserve">KBP2704-RTLV1                  </t>
  </si>
  <si>
    <t xml:space="preserve">PX2017-SN-R                    </t>
  </si>
  <si>
    <t xml:space="preserve">EFW2040-T                      </t>
  </si>
  <si>
    <t xml:space="preserve">PX2017-WD-R                    </t>
  </si>
  <si>
    <t xml:space="preserve">EFW2040-T2                     </t>
  </si>
  <si>
    <t xml:space="preserve">KBP4804-3MP-RT                 </t>
  </si>
  <si>
    <t xml:space="preserve">PX2417-AD-R                    </t>
  </si>
  <si>
    <t xml:space="preserve">H412 2/3-AS/FS-GW              </t>
  </si>
  <si>
    <t xml:space="preserve">EFW2420                        </t>
  </si>
  <si>
    <t xml:space="preserve">PX2417-ECO-AD-R                </t>
  </si>
  <si>
    <t xml:space="preserve">EFW2420-OG                     </t>
  </si>
  <si>
    <t xml:space="preserve">KBP4806-3MP-RTLV3              </t>
  </si>
  <si>
    <t xml:space="preserve">PX2417-ECO-HRC                 </t>
  </si>
  <si>
    <t xml:space="preserve">HL1412 15/20-AS/FS-GB          </t>
  </si>
  <si>
    <t xml:space="preserve">EFW2420-T                      </t>
  </si>
  <si>
    <t xml:space="preserve">PX2417-ECO-OB-R                </t>
  </si>
  <si>
    <t xml:space="preserve">HL1412 15/20-AS/FS-GW          </t>
  </si>
  <si>
    <t xml:space="preserve">EFW2420-T2                     </t>
  </si>
  <si>
    <t xml:space="preserve">PX2417-ECO-SN-R                </t>
  </si>
  <si>
    <t xml:space="preserve">HL1412 15/20-FS-GW             </t>
  </si>
  <si>
    <t xml:space="preserve">EFW2430                        </t>
  </si>
  <si>
    <t xml:space="preserve">PX2417-ECO-WD-R                </t>
  </si>
  <si>
    <t xml:space="preserve">HL1412 20/25-AS/FS-GW          </t>
  </si>
  <si>
    <t xml:space="preserve">EFW2430-A                      </t>
  </si>
  <si>
    <t xml:space="preserve">PX2417-HRC                     </t>
  </si>
  <si>
    <t xml:space="preserve">HL1412 20/25-FS-GW             </t>
  </si>
  <si>
    <t xml:space="preserve">EFW2430-T                      </t>
  </si>
  <si>
    <t xml:space="preserve">PX2417-OB-R                    </t>
  </si>
  <si>
    <t xml:space="preserve">HM1012 10/13-AS/FS-GW          </t>
  </si>
  <si>
    <t xml:space="preserve">EFW2430-T2                     </t>
  </si>
  <si>
    <t xml:space="preserve">PX2417-SN-R                    </t>
  </si>
  <si>
    <t xml:space="preserve">HM1012 10/13-FS-GW             </t>
  </si>
  <si>
    <t xml:space="preserve">EFW2430-T2-A                   </t>
  </si>
  <si>
    <t xml:space="preserve">PX2417-WD-R                    </t>
  </si>
  <si>
    <t xml:space="preserve">HM1012 11/15-AS/FS-GW          </t>
  </si>
  <si>
    <t xml:space="preserve">EFW2440                        </t>
  </si>
  <si>
    <t xml:space="preserve">PXIC                           </t>
  </si>
  <si>
    <t xml:space="preserve">HM812 6/9-AS/FS-GW             </t>
  </si>
  <si>
    <t xml:space="preserve">EFW2440-A                      </t>
  </si>
  <si>
    <t xml:space="preserve">HM812 6/9-FS-GW                </t>
  </si>
  <si>
    <t xml:space="preserve">EFW2440-MW-HRC                 </t>
  </si>
  <si>
    <t xml:space="preserve">HM812 8/11-AS/FS-GW            </t>
  </si>
  <si>
    <t xml:space="preserve">EFW2440-MW-T-W                 </t>
  </si>
  <si>
    <t xml:space="preserve">HM812 8/11-FS-GW               </t>
  </si>
  <si>
    <t xml:space="preserve">EFW2440-MW-W                   </t>
  </si>
  <si>
    <t xml:space="preserve">HME812 8/11-AS/FS-GW           </t>
  </si>
  <si>
    <t xml:space="preserve">EFW2440-T                      </t>
  </si>
  <si>
    <t xml:space="preserve">HME812 8/11-GW                 </t>
  </si>
  <si>
    <t xml:space="preserve">EFW2440-T-OGXL                 </t>
  </si>
  <si>
    <t xml:space="preserve">HT412 2/3-FS-GW                </t>
  </si>
  <si>
    <t xml:space="preserve">EFW2440-T2                     </t>
  </si>
  <si>
    <t xml:space="preserve">HT612 4/5-FS-GW                </t>
  </si>
  <si>
    <t xml:space="preserve">EFW2440-T2-A                   </t>
  </si>
  <si>
    <t xml:space="preserve">HT812 5/7-FS-GW                </t>
  </si>
  <si>
    <t xml:space="preserve">LPW1222C-W                     </t>
  </si>
  <si>
    <t xml:space="preserve">H412 2/3-AS-GW                 </t>
  </si>
  <si>
    <t xml:space="preserve">LPW1222T-S2-HRC                </t>
  </si>
  <si>
    <t xml:space="preserve">LPW1222T-S2-WD-R               </t>
  </si>
  <si>
    <t xml:space="preserve">H412 2/3-FS-GW                 </t>
  </si>
  <si>
    <t xml:space="preserve">LPW1227-ECO-HRC                </t>
  </si>
  <si>
    <t xml:space="preserve">H412 3/4-AS-GW                 </t>
  </si>
  <si>
    <t xml:space="preserve">LPW1227-ECO-WD-R               </t>
  </si>
  <si>
    <t xml:space="preserve">H412 3/4-AS/FS-GB              </t>
  </si>
  <si>
    <t xml:space="preserve">LPW1227C-A                     </t>
  </si>
  <si>
    <t xml:space="preserve">H412 3/4-AS/FS-GW              </t>
  </si>
  <si>
    <t xml:space="preserve">LPW1227C-G                     </t>
  </si>
  <si>
    <t xml:space="preserve">H412 3/4-AS/FS-GW-DS15         </t>
  </si>
  <si>
    <t xml:space="preserve">LPW1227C-W                     </t>
  </si>
  <si>
    <t xml:space="preserve">H412 3/4-FS-GW                 </t>
  </si>
  <si>
    <t xml:space="preserve">LPW1227T-S2-AD-R               </t>
  </si>
  <si>
    <t xml:space="preserve">H412 3/4-GW                    </t>
  </si>
  <si>
    <t xml:space="preserve">LPW1227T-S2-HRC                </t>
  </si>
  <si>
    <t xml:space="preserve">LPW1227T-S2-OB-R               </t>
  </si>
  <si>
    <t xml:space="preserve">LPW1227T-S2-SN-R               </t>
  </si>
  <si>
    <t xml:space="preserve">LPW1227T-S2-WD-R               </t>
  </si>
  <si>
    <t xml:space="preserve">LPW2040C-G                     </t>
  </si>
  <si>
    <t xml:space="preserve">LPW2040C-HRC                   </t>
  </si>
  <si>
    <t xml:space="preserve">LPW2040C-W                     </t>
  </si>
  <si>
    <t xml:space="preserve">LPW2045-ECO-HRC                </t>
  </si>
  <si>
    <t xml:space="preserve">LPW2045-ECO-WD-R               </t>
  </si>
  <si>
    <t xml:space="preserve">H612 BLOWER ASSY               </t>
  </si>
  <si>
    <t xml:space="preserve">LPW2045T-S2-HRC                </t>
  </si>
  <si>
    <t xml:space="preserve">HS BLOWER ASSEMBLY             </t>
  </si>
  <si>
    <t xml:space="preserve">LPW2045T-S2-WD-R               </t>
  </si>
  <si>
    <t xml:space="preserve">LPW2445-ECO-AD-R               </t>
  </si>
  <si>
    <t xml:space="preserve">LPW2445-ECO-HRC                </t>
  </si>
  <si>
    <t xml:space="preserve">LPW2445-ECO-OB-R               </t>
  </si>
  <si>
    <t xml:space="preserve">LPW2445-ECO-SN-R               </t>
  </si>
  <si>
    <t xml:space="preserve">LPW2445-ECO-WD-R               </t>
  </si>
  <si>
    <t xml:space="preserve">LPW2445C-A                     </t>
  </si>
  <si>
    <t xml:space="preserve">LPW2445C-G                     </t>
  </si>
  <si>
    <t xml:space="preserve">LPW2445C-W                     </t>
  </si>
  <si>
    <t xml:space="preserve">LPW2445T-S2-AD-R               </t>
  </si>
  <si>
    <t xml:space="preserve">HLE1012 11/15-AS/FS-GW         </t>
  </si>
  <si>
    <t xml:space="preserve">LPW2445T-S2-HRC                </t>
  </si>
  <si>
    <t xml:space="preserve">HLE1412 15/20-AS/FS-GW         </t>
  </si>
  <si>
    <t xml:space="preserve">LPW2445T-S2-OB-R               </t>
  </si>
  <si>
    <t xml:space="preserve">HME1012 11/15-AS/FS-GB         </t>
  </si>
  <si>
    <t xml:space="preserve">LPW2445T-S2-SN-R               </t>
  </si>
  <si>
    <t xml:space="preserve">HME1012 11/15-AS/FS-GW         </t>
  </si>
  <si>
    <t xml:space="preserve">LPW2445T-S2-WD-R               </t>
  </si>
  <si>
    <t xml:space="preserve">HME1012 11/15-FS-GW            </t>
  </si>
  <si>
    <t xml:space="preserve">LPW2730C-G                     </t>
  </si>
  <si>
    <t xml:space="preserve">LPW2740C-G                     </t>
  </si>
  <si>
    <t xml:space="preserve">HME812 8/11-FS-GW              </t>
  </si>
  <si>
    <t xml:space="preserve">LPW2740C-I                     </t>
  </si>
  <si>
    <t xml:space="preserve">HT412 2/3-AS-GW                </t>
  </si>
  <si>
    <t xml:space="preserve">LPW2740C-W                     </t>
  </si>
  <si>
    <t xml:space="preserve">LPW2740T-S2-HRC                </t>
  </si>
  <si>
    <t xml:space="preserve">LPW2740T-S2-OB-R               </t>
  </si>
  <si>
    <t xml:space="preserve">LPW2740T-S2-WD-R               </t>
  </si>
  <si>
    <t xml:space="preserve">UWIC-C                         </t>
  </si>
  <si>
    <t xml:space="preserve">EFW2040-MW-I-W                 </t>
  </si>
  <si>
    <t>WC-F01</t>
  </si>
  <si>
    <t>WC-F02</t>
  </si>
  <si>
    <t>WC-F03</t>
  </si>
  <si>
    <t>WC-F04</t>
  </si>
  <si>
    <t>WC-F05</t>
  </si>
  <si>
    <t>Routing Name</t>
  </si>
  <si>
    <t>Routing Sequence Number</t>
  </si>
  <si>
    <t>Work Center</t>
  </si>
  <si>
    <t>Set Up Time</t>
  </si>
  <si>
    <t>Machine ID</t>
  </si>
  <si>
    <t>S/U_Labor Code</t>
  </si>
  <si>
    <t>Labor Time_Labor Code</t>
  </si>
  <si>
    <t>F04_ANY</t>
  </si>
  <si>
    <t>STD_KE</t>
  </si>
  <si>
    <t>06-03   40=2200</t>
  </si>
  <si>
    <t>A_GROUP</t>
  </si>
  <si>
    <t>T1_OR_T2</t>
  </si>
  <si>
    <t>SHAKER_1</t>
  </si>
  <si>
    <t>06-04-P     20=1680</t>
  </si>
  <si>
    <t>06-11      10=200</t>
  </si>
  <si>
    <t>06-12  9=216</t>
  </si>
  <si>
    <t>06-13  9=216</t>
  </si>
  <si>
    <t>06-14  9=432</t>
  </si>
  <si>
    <t>06-16   9=234</t>
  </si>
  <si>
    <t>100-0105    39=312</t>
  </si>
  <si>
    <t>100-0205      9=324</t>
  </si>
  <si>
    <t>100-0305  20=300</t>
  </si>
  <si>
    <t>WC-OS</t>
  </si>
  <si>
    <t>OS-PC</t>
  </si>
  <si>
    <t>100-04    1X1/2=289</t>
  </si>
  <si>
    <t>PAINT_1</t>
  </si>
  <si>
    <t>100-05     6=336</t>
  </si>
  <si>
    <t>100-06      1=465</t>
  </si>
  <si>
    <t>100040  2=296</t>
  </si>
  <si>
    <t>100057 40=240 W/100062</t>
  </si>
  <si>
    <t>100058  12=240  W/OTHER</t>
  </si>
  <si>
    <t>100059 5=275</t>
  </si>
  <si>
    <t>100062 40=240 W/100057</t>
  </si>
  <si>
    <t>100066 12=240 W/OTHER</t>
  </si>
  <si>
    <t>100077 11=242 W/100083</t>
  </si>
  <si>
    <t>100080 48=240 W/10081</t>
  </si>
  <si>
    <t>10008148=144 W/10080</t>
  </si>
  <si>
    <t>100083  22=242 W/100077</t>
  </si>
  <si>
    <t>100199 1=21</t>
  </si>
  <si>
    <t>WC-F06</t>
  </si>
  <si>
    <t>F06</t>
  </si>
  <si>
    <t>TAP_1</t>
  </si>
  <si>
    <t>20-02  97=2328</t>
  </si>
  <si>
    <t>WC-F08</t>
  </si>
  <si>
    <t>CHOPSAW</t>
  </si>
  <si>
    <t>20-04      80=1920</t>
  </si>
  <si>
    <t>CONE_1B</t>
  </si>
  <si>
    <t>WC-F11</t>
  </si>
  <si>
    <t>F11_ANY</t>
  </si>
  <si>
    <t>20-10    10=180</t>
  </si>
  <si>
    <t>20-11        8=192</t>
  </si>
  <si>
    <t>20-12  2=180</t>
  </si>
  <si>
    <t>20-13   2=180</t>
  </si>
  <si>
    <t>22-01      5=315</t>
  </si>
  <si>
    <t>22-02       8=320</t>
  </si>
  <si>
    <t>22-24        9=198</t>
  </si>
  <si>
    <t>22-25    20=200</t>
  </si>
  <si>
    <t>22-26        9=198</t>
  </si>
  <si>
    <t>22-28    20=200</t>
  </si>
  <si>
    <t>22-29     20=200</t>
  </si>
  <si>
    <t>22-31      9=198</t>
  </si>
  <si>
    <t>24-01         32=512</t>
  </si>
  <si>
    <t>24-02       16=512</t>
  </si>
  <si>
    <t>24-03     9=540</t>
  </si>
  <si>
    <t>24-05     5=225</t>
  </si>
  <si>
    <t>24-06       32=1024</t>
  </si>
  <si>
    <t>24-11      1/2 =1440</t>
  </si>
  <si>
    <t>24-12  (1/2X4)=560</t>
  </si>
  <si>
    <t>24-23-01 6=528</t>
  </si>
  <si>
    <t>30-07         3=582</t>
  </si>
  <si>
    <t>40 KBP INTERIOR-B-CSA</t>
  </si>
  <si>
    <t>40-02        32=416</t>
  </si>
  <si>
    <t>40-04       32=416</t>
  </si>
  <si>
    <t>40-08       32=416</t>
  </si>
  <si>
    <t>DAHLSTROM1</t>
  </si>
  <si>
    <t>CIN_60A</t>
  </si>
  <si>
    <t>41-02       21=336</t>
  </si>
  <si>
    <t>41-04        21=336</t>
  </si>
  <si>
    <t>41-09       21=336</t>
  </si>
  <si>
    <t>41-11      6=336</t>
  </si>
  <si>
    <t>64-04        40=640</t>
  </si>
  <si>
    <t>64-04-SS     20=432</t>
  </si>
  <si>
    <t>64-07       40=360</t>
  </si>
  <si>
    <t>64-07-SS     20=180</t>
  </si>
  <si>
    <t>Labor</t>
  </si>
  <si>
    <t>Total F03 Labor:</t>
  </si>
  <si>
    <t>Total F01 Labor</t>
  </si>
  <si>
    <t>Total F04 Labor Time</t>
  </si>
  <si>
    <t>Total F05 Labor Time</t>
  </si>
  <si>
    <t>Total F02 Labor</t>
  </si>
  <si>
    <t>Total Units Per Day</t>
  </si>
  <si>
    <t>Total Units Per Week</t>
  </si>
  <si>
    <t>Total Man Hours Per Week</t>
  </si>
  <si>
    <t>Total Man Hours Per Day</t>
  </si>
  <si>
    <t>Order</t>
  </si>
  <si>
    <t>Grouping</t>
  </si>
  <si>
    <t>Qty Per Week</t>
  </si>
  <si>
    <t>101891</t>
  </si>
  <si>
    <t>104137</t>
  </si>
  <si>
    <t>100114</t>
  </si>
  <si>
    <t>100115</t>
  </si>
  <si>
    <t>100596</t>
  </si>
  <si>
    <t>100343</t>
  </si>
  <si>
    <t>105017</t>
  </si>
  <si>
    <t>100298</t>
  </si>
  <si>
    <t>100161</t>
  </si>
  <si>
    <t>100121</t>
  </si>
  <si>
    <t>100554</t>
  </si>
  <si>
    <t>100655</t>
  </si>
  <si>
    <t>104465</t>
  </si>
  <si>
    <t>103995</t>
  </si>
  <si>
    <t>100599</t>
  </si>
  <si>
    <t>104136</t>
  </si>
  <si>
    <t>101046</t>
  </si>
  <si>
    <t>100407</t>
  </si>
  <si>
    <t>101886</t>
  </si>
  <si>
    <t>100297</t>
  </si>
  <si>
    <t>100818</t>
  </si>
  <si>
    <t>100122</t>
  </si>
  <si>
    <t>100350</t>
  </si>
  <si>
    <t>104433</t>
  </si>
  <si>
    <t>100595</t>
  </si>
  <si>
    <t>104135</t>
  </si>
  <si>
    <t>100160</t>
  </si>
  <si>
    <t>100123</t>
  </si>
  <si>
    <t>101923</t>
  </si>
  <si>
    <t>101922</t>
  </si>
  <si>
    <t>100374</t>
  </si>
  <si>
    <t>100118</t>
  </si>
  <si>
    <t>100119</t>
  </si>
  <si>
    <t>105944</t>
  </si>
  <si>
    <t>100408</t>
  </si>
  <si>
    <t>100329</t>
  </si>
  <si>
    <t>100136</t>
  </si>
  <si>
    <t>101045</t>
  </si>
  <si>
    <t>101878</t>
  </si>
  <si>
    <t>104472</t>
  </si>
  <si>
    <t>104132</t>
  </si>
  <si>
    <t>104139</t>
  </si>
  <si>
    <t>104131</t>
  </si>
  <si>
    <t>100402</t>
  </si>
  <si>
    <t>101047</t>
  </si>
  <si>
    <t>0010</t>
  </si>
  <si>
    <t>05</t>
  </si>
  <si>
    <t>0030</t>
  </si>
  <si>
    <t>0020</t>
  </si>
  <si>
    <t>0040</t>
  </si>
  <si>
    <t>0035</t>
  </si>
  <si>
    <t>100002</t>
  </si>
  <si>
    <t>30</t>
  </si>
  <si>
    <t>20</t>
  </si>
  <si>
    <t>10</t>
  </si>
  <si>
    <t>11</t>
  </si>
  <si>
    <t>12</t>
  </si>
  <si>
    <t>15</t>
  </si>
  <si>
    <t>100044</t>
  </si>
  <si>
    <t>100068</t>
  </si>
  <si>
    <t>100070</t>
  </si>
  <si>
    <t>100078</t>
  </si>
  <si>
    <t>100107</t>
  </si>
  <si>
    <t>100112</t>
  </si>
  <si>
    <t>100117</t>
  </si>
  <si>
    <t>100162</t>
  </si>
  <si>
    <t>100344</t>
  </si>
  <si>
    <t>40</t>
  </si>
  <si>
    <t>06</t>
  </si>
  <si>
    <t>07</t>
  </si>
  <si>
    <t>100410</t>
  </si>
  <si>
    <t>100411</t>
  </si>
  <si>
    <t>0025</t>
  </si>
  <si>
    <t>101050</t>
  </si>
  <si>
    <t>101066</t>
  </si>
  <si>
    <t>101882</t>
  </si>
  <si>
    <t>101902</t>
  </si>
  <si>
    <t>101916</t>
  </si>
  <si>
    <t>104133</t>
  </si>
  <si>
    <t>104432</t>
  </si>
  <si>
    <t>104461</t>
  </si>
  <si>
    <t>105001</t>
  </si>
  <si>
    <t>0015</t>
  </si>
  <si>
    <t>50</t>
  </si>
  <si>
    <t>35</t>
  </si>
  <si>
    <t>32</t>
  </si>
  <si>
    <t>34</t>
  </si>
  <si>
    <t>0050</t>
  </si>
  <si>
    <t>0051</t>
  </si>
  <si>
    <t>F01</t>
  </si>
  <si>
    <t>T1</t>
  </si>
  <si>
    <t>T2</t>
  </si>
  <si>
    <t>T1 NR</t>
  </si>
  <si>
    <t>T2 NR</t>
  </si>
  <si>
    <t>F03</t>
  </si>
  <si>
    <t>F04</t>
  </si>
  <si>
    <t>F05</t>
  </si>
  <si>
    <t>F11</t>
  </si>
  <si>
    <t>Cone</t>
  </si>
  <si>
    <t>60 Ton</t>
  </si>
  <si>
    <t>90 Ton</t>
  </si>
  <si>
    <t>25 Ton</t>
  </si>
  <si>
    <t>Machine</t>
  </si>
  <si>
    <t>ANY</t>
  </si>
  <si>
    <t>60 Ton/Dahlstrom</t>
  </si>
  <si>
    <t>Diamond 40</t>
  </si>
  <si>
    <t>60 Ton/25 Ton</t>
  </si>
  <si>
    <t>Diamond 60</t>
  </si>
  <si>
    <t>25 Ton/ANY</t>
  </si>
  <si>
    <t>Dahlstrom/ALL</t>
  </si>
  <si>
    <t>cone</t>
  </si>
  <si>
    <t>QTY</t>
  </si>
  <si>
    <t>Run 1/1</t>
  </si>
  <si>
    <t>Run 1/2</t>
  </si>
  <si>
    <t>Run 2/2</t>
  </si>
  <si>
    <t>No NR on Friday</t>
  </si>
  <si>
    <t>Turret Run On</t>
  </si>
  <si>
    <t>Fabrication Patter Production Schedule</t>
  </si>
  <si>
    <t>Total Labor Time Needed in FAB Per Day to Support Assembly by Build Qty</t>
  </si>
  <si>
    <t>F08</t>
  </si>
  <si>
    <t>Total F06 Labor Time</t>
  </si>
  <si>
    <t>Total F08 Labor Time</t>
  </si>
  <si>
    <t>Total F11 Labor Time</t>
  </si>
  <si>
    <t>Due Date</t>
  </si>
  <si>
    <t>First Monday of Pattern to be scheduled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</si>
</sst>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6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0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/>
    <xf numFmtId="0" fontId="0" fillId="2" borderId="0" xfId="0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left"/>
    </xf>
    <xf numFmtId="0" fontId="0" fillId="0" borderId="0" xfId="0" applyFill="1" applyBorder="1" applyAlignment="1"/>
    <xf numFmtId="0" fontId="0" fillId="0" borderId="5" xfId="0" applyFill="1" applyBorder="1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0" fillId="0" borderId="5" xfId="0" applyFill="1" applyBorder="1" applyAlignment="1"/>
    <xf numFmtId="0" fontId="0" fillId="0" borderId="0" xfId="0" applyNumberFormat="1"/>
    <xf numFmtId="0" fontId="0" fillId="0" borderId="0" xfId="0" applyNumberFormat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right"/>
    </xf>
    <xf numFmtId="0" fontId="0" fillId="0" borderId="0" xfId="0" quotePrefix="1" applyAlignment="1">
      <alignment horizontal="left"/>
    </xf>
    <xf numFmtId="10" fontId="0" fillId="0" borderId="0" xfId="0" applyNumberFormat="1"/>
    <xf numFmtId="14" fontId="0" fillId="0" borderId="0" xfId="0" applyNumberFormat="1"/>
    <xf numFmtId="14" fontId="0" fillId="0" borderId="0" xfId="0" quotePrefix="1" applyNumberFormat="1"/>
    <xf numFmtId="0" fontId="0" fillId="0" borderId="0" xfId="0" applyFont="1"/>
    <xf numFmtId="0" fontId="0" fillId="0" borderId="0" xfId="0" applyFont="1" applyFill="1" applyBorder="1" applyAlignment="1">
      <alignment horizontal="left"/>
    </xf>
    <xf numFmtId="0" fontId="0" fillId="0" borderId="5" xfId="0" applyFont="1" applyFill="1" applyBorder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Fill="1" applyBorder="1"/>
    <xf numFmtId="0" fontId="0" fillId="3" borderId="0" xfId="0" applyFont="1" applyFill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0" xfId="0" applyFont="1" applyBorder="1"/>
    <xf numFmtId="0" fontId="0" fillId="2" borderId="0" xfId="0" applyFont="1" applyFill="1"/>
    <xf numFmtId="0" fontId="0" fillId="3" borderId="0" xfId="0" applyFont="1" applyFill="1" applyBorder="1" applyAlignment="1">
      <alignment horizontal="left"/>
    </xf>
    <xf numFmtId="0" fontId="0" fillId="2" borderId="1" xfId="0" applyFont="1" applyFill="1" applyBorder="1" applyAlignment="1">
      <alignment horizontal="left"/>
    </xf>
    <xf numFmtId="0" fontId="0" fillId="0" borderId="1" xfId="0" applyFont="1" applyFill="1" applyBorder="1"/>
    <xf numFmtId="0" fontId="0" fillId="3" borderId="1" xfId="0" applyFont="1" applyFill="1" applyBorder="1" applyAlignment="1">
      <alignment horizontal="left"/>
    </xf>
    <xf numFmtId="0" fontId="2" fillId="0" borderId="0" xfId="0" applyFont="1"/>
    <xf numFmtId="0" fontId="2" fillId="0" borderId="6" xfId="0" applyFont="1" applyBorder="1"/>
    <xf numFmtId="0" fontId="2" fillId="4" borderId="6" xfId="0" applyFont="1" applyFill="1" applyBorder="1" applyAlignment="1">
      <alignment horizontal="center"/>
    </xf>
    <xf numFmtId="49" fontId="0" fillId="0" borderId="0" xfId="0" applyNumberFormat="1"/>
    <xf numFmtId="0" fontId="0" fillId="0" borderId="5" xfId="0" applyBorder="1" applyAlignment="1">
      <alignment horizontal="left"/>
    </xf>
    <xf numFmtId="0" fontId="0" fillId="0" borderId="0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0" xfId="0" applyFill="1" applyBorder="1" applyAlignment="1">
      <alignment horizontal="left"/>
    </xf>
    <xf numFmtId="16" fontId="0" fillId="0" borderId="10" xfId="0" quotePrefix="1" applyNumberFormat="1" applyFill="1" applyBorder="1" applyAlignment="1">
      <alignment horizontal="left"/>
    </xf>
    <xf numFmtId="0" fontId="0" fillId="0" borderId="10" xfId="0" quotePrefix="1" applyFill="1" applyBorder="1" applyAlignment="1">
      <alignment horizontal="left" vertical="center"/>
    </xf>
    <xf numFmtId="0" fontId="0" fillId="0" borderId="10" xfId="0" applyFill="1" applyBorder="1" applyAlignment="1">
      <alignment horizontal="left" vertical="center"/>
    </xf>
    <xf numFmtId="0" fontId="0" fillId="0" borderId="10" xfId="0" quotePrefix="1" applyFill="1" applyBorder="1" applyAlignment="1">
      <alignment horizontal="left"/>
    </xf>
    <xf numFmtId="0" fontId="0" fillId="0" borderId="9" xfId="0" applyBorder="1"/>
    <xf numFmtId="0" fontId="0" fillId="0" borderId="7" xfId="0" applyBorder="1"/>
    <xf numFmtId="0" fontId="0" fillId="0" borderId="11" xfId="0" applyBorder="1"/>
    <xf numFmtId="0" fontId="0" fillId="0" borderId="8" xfId="0" applyBorder="1" applyAlignment="1">
      <alignment horizontal="left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16" fontId="3" fillId="0" borderId="0" xfId="0" quotePrefix="1" applyNumberFormat="1" applyFont="1" applyAlignment="1">
      <alignment vertical="center"/>
    </xf>
    <xf numFmtId="0" fontId="3" fillId="0" borderId="0" xfId="0" quotePrefix="1" applyFont="1" applyAlignment="1">
      <alignment vertical="center"/>
    </xf>
    <xf numFmtId="0" fontId="0" fillId="0" borderId="6" xfId="0" applyBorder="1"/>
    <xf numFmtId="0" fontId="0" fillId="0" borderId="1" xfId="0" applyBorder="1"/>
    <xf numFmtId="0" fontId="0" fillId="0" borderId="12" xfId="0" applyBorder="1"/>
    <xf numFmtId="0" fontId="0" fillId="0" borderId="5" xfId="0" applyBorder="1"/>
    <xf numFmtId="0" fontId="0" fillId="0" borderId="14" xfId="0" applyBorder="1"/>
    <xf numFmtId="0" fontId="0" fillId="0" borderId="12" xfId="0" applyBorder="1" applyAlignment="1">
      <alignment horizontal="left"/>
    </xf>
    <xf numFmtId="0" fontId="0" fillId="0" borderId="14" xfId="0" applyBorder="1" applyAlignment="1">
      <alignment horizontal="left"/>
    </xf>
    <xf numFmtId="16" fontId="0" fillId="0" borderId="0" xfId="0" applyNumberFormat="1" applyAlignment="1">
      <alignment horizontal="left"/>
    </xf>
    <xf numFmtId="0" fontId="0" fillId="0" borderId="6" xfId="0" applyBorder="1" applyAlignment="1">
      <alignment horizontal="left"/>
    </xf>
    <xf numFmtId="0" fontId="4" fillId="0" borderId="0" xfId="0" applyFont="1"/>
    <xf numFmtId="0" fontId="0" fillId="0" borderId="14" xfId="0" applyBorder="1" applyAlignment="1"/>
    <xf numFmtId="0" fontId="4" fillId="0" borderId="18" xfId="0" applyFont="1" applyBorder="1"/>
    <xf numFmtId="0" fontId="0" fillId="0" borderId="10" xfId="0" applyBorder="1" applyAlignment="1">
      <alignment horizontal="left"/>
    </xf>
    <xf numFmtId="2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4" fillId="0" borderId="18" xfId="0" applyFont="1" applyBorder="1" applyAlignment="1">
      <alignment horizontal="center"/>
    </xf>
    <xf numFmtId="0" fontId="0" fillId="0" borderId="13" xfId="0" applyBorder="1"/>
    <xf numFmtId="16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1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7" xfId="0" applyBorder="1"/>
    <xf numFmtId="0" fontId="0" fillId="0" borderId="10" xfId="0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15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0" fillId="0" borderId="1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9" xfId="0" applyBorder="1" applyAlignment="1">
      <alignment horizontal="center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5A71832-8BF5-473B-A0A8-425BEA1647D6}" autoFormatId="16" applyNumberFormats="0" applyBorderFormats="0" applyFontFormats="0" applyPatternFormats="0" applyAlignmentFormats="0" applyWidthHeightFormats="0">
  <queryTableRefresh nextId="5">
    <queryTableFields count="4">
      <queryTableField id="1" name="Item Number" tableColumnId="1"/>
      <queryTableField id="2" name="SU Time" tableColumnId="2"/>
      <queryTableField id="3" name="Labor Time" tableColumnId="3"/>
      <queryTableField id="4" name="Machine Tim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B93197-041F-4BD8-A5C8-2A052113CA62}" name="Query113" displayName="Query113" ref="A1:D7166" tableType="queryTable" totalsRowShown="0">
  <autoFilter ref="A1:D7166" xr:uid="{3192C9D5-0C1C-48C0-AE0A-1205ED66FC4B}"/>
  <tableColumns count="4">
    <tableColumn id="1" xr3:uid="{18194962-B752-49B3-A9DE-9B64CC4D6F0E}" uniqueName="1" name="Item Number" queryTableFieldId="1" dataDxfId="0"/>
    <tableColumn id="2" xr3:uid="{CBABDC03-1949-4F20-9E7D-D7037CCBAE78}" uniqueName="2" name="SU Time" queryTableFieldId="2"/>
    <tableColumn id="3" xr3:uid="{9017351C-BB1C-49E4-99EF-1C183F02C4BE}" uniqueName="3" name="Labor Time" queryTableFieldId="3"/>
    <tableColumn id="4" xr3:uid="{2EE5EB3F-8B0F-48A9-82D0-DC760D7B06AA}" uniqueName="4" name="Machine Time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856C0-8433-4C92-B924-50A480CE135A}">
  <sheetPr codeName="Sheet1"/>
  <dimension ref="A1:D7"/>
  <sheetViews>
    <sheetView zoomScale="70" zoomScaleNormal="70" workbookViewId="0">
      <selection activeCell="B4" sqref="B4"/>
    </sheetView>
  </sheetViews>
  <sheetFormatPr defaultRowHeight="14.5" x14ac:dyDescent="0.35"/>
  <cols>
    <col min="2" max="2" width="30.26953125" bestFit="1" customWidth="1"/>
    <col min="4" max="4" width="68.36328125" style="1" bestFit="1" customWidth="1"/>
  </cols>
  <sheetData>
    <row r="1" spans="1:4" ht="15.5" x14ac:dyDescent="0.35">
      <c r="A1" s="37" t="s">
        <v>1</v>
      </c>
      <c r="B1" s="37" t="s">
        <v>0</v>
      </c>
      <c r="D1" s="71" t="s">
        <v>6789</v>
      </c>
    </row>
    <row r="2" spans="1:4" ht="15.5" x14ac:dyDescent="0.35">
      <c r="A2" s="38" t="s">
        <v>2</v>
      </c>
      <c r="B2" s="39">
        <v>113</v>
      </c>
      <c r="D2" s="70">
        <f>'FAB OVERVIEW'!K2</f>
        <v>134.17814399999997</v>
      </c>
    </row>
    <row r="3" spans="1:4" ht="15.5" x14ac:dyDescent="0.35">
      <c r="A3" s="38" t="s">
        <v>3</v>
      </c>
      <c r="B3" s="39">
        <v>400</v>
      </c>
    </row>
    <row r="4" spans="1:4" ht="15.5" x14ac:dyDescent="0.35">
      <c r="A4" s="38" t="s">
        <v>4</v>
      </c>
      <c r="B4" s="39">
        <v>71</v>
      </c>
      <c r="D4" s="1" t="s">
        <v>6362</v>
      </c>
    </row>
    <row r="5" spans="1:4" ht="15.5" x14ac:dyDescent="0.35">
      <c r="A5" s="38" t="s">
        <v>5</v>
      </c>
      <c r="B5" s="39">
        <v>4</v>
      </c>
      <c r="D5" s="1">
        <f>ROUNDUP(D2/8,0)</f>
        <v>17</v>
      </c>
    </row>
    <row r="6" spans="1:4" ht="15.5" x14ac:dyDescent="0.35">
      <c r="A6" s="38" t="s">
        <v>6</v>
      </c>
      <c r="B6" s="39">
        <v>156</v>
      </c>
    </row>
    <row r="7" spans="1:4" ht="15.5" x14ac:dyDescent="0.35">
      <c r="A7" s="38" t="s">
        <v>7</v>
      </c>
      <c r="B7" s="39">
        <v>65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B9EB4-C50E-43B9-9B8B-6F4875201102}">
  <sheetPr>
    <pageSetUpPr fitToPage="1"/>
  </sheetPr>
  <dimension ref="A1:AP79"/>
  <sheetViews>
    <sheetView zoomScale="70" zoomScaleNormal="70" workbookViewId="0">
      <pane ySplit="1" topLeftCell="A53" activePane="bottomLeft" state="frozen"/>
      <selection pane="bottomLeft" activeCell="T67" sqref="T67"/>
    </sheetView>
  </sheetViews>
  <sheetFormatPr defaultRowHeight="14.5" x14ac:dyDescent="0.35"/>
  <cols>
    <col min="1" max="1" width="5.81640625" customWidth="1"/>
    <col min="2" max="2" width="19" customWidth="1"/>
    <col min="3" max="3" width="10.08984375" bestFit="1" customWidth="1"/>
    <col min="4" max="4" width="21.453125" bestFit="1" customWidth="1"/>
    <col min="5" max="5" width="6.26953125" bestFit="1" customWidth="1"/>
    <col min="6" max="6" width="15.36328125" bestFit="1" customWidth="1"/>
    <col min="7" max="7" width="19" bestFit="1" customWidth="1"/>
    <col min="8" max="8" width="17.1796875" bestFit="1" customWidth="1"/>
    <col min="9" max="9" width="6.26953125" bestFit="1" customWidth="1"/>
    <col min="10" max="10" width="15.36328125" bestFit="1" customWidth="1"/>
    <col min="11" max="11" width="15.54296875" bestFit="1" customWidth="1"/>
    <col min="12" max="12" width="20.08984375" bestFit="1" customWidth="1"/>
    <col min="13" max="13" width="6.26953125" bestFit="1" customWidth="1"/>
    <col min="14" max="14" width="15.36328125" bestFit="1" customWidth="1"/>
    <col min="15" max="15" width="19" bestFit="1" customWidth="1"/>
    <col min="16" max="16" width="34.90625" bestFit="1" customWidth="1"/>
    <col min="17" max="17" width="6.26953125" bestFit="1" customWidth="1"/>
    <col min="18" max="18" width="15.36328125" bestFit="1" customWidth="1"/>
    <col min="19" max="19" width="19" bestFit="1" customWidth="1"/>
    <col min="20" max="20" width="15.36328125" bestFit="1" customWidth="1"/>
    <col min="21" max="21" width="6.26953125" bestFit="1" customWidth="1"/>
    <col min="22" max="22" width="15.36328125" bestFit="1" customWidth="1"/>
    <col min="23" max="23" width="8.7265625" bestFit="1" customWidth="1"/>
    <col min="24" max="24" width="21.453125" bestFit="1" customWidth="1"/>
    <col min="25" max="25" width="6.26953125" bestFit="1" customWidth="1"/>
    <col min="26" max="26" width="15.36328125" bestFit="1" customWidth="1"/>
    <col min="27" max="27" width="19" bestFit="1" customWidth="1"/>
    <col min="28" max="28" width="17.1796875" bestFit="1" customWidth="1"/>
    <col min="29" max="29" width="6.26953125" bestFit="1" customWidth="1"/>
    <col min="30" max="30" width="15.36328125" bestFit="1" customWidth="1"/>
    <col min="31" max="31" width="15.54296875" bestFit="1" customWidth="1"/>
    <col min="32" max="32" width="20.08984375" bestFit="1" customWidth="1"/>
    <col min="33" max="33" width="6.26953125" bestFit="1" customWidth="1"/>
    <col min="34" max="34" width="15.36328125" bestFit="1" customWidth="1"/>
    <col min="35" max="35" width="19" bestFit="1" customWidth="1"/>
    <col min="36" max="36" width="34.90625" bestFit="1" customWidth="1"/>
    <col min="37" max="37" width="6.26953125" bestFit="1" customWidth="1"/>
    <col min="38" max="38" width="15.36328125" bestFit="1" customWidth="1"/>
    <col min="39" max="39" width="19" bestFit="1" customWidth="1"/>
    <col min="40" max="40" width="15.36328125" bestFit="1" customWidth="1"/>
    <col min="41" max="41" width="6.26953125" bestFit="1" customWidth="1"/>
    <col min="42" max="42" width="15.36328125" bestFit="1" customWidth="1"/>
  </cols>
  <sheetData>
    <row r="1" spans="1:42" ht="29" thickBot="1" x14ac:dyDescent="0.7">
      <c r="A1" s="87" t="s">
        <v>6788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  <c r="W1" s="88"/>
      <c r="X1" s="88"/>
      <c r="Y1" s="88"/>
      <c r="Z1" s="88"/>
      <c r="AA1" s="88"/>
      <c r="AB1" s="88"/>
      <c r="AC1" s="88"/>
      <c r="AD1" s="88"/>
      <c r="AE1" s="88"/>
      <c r="AF1" s="88"/>
      <c r="AG1" s="88"/>
      <c r="AH1" s="88"/>
      <c r="AI1" s="88"/>
      <c r="AJ1" s="88"/>
      <c r="AK1" s="88"/>
      <c r="AL1" s="88"/>
      <c r="AM1" s="88"/>
      <c r="AN1" s="88"/>
      <c r="AO1" s="88"/>
      <c r="AP1" s="89"/>
    </row>
    <row r="2" spans="1:42" s="66" customFormat="1" ht="21" x14ac:dyDescent="0.5">
      <c r="A2" s="68" t="s">
        <v>1</v>
      </c>
      <c r="B2" s="68" t="s">
        <v>6787</v>
      </c>
      <c r="C2" s="68" t="s">
        <v>6668</v>
      </c>
      <c r="D2" s="72">
        <v>1</v>
      </c>
      <c r="E2" s="68" t="s">
        <v>6782</v>
      </c>
      <c r="F2" s="68" t="s">
        <v>324</v>
      </c>
      <c r="G2" s="68" t="s">
        <v>6668</v>
      </c>
      <c r="H2" s="72">
        <v>2</v>
      </c>
      <c r="I2" s="68" t="s">
        <v>6782</v>
      </c>
      <c r="J2" s="68" t="s">
        <v>324</v>
      </c>
      <c r="K2" s="68" t="s">
        <v>6668</v>
      </c>
      <c r="L2" s="72">
        <v>3</v>
      </c>
      <c r="M2" s="68" t="s">
        <v>6782</v>
      </c>
      <c r="N2" s="68" t="s">
        <v>324</v>
      </c>
      <c r="O2" s="68" t="s">
        <v>6668</v>
      </c>
      <c r="P2" s="72">
        <v>4</v>
      </c>
      <c r="Q2" s="68" t="s">
        <v>6782</v>
      </c>
      <c r="R2" s="68" t="s">
        <v>324</v>
      </c>
      <c r="S2" s="68" t="s">
        <v>6668</v>
      </c>
      <c r="T2" s="72">
        <v>5</v>
      </c>
      <c r="U2" s="68" t="s">
        <v>6782</v>
      </c>
      <c r="V2" s="68" t="s">
        <v>324</v>
      </c>
      <c r="W2" s="68" t="s">
        <v>6668</v>
      </c>
      <c r="X2" s="72">
        <v>6</v>
      </c>
      <c r="Y2" s="68" t="s">
        <v>6782</v>
      </c>
      <c r="Z2" s="68" t="s">
        <v>324</v>
      </c>
      <c r="AA2" s="68" t="s">
        <v>6668</v>
      </c>
      <c r="AB2" s="72">
        <v>7</v>
      </c>
      <c r="AC2" s="68" t="s">
        <v>6782</v>
      </c>
      <c r="AD2" s="68" t="s">
        <v>324</v>
      </c>
      <c r="AE2" s="68" t="s">
        <v>6668</v>
      </c>
      <c r="AF2" s="72">
        <v>8</v>
      </c>
      <c r="AG2" s="68" t="s">
        <v>6782</v>
      </c>
      <c r="AH2" s="68" t="s">
        <v>324</v>
      </c>
      <c r="AI2" s="68" t="s">
        <v>6668</v>
      </c>
      <c r="AJ2" s="72">
        <v>9</v>
      </c>
      <c r="AK2" s="68" t="s">
        <v>6782</v>
      </c>
      <c r="AL2" s="68" t="s">
        <v>324</v>
      </c>
      <c r="AM2" s="68" t="s">
        <v>6668</v>
      </c>
      <c r="AN2" s="72">
        <v>10</v>
      </c>
      <c r="AO2" s="68" t="s">
        <v>6782</v>
      </c>
      <c r="AP2" s="68" t="s">
        <v>324</v>
      </c>
    </row>
    <row r="3" spans="1:42" x14ac:dyDescent="0.35">
      <c r="A3" s="83" t="s">
        <v>6760</v>
      </c>
      <c r="B3" s="90" t="s">
        <v>6761</v>
      </c>
      <c r="C3" s="13">
        <v>1</v>
      </c>
      <c r="D3" s="13" t="s">
        <v>223</v>
      </c>
      <c r="E3" s="13">
        <f>INDEX('FAB OVERVIEW'!$C$9:$C$144,MATCH('FAB SCHEDULE'!D3,'FAB OVERVIEW'!$B$9:$B$144,0))</f>
        <v>25</v>
      </c>
      <c r="F3" s="41">
        <f>INDEX('FAB OVERVIEW'!$D$9:$D$144,MATCH('FAB SCHEDULE'!D3,'FAB OVERVIEW'!$B$9:$B$144,0))</f>
        <v>0.61549999999999994</v>
      </c>
      <c r="G3" s="13">
        <v>1</v>
      </c>
      <c r="H3" s="13" t="s">
        <v>292</v>
      </c>
      <c r="I3" s="13">
        <f>INDEX('FAB OVERVIEW'!$C$9:$C$144,MATCH('FAB SCHEDULE'!H3,'FAB OVERVIEW'!$B$9:$B$144,0))</f>
        <v>60</v>
      </c>
      <c r="J3" s="41">
        <f>INDEX('FAB OVERVIEW'!$D$9:$D$144,MATCH('FAB SCHEDULE'!H3,'FAB OVERVIEW'!$B$9:$B$144,0))</f>
        <v>0.60319999999999996</v>
      </c>
      <c r="K3" s="13">
        <v>1</v>
      </c>
      <c r="L3" s="13" t="s">
        <v>298</v>
      </c>
      <c r="M3" s="13">
        <f>INDEX('FAB OVERVIEW'!$C$9:$C$144,MATCH('FAB SCHEDULE'!L3,'FAB OVERVIEW'!$B$9:$B$144,0))</f>
        <v>25</v>
      </c>
      <c r="N3" s="41">
        <f>INDEX('FAB OVERVIEW'!$D$9:$D$144,MATCH('FAB SCHEDULE'!L3,'FAB OVERVIEW'!$B$9:$B$144,0))</f>
        <v>0.44075000000000003</v>
      </c>
      <c r="O3" s="13">
        <v>1</v>
      </c>
      <c r="P3" s="13" t="s">
        <v>288</v>
      </c>
      <c r="Q3" s="13">
        <f>INDEX('FAB OVERVIEW'!$C$9:$C$144,MATCH('FAB SCHEDULE'!P3,'FAB OVERVIEW'!$B$9:$B$144,0))</f>
        <v>70</v>
      </c>
      <c r="R3" s="41">
        <f>INDEX('FAB OVERVIEW'!$D$9:$D$144,MATCH('FAB SCHEDULE'!P3,'FAB OVERVIEW'!$B$9:$B$144,0))</f>
        <v>1.8236300000000001</v>
      </c>
      <c r="S3" s="13">
        <v>1</v>
      </c>
      <c r="T3" s="13" t="s">
        <v>204</v>
      </c>
      <c r="U3" s="13">
        <f>INDEX('FAB OVERVIEW'!$C$9:$C$144,MATCH('FAB SCHEDULE'!T3,'FAB OVERVIEW'!$B$9:$B$144,0))</f>
        <v>180</v>
      </c>
      <c r="V3" s="41">
        <f>INDEX('FAB OVERVIEW'!$D$9:$D$144,MATCH('FAB SCHEDULE'!T3,'FAB OVERVIEW'!$B$9:$B$144,0))</f>
        <v>1.0482</v>
      </c>
      <c r="W3" s="13">
        <v>1</v>
      </c>
      <c r="X3" s="13" t="s">
        <v>223</v>
      </c>
      <c r="Y3" s="13">
        <f>INDEX('FAB OVERVIEW'!$C$9:$C$144,MATCH('FAB SCHEDULE'!X3,'FAB OVERVIEW'!$B$9:$B$144,0))</f>
        <v>25</v>
      </c>
      <c r="Z3" s="41">
        <f>INDEX('FAB OVERVIEW'!$D$9:$D$144,MATCH('FAB SCHEDULE'!X3,'FAB OVERVIEW'!$B$9:$B$144,0))</f>
        <v>0.61549999999999994</v>
      </c>
      <c r="AA3" s="13">
        <v>1</v>
      </c>
      <c r="AB3" s="13" t="s">
        <v>292</v>
      </c>
      <c r="AC3" s="13">
        <f>INDEX('FAB OVERVIEW'!$C$9:$C$144,MATCH('FAB SCHEDULE'!AB3,'FAB OVERVIEW'!$B$9:$B$144,0))</f>
        <v>60</v>
      </c>
      <c r="AD3" s="41">
        <f>INDEX('FAB OVERVIEW'!$D$9:$D$144,MATCH('FAB SCHEDULE'!AB3,'FAB OVERVIEW'!$B$9:$B$144,0))</f>
        <v>0.60319999999999996</v>
      </c>
      <c r="AE3" s="13">
        <v>1</v>
      </c>
      <c r="AF3" s="13" t="s">
        <v>298</v>
      </c>
      <c r="AG3" s="13">
        <f>INDEX('FAB OVERVIEW'!$C$9:$C$144,MATCH('FAB SCHEDULE'!AF3,'FAB OVERVIEW'!$B$9:$B$144,0))</f>
        <v>25</v>
      </c>
      <c r="AH3" s="41">
        <f>INDEX('FAB OVERVIEW'!$D$9:$D$144,MATCH('FAB SCHEDULE'!AF3,'FAB OVERVIEW'!$B$9:$B$144,0))</f>
        <v>0.44075000000000003</v>
      </c>
      <c r="AI3" s="13">
        <v>1</v>
      </c>
      <c r="AJ3" s="13" t="s">
        <v>288</v>
      </c>
      <c r="AK3" s="13">
        <f>INDEX('FAB OVERVIEW'!$C$9:$C$144,MATCH('FAB SCHEDULE'!AJ3,'FAB OVERVIEW'!$B$9:$B$144,0))</f>
        <v>70</v>
      </c>
      <c r="AL3" s="41">
        <f>INDEX('FAB OVERVIEW'!$D$9:$D$144,MATCH('FAB SCHEDULE'!AJ3,'FAB OVERVIEW'!$B$9:$B$144,0))</f>
        <v>1.8236300000000001</v>
      </c>
      <c r="AM3" s="13">
        <v>1</v>
      </c>
      <c r="AN3" s="13" t="s">
        <v>204</v>
      </c>
      <c r="AO3" s="13">
        <f>INDEX('FAB OVERVIEW'!$C$9:$C$144,MATCH('FAB SCHEDULE'!AN3,'FAB OVERVIEW'!$B$9:$B$144,0))</f>
        <v>180</v>
      </c>
      <c r="AP3" s="41">
        <f>INDEX('FAB OVERVIEW'!$D$9:$D$144,MATCH('FAB SCHEDULE'!AN3,'FAB OVERVIEW'!$B$9:$B$144,0))</f>
        <v>1.0482</v>
      </c>
    </row>
    <row r="4" spans="1:42" x14ac:dyDescent="0.35">
      <c r="A4" s="79"/>
      <c r="B4" s="91"/>
      <c r="C4" s="13">
        <v>2</v>
      </c>
      <c r="D4" s="13" t="s">
        <v>208</v>
      </c>
      <c r="E4" s="13">
        <f>INDEX('FAB OVERVIEW'!$C$9:$C$144,MATCH('FAB SCHEDULE'!D4,'FAB OVERVIEW'!$B$9:$B$144,0))</f>
        <v>90</v>
      </c>
      <c r="F4" s="41">
        <f>INDEX('FAB OVERVIEW'!$D$9:$D$144,MATCH('FAB SCHEDULE'!D4,'FAB OVERVIEW'!$B$9:$B$144,0))</f>
        <v>1.419</v>
      </c>
      <c r="G4" s="13">
        <v>2</v>
      </c>
      <c r="H4" s="13">
        <v>104131</v>
      </c>
      <c r="I4" s="13">
        <f>INDEX('FAB OVERVIEW'!$C$9:$C$144,MATCH('FAB SCHEDULE'!H4,'FAB OVERVIEW'!$B$9:$B$144,0))</f>
        <v>30</v>
      </c>
      <c r="J4" s="41">
        <f>INDEX('FAB OVERVIEW'!$D$9:$D$144,MATCH('FAB SCHEDULE'!H4,'FAB OVERVIEW'!$B$9:$B$144,0))</f>
        <v>0.99649999999999994</v>
      </c>
      <c r="K4" s="13">
        <v>2</v>
      </c>
      <c r="L4" s="13" t="s">
        <v>313</v>
      </c>
      <c r="M4" s="13">
        <f>INDEX('FAB OVERVIEW'!$C$9:$C$144,MATCH('FAB SCHEDULE'!L4,'FAB OVERVIEW'!$B$9:$B$144,0))</f>
        <v>15</v>
      </c>
      <c r="N4" s="41">
        <f>INDEX('FAB OVERVIEW'!$D$9:$D$144,MATCH('FAB SCHEDULE'!L4,'FAB OVERVIEW'!$B$9:$B$144,0))</f>
        <v>0.4395</v>
      </c>
      <c r="O4" s="13">
        <v>2</v>
      </c>
      <c r="P4" s="13" t="s">
        <v>228</v>
      </c>
      <c r="Q4" s="13">
        <f>INDEX('FAB OVERVIEW'!$C$9:$C$144,MATCH('FAB SCHEDULE'!P4,'FAB OVERVIEW'!$B$9:$B$144,0))</f>
        <v>40</v>
      </c>
      <c r="R4" s="41">
        <f>INDEX('FAB OVERVIEW'!$D$9:$D$144,MATCH('FAB SCHEDULE'!P4,'FAB OVERVIEW'!$B$9:$B$144,0))</f>
        <v>0.73</v>
      </c>
      <c r="S4" s="13">
        <v>2</v>
      </c>
      <c r="T4" s="13">
        <v>100298</v>
      </c>
      <c r="U4" s="13">
        <f>INDEX('FAB OVERVIEW'!$C$9:$C$144,MATCH('FAB SCHEDULE'!T4,'FAB OVERVIEW'!$B$9:$B$144,0))</f>
        <v>25</v>
      </c>
      <c r="V4" s="41">
        <f>INDEX('FAB OVERVIEW'!$D$9:$D$144,MATCH('FAB SCHEDULE'!T4,'FAB OVERVIEW'!$B$9:$B$144,0))</f>
        <v>0.51100000000000001</v>
      </c>
      <c r="W4" s="13">
        <v>2</v>
      </c>
      <c r="X4" s="13" t="s">
        <v>208</v>
      </c>
      <c r="Y4" s="13">
        <f>INDEX('FAB OVERVIEW'!$C$9:$C$144,MATCH('FAB SCHEDULE'!X4,'FAB OVERVIEW'!$B$9:$B$144,0))</f>
        <v>90</v>
      </c>
      <c r="Z4" s="41">
        <f>INDEX('FAB OVERVIEW'!$D$9:$D$144,MATCH('FAB SCHEDULE'!X4,'FAB OVERVIEW'!$B$9:$B$144,0))</f>
        <v>1.419</v>
      </c>
      <c r="AA4" s="13">
        <v>2</v>
      </c>
      <c r="AB4" s="13">
        <v>104131</v>
      </c>
      <c r="AC4" s="13">
        <f>INDEX('FAB OVERVIEW'!$C$9:$C$144,MATCH('FAB SCHEDULE'!AB4,'FAB OVERVIEW'!$B$9:$B$144,0))</f>
        <v>30</v>
      </c>
      <c r="AD4" s="41">
        <f>INDEX('FAB OVERVIEW'!$D$9:$D$144,MATCH('FAB SCHEDULE'!AB4,'FAB OVERVIEW'!$B$9:$B$144,0))</f>
        <v>0.99649999999999994</v>
      </c>
      <c r="AE4" s="13">
        <v>2</v>
      </c>
      <c r="AF4" s="13" t="s">
        <v>313</v>
      </c>
      <c r="AG4" s="13">
        <f>INDEX('FAB OVERVIEW'!$C$9:$C$144,MATCH('FAB SCHEDULE'!AF4,'FAB OVERVIEW'!$B$9:$B$144,0))</f>
        <v>15</v>
      </c>
      <c r="AH4" s="41">
        <f>INDEX('FAB OVERVIEW'!$D$9:$D$144,MATCH('FAB SCHEDULE'!AF4,'FAB OVERVIEW'!$B$9:$B$144,0))</f>
        <v>0.4395</v>
      </c>
      <c r="AI4" s="13">
        <v>2</v>
      </c>
      <c r="AJ4" s="13" t="s">
        <v>228</v>
      </c>
      <c r="AK4" s="13">
        <f>INDEX('FAB OVERVIEW'!$C$9:$C$144,MATCH('FAB SCHEDULE'!AJ4,'FAB OVERVIEW'!$B$9:$B$144,0))</f>
        <v>40</v>
      </c>
      <c r="AL4" s="41">
        <f>INDEX('FAB OVERVIEW'!$D$9:$D$144,MATCH('FAB SCHEDULE'!AJ4,'FAB OVERVIEW'!$B$9:$B$144,0))</f>
        <v>0.73</v>
      </c>
      <c r="AM4" s="13">
        <v>2</v>
      </c>
      <c r="AN4" s="13">
        <v>100298</v>
      </c>
      <c r="AO4" s="13">
        <f>INDEX('FAB OVERVIEW'!$C$9:$C$144,MATCH('FAB SCHEDULE'!AN4,'FAB OVERVIEW'!$B$9:$B$144,0))</f>
        <v>25</v>
      </c>
      <c r="AP4" s="41">
        <f>INDEX('FAB OVERVIEW'!$D$9:$D$144,MATCH('FAB SCHEDULE'!AN4,'FAB OVERVIEW'!$B$9:$B$144,0))</f>
        <v>0.51100000000000001</v>
      </c>
    </row>
    <row r="5" spans="1:42" x14ac:dyDescent="0.35">
      <c r="A5" s="79"/>
      <c r="B5" s="91"/>
      <c r="C5" s="13">
        <v>3</v>
      </c>
      <c r="D5" s="13" t="s">
        <v>222</v>
      </c>
      <c r="E5" s="13">
        <f>INDEX('FAB OVERVIEW'!$C$9:$C$144,MATCH('FAB SCHEDULE'!D5,'FAB OVERVIEW'!$B$9:$B$144,0))</f>
        <v>25</v>
      </c>
      <c r="F5" s="41">
        <f>INDEX('FAB OVERVIEW'!$D$9:$D$144,MATCH('FAB SCHEDULE'!D5,'FAB OVERVIEW'!$B$9:$B$144,0))</f>
        <v>0.66149999999999998</v>
      </c>
      <c r="G5" s="13">
        <v>3</v>
      </c>
      <c r="H5" s="13">
        <v>104139</v>
      </c>
      <c r="I5" s="13">
        <f>INDEX('FAB OVERVIEW'!$C$9:$C$144,MATCH('FAB SCHEDULE'!H5,'FAB OVERVIEW'!$B$9:$B$144,0))</f>
        <v>30</v>
      </c>
      <c r="J5" s="41">
        <f>INDEX('FAB OVERVIEW'!$D$9:$D$144,MATCH('FAB SCHEDULE'!H5,'FAB OVERVIEW'!$B$9:$B$144,0))</f>
        <v>0.7127</v>
      </c>
      <c r="K5" s="13">
        <v>3</v>
      </c>
      <c r="L5" s="13" t="s">
        <v>297</v>
      </c>
      <c r="M5" s="13">
        <f>INDEX('FAB OVERVIEW'!$C$9:$C$144,MATCH('FAB SCHEDULE'!L5,'FAB OVERVIEW'!$B$9:$B$144,0))</f>
        <v>25</v>
      </c>
      <c r="N5" s="41">
        <f>INDEX('FAB OVERVIEW'!$D$9:$D$144,MATCH('FAB SCHEDULE'!L5,'FAB OVERVIEW'!$B$9:$B$144,0))</f>
        <v>0.6160000000000001</v>
      </c>
      <c r="O5" s="13">
        <v>3</v>
      </c>
      <c r="P5" s="13">
        <v>100107</v>
      </c>
      <c r="Q5" s="13">
        <f>INDEX('FAB OVERVIEW'!$C$9:$C$144,MATCH('FAB SCHEDULE'!P5,'FAB OVERVIEW'!$B$9:$B$144,0))</f>
        <v>70</v>
      </c>
      <c r="R5" s="41">
        <f>INDEX('FAB OVERVIEW'!$D$9:$D$144,MATCH('FAB SCHEDULE'!P5,'FAB OVERVIEW'!$B$9:$B$144,0))</f>
        <v>0.3921</v>
      </c>
      <c r="S5" s="13">
        <v>3</v>
      </c>
      <c r="T5" s="13">
        <v>100407</v>
      </c>
      <c r="U5" s="13">
        <f>INDEX('FAB OVERVIEW'!$C$9:$C$144,MATCH('FAB SCHEDULE'!T5,'FAB OVERVIEW'!$B$9:$B$144,0))</f>
        <v>95</v>
      </c>
      <c r="V5" s="41">
        <f>INDEX('FAB OVERVIEW'!$D$9:$D$144,MATCH('FAB SCHEDULE'!T5,'FAB OVERVIEW'!$B$9:$B$144,0))</f>
        <v>0.38109999999999999</v>
      </c>
      <c r="W5" s="13">
        <v>3</v>
      </c>
      <c r="X5" s="13" t="s">
        <v>222</v>
      </c>
      <c r="Y5" s="13">
        <f>INDEX('FAB OVERVIEW'!$C$9:$C$144,MATCH('FAB SCHEDULE'!X5,'FAB OVERVIEW'!$B$9:$B$144,0))</f>
        <v>25</v>
      </c>
      <c r="Z5" s="41">
        <f>INDEX('FAB OVERVIEW'!$D$9:$D$144,MATCH('FAB SCHEDULE'!X5,'FAB OVERVIEW'!$B$9:$B$144,0))</f>
        <v>0.66149999999999998</v>
      </c>
      <c r="AA5" s="13">
        <v>3</v>
      </c>
      <c r="AB5" s="13">
        <v>104139</v>
      </c>
      <c r="AC5" s="13">
        <f>INDEX('FAB OVERVIEW'!$C$9:$C$144,MATCH('FAB SCHEDULE'!AB5,'FAB OVERVIEW'!$B$9:$B$144,0))</f>
        <v>30</v>
      </c>
      <c r="AD5" s="41">
        <f>INDEX('FAB OVERVIEW'!$D$9:$D$144,MATCH('FAB SCHEDULE'!AB5,'FAB OVERVIEW'!$B$9:$B$144,0))</f>
        <v>0.7127</v>
      </c>
      <c r="AE5" s="13">
        <v>3</v>
      </c>
      <c r="AF5" s="13" t="s">
        <v>297</v>
      </c>
      <c r="AG5" s="13">
        <f>INDEX('FAB OVERVIEW'!$C$9:$C$144,MATCH('FAB SCHEDULE'!AF5,'FAB OVERVIEW'!$B$9:$B$144,0))</f>
        <v>25</v>
      </c>
      <c r="AH5" s="41">
        <f>INDEX('FAB OVERVIEW'!$D$9:$D$144,MATCH('FAB SCHEDULE'!AF5,'FAB OVERVIEW'!$B$9:$B$144,0))</f>
        <v>0.6160000000000001</v>
      </c>
      <c r="AI5" s="13">
        <v>3</v>
      </c>
      <c r="AJ5" s="13">
        <v>100107</v>
      </c>
      <c r="AK5" s="13">
        <f>INDEX('FAB OVERVIEW'!$C$9:$C$144,MATCH('FAB SCHEDULE'!AJ5,'FAB OVERVIEW'!$B$9:$B$144,0))</f>
        <v>70</v>
      </c>
      <c r="AL5" s="41">
        <f>INDEX('FAB OVERVIEW'!$D$9:$D$144,MATCH('FAB SCHEDULE'!AJ5,'FAB OVERVIEW'!$B$9:$B$144,0))</f>
        <v>0.3921</v>
      </c>
      <c r="AM5" s="13">
        <v>3</v>
      </c>
      <c r="AN5" s="13">
        <v>100407</v>
      </c>
      <c r="AO5" s="13">
        <f>INDEX('FAB OVERVIEW'!$C$9:$C$144,MATCH('FAB SCHEDULE'!AN5,'FAB OVERVIEW'!$B$9:$B$144,0))</f>
        <v>95</v>
      </c>
      <c r="AP5" s="41">
        <f>INDEX('FAB OVERVIEW'!$D$9:$D$144,MATCH('FAB SCHEDULE'!AN5,'FAB OVERVIEW'!$B$9:$B$144,0))</f>
        <v>0.38109999999999999</v>
      </c>
    </row>
    <row r="6" spans="1:42" x14ac:dyDescent="0.35">
      <c r="A6" s="79"/>
      <c r="B6" s="91"/>
      <c r="C6" s="13">
        <v>4</v>
      </c>
      <c r="D6" s="13" t="s">
        <v>209</v>
      </c>
      <c r="E6" s="13">
        <f>INDEX('FAB OVERVIEW'!$C$9:$C$144,MATCH('FAB SCHEDULE'!D6,'FAB OVERVIEW'!$B$9:$B$144,0))</f>
        <v>90</v>
      </c>
      <c r="F6" s="41">
        <f>INDEX('FAB OVERVIEW'!$D$9:$D$144,MATCH('FAB SCHEDULE'!D6,'FAB OVERVIEW'!$B$9:$B$144,0))</f>
        <v>1.3443000000000001</v>
      </c>
      <c r="G6" s="13">
        <v>4</v>
      </c>
      <c r="H6" s="13" t="s">
        <v>280</v>
      </c>
      <c r="I6" s="13">
        <f>INDEX('FAB OVERVIEW'!$C$9:$C$144,MATCH('FAB SCHEDULE'!H6,'FAB OVERVIEW'!$B$9:$B$144,0))</f>
        <v>70</v>
      </c>
      <c r="J6" s="41">
        <f>INDEX('FAB OVERVIEW'!$D$9:$D$144,MATCH('FAB SCHEDULE'!H6,'FAB OVERVIEW'!$B$9:$B$144,0))</f>
        <v>1.2930999999999999</v>
      </c>
      <c r="K6" s="13">
        <v>4</v>
      </c>
      <c r="L6" s="13">
        <v>101923</v>
      </c>
      <c r="M6" s="13">
        <f>INDEX('FAB OVERVIEW'!$C$9:$C$144,MATCH('FAB SCHEDULE'!L6,'FAB OVERVIEW'!$B$9:$B$144,0))</f>
        <v>280</v>
      </c>
      <c r="N6" s="41">
        <f>INDEX('FAB OVERVIEW'!$D$9:$D$144,MATCH('FAB SCHEDULE'!L6,'FAB OVERVIEW'!$B$9:$B$144,0))</f>
        <v>0.28639999999999999</v>
      </c>
      <c r="O6" s="13">
        <v>4</v>
      </c>
      <c r="P6" s="13">
        <v>100297</v>
      </c>
      <c r="Q6" s="13">
        <f>INDEX('FAB OVERVIEW'!$C$9:$C$144,MATCH('FAB SCHEDULE'!P6,'FAB OVERVIEW'!$B$9:$B$144,0))</f>
        <v>25</v>
      </c>
      <c r="R6" s="41">
        <f>INDEX('FAB OVERVIEW'!$D$9:$D$144,MATCH('FAB SCHEDULE'!P6,'FAB OVERVIEW'!$B$9:$B$144,0))</f>
        <v>0.89424999999999999</v>
      </c>
      <c r="S6" s="13">
        <v>4</v>
      </c>
      <c r="T6" s="13">
        <v>101886</v>
      </c>
      <c r="U6" s="13">
        <f>INDEX('FAB OVERVIEW'!$C$9:$C$144,MATCH('FAB SCHEDULE'!T6,'FAB OVERVIEW'!$B$9:$B$144,0))</f>
        <v>70</v>
      </c>
      <c r="V6" s="41">
        <f>INDEX('FAB OVERVIEW'!$D$9:$D$144,MATCH('FAB SCHEDULE'!T6,'FAB OVERVIEW'!$B$9:$B$144,0))</f>
        <v>0.4607</v>
      </c>
      <c r="W6" s="13">
        <v>4</v>
      </c>
      <c r="X6" s="13" t="s">
        <v>209</v>
      </c>
      <c r="Y6" s="13">
        <f>INDEX('FAB OVERVIEW'!$C$9:$C$144,MATCH('FAB SCHEDULE'!X6,'FAB OVERVIEW'!$B$9:$B$144,0))</f>
        <v>90</v>
      </c>
      <c r="Z6" s="41">
        <f>INDEX('FAB OVERVIEW'!$D$9:$D$144,MATCH('FAB SCHEDULE'!X6,'FAB OVERVIEW'!$B$9:$B$144,0))</f>
        <v>1.3443000000000001</v>
      </c>
      <c r="AA6" s="13">
        <v>4</v>
      </c>
      <c r="AB6" s="13" t="s">
        <v>280</v>
      </c>
      <c r="AC6" s="13">
        <f>INDEX('FAB OVERVIEW'!$C$9:$C$144,MATCH('FAB SCHEDULE'!AB6,'FAB OVERVIEW'!$B$9:$B$144,0))</f>
        <v>70</v>
      </c>
      <c r="AD6" s="41">
        <f>INDEX('FAB OVERVIEW'!$D$9:$D$144,MATCH('FAB SCHEDULE'!AB6,'FAB OVERVIEW'!$B$9:$B$144,0))</f>
        <v>1.2930999999999999</v>
      </c>
      <c r="AE6" s="13">
        <v>4</v>
      </c>
      <c r="AF6" s="13">
        <v>101923</v>
      </c>
      <c r="AG6" s="13">
        <f>INDEX('FAB OVERVIEW'!$C$9:$C$144,MATCH('FAB SCHEDULE'!AF6,'FAB OVERVIEW'!$B$9:$B$144,0))</f>
        <v>280</v>
      </c>
      <c r="AH6" s="41">
        <f>INDEX('FAB OVERVIEW'!$D$9:$D$144,MATCH('FAB SCHEDULE'!AF6,'FAB OVERVIEW'!$B$9:$B$144,0))</f>
        <v>0.28639999999999999</v>
      </c>
      <c r="AI6" s="13">
        <v>4</v>
      </c>
      <c r="AJ6" s="13">
        <v>100297</v>
      </c>
      <c r="AK6" s="13">
        <f>INDEX('FAB OVERVIEW'!$C$9:$C$144,MATCH('FAB SCHEDULE'!AJ6,'FAB OVERVIEW'!$B$9:$B$144,0))</f>
        <v>25</v>
      </c>
      <c r="AL6" s="41">
        <f>INDEX('FAB OVERVIEW'!$D$9:$D$144,MATCH('FAB SCHEDULE'!AJ6,'FAB OVERVIEW'!$B$9:$B$144,0))</f>
        <v>0.89424999999999999</v>
      </c>
      <c r="AM6" s="13">
        <v>4</v>
      </c>
      <c r="AN6" s="13">
        <v>101886</v>
      </c>
      <c r="AO6" s="13">
        <f>INDEX('FAB OVERVIEW'!$C$9:$C$144,MATCH('FAB SCHEDULE'!AN6,'FAB OVERVIEW'!$B$9:$B$144,0))</f>
        <v>70</v>
      </c>
      <c r="AP6" s="41">
        <f>INDEX('FAB OVERVIEW'!$D$9:$D$144,MATCH('FAB SCHEDULE'!AN6,'FAB OVERVIEW'!$B$9:$B$144,0))</f>
        <v>0.4607</v>
      </c>
    </row>
    <row r="7" spans="1:42" x14ac:dyDescent="0.35">
      <c r="A7" s="79"/>
      <c r="B7" s="91"/>
      <c r="C7" s="13">
        <v>5</v>
      </c>
      <c r="D7" s="13">
        <v>100329</v>
      </c>
      <c r="E7" s="13">
        <f>INDEX('FAB OVERVIEW'!$C$9:$C$144,MATCH('FAB SCHEDULE'!D7,'FAB OVERVIEW'!$B$9:$B$144,0))</f>
        <v>25</v>
      </c>
      <c r="F7" s="41">
        <f>INDEX('FAB OVERVIEW'!$D$9:$D$144,MATCH('FAB SCHEDULE'!D7,'FAB OVERVIEW'!$B$9:$B$144,0))</f>
        <v>0.87274999999999991</v>
      </c>
      <c r="G7" s="13">
        <v>5</v>
      </c>
      <c r="H7" s="13" t="s">
        <v>300</v>
      </c>
      <c r="I7" s="13">
        <f>INDEX('FAB OVERVIEW'!$C$9:$C$144,MATCH('FAB SCHEDULE'!H7,'FAB OVERVIEW'!$B$9:$B$144,0))</f>
        <v>25</v>
      </c>
      <c r="J7" s="41">
        <f>INDEX('FAB OVERVIEW'!$D$9:$D$144,MATCH('FAB SCHEDULE'!H7,'FAB OVERVIEW'!$B$9:$B$144,0))</f>
        <v>0.53749999999999998</v>
      </c>
      <c r="K7" s="13">
        <v>5</v>
      </c>
      <c r="L7" s="13" t="s">
        <v>304</v>
      </c>
      <c r="M7" s="13">
        <f>INDEX('FAB OVERVIEW'!$C$9:$C$144,MATCH('FAB SCHEDULE'!L7,'FAB OVERVIEW'!$B$9:$B$144,0))</f>
        <v>100</v>
      </c>
      <c r="N7" s="41">
        <f>INDEX('FAB OVERVIEW'!$D$9:$D$144,MATCH('FAB SCHEDULE'!L7,'FAB OVERVIEW'!$B$9:$B$144,0))</f>
        <v>0.41600000000000004</v>
      </c>
      <c r="O7" s="13">
        <v>5</v>
      </c>
      <c r="P7" s="13" t="s">
        <v>310</v>
      </c>
      <c r="Q7" s="13">
        <f>INDEX('FAB OVERVIEW'!$C$9:$C$144,MATCH('FAB SCHEDULE'!P7,'FAB OVERVIEW'!$B$9:$B$144,0))</f>
        <v>15</v>
      </c>
      <c r="R7" s="41">
        <f>INDEX('FAB OVERVIEW'!$D$9:$D$144,MATCH('FAB SCHEDULE'!P7,'FAB OVERVIEW'!$B$9:$B$144,0))</f>
        <v>0.72945000000000004</v>
      </c>
      <c r="S7" s="13">
        <v>5</v>
      </c>
      <c r="T7" s="13">
        <v>100818</v>
      </c>
      <c r="U7" s="13">
        <f>INDEX('FAB OVERVIEW'!$C$9:$C$144,MATCH('FAB SCHEDULE'!T7,'FAB OVERVIEW'!$B$9:$B$144,0))</f>
        <v>150</v>
      </c>
      <c r="V7" s="41">
        <f>INDEX('FAB OVERVIEW'!$D$9:$D$144,MATCH('FAB SCHEDULE'!T7,'FAB OVERVIEW'!$B$9:$B$144,0))</f>
        <v>0.84399999999999997</v>
      </c>
      <c r="W7" s="13">
        <v>5</v>
      </c>
      <c r="X7" s="13">
        <v>100329</v>
      </c>
      <c r="Y7" s="13">
        <f>INDEX('FAB OVERVIEW'!$C$9:$C$144,MATCH('FAB SCHEDULE'!X7,'FAB OVERVIEW'!$B$9:$B$144,0))</f>
        <v>25</v>
      </c>
      <c r="Z7" s="41">
        <f>INDEX('FAB OVERVIEW'!$D$9:$D$144,MATCH('FAB SCHEDULE'!X7,'FAB OVERVIEW'!$B$9:$B$144,0))</f>
        <v>0.87274999999999991</v>
      </c>
      <c r="AA7" s="13">
        <v>5</v>
      </c>
      <c r="AB7" s="13" t="s">
        <v>300</v>
      </c>
      <c r="AC7" s="13">
        <f>INDEX('FAB OVERVIEW'!$C$9:$C$144,MATCH('FAB SCHEDULE'!AB7,'FAB OVERVIEW'!$B$9:$B$144,0))</f>
        <v>25</v>
      </c>
      <c r="AD7" s="41">
        <f>INDEX('FAB OVERVIEW'!$D$9:$D$144,MATCH('FAB SCHEDULE'!AB7,'FAB OVERVIEW'!$B$9:$B$144,0))</f>
        <v>0.53749999999999998</v>
      </c>
      <c r="AE7" s="13">
        <v>5</v>
      </c>
      <c r="AF7" s="13" t="s">
        <v>304</v>
      </c>
      <c r="AG7" s="13">
        <f>INDEX('FAB OVERVIEW'!$C$9:$C$144,MATCH('FAB SCHEDULE'!AF7,'FAB OVERVIEW'!$B$9:$B$144,0))</f>
        <v>100</v>
      </c>
      <c r="AH7" s="41">
        <f>INDEX('FAB OVERVIEW'!$D$9:$D$144,MATCH('FAB SCHEDULE'!AF7,'FAB OVERVIEW'!$B$9:$B$144,0))</f>
        <v>0.41600000000000004</v>
      </c>
      <c r="AI7" s="13">
        <v>5</v>
      </c>
      <c r="AJ7" s="13" t="s">
        <v>310</v>
      </c>
      <c r="AK7" s="13">
        <f>INDEX('FAB OVERVIEW'!$C$9:$C$144,MATCH('FAB SCHEDULE'!AJ7,'FAB OVERVIEW'!$B$9:$B$144,0))</f>
        <v>15</v>
      </c>
      <c r="AL7" s="41">
        <f>INDEX('FAB OVERVIEW'!$D$9:$D$144,MATCH('FAB SCHEDULE'!AJ7,'FAB OVERVIEW'!$B$9:$B$144,0))</f>
        <v>0.72945000000000004</v>
      </c>
      <c r="AM7" s="13">
        <v>5</v>
      </c>
      <c r="AN7" s="13">
        <v>100818</v>
      </c>
      <c r="AO7" s="13">
        <f>INDEX('FAB OVERVIEW'!$C$9:$C$144,MATCH('FAB SCHEDULE'!AN7,'FAB OVERVIEW'!$B$9:$B$144,0))</f>
        <v>150</v>
      </c>
      <c r="AP7" s="41">
        <f>INDEX('FAB OVERVIEW'!$D$9:$D$144,MATCH('FAB SCHEDULE'!AN7,'FAB OVERVIEW'!$B$9:$B$144,0))</f>
        <v>0.84399999999999997</v>
      </c>
    </row>
    <row r="8" spans="1:42" x14ac:dyDescent="0.35">
      <c r="A8" s="79"/>
      <c r="B8" s="91"/>
      <c r="C8" s="13">
        <v>6</v>
      </c>
      <c r="D8" s="13" t="s">
        <v>205</v>
      </c>
      <c r="E8" s="13">
        <f>INDEX('FAB OVERVIEW'!$C$9:$C$144,MATCH('FAB SCHEDULE'!D8,'FAB OVERVIEW'!$B$9:$B$144,0))</f>
        <v>180</v>
      </c>
      <c r="F8" s="41">
        <f>INDEX('FAB OVERVIEW'!$D$9:$D$144,MATCH('FAB SCHEDULE'!D8,'FAB OVERVIEW'!$B$9:$B$144,0))</f>
        <v>1.7844000000000002</v>
      </c>
      <c r="G8" s="13">
        <v>6</v>
      </c>
      <c r="H8" s="13">
        <v>101047</v>
      </c>
      <c r="I8" s="13">
        <f>INDEX('FAB OVERVIEW'!$C$9:$C$144,MATCH('FAB SCHEDULE'!H8,'FAB OVERVIEW'!$B$9:$B$144,0))</f>
        <v>30</v>
      </c>
      <c r="J8" s="41">
        <f>INDEX('FAB OVERVIEW'!$D$9:$D$144,MATCH('FAB SCHEDULE'!H8,'FAB OVERVIEW'!$B$9:$B$144,0))</f>
        <v>0.31509999999999999</v>
      </c>
      <c r="K8" s="13">
        <v>6</v>
      </c>
      <c r="L8" s="13">
        <v>100058</v>
      </c>
      <c r="M8" s="13">
        <f>INDEX('FAB OVERVIEW'!$C$9:$C$144,MATCH('FAB SCHEDULE'!L8,'FAB OVERVIEW'!$B$9:$B$144,0))</f>
        <v>30</v>
      </c>
      <c r="N8" s="41">
        <f>INDEX('FAB OVERVIEW'!$D$9:$D$144,MATCH('FAB SCHEDULE'!L8,'FAB OVERVIEW'!$B$9:$B$144,0))</f>
        <v>0.56830000000000003</v>
      </c>
      <c r="O8" s="13">
        <v>6</v>
      </c>
      <c r="P8" s="13">
        <v>100160</v>
      </c>
      <c r="Q8" s="13">
        <f>INDEX('FAB OVERVIEW'!$C$9:$C$144,MATCH('FAB SCHEDULE'!P8,'FAB OVERVIEW'!$B$9:$B$144,0))</f>
        <v>95</v>
      </c>
      <c r="R8" s="41">
        <f>INDEX('FAB OVERVIEW'!$D$9:$D$144,MATCH('FAB SCHEDULE'!P8,'FAB OVERVIEW'!$B$9:$B$144,0))</f>
        <v>1.9733000000000001</v>
      </c>
      <c r="S8" s="13">
        <v>6</v>
      </c>
      <c r="T8" s="13">
        <v>100122</v>
      </c>
      <c r="U8" s="13">
        <f>INDEX('FAB OVERVIEW'!$C$9:$C$144,MATCH('FAB SCHEDULE'!T8,'FAB OVERVIEW'!$B$9:$B$144,0))</f>
        <v>75</v>
      </c>
      <c r="V8" s="41">
        <f>INDEX('FAB OVERVIEW'!$D$9:$D$144,MATCH('FAB SCHEDULE'!T8,'FAB OVERVIEW'!$B$9:$B$144,0))</f>
        <v>0.65508000000000011</v>
      </c>
      <c r="W8" s="13">
        <v>6</v>
      </c>
      <c r="X8" s="13" t="s">
        <v>205</v>
      </c>
      <c r="Y8" s="13">
        <f>INDEX('FAB OVERVIEW'!$C$9:$C$144,MATCH('FAB SCHEDULE'!X8,'FAB OVERVIEW'!$B$9:$B$144,0))</f>
        <v>180</v>
      </c>
      <c r="Z8" s="41">
        <f>INDEX('FAB OVERVIEW'!$D$9:$D$144,MATCH('FAB SCHEDULE'!X8,'FAB OVERVIEW'!$B$9:$B$144,0))</f>
        <v>1.7844000000000002</v>
      </c>
      <c r="AA8" s="13">
        <v>6</v>
      </c>
      <c r="AB8" s="13">
        <v>101047</v>
      </c>
      <c r="AC8" s="13">
        <f>INDEX('FAB OVERVIEW'!$C$9:$C$144,MATCH('FAB SCHEDULE'!AB8,'FAB OVERVIEW'!$B$9:$B$144,0))</f>
        <v>30</v>
      </c>
      <c r="AD8" s="41">
        <f>INDEX('FAB OVERVIEW'!$D$9:$D$144,MATCH('FAB SCHEDULE'!AB8,'FAB OVERVIEW'!$B$9:$B$144,0))</f>
        <v>0.31509999999999999</v>
      </c>
      <c r="AE8" s="13">
        <v>6</v>
      </c>
      <c r="AF8" s="13">
        <v>100058</v>
      </c>
      <c r="AG8" s="13">
        <f>INDEX('FAB OVERVIEW'!$C$9:$C$144,MATCH('FAB SCHEDULE'!AF8,'FAB OVERVIEW'!$B$9:$B$144,0))</f>
        <v>30</v>
      </c>
      <c r="AH8" s="41">
        <f>INDEX('FAB OVERVIEW'!$D$9:$D$144,MATCH('FAB SCHEDULE'!AF8,'FAB OVERVIEW'!$B$9:$B$144,0))</f>
        <v>0.56830000000000003</v>
      </c>
      <c r="AI8" s="13">
        <v>6</v>
      </c>
      <c r="AJ8" s="13">
        <v>100160</v>
      </c>
      <c r="AK8" s="13">
        <f>INDEX('FAB OVERVIEW'!$C$9:$C$144,MATCH('FAB SCHEDULE'!AJ8,'FAB OVERVIEW'!$B$9:$B$144,0))</f>
        <v>95</v>
      </c>
      <c r="AL8" s="41">
        <f>INDEX('FAB OVERVIEW'!$D$9:$D$144,MATCH('FAB SCHEDULE'!AJ8,'FAB OVERVIEW'!$B$9:$B$144,0))</f>
        <v>1.9733000000000001</v>
      </c>
      <c r="AM8" s="13">
        <v>6</v>
      </c>
      <c r="AN8" s="13">
        <v>100122</v>
      </c>
      <c r="AO8" s="13">
        <f>INDEX('FAB OVERVIEW'!$C$9:$C$144,MATCH('FAB SCHEDULE'!AN8,'FAB OVERVIEW'!$B$9:$B$144,0))</f>
        <v>75</v>
      </c>
      <c r="AP8" s="41">
        <f>INDEX('FAB OVERVIEW'!$D$9:$D$144,MATCH('FAB SCHEDULE'!AN8,'FAB OVERVIEW'!$B$9:$B$144,0))</f>
        <v>0.65508000000000011</v>
      </c>
    </row>
    <row r="9" spans="1:42" x14ac:dyDescent="0.35">
      <c r="A9" s="79"/>
      <c r="B9" s="91"/>
      <c r="C9" s="13">
        <v>7</v>
      </c>
      <c r="D9" s="13" t="s">
        <v>312</v>
      </c>
      <c r="E9" s="13">
        <f>INDEX('FAB OVERVIEW'!$C$9:$C$144,MATCH('FAB SCHEDULE'!D9,'FAB OVERVIEW'!$B$9:$B$144,0))</f>
        <v>15</v>
      </c>
      <c r="F9" s="41">
        <f>INDEX('FAB OVERVIEW'!$D$9:$D$144,MATCH('FAB SCHEDULE'!D9,'FAB OVERVIEW'!$B$9:$B$144,0))</f>
        <v>0.67669999999999997</v>
      </c>
      <c r="G9" s="13">
        <v>7</v>
      </c>
      <c r="H9" s="13" t="s">
        <v>284</v>
      </c>
      <c r="I9" s="13">
        <f>INDEX('FAB OVERVIEW'!$C$9:$C$144,MATCH('FAB SCHEDULE'!H9,'FAB OVERVIEW'!$B$9:$B$144,0))</f>
        <v>70</v>
      </c>
      <c r="J9" s="41">
        <f>INDEX('FAB OVERVIEW'!$D$9:$D$144,MATCH('FAB SCHEDULE'!H9,'FAB OVERVIEW'!$B$9:$B$144,0))</f>
        <v>0.84240000000000004</v>
      </c>
      <c r="K9" s="13">
        <v>7</v>
      </c>
      <c r="L9" s="13" t="s">
        <v>305</v>
      </c>
      <c r="M9" s="13">
        <f>INDEX('FAB OVERVIEW'!$C$9:$C$144,MATCH('FAB SCHEDULE'!L9,'FAB OVERVIEW'!$B$9:$B$144,0))</f>
        <v>25</v>
      </c>
      <c r="N9" s="41">
        <f>INDEX('FAB OVERVIEW'!$D$9:$D$144,MATCH('FAB SCHEDULE'!L9,'FAB OVERVIEW'!$B$9:$B$144,0))</f>
        <v>0.58024999999999993</v>
      </c>
      <c r="O9" s="13">
        <v>7</v>
      </c>
      <c r="P9" s="13">
        <v>100112</v>
      </c>
      <c r="Q9" s="13">
        <f>INDEX('FAB OVERVIEW'!$C$9:$C$144,MATCH('FAB SCHEDULE'!P9,'FAB OVERVIEW'!$B$9:$B$144,0))</f>
        <v>75</v>
      </c>
      <c r="R9" s="41">
        <f>INDEX('FAB OVERVIEW'!$D$9:$D$144,MATCH('FAB SCHEDULE'!P9,'FAB OVERVIEW'!$B$9:$B$144,0))</f>
        <v>1.2265000000000001</v>
      </c>
      <c r="S9" s="13">
        <v>7</v>
      </c>
      <c r="T9" s="13" t="s">
        <v>4726</v>
      </c>
      <c r="U9" s="13">
        <f>INDEX('FAB OVERVIEW'!$C$9:$C$144,MATCH('FAB SCHEDULE'!T9,'FAB OVERVIEW'!$B$9:$B$144,0))</f>
        <v>225</v>
      </c>
      <c r="V9" s="41">
        <f>INDEX('FAB OVERVIEW'!$D$9:$D$144,MATCH('FAB SCHEDULE'!T9,'FAB OVERVIEW'!$B$9:$B$144,0))</f>
        <v>0.81125000000000003</v>
      </c>
      <c r="W9" s="13">
        <v>7</v>
      </c>
      <c r="X9" s="13" t="s">
        <v>312</v>
      </c>
      <c r="Y9" s="13">
        <f>INDEX('FAB OVERVIEW'!$C$9:$C$144,MATCH('FAB SCHEDULE'!X9,'FAB OVERVIEW'!$B$9:$B$144,0))</f>
        <v>15</v>
      </c>
      <c r="Z9" s="41">
        <f>INDEX('FAB OVERVIEW'!$D$9:$D$144,MATCH('FAB SCHEDULE'!X9,'FAB OVERVIEW'!$B$9:$B$144,0))</f>
        <v>0.67669999999999997</v>
      </c>
      <c r="AA9" s="13">
        <v>7</v>
      </c>
      <c r="AB9" s="13" t="s">
        <v>284</v>
      </c>
      <c r="AC9" s="13">
        <f>INDEX('FAB OVERVIEW'!$C$9:$C$144,MATCH('FAB SCHEDULE'!AB9,'FAB OVERVIEW'!$B$9:$B$144,0))</f>
        <v>70</v>
      </c>
      <c r="AD9" s="41">
        <f>INDEX('FAB OVERVIEW'!$D$9:$D$144,MATCH('FAB SCHEDULE'!AB9,'FAB OVERVIEW'!$B$9:$B$144,0))</f>
        <v>0.84240000000000004</v>
      </c>
      <c r="AE9" s="13">
        <v>7</v>
      </c>
      <c r="AF9" s="13" t="s">
        <v>305</v>
      </c>
      <c r="AG9" s="13">
        <f>INDEX('FAB OVERVIEW'!$C$9:$C$144,MATCH('FAB SCHEDULE'!AF9,'FAB OVERVIEW'!$B$9:$B$144,0))</f>
        <v>25</v>
      </c>
      <c r="AH9" s="41">
        <f>INDEX('FAB OVERVIEW'!$D$9:$D$144,MATCH('FAB SCHEDULE'!AF9,'FAB OVERVIEW'!$B$9:$B$144,0))</f>
        <v>0.58024999999999993</v>
      </c>
      <c r="AI9" s="13">
        <v>7</v>
      </c>
      <c r="AJ9" s="13">
        <v>100112</v>
      </c>
      <c r="AK9" s="13">
        <f>INDEX('FAB OVERVIEW'!$C$9:$C$144,MATCH('FAB SCHEDULE'!AJ9,'FAB OVERVIEW'!$B$9:$B$144,0))</f>
        <v>75</v>
      </c>
      <c r="AL9" s="41">
        <f>INDEX('FAB OVERVIEW'!$D$9:$D$144,MATCH('FAB SCHEDULE'!AJ9,'FAB OVERVIEW'!$B$9:$B$144,0))</f>
        <v>1.2265000000000001</v>
      </c>
      <c r="AM9" s="13">
        <v>7</v>
      </c>
      <c r="AN9" s="13" t="s">
        <v>4726</v>
      </c>
      <c r="AO9" s="13">
        <f>INDEX('FAB OVERVIEW'!$C$9:$C$144,MATCH('FAB SCHEDULE'!AN9,'FAB OVERVIEW'!$B$9:$B$144,0))</f>
        <v>225</v>
      </c>
      <c r="AP9" s="41">
        <f>INDEX('FAB OVERVIEW'!$D$9:$D$144,MATCH('FAB SCHEDULE'!AN9,'FAB OVERVIEW'!$B$9:$B$144,0))</f>
        <v>0.81125000000000003</v>
      </c>
    </row>
    <row r="10" spans="1:42" x14ac:dyDescent="0.35">
      <c r="A10" s="79"/>
      <c r="B10" s="91"/>
      <c r="C10" s="13"/>
      <c r="D10" s="13"/>
      <c r="E10" s="13"/>
      <c r="F10" s="41"/>
      <c r="G10" s="13">
        <v>8</v>
      </c>
      <c r="H10" s="13" t="s">
        <v>217</v>
      </c>
      <c r="I10" s="13">
        <f>INDEX('FAB OVERVIEW'!$C$9:$C$144,MATCH('FAB SCHEDULE'!H10,'FAB OVERVIEW'!$B$9:$B$144,0))</f>
        <v>50</v>
      </c>
      <c r="J10" s="41">
        <f>INDEX('FAB OVERVIEW'!$D$9:$D$144,MATCH('FAB SCHEDULE'!H10,'FAB OVERVIEW'!$B$9:$B$144,0))</f>
        <v>0.42399999999999999</v>
      </c>
      <c r="K10" s="13">
        <v>8</v>
      </c>
      <c r="L10" s="13">
        <v>101922</v>
      </c>
      <c r="M10" s="13">
        <f>INDEX('FAB OVERVIEW'!$C$9:$C$144,MATCH('FAB SCHEDULE'!L10,'FAB OVERVIEW'!$B$9:$B$144,0))</f>
        <v>70</v>
      </c>
      <c r="N10" s="41">
        <f>INDEX('FAB OVERVIEW'!$D$9:$D$144,MATCH('FAB SCHEDULE'!L10,'FAB OVERVIEW'!$B$9:$B$144,0))</f>
        <v>0.83310000000000006</v>
      </c>
      <c r="O10" s="13">
        <v>8</v>
      </c>
      <c r="P10" s="13">
        <v>100199</v>
      </c>
      <c r="Q10" s="13">
        <f>INDEX('FAB OVERVIEW'!$C$9:$C$144,MATCH('FAB SCHEDULE'!P10,'FAB OVERVIEW'!$B$9:$B$144,0))</f>
        <v>30</v>
      </c>
      <c r="R10" s="41">
        <f>INDEX('FAB OVERVIEW'!$D$9:$D$144,MATCH('FAB SCHEDULE'!P10,'FAB OVERVIEW'!$B$9:$B$144,0))</f>
        <v>0.52810000000000001</v>
      </c>
      <c r="S10" s="13">
        <v>8</v>
      </c>
      <c r="T10" s="13">
        <v>100083</v>
      </c>
      <c r="U10" s="13">
        <f>INDEX('FAB OVERVIEW'!$C$9:$C$144,MATCH('FAB SCHEDULE'!T10,'FAB OVERVIEW'!$B$9:$B$144,0))</f>
        <v>30</v>
      </c>
      <c r="V10" s="41">
        <f>INDEX('FAB OVERVIEW'!$D$9:$D$144,MATCH('FAB SCHEDULE'!T10,'FAB OVERVIEW'!$B$9:$B$144,0))</f>
        <v>0.35949999999999999</v>
      </c>
      <c r="W10" s="13"/>
      <c r="X10" s="13"/>
      <c r="Y10" s="13"/>
      <c r="Z10" s="41"/>
      <c r="AA10" s="13">
        <v>8</v>
      </c>
      <c r="AB10" s="13" t="s">
        <v>217</v>
      </c>
      <c r="AC10" s="13">
        <f>INDEX('FAB OVERVIEW'!$C$9:$C$144,MATCH('FAB SCHEDULE'!AB10,'FAB OVERVIEW'!$B$9:$B$144,0))</f>
        <v>50</v>
      </c>
      <c r="AD10" s="41">
        <f>INDEX('FAB OVERVIEW'!$D$9:$D$144,MATCH('FAB SCHEDULE'!AB10,'FAB OVERVIEW'!$B$9:$B$144,0))</f>
        <v>0.42399999999999999</v>
      </c>
      <c r="AE10" s="13">
        <v>8</v>
      </c>
      <c r="AF10" s="13">
        <v>101922</v>
      </c>
      <c r="AG10" s="13">
        <f>INDEX('FAB OVERVIEW'!$C$9:$C$144,MATCH('FAB SCHEDULE'!AF10,'FAB OVERVIEW'!$B$9:$B$144,0))</f>
        <v>70</v>
      </c>
      <c r="AH10" s="41">
        <f>INDEX('FAB OVERVIEW'!$D$9:$D$144,MATCH('FAB SCHEDULE'!AF10,'FAB OVERVIEW'!$B$9:$B$144,0))</f>
        <v>0.83310000000000006</v>
      </c>
      <c r="AI10" s="13">
        <v>8</v>
      </c>
      <c r="AJ10" s="13">
        <v>100199</v>
      </c>
      <c r="AK10" s="13">
        <f>INDEX('FAB OVERVIEW'!$C$9:$C$144,MATCH('FAB SCHEDULE'!AJ10,'FAB OVERVIEW'!$B$9:$B$144,0))</f>
        <v>30</v>
      </c>
      <c r="AL10" s="41">
        <f>INDEX('FAB OVERVIEW'!$D$9:$D$144,MATCH('FAB SCHEDULE'!AJ10,'FAB OVERVIEW'!$B$9:$B$144,0))</f>
        <v>0.52810000000000001</v>
      </c>
      <c r="AM10" s="13">
        <v>8</v>
      </c>
      <c r="AN10" s="13">
        <v>100083</v>
      </c>
      <c r="AO10" s="13">
        <f>INDEX('FAB OVERVIEW'!$C$9:$C$144,MATCH('FAB SCHEDULE'!AN10,'FAB OVERVIEW'!$B$9:$B$144,0))</f>
        <v>30</v>
      </c>
      <c r="AP10" s="41">
        <f>INDEX('FAB OVERVIEW'!$D$9:$D$144,MATCH('FAB SCHEDULE'!AN10,'FAB OVERVIEW'!$B$9:$B$144,0))</f>
        <v>0.35949999999999999</v>
      </c>
    </row>
    <row r="11" spans="1:42" x14ac:dyDescent="0.35">
      <c r="A11" s="79"/>
      <c r="B11" s="91"/>
      <c r="C11" s="13"/>
      <c r="D11" s="13"/>
      <c r="E11" s="13"/>
      <c r="F11" s="41"/>
      <c r="G11" s="13">
        <v>9</v>
      </c>
      <c r="H11" s="13" t="s">
        <v>4885</v>
      </c>
      <c r="I11" s="13">
        <f>INDEX('FAB OVERVIEW'!$C$9:$C$144,MATCH('FAB SCHEDULE'!H11,'FAB OVERVIEW'!$B$9:$B$144,0))</f>
        <v>30</v>
      </c>
      <c r="J11" s="41">
        <f>INDEX('FAB OVERVIEW'!$D$9:$D$144,MATCH('FAB SCHEDULE'!H11,'FAB OVERVIEW'!$B$9:$B$144,0))</f>
        <v>1.9278999999999999</v>
      </c>
      <c r="K11" s="13">
        <v>9</v>
      </c>
      <c r="L11" s="13" t="s">
        <v>303</v>
      </c>
      <c r="M11" s="13">
        <f>INDEX('FAB OVERVIEW'!$C$9:$C$144,MATCH('FAB SCHEDULE'!L11,'FAB OVERVIEW'!$B$9:$B$144,0))</f>
        <v>25</v>
      </c>
      <c r="N11" s="41">
        <f>INDEX('FAB OVERVIEW'!$D$9:$D$144,MATCH('FAB SCHEDULE'!L11,'FAB OVERVIEW'!$B$9:$B$144,0))</f>
        <v>0.93425000000000002</v>
      </c>
      <c r="O11" s="13">
        <v>9</v>
      </c>
      <c r="P11" s="13">
        <v>100077</v>
      </c>
      <c r="Q11" s="13">
        <f>INDEX('FAB OVERVIEW'!$C$9:$C$144,MATCH('FAB SCHEDULE'!P11,'FAB OVERVIEW'!$B$9:$B$144,0))</f>
        <v>20</v>
      </c>
      <c r="R11" s="41">
        <f>INDEX('FAB OVERVIEW'!$D$9:$D$144,MATCH('FAB SCHEDULE'!P11,'FAB OVERVIEW'!$B$9:$B$144,0))</f>
        <v>0.58839999999999992</v>
      </c>
      <c r="S11" s="13">
        <v>9</v>
      </c>
      <c r="T11" s="13" t="s">
        <v>203</v>
      </c>
      <c r="U11" s="13">
        <f>INDEX('FAB OVERVIEW'!$C$9:$C$144,MATCH('FAB SCHEDULE'!T11,'FAB OVERVIEW'!$B$9:$B$144,0))</f>
        <v>180</v>
      </c>
      <c r="V11" s="41">
        <f>INDEX('FAB OVERVIEW'!$D$9:$D$144,MATCH('FAB SCHEDULE'!T11,'FAB OVERVIEW'!$B$9:$B$144,0))</f>
        <v>0.99239999999999995</v>
      </c>
      <c r="W11" s="13"/>
      <c r="X11" s="13"/>
      <c r="Y11" s="13"/>
      <c r="Z11" s="41"/>
      <c r="AA11" s="13">
        <v>9</v>
      </c>
      <c r="AB11" s="13" t="s">
        <v>4885</v>
      </c>
      <c r="AC11" s="13">
        <f>INDEX('FAB OVERVIEW'!$C$9:$C$144,MATCH('FAB SCHEDULE'!AB11,'FAB OVERVIEW'!$B$9:$B$144,0))</f>
        <v>30</v>
      </c>
      <c r="AD11" s="41">
        <f>INDEX('FAB OVERVIEW'!$D$9:$D$144,MATCH('FAB SCHEDULE'!AB11,'FAB OVERVIEW'!$B$9:$B$144,0))</f>
        <v>1.9278999999999999</v>
      </c>
      <c r="AE11" s="13">
        <v>9</v>
      </c>
      <c r="AF11" s="13" t="s">
        <v>303</v>
      </c>
      <c r="AG11" s="13">
        <f>INDEX('FAB OVERVIEW'!$C$9:$C$144,MATCH('FAB SCHEDULE'!AF11,'FAB OVERVIEW'!$B$9:$B$144,0))</f>
        <v>25</v>
      </c>
      <c r="AH11" s="41">
        <f>INDEX('FAB OVERVIEW'!$D$9:$D$144,MATCH('FAB SCHEDULE'!AF11,'FAB OVERVIEW'!$B$9:$B$144,0))</f>
        <v>0.93425000000000002</v>
      </c>
      <c r="AI11" s="13">
        <v>9</v>
      </c>
      <c r="AJ11" s="13">
        <v>100077</v>
      </c>
      <c r="AK11" s="13">
        <f>INDEX('FAB OVERVIEW'!$C$9:$C$144,MATCH('FAB SCHEDULE'!AJ11,'FAB OVERVIEW'!$B$9:$B$144,0))</f>
        <v>20</v>
      </c>
      <c r="AL11" s="41">
        <f>INDEX('FAB OVERVIEW'!$D$9:$D$144,MATCH('FAB SCHEDULE'!AJ11,'FAB OVERVIEW'!$B$9:$B$144,0))</f>
        <v>0.58839999999999992</v>
      </c>
      <c r="AM11" s="13">
        <v>9</v>
      </c>
      <c r="AN11" s="13" t="s">
        <v>203</v>
      </c>
      <c r="AO11" s="13">
        <f>INDEX('FAB OVERVIEW'!$C$9:$C$144,MATCH('FAB SCHEDULE'!AN11,'FAB OVERVIEW'!$B$9:$B$144,0))</f>
        <v>180</v>
      </c>
      <c r="AP11" s="41">
        <f>INDEX('FAB OVERVIEW'!$D$9:$D$144,MATCH('FAB SCHEDULE'!AN11,'FAB OVERVIEW'!$B$9:$B$144,0))</f>
        <v>0.99239999999999995</v>
      </c>
    </row>
    <row r="12" spans="1:42" x14ac:dyDescent="0.35">
      <c r="A12" s="79"/>
      <c r="B12" s="91"/>
      <c r="C12" s="13"/>
      <c r="D12" s="13"/>
      <c r="E12" s="13"/>
      <c r="F12" s="41"/>
      <c r="G12" s="13">
        <v>10</v>
      </c>
      <c r="H12" s="13">
        <v>104433</v>
      </c>
      <c r="I12" s="13">
        <f>INDEX('FAB OVERVIEW'!$C$9:$C$144,MATCH('FAB SCHEDULE'!H12,'FAB OVERVIEW'!$B$9:$B$144,0))</f>
        <v>40</v>
      </c>
      <c r="J12" s="41">
        <f>INDEX('FAB OVERVIEW'!$D$9:$D$144,MATCH('FAB SCHEDULE'!H12,'FAB OVERVIEW'!$B$9:$B$144,0))</f>
        <v>2.0476000000000001</v>
      </c>
      <c r="K12" s="13">
        <v>10</v>
      </c>
      <c r="L12" s="13">
        <v>101045</v>
      </c>
      <c r="M12" s="13">
        <f>INDEX('FAB OVERVIEW'!$C$9:$C$144,MATCH('FAB SCHEDULE'!L12,'FAB OVERVIEW'!$B$9:$B$144,0))</f>
        <v>30</v>
      </c>
      <c r="N12" s="41">
        <f>INDEX('FAB OVERVIEW'!$D$9:$D$144,MATCH('FAB SCHEDULE'!L12,'FAB OVERVIEW'!$B$9:$B$144,0))</f>
        <v>0.46179999999999999</v>
      </c>
      <c r="O12" s="13"/>
      <c r="P12" s="13"/>
      <c r="Q12" s="13"/>
      <c r="R12" s="41"/>
      <c r="S12" s="13">
        <v>10</v>
      </c>
      <c r="T12" s="13" t="s">
        <v>283</v>
      </c>
      <c r="U12" s="13">
        <f>INDEX('FAB OVERVIEW'!$C$9:$C$144,MATCH('FAB SCHEDULE'!T12,'FAB OVERVIEW'!$B$9:$B$144,0))</f>
        <v>70</v>
      </c>
      <c r="V12" s="41">
        <f>INDEX('FAB OVERVIEW'!$D$9:$D$144,MATCH('FAB SCHEDULE'!T12,'FAB OVERVIEW'!$B$9:$B$144,0))</f>
        <v>0.98869999999999991</v>
      </c>
      <c r="W12" s="13"/>
      <c r="X12" s="13"/>
      <c r="Y12" s="13"/>
      <c r="Z12" s="41"/>
      <c r="AA12" s="13">
        <v>10</v>
      </c>
      <c r="AB12" s="13">
        <v>104433</v>
      </c>
      <c r="AC12" s="13">
        <f>INDEX('FAB OVERVIEW'!$C$9:$C$144,MATCH('FAB SCHEDULE'!AB12,'FAB OVERVIEW'!$B$9:$B$144,0))</f>
        <v>40</v>
      </c>
      <c r="AD12" s="41">
        <f>INDEX('FAB OVERVIEW'!$D$9:$D$144,MATCH('FAB SCHEDULE'!AB12,'FAB OVERVIEW'!$B$9:$B$144,0))</f>
        <v>2.0476000000000001</v>
      </c>
      <c r="AE12" s="13">
        <v>10</v>
      </c>
      <c r="AF12" s="13">
        <v>101045</v>
      </c>
      <c r="AG12" s="13">
        <f>INDEX('FAB OVERVIEW'!$C$9:$C$144,MATCH('FAB SCHEDULE'!AF12,'FAB OVERVIEW'!$B$9:$B$144,0))</f>
        <v>30</v>
      </c>
      <c r="AH12" s="41">
        <f>INDEX('FAB OVERVIEW'!$D$9:$D$144,MATCH('FAB SCHEDULE'!AF12,'FAB OVERVIEW'!$B$9:$B$144,0))</f>
        <v>0.46179999999999999</v>
      </c>
      <c r="AI12" s="13"/>
      <c r="AJ12" s="13"/>
      <c r="AK12" s="13"/>
      <c r="AL12" s="41"/>
      <c r="AM12" s="13">
        <v>10</v>
      </c>
      <c r="AN12" s="13" t="s">
        <v>283</v>
      </c>
      <c r="AO12" s="13">
        <f>INDEX('FAB OVERVIEW'!$C$9:$C$144,MATCH('FAB SCHEDULE'!AN12,'FAB OVERVIEW'!$B$9:$B$144,0))</f>
        <v>70</v>
      </c>
      <c r="AP12" s="41">
        <f>INDEX('FAB OVERVIEW'!$D$9:$D$144,MATCH('FAB SCHEDULE'!AN12,'FAB OVERVIEW'!$B$9:$B$144,0))</f>
        <v>0.98869999999999991</v>
      </c>
    </row>
    <row r="13" spans="1:42" x14ac:dyDescent="0.35">
      <c r="A13" s="79"/>
      <c r="B13" s="91"/>
      <c r="C13" s="13"/>
      <c r="D13" s="13"/>
      <c r="E13" s="13"/>
      <c r="F13" s="41"/>
      <c r="G13" s="13">
        <v>11</v>
      </c>
      <c r="H13" s="13">
        <v>100595</v>
      </c>
      <c r="I13" s="13">
        <f>INDEX('FAB OVERVIEW'!$C$9:$C$144,MATCH('FAB SCHEDULE'!H13,'FAB OVERVIEW'!$B$9:$B$144,0))</f>
        <v>70</v>
      </c>
      <c r="J13" s="41">
        <f>INDEX('FAB OVERVIEW'!$D$9:$D$144,MATCH('FAB SCHEDULE'!H13,'FAB OVERVIEW'!$B$9:$B$144,0))</f>
        <v>0.6694</v>
      </c>
      <c r="K13" s="13">
        <v>11</v>
      </c>
      <c r="L13" s="13">
        <v>101046</v>
      </c>
      <c r="M13" s="13">
        <f>INDEX('FAB OVERVIEW'!$C$9:$C$144,MATCH('FAB SCHEDULE'!L13,'FAB OVERVIEW'!$B$9:$B$144,0))</f>
        <v>30</v>
      </c>
      <c r="N13" s="41">
        <f>INDEX('FAB OVERVIEW'!$D$9:$D$144,MATCH('FAB SCHEDULE'!L13,'FAB OVERVIEW'!$B$9:$B$144,0))</f>
        <v>0.58953000000000011</v>
      </c>
      <c r="O13" s="13"/>
      <c r="P13" s="13"/>
      <c r="Q13" s="13"/>
      <c r="R13" s="41"/>
      <c r="S13" s="13">
        <v>11</v>
      </c>
      <c r="T13" s="13">
        <v>100068</v>
      </c>
      <c r="U13" s="13">
        <f>INDEX('FAB OVERVIEW'!$C$9:$C$144,MATCH('FAB SCHEDULE'!T13,'FAB OVERVIEW'!$B$9:$B$144,0))</f>
        <v>30</v>
      </c>
      <c r="V13" s="41">
        <f>INDEX('FAB OVERVIEW'!$D$9:$D$144,MATCH('FAB SCHEDULE'!T13,'FAB OVERVIEW'!$B$9:$B$144,0))</f>
        <v>0.30280000000000001</v>
      </c>
      <c r="W13" s="13"/>
      <c r="X13" s="13"/>
      <c r="Y13" s="13"/>
      <c r="Z13" s="41"/>
      <c r="AA13" s="13">
        <v>11</v>
      </c>
      <c r="AB13" s="13">
        <v>100595</v>
      </c>
      <c r="AC13" s="13">
        <f>INDEX('FAB OVERVIEW'!$C$9:$C$144,MATCH('FAB SCHEDULE'!AB13,'FAB OVERVIEW'!$B$9:$B$144,0))</f>
        <v>70</v>
      </c>
      <c r="AD13" s="41">
        <f>INDEX('FAB OVERVIEW'!$D$9:$D$144,MATCH('FAB SCHEDULE'!AB13,'FAB OVERVIEW'!$B$9:$B$144,0))</f>
        <v>0.6694</v>
      </c>
      <c r="AE13" s="13">
        <v>11</v>
      </c>
      <c r="AF13" s="13">
        <v>101046</v>
      </c>
      <c r="AG13" s="13">
        <f>INDEX('FAB OVERVIEW'!$C$9:$C$144,MATCH('FAB SCHEDULE'!AF13,'FAB OVERVIEW'!$B$9:$B$144,0))</f>
        <v>30</v>
      </c>
      <c r="AH13" s="41">
        <f>INDEX('FAB OVERVIEW'!$D$9:$D$144,MATCH('FAB SCHEDULE'!AF13,'FAB OVERVIEW'!$B$9:$B$144,0))</f>
        <v>0.58953000000000011</v>
      </c>
      <c r="AI13" s="13"/>
      <c r="AJ13" s="13"/>
      <c r="AK13" s="13"/>
      <c r="AL13" s="41"/>
      <c r="AM13" s="13">
        <v>11</v>
      </c>
      <c r="AN13" s="13">
        <v>100068</v>
      </c>
      <c r="AO13" s="13">
        <f>INDEX('FAB OVERVIEW'!$C$9:$C$144,MATCH('FAB SCHEDULE'!AN13,'FAB OVERVIEW'!$B$9:$B$144,0))</f>
        <v>30</v>
      </c>
      <c r="AP13" s="41">
        <f>INDEX('FAB OVERVIEW'!$D$9:$D$144,MATCH('FAB SCHEDULE'!AN13,'FAB OVERVIEW'!$B$9:$B$144,0))</f>
        <v>0.30280000000000001</v>
      </c>
    </row>
    <row r="14" spans="1:42" x14ac:dyDescent="0.35">
      <c r="A14" s="79"/>
      <c r="B14" s="91"/>
      <c r="C14" s="13"/>
      <c r="D14" s="13"/>
      <c r="E14" s="13"/>
      <c r="F14" s="41"/>
      <c r="G14" s="13">
        <v>12</v>
      </c>
      <c r="H14" s="13" t="s">
        <v>214</v>
      </c>
      <c r="I14" s="13">
        <f>INDEX('FAB OVERVIEW'!$C$9:$C$144,MATCH('FAB SCHEDULE'!H14,'FAB OVERVIEW'!$B$9:$B$144,0))</f>
        <v>50</v>
      </c>
      <c r="J14" s="41">
        <f>INDEX('FAB OVERVIEW'!$D$9:$D$144,MATCH('FAB SCHEDULE'!H14,'FAB OVERVIEW'!$B$9:$B$144,0))</f>
        <v>1.3605</v>
      </c>
      <c r="K14" s="13"/>
      <c r="L14" s="13"/>
      <c r="M14" s="13"/>
      <c r="N14" s="41"/>
      <c r="O14" s="13"/>
      <c r="P14" s="13"/>
      <c r="Q14" s="13"/>
      <c r="R14" s="41"/>
      <c r="S14" s="13"/>
      <c r="T14" s="13">
        <v>104135</v>
      </c>
      <c r="U14" s="13">
        <f>INDEX('FAB OVERVIEW'!$C$9:$C$144,MATCH('FAB SCHEDULE'!T14,'FAB OVERVIEW'!$B$9:$B$144,0))</f>
        <v>15</v>
      </c>
      <c r="V14" s="41">
        <f>INDEX('FAB OVERVIEW'!$D$9:$D$144,MATCH('FAB SCHEDULE'!T14,'FAB OVERVIEW'!$B$9:$B$144,0))</f>
        <v>0.56340000000000001</v>
      </c>
      <c r="W14" s="13"/>
      <c r="X14" s="13"/>
      <c r="Y14" s="13"/>
      <c r="Z14" s="41"/>
      <c r="AA14" s="13">
        <v>12</v>
      </c>
      <c r="AB14" s="13" t="s">
        <v>214</v>
      </c>
      <c r="AC14" s="13">
        <f>INDEX('FAB OVERVIEW'!$C$9:$C$144,MATCH('FAB SCHEDULE'!AB14,'FAB OVERVIEW'!$B$9:$B$144,0))</f>
        <v>50</v>
      </c>
      <c r="AD14" s="41">
        <f>INDEX('FAB OVERVIEW'!$D$9:$D$144,MATCH('FAB SCHEDULE'!AB14,'FAB OVERVIEW'!$B$9:$B$144,0))</f>
        <v>1.3605</v>
      </c>
      <c r="AE14" s="13"/>
      <c r="AF14" s="13"/>
      <c r="AG14" s="13"/>
      <c r="AH14" s="41"/>
      <c r="AI14" s="13"/>
      <c r="AJ14" s="13"/>
      <c r="AK14" s="13"/>
      <c r="AL14" s="41"/>
      <c r="AM14" s="13"/>
      <c r="AN14" s="13">
        <v>104135</v>
      </c>
      <c r="AO14" s="13">
        <f>INDEX('FAB OVERVIEW'!$C$9:$C$144,MATCH('FAB SCHEDULE'!AN14,'FAB OVERVIEW'!$B$9:$B$144,0))</f>
        <v>15</v>
      </c>
      <c r="AP14" s="41">
        <f>INDEX('FAB OVERVIEW'!$D$9:$D$144,MATCH('FAB SCHEDULE'!AN14,'FAB OVERVIEW'!$B$9:$B$144,0))</f>
        <v>0.56340000000000001</v>
      </c>
    </row>
    <row r="15" spans="1:42" x14ac:dyDescent="0.35">
      <c r="A15" s="79"/>
      <c r="B15" s="91"/>
      <c r="C15" s="13"/>
      <c r="D15" s="13"/>
      <c r="E15" s="13"/>
      <c r="F15" s="41"/>
      <c r="G15" s="13"/>
      <c r="J15" s="73"/>
      <c r="K15" s="13"/>
      <c r="L15" s="13"/>
      <c r="M15" s="13"/>
      <c r="N15" s="41"/>
      <c r="O15" s="13"/>
      <c r="P15" s="13"/>
      <c r="Q15" s="13"/>
      <c r="R15" s="41"/>
      <c r="S15" s="13"/>
      <c r="T15" s="13"/>
      <c r="U15" s="13"/>
      <c r="V15" s="41"/>
      <c r="W15" s="13"/>
      <c r="X15" s="13"/>
      <c r="Y15" s="13"/>
      <c r="Z15" s="41"/>
      <c r="AA15" s="13"/>
      <c r="AD15" s="73"/>
      <c r="AE15" s="13"/>
      <c r="AF15" s="13"/>
      <c r="AG15" s="13"/>
      <c r="AH15" s="41"/>
      <c r="AI15" s="13"/>
      <c r="AJ15" s="13"/>
      <c r="AK15" s="13"/>
      <c r="AL15" s="41"/>
      <c r="AM15" s="13"/>
      <c r="AN15" s="13"/>
      <c r="AO15" s="13"/>
      <c r="AP15" s="41"/>
    </row>
    <row r="16" spans="1:42" ht="15.5" customHeight="1" x14ac:dyDescent="0.35">
      <c r="A16" s="79"/>
      <c r="B16" s="61" t="s">
        <v>6763</v>
      </c>
      <c r="C16" s="69" t="s">
        <v>6783</v>
      </c>
      <c r="D16" s="62" t="s">
        <v>198</v>
      </c>
      <c r="E16" s="62">
        <f>IF(INDEX('FAB OVERVIEW'!$D$9:$D$144,MATCH('FAB SCHEDULE'!D16,'FAB OVERVIEW'!$B$9:$B$144,0))&lt;5,2*INDEX('FAB OVERVIEW'!$C$9:$C$144,MATCH('FAB SCHEDULE'!D16,'FAB OVERVIEW'!$B$9:$B$144,0)),INDEX('FAB OVERVIEW'!$C$9:$C$144,MATCH('FAB SCHEDULE'!D16,'FAB OVERVIEW'!$B$9:$B$144,0)))</f>
        <v>360</v>
      </c>
      <c r="F16" s="63">
        <f>IF(5&gt;INDEX('FAB OVERVIEW'!$D$9:$D$144,MATCH('FAB SCHEDULE'!D16,'FAB OVERVIEW'!$B$9:$B$144,0)),INDEX('FAB OVERVIEW'!$D$9:$D$144,MATCH('FAB SCHEDULE'!D16,'FAB OVERVIEW'!$B$9:$B$144,0))*2,INDEX('FAB OVERVIEW'!$D$9:$D$144,MATCH('FAB SCHEDULE'!D16,'FAB OVERVIEW'!$B$9:$B$144,0)))</f>
        <v>4.8036000000000003</v>
      </c>
      <c r="G16" s="69" t="s">
        <v>6784</v>
      </c>
      <c r="H16" s="62" t="s">
        <v>188</v>
      </c>
      <c r="I16" s="62">
        <f>IF(INDEX('FAB OVERVIEW'!$D$9:$D$144,MATCH('FAB SCHEDULE'!H16,'FAB OVERVIEW'!$B$9:$B$144,0))&lt;5,2*INDEX('FAB OVERVIEW'!$C$9:$C$144,MATCH('FAB SCHEDULE'!H16,'FAB OVERVIEW'!$B$9:$B$144,0)),INDEX('FAB OVERVIEW'!$C$9:$C$144,MATCH('FAB SCHEDULE'!H16,'FAB OVERVIEW'!$B$9:$B$144,0)))</f>
        <v>940</v>
      </c>
      <c r="J16" s="63">
        <f>IF(5&gt;INDEX('FAB OVERVIEW'!$D$9:$D$144,MATCH('FAB SCHEDULE'!H16,'FAB OVERVIEW'!$B$9:$B$144,0)),INDEX('FAB OVERVIEW'!$D$9:$D$144,MATCH('FAB SCHEDULE'!H16,'FAB OVERVIEW'!$B$9:$B$144,0))*2,INDEX('FAB OVERVIEW'!$D$9:$D$144,MATCH('FAB SCHEDULE'!H16,'FAB OVERVIEW'!$B$9:$B$144,0)))</f>
        <v>9.9734999999999996</v>
      </c>
      <c r="K16" s="69" t="s">
        <v>6784</v>
      </c>
      <c r="L16" s="62" t="s">
        <v>187</v>
      </c>
      <c r="M16" s="62">
        <f>INDEX('FAB OVERVIEW'!$C$9:$C$144,MATCH('FAB SCHEDULE'!L16,'FAB OVERVIEW'!$B$9:$B$144,0))</f>
        <v>1030</v>
      </c>
      <c r="N16" s="63">
        <f>INDEX('FAB OVERVIEW'!$D$9:$D$144,MATCH('FAB SCHEDULE'!L16,'FAB OVERVIEW'!$B$9:$B$144,0))</f>
        <v>10.7897</v>
      </c>
      <c r="O16" s="69" t="s">
        <v>6783</v>
      </c>
      <c r="P16" s="62" t="s">
        <v>3785</v>
      </c>
      <c r="Q16" s="62">
        <f>IF(INDEX('FAB OVERVIEW'!$D$9:$D$144,MATCH('FAB SCHEDULE'!P16,'FAB OVERVIEW'!$B$9:$B$144,0))&lt;5,2*INDEX('FAB OVERVIEW'!$C$9:$C$144,MATCH('FAB SCHEDULE'!P16,'FAB OVERVIEW'!$B$9:$B$144,0)),INDEX('FAB OVERVIEW'!$C$9:$C$144,MATCH('FAB SCHEDULE'!P16,'FAB OVERVIEW'!$B$9:$B$144,0)))</f>
        <v>60</v>
      </c>
      <c r="R16" s="63">
        <f>IF(5&gt;INDEX('FAB OVERVIEW'!$D$9:$D$144,MATCH('FAB SCHEDULE'!P16,'FAB OVERVIEW'!$B$9:$B$144,0)),INDEX('FAB OVERVIEW'!$D$9:$D$144,MATCH('FAB SCHEDULE'!P16,'FAB OVERVIEW'!$B$9:$B$144,0))*2,INDEX('FAB OVERVIEW'!$D$9:$D$144,MATCH('FAB SCHEDULE'!P16,'FAB OVERVIEW'!$B$9:$B$144,0)))</f>
        <v>5.0200000000000005</v>
      </c>
      <c r="S16" s="84" t="s">
        <v>6786</v>
      </c>
      <c r="T16" s="85"/>
      <c r="U16" s="85"/>
      <c r="V16" s="86"/>
      <c r="W16" s="69" t="s">
        <v>6783</v>
      </c>
      <c r="X16" s="62" t="s">
        <v>198</v>
      </c>
      <c r="Y16" s="62">
        <f>IF(INDEX('FAB OVERVIEW'!$D$9:$D$144,MATCH('FAB SCHEDULE'!X16,'FAB OVERVIEW'!$B$9:$B$144,0))&lt;5,2*INDEX('FAB OVERVIEW'!$C$9:$C$144,MATCH('FAB SCHEDULE'!X16,'FAB OVERVIEW'!$B$9:$B$144,0)),INDEX('FAB OVERVIEW'!$C$9:$C$144,MATCH('FAB SCHEDULE'!X16,'FAB OVERVIEW'!$B$9:$B$144,0)))</f>
        <v>360</v>
      </c>
      <c r="Z16" s="63">
        <f>IF(5&gt;INDEX('FAB OVERVIEW'!$D$9:$D$144,MATCH('FAB SCHEDULE'!X16,'FAB OVERVIEW'!$B$9:$B$144,0)),INDEX('FAB OVERVIEW'!$D$9:$D$144,MATCH('FAB SCHEDULE'!X16,'FAB OVERVIEW'!$B$9:$B$144,0))*2,INDEX('FAB OVERVIEW'!$D$9:$D$144,MATCH('FAB SCHEDULE'!X16,'FAB OVERVIEW'!$B$9:$B$144,0)))</f>
        <v>4.8036000000000003</v>
      </c>
      <c r="AA16" s="69" t="s">
        <v>6784</v>
      </c>
      <c r="AB16" s="62" t="s">
        <v>188</v>
      </c>
      <c r="AC16" s="62">
        <f>IF(INDEX('FAB OVERVIEW'!$D$9:$D$144,MATCH('FAB SCHEDULE'!AB16,'FAB OVERVIEW'!$B$9:$B$144,0))&lt;5,2*INDEX('FAB OVERVIEW'!$C$9:$C$144,MATCH('FAB SCHEDULE'!AB16,'FAB OVERVIEW'!$B$9:$B$144,0)),INDEX('FAB OVERVIEW'!$C$9:$C$144,MATCH('FAB SCHEDULE'!AB16,'FAB OVERVIEW'!$B$9:$B$144,0)))</f>
        <v>940</v>
      </c>
      <c r="AD16" s="63">
        <f>IF(5&gt;INDEX('FAB OVERVIEW'!$D$9:$D$144,MATCH('FAB SCHEDULE'!AB16,'FAB OVERVIEW'!$B$9:$B$144,0)),INDEX('FAB OVERVIEW'!$D$9:$D$144,MATCH('FAB SCHEDULE'!AB16,'FAB OVERVIEW'!$B$9:$B$144,0))*2,INDEX('FAB OVERVIEW'!$D$9:$D$144,MATCH('FAB SCHEDULE'!AB16,'FAB OVERVIEW'!$B$9:$B$144,0)))</f>
        <v>9.9734999999999996</v>
      </c>
      <c r="AE16" s="69" t="s">
        <v>6784</v>
      </c>
      <c r="AF16" s="62" t="s">
        <v>187</v>
      </c>
      <c r="AG16" s="62">
        <f>INDEX('FAB OVERVIEW'!$C$9:$C$144,MATCH('FAB SCHEDULE'!AF16,'FAB OVERVIEW'!$B$9:$B$144,0))</f>
        <v>1030</v>
      </c>
      <c r="AH16" s="63">
        <f>INDEX('FAB OVERVIEW'!$D$9:$D$144,MATCH('FAB SCHEDULE'!AF16,'FAB OVERVIEW'!$B$9:$B$144,0))</f>
        <v>10.7897</v>
      </c>
      <c r="AI16" s="69" t="s">
        <v>6783</v>
      </c>
      <c r="AJ16" s="62" t="s">
        <v>3785</v>
      </c>
      <c r="AK16" s="62">
        <f>IF(INDEX('FAB OVERVIEW'!$D$9:$D$144,MATCH('FAB SCHEDULE'!AJ16,'FAB OVERVIEW'!$B$9:$B$144,0))&lt;5,2*INDEX('FAB OVERVIEW'!$C$9:$C$144,MATCH('FAB SCHEDULE'!AJ16,'FAB OVERVIEW'!$B$9:$B$144,0)),INDEX('FAB OVERVIEW'!$C$9:$C$144,MATCH('FAB SCHEDULE'!AJ16,'FAB OVERVIEW'!$B$9:$B$144,0)))</f>
        <v>60</v>
      </c>
      <c r="AL16" s="63">
        <f>IF(5&gt;INDEX('FAB OVERVIEW'!$D$9:$D$144,MATCH('FAB SCHEDULE'!AJ16,'FAB OVERVIEW'!$B$9:$B$144,0)),INDEX('FAB OVERVIEW'!$D$9:$D$144,MATCH('FAB SCHEDULE'!AJ16,'FAB OVERVIEW'!$B$9:$B$144,0))*2,INDEX('FAB OVERVIEW'!$D$9:$D$144,MATCH('FAB SCHEDULE'!AJ16,'FAB OVERVIEW'!$B$9:$B$144,0)))</f>
        <v>5.0200000000000005</v>
      </c>
      <c r="AM16" s="84" t="s">
        <v>6786</v>
      </c>
      <c r="AN16" s="85"/>
      <c r="AO16" s="85"/>
      <c r="AP16" s="86"/>
    </row>
    <row r="17" spans="1:42" x14ac:dyDescent="0.35">
      <c r="A17" s="79"/>
      <c r="B17" s="91" t="s">
        <v>6762</v>
      </c>
      <c r="C17" s="13">
        <v>1</v>
      </c>
      <c r="D17" s="13" t="s">
        <v>1409</v>
      </c>
      <c r="E17" s="13">
        <f>INDEX('FAB OVERVIEW'!$C$9:$C$144,MATCH('FAB SCHEDULE'!D17,'FAB OVERVIEW'!$B$9:$B$144,0))</f>
        <v>285</v>
      </c>
      <c r="F17" s="41">
        <f>INDEX('FAB OVERVIEW'!$D$9:$D$144,MATCH('FAB SCHEDULE'!D17,'FAB OVERVIEW'!$B$9:$B$144,0))</f>
        <v>0.37235000000000001</v>
      </c>
      <c r="G17" s="13">
        <v>1</v>
      </c>
      <c r="H17" s="20" t="s">
        <v>226</v>
      </c>
      <c r="I17" s="13">
        <f>INDEX('FAB OVERVIEW'!$C$9:$C$144,MATCH('FAB SCHEDULE'!H17,'FAB OVERVIEW'!$B$9:$B$144,0))</f>
        <v>25</v>
      </c>
      <c r="J17" s="41">
        <f>INDEX('FAB OVERVIEW'!$D$9:$D$144,MATCH('FAB SCHEDULE'!H17,'FAB OVERVIEW'!$B$9:$B$144,0))</f>
        <v>0.35050000000000003</v>
      </c>
      <c r="K17" s="13">
        <v>1</v>
      </c>
      <c r="L17" s="13">
        <v>100040</v>
      </c>
      <c r="M17" s="13">
        <f>INDEX('FAB OVERVIEW'!$C$9:$C$144,MATCH('FAB SCHEDULE'!L17,'FAB OVERVIEW'!$B$9:$B$144,0))</f>
        <v>30</v>
      </c>
      <c r="N17" s="41">
        <f>INDEX('FAB OVERVIEW'!$D$9:$D$144,MATCH('FAB SCHEDULE'!L17,'FAB OVERVIEW'!$B$9:$B$144,0))</f>
        <v>0.36990000000000001</v>
      </c>
      <c r="O17" s="13">
        <v>1</v>
      </c>
      <c r="P17" s="13" t="s">
        <v>321</v>
      </c>
      <c r="Q17" s="13">
        <f>INDEX('FAB OVERVIEW'!$C$9:$C$144,MATCH('FAB SCHEDULE'!P17,'FAB OVERVIEW'!$B$9:$B$144,0))</f>
        <v>15</v>
      </c>
      <c r="R17" s="41">
        <f>INDEX('FAB OVERVIEW'!$D$9:$D$144,MATCH('FAB SCHEDULE'!P17,'FAB OVERVIEW'!$B$9:$B$144,0))</f>
        <v>0.34290000000000004</v>
      </c>
      <c r="S17" s="13">
        <v>1</v>
      </c>
      <c r="T17" s="13">
        <v>100343</v>
      </c>
      <c r="U17" s="13">
        <f>INDEX('FAB OVERVIEW'!$C$9:$C$144,MATCH('FAB SCHEDULE'!T17,'FAB OVERVIEW'!$B$9:$B$144,0))</f>
        <v>95</v>
      </c>
      <c r="V17" s="41">
        <f>INDEX('FAB OVERVIEW'!$D$9:$D$144,MATCH('FAB SCHEDULE'!T17,'FAB OVERVIEW'!$B$9:$B$144,0))</f>
        <v>0.35185</v>
      </c>
      <c r="W17" s="13">
        <v>1</v>
      </c>
      <c r="X17" s="13" t="s">
        <v>1409</v>
      </c>
      <c r="Y17" s="13">
        <f>INDEX('FAB OVERVIEW'!$C$9:$C$144,MATCH('FAB SCHEDULE'!X17,'FAB OVERVIEW'!$B$9:$B$144,0))</f>
        <v>285</v>
      </c>
      <c r="Z17" s="41">
        <f>INDEX('FAB OVERVIEW'!$D$9:$D$144,MATCH('FAB SCHEDULE'!X17,'FAB OVERVIEW'!$B$9:$B$144,0))</f>
        <v>0.37235000000000001</v>
      </c>
      <c r="AA17" s="13">
        <v>1</v>
      </c>
      <c r="AB17" s="20" t="s">
        <v>226</v>
      </c>
      <c r="AC17" s="13">
        <f>INDEX('FAB OVERVIEW'!$C$9:$C$144,MATCH('FAB SCHEDULE'!AB17,'FAB OVERVIEW'!$B$9:$B$144,0))</f>
        <v>25</v>
      </c>
      <c r="AD17" s="41">
        <f>INDEX('FAB OVERVIEW'!$D$9:$D$144,MATCH('FAB SCHEDULE'!AB17,'FAB OVERVIEW'!$B$9:$B$144,0))</f>
        <v>0.35050000000000003</v>
      </c>
      <c r="AE17" s="13">
        <v>1</v>
      </c>
      <c r="AF17" s="13">
        <v>100040</v>
      </c>
      <c r="AG17" s="13">
        <f>INDEX('FAB OVERVIEW'!$C$9:$C$144,MATCH('FAB SCHEDULE'!AF17,'FAB OVERVIEW'!$B$9:$B$144,0))</f>
        <v>30</v>
      </c>
      <c r="AH17" s="41">
        <f>INDEX('FAB OVERVIEW'!$D$9:$D$144,MATCH('FAB SCHEDULE'!AF17,'FAB OVERVIEW'!$B$9:$B$144,0))</f>
        <v>0.36990000000000001</v>
      </c>
      <c r="AI17" s="13">
        <v>1</v>
      </c>
      <c r="AJ17" s="13" t="s">
        <v>321</v>
      </c>
      <c r="AK17" s="13">
        <f>INDEX('FAB OVERVIEW'!$C$9:$C$144,MATCH('FAB SCHEDULE'!AJ17,'FAB OVERVIEW'!$B$9:$B$144,0))</f>
        <v>15</v>
      </c>
      <c r="AL17" s="41">
        <f>INDEX('FAB OVERVIEW'!$D$9:$D$144,MATCH('FAB SCHEDULE'!AJ17,'FAB OVERVIEW'!$B$9:$B$144,0))</f>
        <v>0.34290000000000004</v>
      </c>
      <c r="AM17" s="13">
        <v>1</v>
      </c>
      <c r="AN17" s="13">
        <v>100343</v>
      </c>
      <c r="AO17" s="13">
        <f>INDEX('FAB OVERVIEW'!$C$9:$C$144,MATCH('FAB SCHEDULE'!AN17,'FAB OVERVIEW'!$B$9:$B$144,0))</f>
        <v>95</v>
      </c>
      <c r="AP17" s="41">
        <f>INDEX('FAB OVERVIEW'!$D$9:$D$144,MATCH('FAB SCHEDULE'!AN17,'FAB OVERVIEW'!$B$9:$B$144,0))</f>
        <v>0.35185</v>
      </c>
    </row>
    <row r="18" spans="1:42" x14ac:dyDescent="0.35">
      <c r="A18" s="79"/>
      <c r="B18" s="91"/>
      <c r="C18" s="13">
        <v>2</v>
      </c>
      <c r="D18" s="13">
        <v>100066</v>
      </c>
      <c r="E18" s="13">
        <f>INDEX('FAB OVERVIEW'!$C$9:$C$144,MATCH('FAB SCHEDULE'!D18,'FAB OVERVIEW'!$B$9:$B$144,0))</f>
        <v>30</v>
      </c>
      <c r="F18" s="41">
        <f>INDEX('FAB OVERVIEW'!$D$9:$D$144,MATCH('FAB SCHEDULE'!D18,'FAB OVERVIEW'!$B$9:$B$144,0))</f>
        <v>0.29649999999999999</v>
      </c>
      <c r="G18" s="13">
        <v>2</v>
      </c>
      <c r="H18" s="20" t="s">
        <v>224</v>
      </c>
      <c r="I18" s="13">
        <f>INDEX('FAB OVERVIEW'!$C$9:$C$144,MATCH('FAB SCHEDULE'!H18,'FAB OVERVIEW'!$B$9:$B$144,0))</f>
        <v>25</v>
      </c>
      <c r="J18" s="41">
        <f>INDEX('FAB OVERVIEW'!$D$9:$D$144,MATCH('FAB SCHEDULE'!H18,'FAB OVERVIEW'!$B$9:$B$144,0))</f>
        <v>0.34475</v>
      </c>
      <c r="K18" s="13">
        <v>2</v>
      </c>
      <c r="L18" s="13" t="s">
        <v>5432</v>
      </c>
      <c r="M18" s="13">
        <f>INDEX('FAB OVERVIEW'!$C$9:$C$144,MATCH('FAB SCHEDULE'!L18,'FAB OVERVIEW'!$B$9:$B$144,0))</f>
        <v>40</v>
      </c>
      <c r="N18" s="41">
        <f>INDEX('FAB OVERVIEW'!$D$9:$D$144,MATCH('FAB SCHEDULE'!L18,'FAB OVERVIEW'!$B$9:$B$144,0))</f>
        <v>0.40479999999999999</v>
      </c>
      <c r="O18" s="13">
        <v>2</v>
      </c>
      <c r="P18" s="13" t="s">
        <v>320</v>
      </c>
      <c r="Q18" s="13">
        <f>INDEX('FAB OVERVIEW'!$C$9:$C$144,MATCH('FAB SCHEDULE'!P18,'FAB OVERVIEW'!$B$9:$B$144,0))</f>
        <v>30</v>
      </c>
      <c r="R18" s="41">
        <f>INDEX('FAB OVERVIEW'!$D$9:$D$144,MATCH('FAB SCHEDULE'!P18,'FAB OVERVIEW'!$B$9:$B$144,0))</f>
        <v>0.37260000000000004</v>
      </c>
      <c r="S18" s="13">
        <v>2</v>
      </c>
      <c r="T18" s="13" t="s">
        <v>278</v>
      </c>
      <c r="U18" s="13">
        <f>INDEX('FAB OVERVIEW'!$C$9:$C$144,MATCH('FAB SCHEDULE'!T18,'FAB OVERVIEW'!$B$9:$B$144,0))</f>
        <v>70</v>
      </c>
      <c r="V18" s="41">
        <f>INDEX('FAB OVERVIEW'!$D$9:$D$144,MATCH('FAB SCHEDULE'!T18,'FAB OVERVIEW'!$B$9:$B$144,0))</f>
        <v>1.03</v>
      </c>
      <c r="W18" s="13">
        <v>2</v>
      </c>
      <c r="X18" s="13">
        <v>100066</v>
      </c>
      <c r="Y18" s="13">
        <f>INDEX('FAB OVERVIEW'!$C$9:$C$144,MATCH('FAB SCHEDULE'!X18,'FAB OVERVIEW'!$B$9:$B$144,0))</f>
        <v>30</v>
      </c>
      <c r="Z18" s="41">
        <f>INDEX('FAB OVERVIEW'!$D$9:$D$144,MATCH('FAB SCHEDULE'!X18,'FAB OVERVIEW'!$B$9:$B$144,0))</f>
        <v>0.29649999999999999</v>
      </c>
      <c r="AA18" s="13">
        <v>2</v>
      </c>
      <c r="AB18" s="20" t="s">
        <v>224</v>
      </c>
      <c r="AC18" s="13">
        <f>INDEX('FAB OVERVIEW'!$C$9:$C$144,MATCH('FAB SCHEDULE'!AB18,'FAB OVERVIEW'!$B$9:$B$144,0))</f>
        <v>25</v>
      </c>
      <c r="AD18" s="41">
        <f>INDEX('FAB OVERVIEW'!$D$9:$D$144,MATCH('FAB SCHEDULE'!AB18,'FAB OVERVIEW'!$B$9:$B$144,0))</f>
        <v>0.34475</v>
      </c>
      <c r="AE18" s="13">
        <v>2</v>
      </c>
      <c r="AF18" s="13" t="s">
        <v>5432</v>
      </c>
      <c r="AG18" s="13">
        <f>INDEX('FAB OVERVIEW'!$C$9:$C$144,MATCH('FAB SCHEDULE'!AF18,'FAB OVERVIEW'!$B$9:$B$144,0))</f>
        <v>40</v>
      </c>
      <c r="AH18" s="41">
        <f>INDEX('FAB OVERVIEW'!$D$9:$D$144,MATCH('FAB SCHEDULE'!AF18,'FAB OVERVIEW'!$B$9:$B$144,0))</f>
        <v>0.40479999999999999</v>
      </c>
      <c r="AI18" s="13">
        <v>2</v>
      </c>
      <c r="AJ18" s="13" t="s">
        <v>320</v>
      </c>
      <c r="AK18" s="13">
        <f>INDEX('FAB OVERVIEW'!$C$9:$C$144,MATCH('FAB SCHEDULE'!AJ18,'FAB OVERVIEW'!$B$9:$B$144,0))</f>
        <v>30</v>
      </c>
      <c r="AL18" s="41">
        <f>INDEX('FAB OVERVIEW'!$D$9:$D$144,MATCH('FAB SCHEDULE'!AJ18,'FAB OVERVIEW'!$B$9:$B$144,0))</f>
        <v>0.37260000000000004</v>
      </c>
      <c r="AM18" s="13">
        <v>2</v>
      </c>
      <c r="AN18" s="13" t="s">
        <v>278</v>
      </c>
      <c r="AO18" s="13">
        <f>INDEX('FAB OVERVIEW'!$C$9:$C$144,MATCH('FAB SCHEDULE'!AN18,'FAB OVERVIEW'!$B$9:$B$144,0))</f>
        <v>70</v>
      </c>
      <c r="AP18" s="41">
        <f>INDEX('FAB OVERVIEW'!$D$9:$D$144,MATCH('FAB SCHEDULE'!AN18,'FAB OVERVIEW'!$B$9:$B$144,0))</f>
        <v>1.03</v>
      </c>
    </row>
    <row r="19" spans="1:42" x14ac:dyDescent="0.35">
      <c r="A19" s="79"/>
      <c r="B19" s="91"/>
      <c r="C19" s="13">
        <v>3</v>
      </c>
      <c r="D19" s="13" t="s">
        <v>296</v>
      </c>
      <c r="E19" s="13">
        <f>INDEX('FAB OVERVIEW'!$C$9:$C$144,MATCH('FAB SCHEDULE'!D19,'FAB OVERVIEW'!$B$9:$B$144,0))</f>
        <v>25</v>
      </c>
      <c r="F19" s="41">
        <f>INDEX('FAB OVERVIEW'!$D$9:$D$144,MATCH('FAB SCHEDULE'!D19,'FAB OVERVIEW'!$B$9:$B$144,0))</f>
        <v>0.36399999999999999</v>
      </c>
      <c r="G19" s="13">
        <v>3</v>
      </c>
      <c r="H19" s="13" t="s">
        <v>211</v>
      </c>
      <c r="I19" s="13">
        <f>INDEX('FAB OVERVIEW'!$C$9:$C$144,MATCH('FAB SCHEDULE'!H19,'FAB OVERVIEW'!$B$9:$B$144,0))</f>
        <v>90</v>
      </c>
      <c r="J19" s="41">
        <f>INDEX('FAB OVERVIEW'!$D$9:$D$144,MATCH('FAB SCHEDULE'!H19,'FAB OVERVIEW'!$B$9:$B$144,0))</f>
        <v>0.49199999999999999</v>
      </c>
      <c r="K19" s="13">
        <v>3</v>
      </c>
      <c r="L19" s="13">
        <v>100059</v>
      </c>
      <c r="M19" s="13">
        <f>INDEX('FAB OVERVIEW'!$C$9:$C$144,MATCH('FAB SCHEDULE'!L19,'FAB OVERVIEW'!$B$9:$B$144,0))</f>
        <v>30</v>
      </c>
      <c r="N19" s="41">
        <f>INDEX('FAB OVERVIEW'!$D$9:$D$144,MATCH('FAB SCHEDULE'!L19,'FAB OVERVIEW'!$B$9:$B$144,0))</f>
        <v>0.51119999999999999</v>
      </c>
      <c r="O19" s="13">
        <v>3</v>
      </c>
      <c r="P19" s="13" t="s">
        <v>285</v>
      </c>
      <c r="Q19" s="13">
        <f>INDEX('FAB OVERVIEW'!$C$9:$C$144,MATCH('FAB SCHEDULE'!P19,'FAB OVERVIEW'!$B$9:$B$144,0))</f>
        <v>70</v>
      </c>
      <c r="R19" s="41">
        <f>INDEX('FAB OVERVIEW'!$D$9:$D$144,MATCH('FAB SCHEDULE'!P19,'FAB OVERVIEW'!$B$9:$B$144,0))</f>
        <v>0.51619999999999999</v>
      </c>
      <c r="S19" s="13">
        <v>3</v>
      </c>
      <c r="T19" s="13">
        <v>100599</v>
      </c>
      <c r="U19" s="13">
        <f>INDEX('FAB OVERVIEW'!$C$9:$C$144,MATCH('FAB SCHEDULE'!T19,'FAB OVERVIEW'!$B$9:$B$144,0))</f>
        <v>70</v>
      </c>
      <c r="V19" s="41">
        <f>INDEX('FAB OVERVIEW'!$D$9:$D$144,MATCH('FAB SCHEDULE'!T19,'FAB OVERVIEW'!$B$9:$B$144,0))</f>
        <v>0.36199999999999999</v>
      </c>
      <c r="W19" s="13">
        <v>3</v>
      </c>
      <c r="X19" s="13" t="s">
        <v>296</v>
      </c>
      <c r="Y19" s="13">
        <f>INDEX('FAB OVERVIEW'!$C$9:$C$144,MATCH('FAB SCHEDULE'!X19,'FAB OVERVIEW'!$B$9:$B$144,0))</f>
        <v>25</v>
      </c>
      <c r="Z19" s="41">
        <f>INDEX('FAB OVERVIEW'!$D$9:$D$144,MATCH('FAB SCHEDULE'!X19,'FAB OVERVIEW'!$B$9:$B$144,0))</f>
        <v>0.36399999999999999</v>
      </c>
      <c r="AA19" s="13">
        <v>3</v>
      </c>
      <c r="AB19" s="13" t="s">
        <v>211</v>
      </c>
      <c r="AC19" s="13">
        <f>INDEX('FAB OVERVIEW'!$C$9:$C$144,MATCH('FAB SCHEDULE'!AB19,'FAB OVERVIEW'!$B$9:$B$144,0))</f>
        <v>90</v>
      </c>
      <c r="AD19" s="41">
        <f>INDEX('FAB OVERVIEW'!$D$9:$D$144,MATCH('FAB SCHEDULE'!AB19,'FAB OVERVIEW'!$B$9:$B$144,0))</f>
        <v>0.49199999999999999</v>
      </c>
      <c r="AE19" s="13">
        <v>3</v>
      </c>
      <c r="AF19" s="13">
        <v>100059</v>
      </c>
      <c r="AG19" s="13">
        <f>INDEX('FAB OVERVIEW'!$C$9:$C$144,MATCH('FAB SCHEDULE'!AF19,'FAB OVERVIEW'!$B$9:$B$144,0))</f>
        <v>30</v>
      </c>
      <c r="AH19" s="41">
        <f>INDEX('FAB OVERVIEW'!$D$9:$D$144,MATCH('FAB SCHEDULE'!AF19,'FAB OVERVIEW'!$B$9:$B$144,0))</f>
        <v>0.51119999999999999</v>
      </c>
      <c r="AI19" s="13">
        <v>3</v>
      </c>
      <c r="AJ19" s="13" t="s">
        <v>285</v>
      </c>
      <c r="AK19" s="13">
        <f>INDEX('FAB OVERVIEW'!$C$9:$C$144,MATCH('FAB SCHEDULE'!AJ19,'FAB OVERVIEW'!$B$9:$B$144,0))</f>
        <v>70</v>
      </c>
      <c r="AL19" s="41">
        <f>INDEX('FAB OVERVIEW'!$D$9:$D$144,MATCH('FAB SCHEDULE'!AJ19,'FAB OVERVIEW'!$B$9:$B$144,0))</f>
        <v>0.51619999999999999</v>
      </c>
      <c r="AM19" s="13">
        <v>3</v>
      </c>
      <c r="AN19" s="13">
        <v>100599</v>
      </c>
      <c r="AO19" s="13">
        <f>INDEX('FAB OVERVIEW'!$C$9:$C$144,MATCH('FAB SCHEDULE'!AN19,'FAB OVERVIEW'!$B$9:$B$144,0))</f>
        <v>70</v>
      </c>
      <c r="AP19" s="41">
        <f>INDEX('FAB OVERVIEW'!$D$9:$D$144,MATCH('FAB SCHEDULE'!AN19,'FAB OVERVIEW'!$B$9:$B$144,0))</f>
        <v>0.36199999999999999</v>
      </c>
    </row>
    <row r="20" spans="1:42" x14ac:dyDescent="0.35">
      <c r="A20" s="79"/>
      <c r="B20" s="91"/>
      <c r="C20" s="13">
        <v>4</v>
      </c>
      <c r="D20" s="13" t="s">
        <v>212</v>
      </c>
      <c r="E20" s="13">
        <f>INDEX('FAB OVERVIEW'!$C$9:$C$144,MATCH('FAB SCHEDULE'!D20,'FAB OVERVIEW'!$B$9:$B$144,0))</f>
        <v>180</v>
      </c>
      <c r="F20" s="41">
        <f>INDEX('FAB OVERVIEW'!$D$9:$D$144,MATCH('FAB SCHEDULE'!D20,'FAB OVERVIEW'!$B$9:$B$144,0))</f>
        <v>0.45779999999999998</v>
      </c>
      <c r="G20" s="13">
        <v>4</v>
      </c>
      <c r="H20" s="13" t="s">
        <v>210</v>
      </c>
      <c r="I20" s="13">
        <f>INDEX('FAB OVERVIEW'!$C$9:$C$144,MATCH('FAB SCHEDULE'!H20,'FAB OVERVIEW'!$B$9:$B$144,0))</f>
        <v>90</v>
      </c>
      <c r="J20" s="41">
        <f>INDEX('FAB OVERVIEW'!$D$9:$D$144,MATCH('FAB SCHEDULE'!H20,'FAB OVERVIEW'!$B$9:$B$144,0))</f>
        <v>0.47310000000000002</v>
      </c>
      <c r="K20" s="13">
        <v>4</v>
      </c>
      <c r="L20" s="13">
        <v>100374</v>
      </c>
      <c r="M20" s="13">
        <f>INDEX('FAB OVERVIEW'!$C$9:$C$144,MATCH('FAB SCHEDULE'!L20,'FAB OVERVIEW'!$B$9:$B$144,0))</f>
        <v>75</v>
      </c>
      <c r="N20" s="41">
        <f>INDEX('FAB OVERVIEW'!$D$9:$D$144,MATCH('FAB SCHEDULE'!L20,'FAB OVERVIEW'!$B$9:$B$144,0))</f>
        <v>1.6600800000000002</v>
      </c>
      <c r="O20" s="13">
        <v>4</v>
      </c>
      <c r="P20" s="13">
        <v>104465</v>
      </c>
      <c r="Q20" s="13">
        <f>INDEX('FAB OVERVIEW'!$C$9:$C$144,MATCH('FAB SCHEDULE'!P20,'FAB OVERVIEW'!$B$9:$B$144,0))</f>
        <v>15</v>
      </c>
      <c r="R20" s="41">
        <f>INDEX('FAB OVERVIEW'!$D$9:$D$144,MATCH('FAB SCHEDULE'!P20,'FAB OVERVIEW'!$B$9:$B$144,0))</f>
        <v>0.52350000000000008</v>
      </c>
      <c r="S20" s="13">
        <v>4</v>
      </c>
      <c r="T20" s="13" t="s">
        <v>219</v>
      </c>
      <c r="U20" s="13">
        <f>INDEX('FAB OVERVIEW'!$C$9:$C$144,MATCH('FAB SCHEDULE'!T20,'FAB OVERVIEW'!$B$9:$B$144,0))</f>
        <v>50</v>
      </c>
      <c r="V20" s="41">
        <f>INDEX('FAB OVERVIEW'!$D$9:$D$144,MATCH('FAB SCHEDULE'!T20,'FAB OVERVIEW'!$B$9:$B$144,0))</f>
        <v>0.13300000000000001</v>
      </c>
      <c r="W20" s="13">
        <v>4</v>
      </c>
      <c r="X20" s="13" t="s">
        <v>212</v>
      </c>
      <c r="Y20" s="13">
        <f>INDEX('FAB OVERVIEW'!$C$9:$C$144,MATCH('FAB SCHEDULE'!X20,'FAB OVERVIEW'!$B$9:$B$144,0))</f>
        <v>180</v>
      </c>
      <c r="Z20" s="41">
        <f>INDEX('FAB OVERVIEW'!$D$9:$D$144,MATCH('FAB SCHEDULE'!X20,'FAB OVERVIEW'!$B$9:$B$144,0))</f>
        <v>0.45779999999999998</v>
      </c>
      <c r="AA20" s="13">
        <v>4</v>
      </c>
      <c r="AB20" s="13" t="s">
        <v>210</v>
      </c>
      <c r="AC20" s="13">
        <f>INDEX('FAB OVERVIEW'!$C$9:$C$144,MATCH('FAB SCHEDULE'!AB20,'FAB OVERVIEW'!$B$9:$B$144,0))</f>
        <v>90</v>
      </c>
      <c r="AD20" s="41">
        <f>INDEX('FAB OVERVIEW'!$D$9:$D$144,MATCH('FAB SCHEDULE'!AB20,'FAB OVERVIEW'!$B$9:$B$144,0))</f>
        <v>0.47310000000000002</v>
      </c>
      <c r="AE20" s="13">
        <v>4</v>
      </c>
      <c r="AF20" s="13">
        <v>100374</v>
      </c>
      <c r="AG20" s="13">
        <f>INDEX('FAB OVERVIEW'!$C$9:$C$144,MATCH('FAB SCHEDULE'!AF20,'FAB OVERVIEW'!$B$9:$B$144,0))</f>
        <v>75</v>
      </c>
      <c r="AH20" s="41">
        <f>INDEX('FAB OVERVIEW'!$D$9:$D$144,MATCH('FAB SCHEDULE'!AF20,'FAB OVERVIEW'!$B$9:$B$144,0))</f>
        <v>1.6600800000000002</v>
      </c>
      <c r="AI20" s="13">
        <v>4</v>
      </c>
      <c r="AJ20" s="13">
        <v>104465</v>
      </c>
      <c r="AK20" s="13">
        <f>INDEX('FAB OVERVIEW'!$C$9:$C$144,MATCH('FAB SCHEDULE'!AJ20,'FAB OVERVIEW'!$B$9:$B$144,0))</f>
        <v>15</v>
      </c>
      <c r="AL20" s="41">
        <f>INDEX('FAB OVERVIEW'!$D$9:$D$144,MATCH('FAB SCHEDULE'!AJ20,'FAB OVERVIEW'!$B$9:$B$144,0))</f>
        <v>0.52350000000000008</v>
      </c>
      <c r="AM20" s="13">
        <v>4</v>
      </c>
      <c r="AN20" s="13" t="s">
        <v>219</v>
      </c>
      <c r="AO20" s="13">
        <f>INDEX('FAB OVERVIEW'!$C$9:$C$144,MATCH('FAB SCHEDULE'!AN20,'FAB OVERVIEW'!$B$9:$B$144,0))</f>
        <v>50</v>
      </c>
      <c r="AP20" s="41">
        <f>INDEX('FAB OVERVIEW'!$D$9:$D$144,MATCH('FAB SCHEDULE'!AN20,'FAB OVERVIEW'!$B$9:$B$144,0))</f>
        <v>0.13300000000000001</v>
      </c>
    </row>
    <row r="21" spans="1:42" x14ac:dyDescent="0.35">
      <c r="A21" s="79"/>
      <c r="B21" s="91"/>
      <c r="C21" s="13">
        <v>5</v>
      </c>
      <c r="D21" s="13">
        <v>100123</v>
      </c>
      <c r="E21" s="13">
        <f>INDEX('FAB OVERVIEW'!$C$9:$C$144,MATCH('FAB SCHEDULE'!D21,'FAB OVERVIEW'!$B$9:$B$144,0))</f>
        <v>75</v>
      </c>
      <c r="F21" s="41">
        <f>INDEX('FAB OVERVIEW'!$D$9:$D$144,MATCH('FAB SCHEDULE'!D21,'FAB OVERVIEW'!$B$9:$B$144,0))</f>
        <v>0.30249999999999999</v>
      </c>
      <c r="G21" s="13">
        <v>5</v>
      </c>
      <c r="H21" s="13">
        <v>105944</v>
      </c>
      <c r="I21" s="13">
        <f>INDEX('FAB OVERVIEW'!$C$9:$C$144,MATCH('FAB SCHEDULE'!H21,'FAB OVERVIEW'!$B$9:$B$144,0))</f>
        <v>285</v>
      </c>
      <c r="J21" s="41">
        <f>INDEX('FAB OVERVIEW'!$D$9:$D$144,MATCH('FAB SCHEDULE'!H21,'FAB OVERVIEW'!$B$9:$B$144,0))</f>
        <v>1.0209999999999999</v>
      </c>
      <c r="K21" s="13">
        <v>5</v>
      </c>
      <c r="L21" s="13" t="s">
        <v>309</v>
      </c>
      <c r="M21" s="13">
        <f>INDEX('FAB OVERVIEW'!$C$9:$C$144,MATCH('FAB SCHEDULE'!L21,'FAB OVERVIEW'!$B$9:$B$144,0))</f>
        <v>15</v>
      </c>
      <c r="N21" s="41">
        <f>INDEX('FAB OVERVIEW'!$D$9:$D$144,MATCH('FAB SCHEDULE'!L21,'FAB OVERVIEW'!$B$9:$B$144,0))</f>
        <v>0.34425</v>
      </c>
      <c r="O21" s="13">
        <v>5</v>
      </c>
      <c r="P21" s="13">
        <v>101891</v>
      </c>
      <c r="Q21" s="13">
        <f>INDEX('FAB OVERVIEW'!$C$9:$C$144,MATCH('FAB SCHEDULE'!P21,'FAB OVERVIEW'!$B$9:$B$144,0))</f>
        <v>70</v>
      </c>
      <c r="R21" s="41">
        <f>INDEX('FAB OVERVIEW'!$D$9:$D$144,MATCH('FAB SCHEDULE'!P21,'FAB OVERVIEW'!$B$9:$B$144,0))</f>
        <v>0.54889999999999994</v>
      </c>
      <c r="S21" s="13">
        <v>5</v>
      </c>
      <c r="T21" s="13" t="s">
        <v>206</v>
      </c>
      <c r="U21" s="13">
        <f>INDEX('FAB OVERVIEW'!$C$9:$C$144,MATCH('FAB SCHEDULE'!T21,'FAB OVERVIEW'!$B$9:$B$144,0))</f>
        <v>180</v>
      </c>
      <c r="V21" s="41">
        <f>INDEX('FAB OVERVIEW'!$D$9:$D$144,MATCH('FAB SCHEDULE'!T21,'FAB OVERVIEW'!$B$9:$B$144,0))</f>
        <v>1.4550000000000001</v>
      </c>
      <c r="W21" s="13">
        <v>5</v>
      </c>
      <c r="X21" s="13">
        <v>100123</v>
      </c>
      <c r="Y21" s="13">
        <f>INDEX('FAB OVERVIEW'!$C$9:$C$144,MATCH('FAB SCHEDULE'!X21,'FAB OVERVIEW'!$B$9:$B$144,0))</f>
        <v>75</v>
      </c>
      <c r="Z21" s="41">
        <f>INDEX('FAB OVERVIEW'!$D$9:$D$144,MATCH('FAB SCHEDULE'!X21,'FAB OVERVIEW'!$B$9:$B$144,0))</f>
        <v>0.30249999999999999</v>
      </c>
      <c r="AA21" s="13">
        <v>5</v>
      </c>
      <c r="AB21" s="13">
        <v>105944</v>
      </c>
      <c r="AC21" s="13">
        <f>INDEX('FAB OVERVIEW'!$C$9:$C$144,MATCH('FAB SCHEDULE'!AB21,'FAB OVERVIEW'!$B$9:$B$144,0))</f>
        <v>285</v>
      </c>
      <c r="AD21" s="41">
        <f>INDEX('FAB OVERVIEW'!$D$9:$D$144,MATCH('FAB SCHEDULE'!AB21,'FAB OVERVIEW'!$B$9:$B$144,0))</f>
        <v>1.0209999999999999</v>
      </c>
      <c r="AE21" s="13">
        <v>5</v>
      </c>
      <c r="AF21" s="13" t="s">
        <v>309</v>
      </c>
      <c r="AG21" s="13">
        <f>INDEX('FAB OVERVIEW'!$C$9:$C$144,MATCH('FAB SCHEDULE'!AF21,'FAB OVERVIEW'!$B$9:$B$144,0))</f>
        <v>15</v>
      </c>
      <c r="AH21" s="41">
        <f>INDEX('FAB OVERVIEW'!$D$9:$D$144,MATCH('FAB SCHEDULE'!AF21,'FAB OVERVIEW'!$B$9:$B$144,0))</f>
        <v>0.34425</v>
      </c>
      <c r="AI21" s="13">
        <v>5</v>
      </c>
      <c r="AJ21" s="13">
        <v>101891</v>
      </c>
      <c r="AK21" s="13">
        <f>INDEX('FAB OVERVIEW'!$C$9:$C$144,MATCH('FAB SCHEDULE'!AJ21,'FAB OVERVIEW'!$B$9:$B$144,0))</f>
        <v>70</v>
      </c>
      <c r="AL21" s="41">
        <f>INDEX('FAB OVERVIEW'!$D$9:$D$144,MATCH('FAB SCHEDULE'!AJ21,'FAB OVERVIEW'!$B$9:$B$144,0))</f>
        <v>0.54889999999999994</v>
      </c>
      <c r="AM21" s="13">
        <v>5</v>
      </c>
      <c r="AN21" s="13" t="s">
        <v>206</v>
      </c>
      <c r="AO21" s="13">
        <f>INDEX('FAB OVERVIEW'!$C$9:$C$144,MATCH('FAB SCHEDULE'!AN21,'FAB OVERVIEW'!$B$9:$B$144,0))</f>
        <v>180</v>
      </c>
      <c r="AP21" s="41">
        <f>INDEX('FAB OVERVIEW'!$D$9:$D$144,MATCH('FAB SCHEDULE'!AN21,'FAB OVERVIEW'!$B$9:$B$144,0))</f>
        <v>1.4550000000000001</v>
      </c>
    </row>
    <row r="22" spans="1:42" x14ac:dyDescent="0.35">
      <c r="A22" s="79"/>
      <c r="B22" s="91"/>
      <c r="C22" s="13">
        <v>6</v>
      </c>
      <c r="D22" s="13">
        <v>100080</v>
      </c>
      <c r="E22" s="13">
        <f>INDEX('FAB OVERVIEW'!$C$9:$C$144,MATCH('FAB SCHEDULE'!D22,'FAB OVERVIEW'!$B$9:$B$144,0))</f>
        <v>20</v>
      </c>
      <c r="F22" s="41">
        <f>INDEX('FAB OVERVIEW'!$D$9:$D$144,MATCH('FAB SCHEDULE'!D22,'FAB OVERVIEW'!$B$9:$B$144,0))</f>
        <v>0.72919999999999996</v>
      </c>
      <c r="G22" s="13">
        <v>6</v>
      </c>
      <c r="H22" s="13">
        <v>100408</v>
      </c>
      <c r="I22" s="13">
        <f>INDEX('FAB OVERVIEW'!$C$9:$C$144,MATCH('FAB SCHEDULE'!H22,'FAB OVERVIEW'!$B$9:$B$144,0))</f>
        <v>20</v>
      </c>
      <c r="J22" s="41">
        <f>INDEX('FAB OVERVIEW'!$D$9:$D$144,MATCH('FAB SCHEDULE'!H22,'FAB OVERVIEW'!$B$9:$B$144,0))</f>
        <v>0.3382</v>
      </c>
      <c r="K22" s="13">
        <v>6</v>
      </c>
      <c r="L22" s="13" t="s">
        <v>289</v>
      </c>
      <c r="M22" s="13">
        <f>INDEX('FAB OVERVIEW'!$C$9:$C$144,MATCH('FAB SCHEDULE'!L22,'FAB OVERVIEW'!$B$9:$B$144,0))</f>
        <v>210</v>
      </c>
      <c r="N22" s="41">
        <f>INDEX('FAB OVERVIEW'!$D$9:$D$144,MATCH('FAB SCHEDULE'!L22,'FAB OVERVIEW'!$B$9:$B$144,0))</f>
        <v>0.53580000000000005</v>
      </c>
      <c r="O22" s="13">
        <v>6</v>
      </c>
      <c r="P22" s="13" t="s">
        <v>201</v>
      </c>
      <c r="Q22" s="13">
        <f>INDEX('FAB OVERVIEW'!$C$9:$C$144,MATCH('FAB SCHEDULE'!P22,'FAB OVERVIEW'!$B$9:$B$144,0))</f>
        <v>180</v>
      </c>
      <c r="R22" s="41">
        <f>INDEX('FAB OVERVIEW'!$D$9:$D$144,MATCH('FAB SCHEDULE'!P22,'FAB OVERVIEW'!$B$9:$B$144,0))</f>
        <v>0.50819999999999999</v>
      </c>
      <c r="S22" s="13">
        <v>6</v>
      </c>
      <c r="T22" s="13">
        <v>100554</v>
      </c>
      <c r="U22" s="13">
        <f>INDEX('FAB OVERVIEW'!$C$9:$C$144,MATCH('FAB SCHEDULE'!T22,'FAB OVERVIEW'!$B$9:$B$144,0))</f>
        <v>30</v>
      </c>
      <c r="V22" s="41">
        <f>INDEX('FAB OVERVIEW'!$D$9:$D$144,MATCH('FAB SCHEDULE'!T22,'FAB OVERVIEW'!$B$9:$B$144,0))</f>
        <v>0.32950000000000002</v>
      </c>
      <c r="W22" s="13">
        <v>6</v>
      </c>
      <c r="X22" s="13">
        <v>100080</v>
      </c>
      <c r="Y22" s="13">
        <f>INDEX('FAB OVERVIEW'!$C$9:$C$144,MATCH('FAB SCHEDULE'!X22,'FAB OVERVIEW'!$B$9:$B$144,0))</f>
        <v>20</v>
      </c>
      <c r="Z22" s="41">
        <f>INDEX('FAB OVERVIEW'!$D$9:$D$144,MATCH('FAB SCHEDULE'!X22,'FAB OVERVIEW'!$B$9:$B$144,0))</f>
        <v>0.72919999999999996</v>
      </c>
      <c r="AA22" s="13">
        <v>6</v>
      </c>
      <c r="AB22" s="13">
        <v>100408</v>
      </c>
      <c r="AC22" s="13">
        <f>INDEX('FAB OVERVIEW'!$C$9:$C$144,MATCH('FAB SCHEDULE'!AB22,'FAB OVERVIEW'!$B$9:$B$144,0))</f>
        <v>20</v>
      </c>
      <c r="AD22" s="41">
        <f>INDEX('FAB OVERVIEW'!$D$9:$D$144,MATCH('FAB SCHEDULE'!AB22,'FAB OVERVIEW'!$B$9:$B$144,0))</f>
        <v>0.3382</v>
      </c>
      <c r="AE22" s="13">
        <v>6</v>
      </c>
      <c r="AF22" s="13" t="s">
        <v>289</v>
      </c>
      <c r="AG22" s="13">
        <f>INDEX('FAB OVERVIEW'!$C$9:$C$144,MATCH('FAB SCHEDULE'!AF22,'FAB OVERVIEW'!$B$9:$B$144,0))</f>
        <v>210</v>
      </c>
      <c r="AH22" s="41">
        <f>INDEX('FAB OVERVIEW'!$D$9:$D$144,MATCH('FAB SCHEDULE'!AF22,'FAB OVERVIEW'!$B$9:$B$144,0))</f>
        <v>0.53580000000000005</v>
      </c>
      <c r="AI22" s="13">
        <v>6</v>
      </c>
      <c r="AJ22" s="13" t="s">
        <v>201</v>
      </c>
      <c r="AK22" s="13">
        <f>INDEX('FAB OVERVIEW'!$C$9:$C$144,MATCH('FAB SCHEDULE'!AJ22,'FAB OVERVIEW'!$B$9:$B$144,0))</f>
        <v>180</v>
      </c>
      <c r="AL22" s="41">
        <f>INDEX('FAB OVERVIEW'!$D$9:$D$144,MATCH('FAB SCHEDULE'!AJ22,'FAB OVERVIEW'!$B$9:$B$144,0))</f>
        <v>0.50819999999999999</v>
      </c>
      <c r="AM22" s="13">
        <v>6</v>
      </c>
      <c r="AN22" s="13">
        <v>100554</v>
      </c>
      <c r="AO22" s="13">
        <f>INDEX('FAB OVERVIEW'!$C$9:$C$144,MATCH('FAB SCHEDULE'!AN22,'FAB OVERVIEW'!$B$9:$B$144,0))</f>
        <v>30</v>
      </c>
      <c r="AP22" s="41">
        <f>INDEX('FAB OVERVIEW'!$D$9:$D$144,MATCH('FAB SCHEDULE'!AN22,'FAB OVERVIEW'!$B$9:$B$144,0))</f>
        <v>0.32950000000000002</v>
      </c>
    </row>
    <row r="23" spans="1:42" x14ac:dyDescent="0.35">
      <c r="A23" s="79"/>
      <c r="B23" s="91"/>
      <c r="C23" s="13">
        <v>7</v>
      </c>
      <c r="D23" s="13" t="s">
        <v>307</v>
      </c>
      <c r="E23" s="13">
        <f>INDEX('FAB OVERVIEW'!$C$9:$C$144,MATCH('FAB SCHEDULE'!D23,'FAB OVERVIEW'!$B$9:$B$144,0))</f>
        <v>25</v>
      </c>
      <c r="F23" s="41">
        <f>INDEX('FAB OVERVIEW'!$D$9:$D$144,MATCH('FAB SCHEDULE'!D23,'FAB OVERVIEW'!$B$9:$B$144,0))</f>
        <v>0.3795</v>
      </c>
      <c r="G23" s="13">
        <v>7</v>
      </c>
      <c r="H23" s="13">
        <v>100402</v>
      </c>
      <c r="I23" s="13">
        <f>INDEX('FAB OVERVIEW'!$C$9:$C$144,MATCH('FAB SCHEDULE'!H23,'FAB OVERVIEW'!$B$9:$B$144,0))</f>
        <v>10</v>
      </c>
      <c r="J23" s="41">
        <f>INDEX('FAB OVERVIEW'!$D$9:$D$144,MATCH('FAB SCHEDULE'!H23,'FAB OVERVIEW'!$B$9:$B$144,0))</f>
        <v>0.40380000000000005</v>
      </c>
      <c r="K23" s="13">
        <v>7</v>
      </c>
      <c r="L23" s="13">
        <v>104137</v>
      </c>
      <c r="M23" s="13">
        <f>INDEX('FAB OVERVIEW'!$C$9:$C$144,MATCH('FAB SCHEDULE'!L23,'FAB OVERVIEW'!$B$9:$B$144,0))</f>
        <v>15</v>
      </c>
      <c r="N23" s="41">
        <f>INDEX('FAB OVERVIEW'!$D$9:$D$144,MATCH('FAB SCHEDULE'!L23,'FAB OVERVIEW'!$B$9:$B$144,0))</f>
        <v>0.34215000000000001</v>
      </c>
      <c r="O23" s="13">
        <v>7</v>
      </c>
      <c r="P23" s="13" t="s">
        <v>218</v>
      </c>
      <c r="Q23" s="13">
        <f>INDEX('FAB OVERVIEW'!$C$9:$C$144,MATCH('FAB SCHEDULE'!P23,'FAB OVERVIEW'!$B$9:$B$144,0))</f>
        <v>50</v>
      </c>
      <c r="R23" s="41">
        <f>INDEX('FAB OVERVIEW'!$D$9:$D$144,MATCH('FAB SCHEDULE'!P23,'FAB OVERVIEW'!$B$9:$B$144,0))</f>
        <v>0.35750000000000004</v>
      </c>
      <c r="S23" s="13">
        <v>7</v>
      </c>
      <c r="T23" s="13">
        <v>100655</v>
      </c>
      <c r="U23" s="13">
        <f>INDEX('FAB OVERVIEW'!$C$9:$C$144,MATCH('FAB SCHEDULE'!T23,'FAB OVERVIEW'!$B$9:$B$144,0))</f>
        <v>25</v>
      </c>
      <c r="V23" s="41">
        <f>INDEX('FAB OVERVIEW'!$D$9:$D$144,MATCH('FAB SCHEDULE'!T23,'FAB OVERVIEW'!$B$9:$B$144,0))</f>
        <v>0.35325000000000001</v>
      </c>
      <c r="W23" s="13">
        <v>7</v>
      </c>
      <c r="X23" s="13" t="s">
        <v>307</v>
      </c>
      <c r="Y23" s="13">
        <f>INDEX('FAB OVERVIEW'!$C$9:$C$144,MATCH('FAB SCHEDULE'!X23,'FAB OVERVIEW'!$B$9:$B$144,0))</f>
        <v>25</v>
      </c>
      <c r="Z23" s="41">
        <f>INDEX('FAB OVERVIEW'!$D$9:$D$144,MATCH('FAB SCHEDULE'!X23,'FAB OVERVIEW'!$B$9:$B$144,0))</f>
        <v>0.3795</v>
      </c>
      <c r="AA23" s="13">
        <v>7</v>
      </c>
      <c r="AB23" s="13">
        <v>100402</v>
      </c>
      <c r="AC23" s="13">
        <f>INDEX('FAB OVERVIEW'!$C$9:$C$144,MATCH('FAB SCHEDULE'!AB23,'FAB OVERVIEW'!$B$9:$B$144,0))</f>
        <v>10</v>
      </c>
      <c r="AD23" s="41">
        <f>INDEX('FAB OVERVIEW'!$D$9:$D$144,MATCH('FAB SCHEDULE'!AB23,'FAB OVERVIEW'!$B$9:$B$144,0))</f>
        <v>0.40380000000000005</v>
      </c>
      <c r="AE23" s="13">
        <v>7</v>
      </c>
      <c r="AF23" s="13">
        <v>104137</v>
      </c>
      <c r="AG23" s="13">
        <f>INDEX('FAB OVERVIEW'!$C$9:$C$144,MATCH('FAB SCHEDULE'!AF23,'FAB OVERVIEW'!$B$9:$B$144,0))</f>
        <v>15</v>
      </c>
      <c r="AH23" s="41">
        <f>INDEX('FAB OVERVIEW'!$D$9:$D$144,MATCH('FAB SCHEDULE'!AF23,'FAB OVERVIEW'!$B$9:$B$144,0))</f>
        <v>0.34215000000000001</v>
      </c>
      <c r="AI23" s="13">
        <v>7</v>
      </c>
      <c r="AJ23" s="13" t="s">
        <v>218</v>
      </c>
      <c r="AK23" s="13">
        <f>INDEX('FAB OVERVIEW'!$C$9:$C$144,MATCH('FAB SCHEDULE'!AJ23,'FAB OVERVIEW'!$B$9:$B$144,0))</f>
        <v>50</v>
      </c>
      <c r="AL23" s="41">
        <f>INDEX('FAB OVERVIEW'!$D$9:$D$144,MATCH('FAB SCHEDULE'!AJ23,'FAB OVERVIEW'!$B$9:$B$144,0))</f>
        <v>0.35750000000000004</v>
      </c>
      <c r="AM23" s="13">
        <v>7</v>
      </c>
      <c r="AN23" s="13">
        <v>100655</v>
      </c>
      <c r="AO23" s="13">
        <f>INDEX('FAB OVERVIEW'!$C$9:$C$144,MATCH('FAB SCHEDULE'!AN23,'FAB OVERVIEW'!$B$9:$B$144,0))</f>
        <v>25</v>
      </c>
      <c r="AP23" s="41">
        <f>INDEX('FAB OVERVIEW'!$D$9:$D$144,MATCH('FAB SCHEDULE'!AN23,'FAB OVERVIEW'!$B$9:$B$144,0))</f>
        <v>0.35325000000000001</v>
      </c>
    </row>
    <row r="24" spans="1:42" x14ac:dyDescent="0.35">
      <c r="A24" s="79"/>
      <c r="B24" s="91"/>
      <c r="C24" s="13">
        <v>8</v>
      </c>
      <c r="D24" s="13">
        <v>100062</v>
      </c>
      <c r="E24" s="13">
        <f>INDEX('FAB OVERVIEW'!$C$9:$C$144,MATCH('FAB SCHEDULE'!D24,'FAB OVERVIEW'!$B$9:$B$144,0))</f>
        <v>10</v>
      </c>
      <c r="F24" s="41">
        <f>INDEX('FAB OVERVIEW'!$D$9:$D$144,MATCH('FAB SCHEDULE'!D24,'FAB OVERVIEW'!$B$9:$B$144,0))</f>
        <v>0.30059999999999998</v>
      </c>
      <c r="G24" s="13">
        <v>8</v>
      </c>
      <c r="H24" s="13">
        <v>101878</v>
      </c>
      <c r="I24" s="13">
        <f>INDEX('FAB OVERVIEW'!$C$9:$C$144,MATCH('FAB SCHEDULE'!H24,'FAB OVERVIEW'!$B$9:$B$144,0))</f>
        <v>30</v>
      </c>
      <c r="J24" s="41">
        <f>INDEX('FAB OVERVIEW'!$D$9:$D$144,MATCH('FAB SCHEDULE'!H24,'FAB OVERVIEW'!$B$9:$B$144,0))</f>
        <v>0.53449999999999998</v>
      </c>
      <c r="K24" s="13">
        <v>8</v>
      </c>
      <c r="L24" s="13">
        <v>100136</v>
      </c>
      <c r="M24" s="13">
        <f>INDEX('FAB OVERVIEW'!$C$9:$C$144,MATCH('FAB SCHEDULE'!L24,'FAB OVERVIEW'!$B$9:$B$144,0))</f>
        <v>140</v>
      </c>
      <c r="N24" s="41">
        <f>INDEX('FAB OVERVIEW'!$D$9:$D$144,MATCH('FAB SCHEDULE'!L24,'FAB OVERVIEW'!$B$9:$B$144,0))</f>
        <v>0.22320000000000001</v>
      </c>
      <c r="O24" s="13">
        <v>8</v>
      </c>
      <c r="P24" s="13">
        <v>100114</v>
      </c>
      <c r="Q24" s="13">
        <f>INDEX('FAB OVERVIEW'!$C$9:$C$144,MATCH('FAB SCHEDULE'!P24,'FAB OVERVIEW'!$B$9:$B$144,0))</f>
        <v>75</v>
      </c>
      <c r="R24" s="41">
        <f>INDEX('FAB OVERVIEW'!$D$9:$D$144,MATCH('FAB SCHEDULE'!P24,'FAB OVERVIEW'!$B$9:$B$144,0))</f>
        <v>0.58299999999999996</v>
      </c>
      <c r="S24" s="13">
        <v>8</v>
      </c>
      <c r="T24" s="64" t="s">
        <v>220</v>
      </c>
      <c r="U24" s="13">
        <f>INDEX('FAB OVERVIEW'!$C$9:$C$144,MATCH('FAB SCHEDULE'!T24,'FAB OVERVIEW'!$B$9:$B$144,0))</f>
        <v>50</v>
      </c>
      <c r="V24" s="41">
        <f>INDEX('FAB OVERVIEW'!$D$9:$D$144,MATCH('FAB SCHEDULE'!T24,'FAB OVERVIEW'!$B$9:$B$144,0))</f>
        <v>0.38950000000000001</v>
      </c>
      <c r="W24" s="13">
        <v>8</v>
      </c>
      <c r="X24" s="13">
        <v>100062</v>
      </c>
      <c r="Y24" s="13">
        <f>INDEX('FAB OVERVIEW'!$C$9:$C$144,MATCH('FAB SCHEDULE'!X24,'FAB OVERVIEW'!$B$9:$B$144,0))</f>
        <v>10</v>
      </c>
      <c r="Z24" s="41">
        <f>INDEX('FAB OVERVIEW'!$D$9:$D$144,MATCH('FAB SCHEDULE'!X24,'FAB OVERVIEW'!$B$9:$B$144,0))</f>
        <v>0.30059999999999998</v>
      </c>
      <c r="AA24" s="13">
        <v>8</v>
      </c>
      <c r="AB24" s="13">
        <v>101878</v>
      </c>
      <c r="AC24" s="13">
        <f>INDEX('FAB OVERVIEW'!$C$9:$C$144,MATCH('FAB SCHEDULE'!AB24,'FAB OVERVIEW'!$B$9:$B$144,0))</f>
        <v>30</v>
      </c>
      <c r="AD24" s="41">
        <f>INDEX('FAB OVERVIEW'!$D$9:$D$144,MATCH('FAB SCHEDULE'!AB24,'FAB OVERVIEW'!$B$9:$B$144,0))</f>
        <v>0.53449999999999998</v>
      </c>
      <c r="AE24" s="13">
        <v>8</v>
      </c>
      <c r="AF24" s="13">
        <v>100136</v>
      </c>
      <c r="AG24" s="13">
        <f>INDEX('FAB OVERVIEW'!$C$9:$C$144,MATCH('FAB SCHEDULE'!AF24,'FAB OVERVIEW'!$B$9:$B$144,0))</f>
        <v>140</v>
      </c>
      <c r="AH24" s="41">
        <f>INDEX('FAB OVERVIEW'!$D$9:$D$144,MATCH('FAB SCHEDULE'!AF24,'FAB OVERVIEW'!$B$9:$B$144,0))</f>
        <v>0.22320000000000001</v>
      </c>
      <c r="AI24" s="13">
        <v>8</v>
      </c>
      <c r="AJ24" s="13">
        <v>100114</v>
      </c>
      <c r="AK24" s="13">
        <f>INDEX('FAB OVERVIEW'!$C$9:$C$144,MATCH('FAB SCHEDULE'!AJ24,'FAB OVERVIEW'!$B$9:$B$144,0))</f>
        <v>75</v>
      </c>
      <c r="AL24" s="41">
        <f>INDEX('FAB OVERVIEW'!$D$9:$D$144,MATCH('FAB SCHEDULE'!AJ24,'FAB OVERVIEW'!$B$9:$B$144,0))</f>
        <v>0.58299999999999996</v>
      </c>
      <c r="AM24" s="13">
        <v>8</v>
      </c>
      <c r="AN24" s="64" t="s">
        <v>220</v>
      </c>
      <c r="AO24" s="13">
        <f>INDEX('FAB OVERVIEW'!$C$9:$C$144,MATCH('FAB SCHEDULE'!AN24,'FAB OVERVIEW'!$B$9:$B$144,0))</f>
        <v>50</v>
      </c>
      <c r="AP24" s="41">
        <f>INDEX('FAB OVERVIEW'!$D$9:$D$144,MATCH('FAB SCHEDULE'!AN24,'FAB OVERVIEW'!$B$9:$B$144,0))</f>
        <v>0.38950000000000001</v>
      </c>
    </row>
    <row r="25" spans="1:42" x14ac:dyDescent="0.35">
      <c r="A25" s="79"/>
      <c r="B25" s="91"/>
      <c r="C25" s="13">
        <v>9</v>
      </c>
      <c r="D25" s="13">
        <v>100118</v>
      </c>
      <c r="E25" s="13">
        <f>INDEX('FAB OVERVIEW'!$C$9:$C$144,MATCH('FAB SCHEDULE'!D25,'FAB OVERVIEW'!$B$9:$B$144,0))</f>
        <v>75</v>
      </c>
      <c r="F25" s="41">
        <f>INDEX('FAB OVERVIEW'!$D$9:$D$144,MATCH('FAB SCHEDULE'!D25,'FAB OVERVIEW'!$B$9:$B$144,0))</f>
        <v>1.2077499999999999</v>
      </c>
      <c r="G25" s="13">
        <v>9</v>
      </c>
      <c r="H25" s="13" t="s">
        <v>293</v>
      </c>
      <c r="I25" s="13">
        <f>INDEX('FAB OVERVIEW'!$C$9:$C$144,MATCH('FAB SCHEDULE'!H25,'FAB OVERVIEW'!$B$9:$B$144,0))</f>
        <v>30</v>
      </c>
      <c r="J25" s="41">
        <f>INDEX('FAB OVERVIEW'!$D$9:$D$144,MATCH('FAB SCHEDULE'!H25,'FAB OVERVIEW'!$B$9:$B$144,0))</f>
        <v>0.52849999999999997</v>
      </c>
      <c r="K25" s="13">
        <v>9</v>
      </c>
      <c r="L25" s="20" t="s">
        <v>225</v>
      </c>
      <c r="M25" s="13">
        <f>INDEX('FAB OVERVIEW'!$C$9:$C$144,MATCH('FAB SCHEDULE'!L25,'FAB OVERVIEW'!$B$9:$B$144,0))</f>
        <v>50</v>
      </c>
      <c r="N25" s="41">
        <f>INDEX('FAB OVERVIEW'!$D$9:$D$144,MATCH('FAB SCHEDULE'!L25,'FAB OVERVIEW'!$B$9:$B$144,0))</f>
        <v>0.6885</v>
      </c>
      <c r="O25" s="13">
        <v>9</v>
      </c>
      <c r="P25" s="13">
        <v>100115</v>
      </c>
      <c r="Q25" s="13">
        <f>INDEX('FAB OVERVIEW'!$C$9:$C$144,MATCH('FAB SCHEDULE'!P25,'FAB OVERVIEW'!$B$9:$B$144,0))</f>
        <v>150</v>
      </c>
      <c r="R25" s="41">
        <f>INDEX('FAB OVERVIEW'!$D$9:$D$144,MATCH('FAB SCHEDULE'!P25,'FAB OVERVIEW'!$B$9:$B$144,0))</f>
        <v>0.91600000000000004</v>
      </c>
      <c r="S25" s="13">
        <v>9</v>
      </c>
      <c r="T25" s="13">
        <v>103995</v>
      </c>
      <c r="U25" s="13">
        <f>INDEX('FAB OVERVIEW'!$C$9:$C$144,MATCH('FAB SCHEDULE'!T25,'FAB OVERVIEW'!$B$9:$B$144,0))</f>
        <v>40</v>
      </c>
      <c r="V25" s="41">
        <f>INDEX('FAB OVERVIEW'!$D$9:$D$144,MATCH('FAB SCHEDULE'!T25,'FAB OVERVIEW'!$B$9:$B$144,0))</f>
        <v>0.55679999999999996</v>
      </c>
      <c r="W25" s="13">
        <v>9</v>
      </c>
      <c r="X25" s="13">
        <v>100118</v>
      </c>
      <c r="Y25" s="13">
        <f>INDEX('FAB OVERVIEW'!$C$9:$C$144,MATCH('FAB SCHEDULE'!X25,'FAB OVERVIEW'!$B$9:$B$144,0))</f>
        <v>75</v>
      </c>
      <c r="Z25" s="41">
        <f>INDEX('FAB OVERVIEW'!$D$9:$D$144,MATCH('FAB SCHEDULE'!X25,'FAB OVERVIEW'!$B$9:$B$144,0))</f>
        <v>1.2077499999999999</v>
      </c>
      <c r="AA25" s="13">
        <v>9</v>
      </c>
      <c r="AB25" s="13" t="s">
        <v>293</v>
      </c>
      <c r="AC25" s="13">
        <f>INDEX('FAB OVERVIEW'!$C$9:$C$144,MATCH('FAB SCHEDULE'!AB25,'FAB OVERVIEW'!$B$9:$B$144,0))</f>
        <v>30</v>
      </c>
      <c r="AD25" s="41">
        <f>INDEX('FAB OVERVIEW'!$D$9:$D$144,MATCH('FAB SCHEDULE'!AB25,'FAB OVERVIEW'!$B$9:$B$144,0))</f>
        <v>0.52849999999999997</v>
      </c>
      <c r="AE25" s="13">
        <v>9</v>
      </c>
      <c r="AF25" s="20" t="s">
        <v>225</v>
      </c>
      <c r="AG25" s="13">
        <f>INDEX('FAB OVERVIEW'!$C$9:$C$144,MATCH('FAB SCHEDULE'!AF25,'FAB OVERVIEW'!$B$9:$B$144,0))</f>
        <v>50</v>
      </c>
      <c r="AH25" s="41">
        <f>INDEX('FAB OVERVIEW'!$D$9:$D$144,MATCH('FAB SCHEDULE'!AF25,'FAB OVERVIEW'!$B$9:$B$144,0))</f>
        <v>0.6885</v>
      </c>
      <c r="AI25" s="13">
        <v>9</v>
      </c>
      <c r="AJ25" s="13">
        <v>100115</v>
      </c>
      <c r="AK25" s="13">
        <f>INDEX('FAB OVERVIEW'!$C$9:$C$144,MATCH('FAB SCHEDULE'!AJ25,'FAB OVERVIEW'!$B$9:$B$144,0))</f>
        <v>150</v>
      </c>
      <c r="AL25" s="41">
        <f>INDEX('FAB OVERVIEW'!$D$9:$D$144,MATCH('FAB SCHEDULE'!AJ25,'FAB OVERVIEW'!$B$9:$B$144,0))</f>
        <v>0.91600000000000004</v>
      </c>
      <c r="AM25" s="13">
        <v>9</v>
      </c>
      <c r="AN25" s="13">
        <v>103995</v>
      </c>
      <c r="AO25" s="13">
        <f>INDEX('FAB OVERVIEW'!$C$9:$C$144,MATCH('FAB SCHEDULE'!AN25,'FAB OVERVIEW'!$B$9:$B$144,0))</f>
        <v>40</v>
      </c>
      <c r="AP25" s="41">
        <f>INDEX('FAB OVERVIEW'!$D$9:$D$144,MATCH('FAB SCHEDULE'!AN25,'FAB OVERVIEW'!$B$9:$B$144,0))</f>
        <v>0.55679999999999996</v>
      </c>
    </row>
    <row r="26" spans="1:42" x14ac:dyDescent="0.35">
      <c r="A26" s="79"/>
      <c r="B26" s="91"/>
      <c r="C26" s="13">
        <v>10</v>
      </c>
      <c r="D26" s="13">
        <v>100119</v>
      </c>
      <c r="E26" s="13">
        <f>INDEX('FAB OVERVIEW'!$C$9:$C$144,MATCH('FAB SCHEDULE'!D26,'FAB OVERVIEW'!$B$9:$B$144,0))</f>
        <v>75</v>
      </c>
      <c r="F26" s="41">
        <f>INDEX('FAB OVERVIEW'!$D$9:$D$144,MATCH('FAB SCHEDULE'!D26,'FAB OVERVIEW'!$B$9:$B$144,0))</f>
        <v>0.60400000000000009</v>
      </c>
      <c r="G26" s="13">
        <v>10</v>
      </c>
      <c r="H26" s="13">
        <v>104133</v>
      </c>
      <c r="I26" s="13">
        <f>INDEX('FAB OVERVIEW'!$C$9:$C$144,MATCH('FAB SCHEDULE'!H26,'FAB OVERVIEW'!$B$9:$B$144,0))</f>
        <v>30</v>
      </c>
      <c r="J26" s="41">
        <f>INDEX('FAB OVERVIEW'!$D$9:$D$144,MATCH('FAB SCHEDULE'!H26,'FAB OVERVIEW'!$B$9:$B$144,0))</f>
        <v>0.52729999999999999</v>
      </c>
      <c r="K26" s="13">
        <v>10</v>
      </c>
      <c r="L26" s="13">
        <v>100350</v>
      </c>
      <c r="M26" s="13">
        <f>INDEX('FAB OVERVIEW'!$C$9:$C$144,MATCH('FAB SCHEDULE'!L26,'FAB OVERVIEW'!$B$9:$B$144,0))</f>
        <v>10</v>
      </c>
      <c r="N26" s="41">
        <f>INDEX('FAB OVERVIEW'!$D$9:$D$144,MATCH('FAB SCHEDULE'!L26,'FAB OVERVIEW'!$B$9:$B$144,0))</f>
        <v>0.35589999999999999</v>
      </c>
      <c r="O26" s="13">
        <v>10</v>
      </c>
      <c r="P26" s="13">
        <v>100596</v>
      </c>
      <c r="Q26" s="13">
        <f>INDEX('FAB OVERVIEW'!$C$9:$C$144,MATCH('FAB SCHEDULE'!P26,'FAB OVERVIEW'!$B$9:$B$144,0))</f>
        <v>70</v>
      </c>
      <c r="R26" s="41">
        <f>INDEX('FAB OVERVIEW'!$D$9:$D$144,MATCH('FAB SCHEDULE'!P26,'FAB OVERVIEW'!$B$9:$B$144,0))</f>
        <v>0.31719999999999998</v>
      </c>
      <c r="S26" s="13">
        <v>10</v>
      </c>
      <c r="T26" s="13">
        <v>100121</v>
      </c>
      <c r="U26" s="13">
        <f>INDEX('FAB OVERVIEW'!$C$9:$C$144,MATCH('FAB SCHEDULE'!T26,'FAB OVERVIEW'!$B$9:$B$144,0))</f>
        <v>75</v>
      </c>
      <c r="V26" s="41">
        <f>INDEX('FAB OVERVIEW'!$D$9:$D$144,MATCH('FAB SCHEDULE'!T26,'FAB OVERVIEW'!$B$9:$B$144,0))</f>
        <v>0.57474999999999998</v>
      </c>
      <c r="W26" s="13">
        <v>10</v>
      </c>
      <c r="X26" s="13">
        <v>100119</v>
      </c>
      <c r="Y26" s="13">
        <f>INDEX('FAB OVERVIEW'!$C$9:$C$144,MATCH('FAB SCHEDULE'!X26,'FAB OVERVIEW'!$B$9:$B$144,0))</f>
        <v>75</v>
      </c>
      <c r="Z26" s="41">
        <f>INDEX('FAB OVERVIEW'!$D$9:$D$144,MATCH('FAB SCHEDULE'!X26,'FAB OVERVIEW'!$B$9:$B$144,0))</f>
        <v>0.60400000000000009</v>
      </c>
      <c r="AA26" s="13">
        <v>10</v>
      </c>
      <c r="AB26" s="13">
        <v>104133</v>
      </c>
      <c r="AC26" s="13">
        <f>INDEX('FAB OVERVIEW'!$C$9:$C$144,MATCH('FAB SCHEDULE'!AB26,'FAB OVERVIEW'!$B$9:$B$144,0))</f>
        <v>30</v>
      </c>
      <c r="AD26" s="41">
        <f>INDEX('FAB OVERVIEW'!$D$9:$D$144,MATCH('FAB SCHEDULE'!AB26,'FAB OVERVIEW'!$B$9:$B$144,0))</f>
        <v>0.52729999999999999</v>
      </c>
      <c r="AE26" s="13">
        <v>10</v>
      </c>
      <c r="AF26" s="13">
        <v>100350</v>
      </c>
      <c r="AG26" s="13">
        <f>INDEX('FAB OVERVIEW'!$C$9:$C$144,MATCH('FAB SCHEDULE'!AF26,'FAB OVERVIEW'!$B$9:$B$144,0))</f>
        <v>10</v>
      </c>
      <c r="AH26" s="41">
        <f>INDEX('FAB OVERVIEW'!$D$9:$D$144,MATCH('FAB SCHEDULE'!AF26,'FAB OVERVIEW'!$B$9:$B$144,0))</f>
        <v>0.35589999999999999</v>
      </c>
      <c r="AI26" s="13">
        <v>10</v>
      </c>
      <c r="AJ26" s="13">
        <v>100596</v>
      </c>
      <c r="AK26" s="13">
        <f>INDEX('FAB OVERVIEW'!$C$9:$C$144,MATCH('FAB SCHEDULE'!AJ26,'FAB OVERVIEW'!$B$9:$B$144,0))</f>
        <v>70</v>
      </c>
      <c r="AL26" s="41">
        <f>INDEX('FAB OVERVIEW'!$D$9:$D$144,MATCH('FAB SCHEDULE'!AJ26,'FAB OVERVIEW'!$B$9:$B$144,0))</f>
        <v>0.31719999999999998</v>
      </c>
      <c r="AM26" s="13">
        <v>10</v>
      </c>
      <c r="AN26" s="13">
        <v>100121</v>
      </c>
      <c r="AO26" s="13">
        <f>INDEX('FAB OVERVIEW'!$C$9:$C$144,MATCH('FAB SCHEDULE'!AN26,'FAB OVERVIEW'!$B$9:$B$144,0))</f>
        <v>75</v>
      </c>
      <c r="AP26" s="41">
        <f>INDEX('FAB OVERVIEW'!$D$9:$D$144,MATCH('FAB SCHEDULE'!AN26,'FAB OVERVIEW'!$B$9:$B$144,0))</f>
        <v>0.57474999999999998</v>
      </c>
    </row>
    <row r="27" spans="1:42" x14ac:dyDescent="0.35">
      <c r="A27" s="79"/>
      <c r="B27" s="91"/>
      <c r="C27" s="13">
        <v>11</v>
      </c>
      <c r="D27" s="13">
        <v>100081</v>
      </c>
      <c r="E27" s="13">
        <f>INDEX('FAB OVERVIEW'!$C$9:$C$144,MATCH('FAB SCHEDULE'!D27,'FAB OVERVIEW'!$B$9:$B$144,0))</f>
        <v>20</v>
      </c>
      <c r="F27" s="41">
        <f>INDEX('FAB OVERVIEW'!$D$9:$D$144,MATCH('FAB SCHEDULE'!D27,'FAB OVERVIEW'!$B$9:$B$144,0))</f>
        <v>0.64559999999999995</v>
      </c>
      <c r="G27" s="13">
        <v>11</v>
      </c>
      <c r="H27" s="13">
        <v>104132</v>
      </c>
      <c r="I27" s="13">
        <f>INDEX('FAB OVERVIEW'!$C$9:$C$144,MATCH('FAB SCHEDULE'!H27,'FAB OVERVIEW'!$B$9:$B$144,0))</f>
        <v>30</v>
      </c>
      <c r="J27" s="41">
        <f>INDEX('FAB OVERVIEW'!$D$9:$D$144,MATCH('FAB SCHEDULE'!H27,'FAB OVERVIEW'!$B$9:$B$144,0))</f>
        <v>0.56240000000000001</v>
      </c>
      <c r="K27" s="13">
        <v>11</v>
      </c>
      <c r="L27" s="13" t="s">
        <v>199</v>
      </c>
      <c r="M27" s="13">
        <f>INDEX('FAB OVERVIEW'!$C$9:$C$144,MATCH('FAB SCHEDULE'!L27,'FAB OVERVIEW'!$B$9:$B$144,0))</f>
        <v>360</v>
      </c>
      <c r="N27" s="41">
        <f>INDEX('FAB OVERVIEW'!$D$9:$D$144,MATCH('FAB SCHEDULE'!L27,'FAB OVERVIEW'!$B$9:$B$144,0))</f>
        <v>0.39480000000000004</v>
      </c>
      <c r="O27" s="13">
        <v>11</v>
      </c>
      <c r="P27" s="13" t="s">
        <v>314</v>
      </c>
      <c r="Q27" s="13">
        <f>INDEX('FAB OVERVIEW'!$C$9:$C$144,MATCH('FAB SCHEDULE'!P27,'FAB OVERVIEW'!$B$9:$B$144,0))</f>
        <v>15</v>
      </c>
      <c r="R27" s="41">
        <f>INDEX('FAB OVERVIEW'!$D$9:$D$144,MATCH('FAB SCHEDULE'!P27,'FAB OVERVIEW'!$B$9:$B$144,0))</f>
        <v>0.26679999999999998</v>
      </c>
      <c r="S27" s="13">
        <v>11</v>
      </c>
      <c r="T27" s="13">
        <v>100161</v>
      </c>
      <c r="U27" s="13">
        <f>INDEX('FAB OVERVIEW'!$C$9:$C$144,MATCH('FAB SCHEDULE'!T27,'FAB OVERVIEW'!$B$9:$B$144,0))</f>
        <v>95</v>
      </c>
      <c r="V27" s="41">
        <f>INDEX('FAB OVERVIEW'!$D$9:$D$144,MATCH('FAB SCHEDULE'!T27,'FAB OVERVIEW'!$B$9:$B$144,0))</f>
        <v>2.2288500000000004</v>
      </c>
      <c r="W27" s="13">
        <v>11</v>
      </c>
      <c r="X27" s="13">
        <v>100081</v>
      </c>
      <c r="Y27" s="13">
        <f>INDEX('FAB OVERVIEW'!$C$9:$C$144,MATCH('FAB SCHEDULE'!X27,'FAB OVERVIEW'!$B$9:$B$144,0))</f>
        <v>20</v>
      </c>
      <c r="Z27" s="41">
        <f>INDEX('FAB OVERVIEW'!$D$9:$D$144,MATCH('FAB SCHEDULE'!X27,'FAB OVERVIEW'!$B$9:$B$144,0))</f>
        <v>0.64559999999999995</v>
      </c>
      <c r="AA27" s="13">
        <v>11</v>
      </c>
      <c r="AB27" s="13">
        <v>104132</v>
      </c>
      <c r="AC27" s="13">
        <f>INDEX('FAB OVERVIEW'!$C$9:$C$144,MATCH('FAB SCHEDULE'!AB27,'FAB OVERVIEW'!$B$9:$B$144,0))</f>
        <v>30</v>
      </c>
      <c r="AD27" s="41">
        <f>INDEX('FAB OVERVIEW'!$D$9:$D$144,MATCH('FAB SCHEDULE'!AB27,'FAB OVERVIEW'!$B$9:$B$144,0))</f>
        <v>0.56240000000000001</v>
      </c>
      <c r="AE27" s="13">
        <v>11</v>
      </c>
      <c r="AF27" s="13" t="s">
        <v>199</v>
      </c>
      <c r="AG27" s="13">
        <f>INDEX('FAB OVERVIEW'!$C$9:$C$144,MATCH('FAB SCHEDULE'!AF27,'FAB OVERVIEW'!$B$9:$B$144,0))</f>
        <v>360</v>
      </c>
      <c r="AH27" s="41">
        <f>INDEX('FAB OVERVIEW'!$D$9:$D$144,MATCH('FAB SCHEDULE'!AF27,'FAB OVERVIEW'!$B$9:$B$144,0))</f>
        <v>0.39480000000000004</v>
      </c>
      <c r="AI27" s="13">
        <v>11</v>
      </c>
      <c r="AJ27" s="13" t="s">
        <v>314</v>
      </c>
      <c r="AK27" s="13">
        <f>INDEX('FAB OVERVIEW'!$C$9:$C$144,MATCH('FAB SCHEDULE'!AJ27,'FAB OVERVIEW'!$B$9:$B$144,0))</f>
        <v>15</v>
      </c>
      <c r="AL27" s="41">
        <f>INDEX('FAB OVERVIEW'!$D$9:$D$144,MATCH('FAB SCHEDULE'!AJ27,'FAB OVERVIEW'!$B$9:$B$144,0))</f>
        <v>0.26679999999999998</v>
      </c>
      <c r="AM27" s="13">
        <v>11</v>
      </c>
      <c r="AN27" s="13">
        <v>100161</v>
      </c>
      <c r="AO27" s="13">
        <f>INDEX('FAB OVERVIEW'!$C$9:$C$144,MATCH('FAB SCHEDULE'!AN27,'FAB OVERVIEW'!$B$9:$B$144,0))</f>
        <v>95</v>
      </c>
      <c r="AP27" s="41">
        <f>INDEX('FAB OVERVIEW'!$D$9:$D$144,MATCH('FAB SCHEDULE'!AN27,'FAB OVERVIEW'!$B$9:$B$144,0))</f>
        <v>2.2288500000000004</v>
      </c>
    </row>
    <row r="28" spans="1:42" x14ac:dyDescent="0.35">
      <c r="A28" s="79"/>
      <c r="B28" s="91"/>
      <c r="C28" s="13">
        <v>12</v>
      </c>
      <c r="D28" s="13" t="s">
        <v>1508</v>
      </c>
      <c r="E28" s="13">
        <f>INDEX('FAB OVERVIEW'!$C$9:$C$144,MATCH('FAB SCHEDULE'!D28,'FAB OVERVIEW'!$B$9:$B$144,0))</f>
        <v>225</v>
      </c>
      <c r="F28" s="41">
        <f>INDEX('FAB OVERVIEW'!$D$9:$D$144,MATCH('FAB SCHEDULE'!D28,'FAB OVERVIEW'!$B$9:$B$144,0))</f>
        <v>0.88775000000000004</v>
      </c>
      <c r="G28" s="13">
        <v>12</v>
      </c>
      <c r="H28" s="13">
        <v>104472</v>
      </c>
      <c r="I28" s="13">
        <f>INDEX('FAB OVERVIEW'!$C$9:$C$144,MATCH('FAB SCHEDULE'!H28,'FAB OVERVIEW'!$B$9:$B$144,0))</f>
        <v>30</v>
      </c>
      <c r="J28" s="41">
        <f>INDEX('FAB OVERVIEW'!$D$9:$D$144,MATCH('FAB SCHEDULE'!H28,'FAB OVERVIEW'!$B$9:$B$144,0))</f>
        <v>0.86630000000000007</v>
      </c>
      <c r="K28" s="13">
        <v>12</v>
      </c>
      <c r="L28" s="13" t="s">
        <v>2310</v>
      </c>
      <c r="M28" s="13">
        <f>INDEX('FAB OVERVIEW'!$C$9:$C$144,MATCH('FAB SCHEDULE'!L28,'FAB OVERVIEW'!$B$9:$B$144,0))</f>
        <v>255</v>
      </c>
      <c r="N28" s="41">
        <f>INDEX('FAB OVERVIEW'!$D$9:$D$144,MATCH('FAB SCHEDULE'!L28,'FAB OVERVIEW'!$B$9:$B$144,0))</f>
        <v>1.4622000000000002</v>
      </c>
      <c r="O28" s="13">
        <v>12</v>
      </c>
      <c r="P28" s="13" t="s">
        <v>200</v>
      </c>
      <c r="Q28" s="13">
        <f>INDEX('FAB OVERVIEW'!$C$9:$C$144,MATCH('FAB SCHEDULE'!P28,'FAB OVERVIEW'!$B$9:$B$144,0))</f>
        <v>360</v>
      </c>
      <c r="R28" s="41">
        <f>INDEX('FAB OVERVIEW'!$D$9:$D$144,MATCH('FAB SCHEDULE'!P28,'FAB OVERVIEW'!$B$9:$B$144,0))</f>
        <v>0.73680000000000001</v>
      </c>
      <c r="S28" s="13">
        <v>12</v>
      </c>
      <c r="T28" s="13" t="s">
        <v>215</v>
      </c>
      <c r="U28" s="13">
        <f>INDEX('FAB OVERVIEW'!$C$9:$C$144,MATCH('FAB SCHEDULE'!T28,'FAB OVERVIEW'!$B$9:$B$144,0))</f>
        <v>50</v>
      </c>
      <c r="V28" s="41">
        <f>INDEX('FAB OVERVIEW'!$D$9:$D$144,MATCH('FAB SCHEDULE'!T28,'FAB OVERVIEW'!$B$9:$B$144,0))</f>
        <v>0.16699999999999998</v>
      </c>
      <c r="W28" s="13">
        <v>12</v>
      </c>
      <c r="X28" s="13" t="s">
        <v>1508</v>
      </c>
      <c r="Y28" s="13">
        <f>INDEX('FAB OVERVIEW'!$C$9:$C$144,MATCH('FAB SCHEDULE'!X28,'FAB OVERVIEW'!$B$9:$B$144,0))</f>
        <v>225</v>
      </c>
      <c r="Z28" s="41">
        <f>INDEX('FAB OVERVIEW'!$D$9:$D$144,MATCH('FAB SCHEDULE'!X28,'FAB OVERVIEW'!$B$9:$B$144,0))</f>
        <v>0.88775000000000004</v>
      </c>
      <c r="AA28" s="13">
        <v>12</v>
      </c>
      <c r="AB28" s="13">
        <v>104472</v>
      </c>
      <c r="AC28" s="13">
        <f>INDEX('FAB OVERVIEW'!$C$9:$C$144,MATCH('FAB SCHEDULE'!AB28,'FAB OVERVIEW'!$B$9:$B$144,0))</f>
        <v>30</v>
      </c>
      <c r="AD28" s="41">
        <f>INDEX('FAB OVERVIEW'!$D$9:$D$144,MATCH('FAB SCHEDULE'!AB28,'FAB OVERVIEW'!$B$9:$B$144,0))</f>
        <v>0.86630000000000007</v>
      </c>
      <c r="AE28" s="13">
        <v>12</v>
      </c>
      <c r="AF28" s="13" t="s">
        <v>2310</v>
      </c>
      <c r="AG28" s="13">
        <f>INDEX('FAB OVERVIEW'!$C$9:$C$144,MATCH('FAB SCHEDULE'!AF28,'FAB OVERVIEW'!$B$9:$B$144,0))</f>
        <v>255</v>
      </c>
      <c r="AH28" s="41">
        <f>INDEX('FAB OVERVIEW'!$D$9:$D$144,MATCH('FAB SCHEDULE'!AF28,'FAB OVERVIEW'!$B$9:$B$144,0))</f>
        <v>1.4622000000000002</v>
      </c>
      <c r="AI28" s="13">
        <v>12</v>
      </c>
      <c r="AJ28" s="13" t="s">
        <v>200</v>
      </c>
      <c r="AK28" s="13">
        <f>INDEX('FAB OVERVIEW'!$C$9:$C$144,MATCH('FAB SCHEDULE'!AJ28,'FAB OVERVIEW'!$B$9:$B$144,0))</f>
        <v>360</v>
      </c>
      <c r="AL28" s="41">
        <f>INDEX('FAB OVERVIEW'!$D$9:$D$144,MATCH('FAB SCHEDULE'!AJ28,'FAB OVERVIEW'!$B$9:$B$144,0))</f>
        <v>0.73680000000000001</v>
      </c>
      <c r="AM28" s="13">
        <v>12</v>
      </c>
      <c r="AN28" s="13" t="s">
        <v>215</v>
      </c>
      <c r="AO28" s="13">
        <f>INDEX('FAB OVERVIEW'!$C$9:$C$144,MATCH('FAB SCHEDULE'!AN28,'FAB OVERVIEW'!$B$9:$B$144,0))</f>
        <v>50</v>
      </c>
      <c r="AP28" s="41">
        <f>INDEX('FAB OVERVIEW'!$D$9:$D$144,MATCH('FAB SCHEDULE'!AN28,'FAB OVERVIEW'!$B$9:$B$144,0))</f>
        <v>0.16699999999999998</v>
      </c>
    </row>
    <row r="29" spans="1:42" x14ac:dyDescent="0.35">
      <c r="A29" s="79"/>
      <c r="B29" s="91"/>
      <c r="C29" s="13">
        <v>13</v>
      </c>
      <c r="D29" s="13" t="s">
        <v>315</v>
      </c>
      <c r="E29" s="13">
        <f>INDEX('FAB OVERVIEW'!$C$9:$C$144,MATCH('FAB SCHEDULE'!D29,'FAB OVERVIEW'!$B$9:$B$144,0))</f>
        <v>15</v>
      </c>
      <c r="F29" s="41">
        <f>INDEX('FAB OVERVIEW'!$D$9:$D$144,MATCH('FAB SCHEDULE'!D29,'FAB OVERVIEW'!$B$9:$B$144,0))</f>
        <v>0.39945000000000003</v>
      </c>
      <c r="G29" s="13"/>
      <c r="H29" s="13"/>
      <c r="I29" s="13"/>
      <c r="J29" s="41"/>
      <c r="K29" s="13">
        <v>13</v>
      </c>
      <c r="L29" s="13" t="s">
        <v>2190</v>
      </c>
      <c r="M29" s="13">
        <f>INDEX('FAB OVERVIEW'!$C$9:$C$144,MATCH('FAB SCHEDULE'!L29,'FAB OVERVIEW'!$B$9:$B$144,0))*2</f>
        <v>20</v>
      </c>
      <c r="N29" s="41">
        <f>INDEX('FAB OVERVIEW'!$D$9:$D$144,MATCH('FAB SCHEDULE'!L29,'FAB OVERVIEW'!$B$9:$B$144,0))</f>
        <v>0.28870000000000001</v>
      </c>
      <c r="O29" s="13">
        <v>13</v>
      </c>
      <c r="P29" s="13">
        <v>104136</v>
      </c>
      <c r="Q29" s="13">
        <f>INDEX('FAB OVERVIEW'!$C$9:$C$144,MATCH('FAB SCHEDULE'!P29,'FAB OVERVIEW'!$B$9:$B$144,0))</f>
        <v>15</v>
      </c>
      <c r="R29" s="41">
        <f>INDEX('FAB OVERVIEW'!$D$9:$D$144,MATCH('FAB SCHEDULE'!P29,'FAB OVERVIEW'!$B$9:$B$144,0))</f>
        <v>0.36135</v>
      </c>
      <c r="S29" s="13"/>
      <c r="T29" s="13"/>
      <c r="U29" s="13"/>
      <c r="V29" s="41"/>
      <c r="W29" s="13">
        <v>13</v>
      </c>
      <c r="X29" s="13" t="s">
        <v>315</v>
      </c>
      <c r="Y29" s="13">
        <f>INDEX('FAB OVERVIEW'!$C$9:$C$144,MATCH('FAB SCHEDULE'!X29,'FAB OVERVIEW'!$B$9:$B$144,0))</f>
        <v>15</v>
      </c>
      <c r="Z29" s="41">
        <f>INDEX('FAB OVERVIEW'!$D$9:$D$144,MATCH('FAB SCHEDULE'!X29,'FAB OVERVIEW'!$B$9:$B$144,0))</f>
        <v>0.39945000000000003</v>
      </c>
      <c r="AA29" s="13"/>
      <c r="AB29" s="13"/>
      <c r="AC29" s="13"/>
      <c r="AD29" s="41"/>
      <c r="AE29" s="13">
        <v>13</v>
      </c>
      <c r="AF29" s="13" t="s">
        <v>2190</v>
      </c>
      <c r="AG29" s="13">
        <f>INDEX('FAB OVERVIEW'!$C$9:$C$144,MATCH('FAB SCHEDULE'!AF29,'FAB OVERVIEW'!$B$9:$B$144,0))*2</f>
        <v>20</v>
      </c>
      <c r="AH29" s="41">
        <f>INDEX('FAB OVERVIEW'!$D$9:$D$144,MATCH('FAB SCHEDULE'!AF29,'FAB OVERVIEW'!$B$9:$B$144,0))</f>
        <v>0.28870000000000001</v>
      </c>
      <c r="AI29" s="13">
        <v>13</v>
      </c>
      <c r="AJ29" s="13">
        <v>104136</v>
      </c>
      <c r="AK29" s="13">
        <f>INDEX('FAB OVERVIEW'!$C$9:$C$144,MATCH('FAB SCHEDULE'!AJ29,'FAB OVERVIEW'!$B$9:$B$144,0))</f>
        <v>15</v>
      </c>
      <c r="AL29" s="41">
        <f>INDEX('FAB OVERVIEW'!$D$9:$D$144,MATCH('FAB SCHEDULE'!AJ29,'FAB OVERVIEW'!$B$9:$B$144,0))</f>
        <v>0.36135</v>
      </c>
      <c r="AM29" s="13"/>
      <c r="AN29" s="13"/>
      <c r="AO29" s="13"/>
      <c r="AP29" s="41"/>
    </row>
    <row r="30" spans="1:42" x14ac:dyDescent="0.35">
      <c r="A30" s="79"/>
      <c r="B30" s="91"/>
      <c r="C30" s="13">
        <v>14</v>
      </c>
      <c r="D30" s="13">
        <v>100057</v>
      </c>
      <c r="E30" s="13">
        <f>INDEX('FAB OVERVIEW'!$C$9:$C$144,MATCH('FAB SCHEDULE'!D30,'FAB OVERVIEW'!$B$9:$B$144,0))</f>
        <v>10</v>
      </c>
      <c r="F30" s="41">
        <f>INDEX('FAB OVERVIEW'!$D$9:$D$144,MATCH('FAB SCHEDULE'!D30,'FAB OVERVIEW'!$B$9:$B$144,0))</f>
        <v>0.51669999999999994</v>
      </c>
      <c r="G30" s="13"/>
      <c r="H30" s="13"/>
      <c r="I30" s="13"/>
      <c r="J30" s="41"/>
      <c r="K30" s="13"/>
      <c r="L30" s="13"/>
      <c r="M30" s="13"/>
      <c r="N30" s="41"/>
      <c r="O30" s="13">
        <v>14</v>
      </c>
      <c r="P30" s="13" t="s">
        <v>229</v>
      </c>
      <c r="Q30" s="13">
        <f>INDEX('FAB OVERVIEW'!$C$9:$C$144,MATCH('FAB SCHEDULE'!P30,'FAB OVERVIEW'!$B$9:$B$144,0))</f>
        <v>40</v>
      </c>
      <c r="R30" s="41">
        <f>INDEX('FAB OVERVIEW'!$D$9:$D$144,MATCH('FAB SCHEDULE'!P30,'FAB OVERVIEW'!$B$9:$B$144,0))</f>
        <v>1.9599999999999999E-2</v>
      </c>
      <c r="S30" s="13"/>
      <c r="T30" s="13"/>
      <c r="U30" s="13"/>
      <c r="V30" s="41"/>
      <c r="W30" s="13">
        <v>14</v>
      </c>
      <c r="X30" s="13">
        <v>100057</v>
      </c>
      <c r="Y30" s="13">
        <f>INDEX('FAB OVERVIEW'!$C$9:$C$144,MATCH('FAB SCHEDULE'!X30,'FAB OVERVIEW'!$B$9:$B$144,0))</f>
        <v>10</v>
      </c>
      <c r="Z30" s="41">
        <f>INDEX('FAB OVERVIEW'!$D$9:$D$144,MATCH('FAB SCHEDULE'!X30,'FAB OVERVIEW'!$B$9:$B$144,0))</f>
        <v>0.51669999999999994</v>
      </c>
      <c r="AA30" s="13"/>
      <c r="AB30" s="13"/>
      <c r="AC30" s="13"/>
      <c r="AD30" s="41"/>
      <c r="AE30" s="13"/>
      <c r="AF30" s="13"/>
      <c r="AG30" s="13"/>
      <c r="AH30" s="41"/>
      <c r="AI30" s="13">
        <v>14</v>
      </c>
      <c r="AJ30" s="13" t="s">
        <v>229</v>
      </c>
      <c r="AK30" s="13">
        <f>INDEX('FAB OVERVIEW'!$C$9:$C$144,MATCH('FAB SCHEDULE'!AJ30,'FAB OVERVIEW'!$B$9:$B$144,0))</f>
        <v>40</v>
      </c>
      <c r="AL30" s="41">
        <f>INDEX('FAB OVERVIEW'!$D$9:$D$144,MATCH('FAB SCHEDULE'!AJ30,'FAB OVERVIEW'!$B$9:$B$144,0))</f>
        <v>1.9599999999999999E-2</v>
      </c>
      <c r="AM30" s="13"/>
      <c r="AN30" s="13"/>
      <c r="AO30" s="13"/>
      <c r="AP30" s="41"/>
    </row>
    <row r="31" spans="1:42" x14ac:dyDescent="0.35">
      <c r="A31" s="79"/>
      <c r="B31" s="91"/>
      <c r="C31" s="13">
        <v>15</v>
      </c>
      <c r="D31" s="13" t="s">
        <v>234</v>
      </c>
      <c r="E31" s="13">
        <f>INDEX('FAB OVERVIEW'!$C$9:$C$144,MATCH('FAB SCHEDULE'!D31,'FAB OVERVIEW'!$B$9:$B$144,0))</f>
        <v>1560</v>
      </c>
      <c r="F31" s="41">
        <f>INDEX('FAB OVERVIEW'!$D$9:$D$144,MATCH('FAB SCHEDULE'!D31,'FAB OVERVIEW'!$B$9:$B$144,0))</f>
        <v>3.7132000000000005</v>
      </c>
      <c r="J31" s="60"/>
      <c r="K31" s="13"/>
      <c r="L31" s="13"/>
      <c r="M31" s="13"/>
      <c r="N31" s="41"/>
      <c r="O31" s="13">
        <v>15</v>
      </c>
      <c r="P31" s="13">
        <v>105017</v>
      </c>
      <c r="Q31" s="13">
        <f>INDEX('FAB OVERVIEW'!$C$9:$C$144,MATCH('FAB SCHEDULE'!P31,'FAB OVERVIEW'!$B$9:$B$144,0))</f>
        <v>215</v>
      </c>
      <c r="R31" s="41">
        <f>INDEX('FAB OVERVIEW'!$D$9:$D$144,MATCH('FAB SCHEDULE'!P31,'FAB OVERVIEW'!$B$9:$B$144,0))</f>
        <v>0.77890000000000004</v>
      </c>
      <c r="S31" s="13"/>
      <c r="T31" s="13"/>
      <c r="U31" s="13"/>
      <c r="V31" s="41"/>
      <c r="W31" s="13">
        <v>15</v>
      </c>
      <c r="X31" s="13" t="s">
        <v>234</v>
      </c>
      <c r="Y31" s="13">
        <f>INDEX('FAB OVERVIEW'!$C$9:$C$144,MATCH('FAB SCHEDULE'!X31,'FAB OVERVIEW'!$B$9:$B$144,0))</f>
        <v>1560</v>
      </c>
      <c r="Z31" s="41">
        <f>INDEX('FAB OVERVIEW'!$D$9:$D$144,MATCH('FAB SCHEDULE'!X31,'FAB OVERVIEW'!$B$9:$B$144,0))</f>
        <v>3.7132000000000005</v>
      </c>
      <c r="AD31" s="60"/>
      <c r="AE31" s="13"/>
      <c r="AF31" s="13"/>
      <c r="AG31" s="13"/>
      <c r="AH31" s="41"/>
      <c r="AI31" s="13">
        <v>15</v>
      </c>
      <c r="AJ31" s="13">
        <v>105017</v>
      </c>
      <c r="AK31" s="13">
        <f>INDEX('FAB OVERVIEW'!$C$9:$C$144,MATCH('FAB SCHEDULE'!AJ31,'FAB OVERVIEW'!$B$9:$B$144,0))</f>
        <v>215</v>
      </c>
      <c r="AL31" s="41">
        <f>INDEX('FAB OVERVIEW'!$D$9:$D$144,MATCH('FAB SCHEDULE'!AJ31,'FAB OVERVIEW'!$B$9:$B$144,0))</f>
        <v>0.77890000000000004</v>
      </c>
      <c r="AM31" s="13"/>
      <c r="AN31" s="13"/>
      <c r="AO31" s="13"/>
      <c r="AP31" s="41"/>
    </row>
    <row r="32" spans="1:42" x14ac:dyDescent="0.35">
      <c r="A32" s="79"/>
      <c r="B32" s="91"/>
      <c r="C32" s="13"/>
      <c r="D32" s="13"/>
      <c r="E32" s="13"/>
      <c r="F32" s="41"/>
      <c r="J32" s="60"/>
      <c r="K32" s="13"/>
      <c r="L32" s="13"/>
      <c r="M32" s="13"/>
      <c r="N32" s="41"/>
      <c r="O32" s="13">
        <v>16</v>
      </c>
      <c r="P32" s="13" t="s">
        <v>291</v>
      </c>
      <c r="Q32" s="13">
        <f>INDEX('FAB OVERVIEW'!$C$9:$C$144,MATCH('FAB SCHEDULE'!P32,'FAB OVERVIEW'!$B$9:$B$144,0))</f>
        <v>70</v>
      </c>
      <c r="R32" s="41">
        <f>INDEX('FAB OVERVIEW'!$D$9:$D$144,MATCH('FAB SCHEDULE'!P32,'FAB OVERVIEW'!$B$9:$B$144,0))</f>
        <v>0.37409999999999999</v>
      </c>
      <c r="S32" s="13"/>
      <c r="T32" s="13"/>
      <c r="U32" s="13"/>
      <c r="V32" s="41"/>
      <c r="W32" s="13"/>
      <c r="X32" s="13"/>
      <c r="Y32" s="13"/>
      <c r="Z32" s="41"/>
      <c r="AD32" s="60"/>
      <c r="AE32" s="13"/>
      <c r="AF32" s="13"/>
      <c r="AG32" s="13"/>
      <c r="AH32" s="41"/>
      <c r="AI32" s="13">
        <v>16</v>
      </c>
      <c r="AJ32" s="13" t="s">
        <v>291</v>
      </c>
      <c r="AK32" s="13">
        <f>INDEX('FAB OVERVIEW'!$C$9:$C$144,MATCH('FAB SCHEDULE'!AJ32,'FAB OVERVIEW'!$B$9:$B$144,0))</f>
        <v>70</v>
      </c>
      <c r="AL32" s="41">
        <f>INDEX('FAB OVERVIEW'!$D$9:$D$144,MATCH('FAB SCHEDULE'!AJ32,'FAB OVERVIEW'!$B$9:$B$144,0))</f>
        <v>0.37409999999999999</v>
      </c>
      <c r="AM32" s="13"/>
      <c r="AN32" s="13"/>
      <c r="AO32" s="13"/>
      <c r="AP32" s="41"/>
    </row>
    <row r="33" spans="1:42" x14ac:dyDescent="0.35">
      <c r="A33" s="79"/>
      <c r="B33" s="67" t="s">
        <v>6764</v>
      </c>
      <c r="C33" s="69" t="s">
        <v>6783</v>
      </c>
      <c r="D33" s="62" t="s">
        <v>239</v>
      </c>
      <c r="E33" s="62">
        <f>IF(INDEX('FAB OVERVIEW'!$D$9:$D$144,MATCH('FAB SCHEDULE'!D33,'FAB OVERVIEW'!$B$9:$B$144,0))&lt;5,2*INDEX('FAB OVERVIEW'!$C$9:$C$144,MATCH('FAB SCHEDULE'!D33,'FAB OVERVIEW'!$B$9:$B$144,0)),INDEX('FAB OVERVIEW'!$C$9:$C$144,MATCH('FAB SCHEDULE'!D33,'FAB OVERVIEW'!$B$9:$B$144,0)))</f>
        <v>780</v>
      </c>
      <c r="F33" s="63">
        <f>IF(5&gt;INDEX('FAB OVERVIEW'!$D$9:$D$144,MATCH('FAB SCHEDULE'!D33,'FAB OVERVIEW'!$B$9:$B$144,0)),INDEX('FAB OVERVIEW'!$D$9:$D$144,MATCH('FAB SCHEDULE'!D33,'FAB OVERVIEW'!$B$9:$B$144,0))*2,INDEX('FAB OVERVIEW'!$D$9:$D$144,MATCH('FAB SCHEDULE'!D33,'FAB OVERVIEW'!$B$9:$B$144,0)))</f>
        <v>6.8024000000000004</v>
      </c>
      <c r="G33" s="69" t="s">
        <v>6784</v>
      </c>
      <c r="H33" s="62" t="s">
        <v>4884</v>
      </c>
      <c r="I33" s="62">
        <f>IF(INDEX('FAB OVERVIEW'!$D$9:$D$144,MATCH('FAB SCHEDULE'!H33,'FAB OVERVIEW'!$B$9:$B$144,0))&lt;5,2*INDEX('FAB OVERVIEW'!$C$9:$C$144,MATCH('FAB SCHEDULE'!H33,'FAB OVERVIEW'!$B$9:$B$144,0)),INDEX('FAB OVERVIEW'!$C$9:$C$144,MATCH('FAB SCHEDULE'!H33,'FAB OVERVIEW'!$B$9:$B$144,0)))</f>
        <v>225</v>
      </c>
      <c r="J33" s="63">
        <f>IF(5&gt;INDEX('FAB OVERVIEW'!$D$9:$D$144,MATCH('FAB SCHEDULE'!H33,'FAB OVERVIEW'!$B$9:$B$144,0)),INDEX('FAB OVERVIEW'!$D$9:$D$144,MATCH('FAB SCHEDULE'!H33,'FAB OVERVIEW'!$B$9:$B$144,0))*2,INDEX('FAB OVERVIEW'!$D$9:$D$144,MATCH('FAB SCHEDULE'!H33,'FAB OVERVIEW'!$B$9:$B$144,0)))</f>
        <v>9.6932500000000008</v>
      </c>
      <c r="K33" s="69" t="s">
        <v>6783</v>
      </c>
      <c r="L33" s="62" t="s">
        <v>5298</v>
      </c>
      <c r="M33" s="62">
        <f>IF(INDEX('FAB OVERVIEW'!$D$9:$D$144,MATCH('FAB SCHEDULE'!L33,'FAB OVERVIEW'!$B$9:$B$144,0))&lt;5,2*INDEX('FAB OVERVIEW'!$C$9:$C$144,MATCH('FAB SCHEDULE'!L33,'FAB OVERVIEW'!$B$9:$B$144,0)),INDEX('FAB OVERVIEW'!$C$9:$C$144,MATCH('FAB SCHEDULE'!L33,'FAB OVERVIEW'!$B$9:$B$144,0)))</f>
        <v>510</v>
      </c>
      <c r="N33" s="63">
        <f>IF(5&gt;INDEX('FAB OVERVIEW'!$D$9:$D$144,MATCH('FAB SCHEDULE'!L33,'FAB OVERVIEW'!$B$9:$B$144,0)),INDEX('FAB OVERVIEW'!$D$9:$D$144,MATCH('FAB SCHEDULE'!L33,'FAB OVERVIEW'!$B$9:$B$144,0))*2,INDEX('FAB OVERVIEW'!$D$9:$D$144,MATCH('FAB SCHEDULE'!L33,'FAB OVERVIEW'!$B$9:$B$144,0)))</f>
        <v>4.1363000000000003</v>
      </c>
      <c r="O33" s="69" t="s">
        <v>6784</v>
      </c>
      <c r="P33" s="62" t="s">
        <v>695</v>
      </c>
      <c r="Q33" s="62">
        <f>IF(INDEX('FAB OVERVIEW'!$D$9:$D$144,MATCH('FAB SCHEDULE'!P33,'FAB OVERVIEW'!$B$9:$B$144,0))&lt;5,2*INDEX('FAB OVERVIEW'!$C$9:$C$144,MATCH('FAB SCHEDULE'!P33,'FAB OVERVIEW'!$B$9:$B$144,0)),INDEX('FAB OVERVIEW'!$C$9:$C$144,MATCH('FAB SCHEDULE'!P33,'FAB OVERVIEW'!$B$9:$B$144,0)))</f>
        <v>185</v>
      </c>
      <c r="R33" s="63">
        <f>IF(5&gt;INDEX('FAB OVERVIEW'!$D$9:$D$144,MATCH('FAB SCHEDULE'!P33,'FAB OVERVIEW'!$B$9:$B$144,0)),INDEX('FAB OVERVIEW'!$D$9:$D$144,MATCH('FAB SCHEDULE'!P33,'FAB OVERVIEW'!$B$9:$B$144,0))*2,INDEX('FAB OVERVIEW'!$D$9:$D$144,MATCH('FAB SCHEDULE'!P33,'FAB OVERVIEW'!$B$9:$B$144,0)))</f>
        <v>6.3964500000000006</v>
      </c>
      <c r="S33" s="84" t="s">
        <v>6786</v>
      </c>
      <c r="T33" s="85"/>
      <c r="U33" s="85"/>
      <c r="V33" s="86"/>
      <c r="W33" s="69" t="s">
        <v>6783</v>
      </c>
      <c r="X33" s="62" t="s">
        <v>195</v>
      </c>
      <c r="Y33" s="62">
        <f>IF(INDEX('FAB OVERVIEW'!$D$9:$D$144,MATCH('FAB SCHEDULE'!X33,'FAB OVERVIEW'!$B$9:$B$144,0))&lt;5,2*INDEX('FAB OVERVIEW'!$C$9:$C$144,MATCH('FAB SCHEDULE'!X33,'FAB OVERVIEW'!$B$9:$B$144,0)),INDEX('FAB OVERVIEW'!$C$9:$C$144,MATCH('FAB SCHEDULE'!X33,'FAB OVERVIEW'!$B$9:$B$144,0)))</f>
        <v>1190</v>
      </c>
      <c r="Z33" s="63">
        <f>IF(5&gt;INDEX('FAB OVERVIEW'!$D$9:$D$144,MATCH('FAB SCHEDULE'!X33,'FAB OVERVIEW'!$B$9:$B$144,0)),INDEX('FAB OVERVIEW'!$D$9:$D$144,MATCH('FAB SCHEDULE'!X33,'FAB OVERVIEW'!$B$9:$B$144,0))*2,INDEX('FAB OVERVIEW'!$D$9:$D$144,MATCH('FAB SCHEDULE'!X33,'FAB OVERVIEW'!$B$9:$B$144,0)))</f>
        <v>5.1886000000000001</v>
      </c>
      <c r="AA33" s="69" t="s">
        <v>6785</v>
      </c>
      <c r="AB33" s="62" t="s">
        <v>4884</v>
      </c>
      <c r="AC33" s="62">
        <f>IF(INDEX('FAB OVERVIEW'!$D$9:$D$144,MATCH('FAB SCHEDULE'!AB33,'FAB OVERVIEW'!$B$9:$B$144,0))&lt;5,2*INDEX('FAB OVERVIEW'!$C$9:$C$144,MATCH('FAB SCHEDULE'!AB33,'FAB OVERVIEW'!$B$9:$B$144,0)),INDEX('FAB OVERVIEW'!$C$9:$C$144,MATCH('FAB SCHEDULE'!AB33,'FAB OVERVIEW'!$B$9:$B$144,0)))</f>
        <v>225</v>
      </c>
      <c r="AD33" s="63">
        <f>IF(5&gt;INDEX('FAB OVERVIEW'!$D$9:$D$144,MATCH('FAB SCHEDULE'!AB33,'FAB OVERVIEW'!$B$9:$B$144,0)),INDEX('FAB OVERVIEW'!$D$9:$D$144,MATCH('FAB SCHEDULE'!AB33,'FAB OVERVIEW'!$B$9:$B$144,0))*2,INDEX('FAB OVERVIEW'!$D$9:$D$144,MATCH('FAB SCHEDULE'!AB33,'FAB OVERVIEW'!$B$9:$B$144,0)))</f>
        <v>9.6932500000000008</v>
      </c>
      <c r="AE33" s="69" t="s">
        <v>6783</v>
      </c>
      <c r="AF33" s="62" t="s">
        <v>4344</v>
      </c>
      <c r="AG33" s="62">
        <f>IF(INDEX('FAB OVERVIEW'!$D$9:$D$144,MATCH('FAB SCHEDULE'!AF33,'FAB OVERVIEW'!$B$9:$B$144,0))&lt;5,2*INDEX('FAB OVERVIEW'!$C$9:$C$144,MATCH('FAB SCHEDULE'!AF33,'FAB OVERVIEW'!$B$9:$B$144,0)),INDEX('FAB OVERVIEW'!$C$9:$C$144,MATCH('FAB SCHEDULE'!AF33,'FAB OVERVIEW'!$B$9:$B$144,0)))</f>
        <v>510</v>
      </c>
      <c r="AH33" s="62">
        <f>IF(5&gt;INDEX('FAB OVERVIEW'!$D$9:$D$144,MATCH('FAB SCHEDULE'!AF33,'FAB OVERVIEW'!$B$9:$B$144,0)),INDEX('FAB OVERVIEW'!$D$9:$D$144,MATCH('FAB SCHEDULE'!AF33,'FAB OVERVIEW'!$B$9:$B$144,0))*2,INDEX('FAB OVERVIEW'!$D$9:$D$144,MATCH('FAB SCHEDULE'!AF33,'FAB OVERVIEW'!$B$9:$B$144,0)))</f>
        <v>6.1711999999999998</v>
      </c>
      <c r="AI33" s="69" t="s">
        <v>6785</v>
      </c>
      <c r="AJ33" s="62" t="s">
        <v>695</v>
      </c>
      <c r="AK33" s="62">
        <f>IF(INDEX('FAB OVERVIEW'!$D$9:$D$144,MATCH('FAB SCHEDULE'!AJ33,'FAB OVERVIEW'!$B$9:$B$144,0))&lt;5,2*INDEX('FAB OVERVIEW'!$C$9:$C$144,MATCH('FAB SCHEDULE'!AJ33,'FAB OVERVIEW'!$B$9:$B$144,0)),INDEX('FAB OVERVIEW'!$C$9:$C$144,MATCH('FAB SCHEDULE'!AJ33,'FAB OVERVIEW'!$B$9:$B$144,0)))</f>
        <v>185</v>
      </c>
      <c r="AL33" s="63">
        <f>IF(5&gt;INDEX('FAB OVERVIEW'!$D$9:$D$144,MATCH('FAB SCHEDULE'!AJ33,'FAB OVERVIEW'!$B$9:$B$144,0)),INDEX('FAB OVERVIEW'!$D$9:$D$144,MATCH('FAB SCHEDULE'!AJ33,'FAB OVERVIEW'!$B$9:$B$144,0))*2,INDEX('FAB OVERVIEW'!$D$9:$D$144,MATCH('FAB SCHEDULE'!AJ33,'FAB OVERVIEW'!$B$9:$B$144,0)))</f>
        <v>6.3964500000000006</v>
      </c>
      <c r="AM33" s="84" t="s">
        <v>6786</v>
      </c>
      <c r="AN33" s="85"/>
      <c r="AO33" s="85"/>
      <c r="AP33" s="86"/>
    </row>
    <row r="34" spans="1:42" s="13" customFormat="1" x14ac:dyDescent="0.35">
      <c r="A34" s="79" t="s">
        <v>6765</v>
      </c>
      <c r="B34" s="79"/>
      <c r="C34" s="13" t="str">
        <f>INDEX('FAB OVERVIEW'!$I$9:$I$139,MATCH('FAB SCHEDULE'!D34,'FAB OVERVIEW'!$F$9:$F$144,0))</f>
        <v>ANY</v>
      </c>
      <c r="D34" s="13" t="s">
        <v>204</v>
      </c>
      <c r="E34" s="13">
        <f>INDEX('FAB OVERVIEW'!$G$9:$G$139,MATCH('FAB SCHEDULE'!D34,'FAB OVERVIEW'!$F$9:$F$144,0))</f>
        <v>180</v>
      </c>
      <c r="F34" s="41">
        <f>INDEX('FAB OVERVIEW'!$H$9:$H$139,MATCH('FAB SCHEDULE'!D34,'FAB OVERVIEW'!$F$9:$F$144,0))</f>
        <v>1.823</v>
      </c>
      <c r="G34" s="13" t="str">
        <f>INDEX('FAB OVERVIEW'!$I$9:$I$139,MATCH('FAB SCHEDULE'!H34,'FAB OVERVIEW'!$F$9:$F$144,0))</f>
        <v>60 Ton/Dahlstrom</v>
      </c>
      <c r="H34" s="13" t="s">
        <v>223</v>
      </c>
      <c r="I34" s="13">
        <f>INDEX('FAB OVERVIEW'!$G$9:$G$139,MATCH('FAB SCHEDULE'!H34,'FAB OVERVIEW'!$F$9:$F$144,0))</f>
        <v>25</v>
      </c>
      <c r="J34" s="41">
        <f>INDEX('FAB OVERVIEW'!$H$9:$H$139,MATCH('FAB SCHEDULE'!H34,'FAB OVERVIEW'!$F$9:$F$144,0))</f>
        <v>1.756</v>
      </c>
      <c r="K34" s="13" t="str">
        <f>INDEX('FAB OVERVIEW'!$I$9:$I$139,MATCH('FAB SCHEDULE'!L34,'FAB OVERVIEW'!$F$9:$F$144,0))</f>
        <v>Cone</v>
      </c>
      <c r="L34" s="13" t="s">
        <v>292</v>
      </c>
      <c r="M34" s="13">
        <f>INDEX('FAB OVERVIEW'!$G$9:$G$139,MATCH('FAB SCHEDULE'!L34,'FAB OVERVIEW'!$F$9:$F$144,0))</f>
        <v>60</v>
      </c>
      <c r="N34" s="41">
        <f>INDEX('FAB OVERVIEW'!$H$9:$H$139,MATCH('FAB SCHEDULE'!L34,'FAB OVERVIEW'!$F$9:$F$144,0))</f>
        <v>0.59960000000000002</v>
      </c>
      <c r="O34" s="13" t="str">
        <f>INDEX('FAB OVERVIEW'!$I$9:$I$139,MATCH('FAB SCHEDULE'!P34,'FAB OVERVIEW'!$F$9:$F$144,0))</f>
        <v>ANY</v>
      </c>
      <c r="P34" s="13" t="s">
        <v>298</v>
      </c>
      <c r="Q34" s="13">
        <f>INDEX('FAB OVERVIEW'!$G$9:$G$139,MATCH('FAB SCHEDULE'!P34,'FAB OVERVIEW'!$F$9:$F$144,0))</f>
        <v>25</v>
      </c>
      <c r="R34" s="41">
        <f>INDEX('FAB OVERVIEW'!$H$9:$H$139,MATCH('FAB SCHEDULE'!P34,'FAB OVERVIEW'!$F$9:$F$144,0))</f>
        <v>0.42700000000000005</v>
      </c>
      <c r="S34" s="14" t="str">
        <f>INDEX('FAB OVERVIEW'!$I$9:$I$139,MATCH('FAB SCHEDULE'!T34,'FAB OVERVIEW'!$F$9:$F$144,0))</f>
        <v>60 Ton/Dahlstrom</v>
      </c>
      <c r="T34" s="14" t="s">
        <v>288</v>
      </c>
      <c r="U34" s="14">
        <f>INDEX('FAB OVERVIEW'!$G$9:$G$139,MATCH('FAB SCHEDULE'!T34,'FAB OVERVIEW'!$F$9:$F$144,0))</f>
        <v>70</v>
      </c>
      <c r="V34" s="41">
        <f>INDEX('FAB OVERVIEW'!$H$9:$H$139,MATCH('FAB SCHEDULE'!T34,'FAB OVERVIEW'!$F$9:$F$144,0))</f>
        <v>2.585</v>
      </c>
      <c r="W34" s="13" t="str">
        <f>INDEX('FAB OVERVIEW'!$I$9:$I$139,MATCH('FAB SCHEDULE'!X34,'FAB OVERVIEW'!$F$9:$F$144,0))</f>
        <v>ANY</v>
      </c>
      <c r="X34" s="13" t="s">
        <v>204</v>
      </c>
      <c r="Y34" s="13">
        <f>INDEX('FAB OVERVIEW'!$G$9:$G$139,MATCH('FAB SCHEDULE'!X34,'FAB OVERVIEW'!$F$9:$F$144,0))</f>
        <v>180</v>
      </c>
      <c r="Z34" s="41">
        <f>INDEX('FAB OVERVIEW'!$H$9:$H$139,MATCH('FAB SCHEDULE'!X34,'FAB OVERVIEW'!$F$9:$F$144,0))</f>
        <v>1.823</v>
      </c>
      <c r="AA34" s="13" t="str">
        <f>INDEX('FAB OVERVIEW'!$I$9:$I$139,MATCH('FAB SCHEDULE'!AB34,'FAB OVERVIEW'!$F$9:$F$144,0))</f>
        <v>60 Ton/Dahlstrom</v>
      </c>
      <c r="AB34" s="13" t="s">
        <v>223</v>
      </c>
      <c r="AC34" s="13">
        <f>INDEX('FAB OVERVIEW'!$G$9:$G$139,MATCH('FAB SCHEDULE'!AB34,'FAB OVERVIEW'!$F$9:$F$144,0))</f>
        <v>25</v>
      </c>
      <c r="AD34" s="41">
        <f>INDEX('FAB OVERVIEW'!$H$9:$H$139,MATCH('FAB SCHEDULE'!AB34,'FAB OVERVIEW'!$F$9:$F$144,0))</f>
        <v>1.756</v>
      </c>
      <c r="AE34" s="13" t="str">
        <f>INDEX('FAB OVERVIEW'!$I$9:$I$139,MATCH('FAB SCHEDULE'!AF34,'FAB OVERVIEW'!$F$9:$F$144,0))</f>
        <v>Cone</v>
      </c>
      <c r="AF34" s="13" t="s">
        <v>292</v>
      </c>
      <c r="AG34" s="13">
        <f>INDEX('FAB OVERVIEW'!$G$9:$G$139,MATCH('FAB SCHEDULE'!AF34,'FAB OVERVIEW'!$F$9:$F$144,0))</f>
        <v>60</v>
      </c>
      <c r="AH34" s="41">
        <f>INDEX('FAB OVERVIEW'!$H$9:$H$139,MATCH('FAB SCHEDULE'!AF34,'FAB OVERVIEW'!$F$9:$F$144,0))</f>
        <v>0.59960000000000002</v>
      </c>
      <c r="AI34" s="13" t="str">
        <f>INDEX('FAB OVERVIEW'!$I$9:$I$139,MATCH('FAB SCHEDULE'!AJ34,'FAB OVERVIEW'!$F$9:$F$144,0))</f>
        <v>ANY</v>
      </c>
      <c r="AJ34" s="13" t="s">
        <v>298</v>
      </c>
      <c r="AK34" s="13">
        <f>INDEX('FAB OVERVIEW'!$G$9:$G$139,MATCH('FAB SCHEDULE'!AJ34,'FAB OVERVIEW'!$F$9:$F$144,0))</f>
        <v>25</v>
      </c>
      <c r="AL34" s="41">
        <f>INDEX('FAB OVERVIEW'!$H$9:$H$139,MATCH('FAB SCHEDULE'!AJ34,'FAB OVERVIEW'!$F$9:$F$144,0))</f>
        <v>0.42700000000000005</v>
      </c>
      <c r="AM34" s="13" t="str">
        <f>INDEX('FAB OVERVIEW'!$I$9:$I$139,MATCH('FAB SCHEDULE'!AN34,'FAB OVERVIEW'!$F$9:$F$144,0))</f>
        <v>60 Ton/Dahlstrom</v>
      </c>
      <c r="AN34" s="13" t="s">
        <v>288</v>
      </c>
      <c r="AO34" s="13">
        <f>INDEX('FAB OVERVIEW'!$G$9:$G$139,MATCH('FAB SCHEDULE'!AN34,'FAB OVERVIEW'!$F$9:$F$144,0))</f>
        <v>70</v>
      </c>
      <c r="AP34" s="41">
        <f>INDEX('FAB OVERVIEW'!$H$9:$H$139,MATCH('FAB SCHEDULE'!AN34,'FAB OVERVIEW'!$F$9:$F$144,0))</f>
        <v>2.585</v>
      </c>
    </row>
    <row r="35" spans="1:42" s="13" customFormat="1" x14ac:dyDescent="0.35">
      <c r="A35" s="79"/>
      <c r="B35" s="79"/>
      <c r="C35" s="13" t="str">
        <f>INDEX('FAB OVERVIEW'!$I$9:$I$139,MATCH('FAB SCHEDULE'!D35,'FAB OVERVIEW'!$F$9:$F$144,0))</f>
        <v>60 Ton</v>
      </c>
      <c r="D35" s="13">
        <v>100298</v>
      </c>
      <c r="E35" s="13">
        <f>INDEX('FAB OVERVIEW'!$G$9:$G$139,MATCH('FAB SCHEDULE'!D35,'FAB OVERVIEW'!$F$9:$F$144,0))</f>
        <v>25</v>
      </c>
      <c r="F35" s="41">
        <f>INDEX('FAB OVERVIEW'!$H$9:$H$139,MATCH('FAB SCHEDULE'!D35,'FAB OVERVIEW'!$F$9:$F$144,0))</f>
        <v>0.84400000000000008</v>
      </c>
      <c r="G35" s="13" t="str">
        <f>INDEX('FAB OVERVIEW'!$I$9:$I$139,MATCH('FAB SCHEDULE'!H35,'FAB OVERVIEW'!$F$9:$F$144,0))</f>
        <v>ANY</v>
      </c>
      <c r="H35" s="13" t="s">
        <v>208</v>
      </c>
      <c r="I35" s="13">
        <f>INDEX('FAB OVERVIEW'!$G$9:$G$139,MATCH('FAB SCHEDULE'!H35,'FAB OVERVIEW'!$F$9:$F$144,0))</f>
        <v>90</v>
      </c>
      <c r="J35" s="41">
        <f>INDEX('FAB OVERVIEW'!$H$9:$H$139,MATCH('FAB SCHEDULE'!H35,'FAB OVERVIEW'!$F$9:$F$144,0))</f>
        <v>1.5999999999999999</v>
      </c>
      <c r="K35" s="13" t="str">
        <f>INDEX('FAB OVERVIEW'!$I$9:$I$139,MATCH('FAB SCHEDULE'!L35,'FAB OVERVIEW'!$F$9:$F$144,0))</f>
        <v>60 Ton</v>
      </c>
      <c r="L35" s="13">
        <v>104131</v>
      </c>
      <c r="M35" s="13">
        <f>INDEX('FAB OVERVIEW'!$G$9:$G$139,MATCH('FAB SCHEDULE'!L35,'FAB OVERVIEW'!$F$9:$F$144,0))</f>
        <v>30</v>
      </c>
      <c r="N35" s="41">
        <f>INDEX('FAB OVERVIEW'!$H$9:$H$139,MATCH('FAB SCHEDULE'!L35,'FAB OVERVIEW'!$F$9:$F$144,0))</f>
        <v>0.67600000000000005</v>
      </c>
      <c r="O35" s="13" t="str">
        <f>INDEX('FAB OVERVIEW'!$I$9:$I$139,MATCH('FAB SCHEDULE'!P35,'FAB OVERVIEW'!$F$9:$F$144,0))</f>
        <v>60 Ton</v>
      </c>
      <c r="P35" s="13" t="s">
        <v>313</v>
      </c>
      <c r="Q35" s="13">
        <f>INDEX('FAB OVERVIEW'!$G$9:$G$139,MATCH('FAB SCHEDULE'!P35,'FAB OVERVIEW'!$F$9:$F$144,0))</f>
        <v>15</v>
      </c>
      <c r="R35" s="41">
        <f>INDEX('FAB OVERVIEW'!$H$9:$H$139,MATCH('FAB SCHEDULE'!P35,'FAB OVERVIEW'!$F$9:$F$144,0))</f>
        <v>1.2356</v>
      </c>
      <c r="S35" s="14" t="str">
        <f>INDEX('FAB OVERVIEW'!$I$9:$I$139,MATCH('FAB SCHEDULE'!T35,'FAB OVERVIEW'!$F$9:$F$144,0))</f>
        <v>60 Ton</v>
      </c>
      <c r="T35" s="14" t="s">
        <v>228</v>
      </c>
      <c r="U35" s="14">
        <f>INDEX('FAB OVERVIEW'!$G$9:$G$139,MATCH('FAB SCHEDULE'!T35,'FAB OVERVIEW'!$F$9:$F$144,0))</f>
        <v>40</v>
      </c>
      <c r="V35" s="41">
        <f>INDEX('FAB OVERVIEW'!$H$9:$H$139,MATCH('FAB SCHEDULE'!T35,'FAB OVERVIEW'!$F$9:$F$144,0))</f>
        <v>1.67</v>
      </c>
      <c r="W35" s="13" t="str">
        <f>INDEX('FAB OVERVIEW'!$I$9:$I$139,MATCH('FAB SCHEDULE'!X35,'FAB OVERVIEW'!$F$9:$F$144,0))</f>
        <v>60 Ton</v>
      </c>
      <c r="X35" s="13">
        <v>100298</v>
      </c>
      <c r="Y35" s="13">
        <f>INDEX('FAB OVERVIEW'!$G$9:$G$139,MATCH('FAB SCHEDULE'!X35,'FAB OVERVIEW'!$F$9:$F$144,0))</f>
        <v>25</v>
      </c>
      <c r="Z35" s="41">
        <f>INDEX('FAB OVERVIEW'!$H$9:$H$139,MATCH('FAB SCHEDULE'!X35,'FAB OVERVIEW'!$F$9:$F$144,0))</f>
        <v>0.84400000000000008</v>
      </c>
      <c r="AA35" s="13" t="str">
        <f>INDEX('FAB OVERVIEW'!$I$9:$I$139,MATCH('FAB SCHEDULE'!AB35,'FAB OVERVIEW'!$F$9:$F$144,0))</f>
        <v>ANY</v>
      </c>
      <c r="AB35" s="13" t="s">
        <v>208</v>
      </c>
      <c r="AC35" s="13">
        <f>INDEX('FAB OVERVIEW'!$G$9:$G$139,MATCH('FAB SCHEDULE'!AB35,'FAB OVERVIEW'!$F$9:$F$144,0))</f>
        <v>90</v>
      </c>
      <c r="AD35" s="41">
        <f>INDEX('FAB OVERVIEW'!$H$9:$H$139,MATCH('FAB SCHEDULE'!AB35,'FAB OVERVIEW'!$F$9:$F$144,0))</f>
        <v>1.5999999999999999</v>
      </c>
      <c r="AE35" s="13" t="str">
        <f>INDEX('FAB OVERVIEW'!$I$9:$I$139,MATCH('FAB SCHEDULE'!AF35,'FAB OVERVIEW'!$F$9:$F$144,0))</f>
        <v>60 Ton</v>
      </c>
      <c r="AF35" s="13">
        <v>104131</v>
      </c>
      <c r="AG35" s="13">
        <f>INDEX('FAB OVERVIEW'!$G$9:$G$139,MATCH('FAB SCHEDULE'!AF35,'FAB OVERVIEW'!$F$9:$F$144,0))</f>
        <v>30</v>
      </c>
      <c r="AH35" s="41">
        <f>INDEX('FAB OVERVIEW'!$H$9:$H$139,MATCH('FAB SCHEDULE'!AF35,'FAB OVERVIEW'!$F$9:$F$144,0))</f>
        <v>0.67600000000000005</v>
      </c>
      <c r="AI35" s="13" t="str">
        <f>INDEX('FAB OVERVIEW'!$I$9:$I$139,MATCH('FAB SCHEDULE'!AJ35,'FAB OVERVIEW'!$F$9:$F$144,0))</f>
        <v>60 Ton</v>
      </c>
      <c r="AJ35" s="13" t="s">
        <v>313</v>
      </c>
      <c r="AK35" s="13">
        <f>INDEX('FAB OVERVIEW'!$G$9:$G$139,MATCH('FAB SCHEDULE'!AJ35,'FAB OVERVIEW'!$F$9:$F$144,0))</f>
        <v>15</v>
      </c>
      <c r="AL35" s="41">
        <f>INDEX('FAB OVERVIEW'!$H$9:$H$139,MATCH('FAB SCHEDULE'!AJ35,'FAB OVERVIEW'!$F$9:$F$144,0))</f>
        <v>1.2356</v>
      </c>
      <c r="AM35" s="13" t="str">
        <f>INDEX('FAB OVERVIEW'!$I$9:$I$139,MATCH('FAB SCHEDULE'!AN35,'FAB OVERVIEW'!$F$9:$F$144,0))</f>
        <v>60 Ton</v>
      </c>
      <c r="AN35" s="13" t="s">
        <v>228</v>
      </c>
      <c r="AO35" s="13">
        <f>INDEX('FAB OVERVIEW'!$G$9:$G$139,MATCH('FAB SCHEDULE'!AN35,'FAB OVERVIEW'!$F$9:$F$144,0))</f>
        <v>40</v>
      </c>
      <c r="AP35" s="41">
        <f>INDEX('FAB OVERVIEW'!$H$9:$H$139,MATCH('FAB SCHEDULE'!AN35,'FAB OVERVIEW'!$F$9:$F$144,0))</f>
        <v>1.67</v>
      </c>
    </row>
    <row r="36" spans="1:42" s="13" customFormat="1" x14ac:dyDescent="0.35">
      <c r="A36" s="79"/>
      <c r="B36" s="79"/>
      <c r="C36" s="13" t="str">
        <f>INDEX('FAB OVERVIEW'!$I$9:$I$139,MATCH('FAB SCHEDULE'!D36,'FAB OVERVIEW'!$F$9:$F$144,0))</f>
        <v>Cone</v>
      </c>
      <c r="D36" s="13">
        <v>100407</v>
      </c>
      <c r="E36" s="13">
        <f>INDEX('FAB OVERVIEW'!$G$9:$G$139,MATCH('FAB SCHEDULE'!D36,'FAB OVERVIEW'!$F$9:$F$144,0))</f>
        <v>95</v>
      </c>
      <c r="F36" s="41">
        <f>INDEX('FAB OVERVIEW'!$H$9:$H$139,MATCH('FAB SCHEDULE'!D36,'FAB OVERVIEW'!$F$9:$F$144,0))</f>
        <v>0.64900000000000002</v>
      </c>
      <c r="G36" s="13" t="str">
        <f>INDEX('FAB OVERVIEW'!$I$9:$I$139,MATCH('FAB SCHEDULE'!H36,'FAB OVERVIEW'!$F$9:$F$144,0))</f>
        <v>Cone</v>
      </c>
      <c r="H36" s="13" t="s">
        <v>222</v>
      </c>
      <c r="I36" s="13">
        <f>INDEX('FAB OVERVIEW'!$G$9:$G$139,MATCH('FAB SCHEDULE'!H36,'FAB OVERVIEW'!$F$9:$F$144,0))</f>
        <v>25</v>
      </c>
      <c r="J36" s="41">
        <f>INDEX('FAB OVERVIEW'!$H$9:$H$139,MATCH('FAB SCHEDULE'!H36,'FAB OVERVIEW'!$F$9:$F$144,0))</f>
        <v>0.53275000000000006</v>
      </c>
      <c r="K36" s="13" t="str">
        <f>INDEX('FAB OVERVIEW'!$I$9:$I$139,MATCH('FAB SCHEDULE'!L36,'FAB OVERVIEW'!$F$9:$F$144,0))</f>
        <v>60 Ton</v>
      </c>
      <c r="L36" s="13">
        <v>104139</v>
      </c>
      <c r="M36" s="13">
        <f>INDEX('FAB OVERVIEW'!$G$9:$G$139,MATCH('FAB SCHEDULE'!L36,'FAB OVERVIEW'!$F$9:$F$144,0))</f>
        <v>30</v>
      </c>
      <c r="N36" s="41">
        <f>INDEX('FAB OVERVIEW'!$H$9:$H$139,MATCH('FAB SCHEDULE'!L36,'FAB OVERVIEW'!$F$9:$F$144,0))</f>
        <v>0.66339999999999999</v>
      </c>
      <c r="O36" s="13" t="str">
        <f>INDEX('FAB OVERVIEW'!$I$9:$I$139,MATCH('FAB SCHEDULE'!P36,'FAB OVERVIEW'!$F$9:$F$144,0))</f>
        <v>Cone</v>
      </c>
      <c r="P36" s="13">
        <v>101923</v>
      </c>
      <c r="Q36" s="13">
        <f>INDEX('FAB OVERVIEW'!$G$9:$G$139,MATCH('FAB SCHEDULE'!P36,'FAB OVERVIEW'!$F$9:$F$144,0))</f>
        <v>280</v>
      </c>
      <c r="R36" s="41">
        <f>INDEX('FAB OVERVIEW'!$H$9:$H$139,MATCH('FAB SCHEDULE'!P36,'FAB OVERVIEW'!$F$9:$F$144,0))</f>
        <v>2.1539999999999999</v>
      </c>
      <c r="S36" s="14" t="str">
        <f>INDEX('FAB OVERVIEW'!$I$9:$I$139,MATCH('FAB SCHEDULE'!T36,'FAB OVERVIEW'!$F$9:$F$144,0))</f>
        <v>Cone</v>
      </c>
      <c r="T36" s="14">
        <v>100107</v>
      </c>
      <c r="U36" s="14">
        <f>INDEX('FAB OVERVIEW'!$G$9:$G$139,MATCH('FAB SCHEDULE'!T36,'FAB OVERVIEW'!$F$9:$F$144,0))</f>
        <v>70</v>
      </c>
      <c r="V36" s="41">
        <f>INDEX('FAB OVERVIEW'!$H$9:$H$139,MATCH('FAB SCHEDULE'!T36,'FAB OVERVIEW'!$F$9:$F$144,0))</f>
        <v>0.36160000000000003</v>
      </c>
      <c r="W36" s="13" t="str">
        <f>INDEX('FAB OVERVIEW'!$I$9:$I$139,MATCH('FAB SCHEDULE'!X36,'FAB OVERVIEW'!$F$9:$F$144,0))</f>
        <v>Cone</v>
      </c>
      <c r="X36" s="13">
        <v>100407</v>
      </c>
      <c r="Y36" s="13">
        <f>INDEX('FAB OVERVIEW'!$G$9:$G$139,MATCH('FAB SCHEDULE'!X36,'FAB OVERVIEW'!$F$9:$F$144,0))</f>
        <v>95</v>
      </c>
      <c r="Z36" s="41">
        <f>INDEX('FAB OVERVIEW'!$H$9:$H$139,MATCH('FAB SCHEDULE'!X36,'FAB OVERVIEW'!$F$9:$F$144,0))</f>
        <v>0.64900000000000002</v>
      </c>
      <c r="AA36" s="13" t="str">
        <f>INDEX('FAB OVERVIEW'!$I$9:$I$139,MATCH('FAB SCHEDULE'!AB36,'FAB OVERVIEW'!$F$9:$F$144,0))</f>
        <v>Cone</v>
      </c>
      <c r="AB36" s="13" t="s">
        <v>222</v>
      </c>
      <c r="AC36" s="13">
        <f>INDEX('FAB OVERVIEW'!$G$9:$G$139,MATCH('FAB SCHEDULE'!AB36,'FAB OVERVIEW'!$F$9:$F$144,0))</f>
        <v>25</v>
      </c>
      <c r="AD36" s="41">
        <f>INDEX('FAB OVERVIEW'!$H$9:$H$139,MATCH('FAB SCHEDULE'!AB36,'FAB OVERVIEW'!$F$9:$F$144,0))</f>
        <v>0.53275000000000006</v>
      </c>
      <c r="AE36" s="13" t="str">
        <f>INDEX('FAB OVERVIEW'!$I$9:$I$139,MATCH('FAB SCHEDULE'!AF36,'FAB OVERVIEW'!$F$9:$F$144,0))</f>
        <v>60 Ton</v>
      </c>
      <c r="AF36" s="13">
        <v>104139</v>
      </c>
      <c r="AG36" s="13">
        <f>INDEX('FAB OVERVIEW'!$G$9:$G$139,MATCH('FAB SCHEDULE'!AF36,'FAB OVERVIEW'!$F$9:$F$144,0))</f>
        <v>30</v>
      </c>
      <c r="AH36" s="41">
        <f>INDEX('FAB OVERVIEW'!$H$9:$H$139,MATCH('FAB SCHEDULE'!AF36,'FAB OVERVIEW'!$F$9:$F$144,0))</f>
        <v>0.66339999999999999</v>
      </c>
      <c r="AI36" s="13" t="str">
        <f>INDEX('FAB OVERVIEW'!$I$9:$I$139,MATCH('FAB SCHEDULE'!AJ36,'FAB OVERVIEW'!$F$9:$F$144,0))</f>
        <v>Cone</v>
      </c>
      <c r="AJ36" s="13">
        <v>101923</v>
      </c>
      <c r="AK36" s="13">
        <f>INDEX('FAB OVERVIEW'!$G$9:$G$139,MATCH('FAB SCHEDULE'!AJ36,'FAB OVERVIEW'!$F$9:$F$144,0))</f>
        <v>280</v>
      </c>
      <c r="AL36" s="41">
        <f>INDEX('FAB OVERVIEW'!$H$9:$H$139,MATCH('FAB SCHEDULE'!AJ36,'FAB OVERVIEW'!$F$9:$F$144,0))</f>
        <v>2.1539999999999999</v>
      </c>
      <c r="AM36" s="13" t="str">
        <f>INDEX('FAB OVERVIEW'!$I$9:$I$139,MATCH('FAB SCHEDULE'!AN36,'FAB OVERVIEW'!$F$9:$F$144,0))</f>
        <v>Cone</v>
      </c>
      <c r="AN36" s="13">
        <v>100107</v>
      </c>
      <c r="AO36" s="13">
        <f>INDEX('FAB OVERVIEW'!$G$9:$G$139,MATCH('FAB SCHEDULE'!AN36,'FAB OVERVIEW'!$F$9:$F$144,0))</f>
        <v>70</v>
      </c>
      <c r="AP36" s="41">
        <f>INDEX('FAB OVERVIEW'!$H$9:$H$139,MATCH('FAB SCHEDULE'!AN36,'FAB OVERVIEW'!$F$9:$F$144,0))</f>
        <v>0.36160000000000003</v>
      </c>
    </row>
    <row r="37" spans="1:42" s="13" customFormat="1" x14ac:dyDescent="0.35">
      <c r="A37" s="79"/>
      <c r="B37" s="79"/>
      <c r="C37" s="13" t="str">
        <f>INDEX('FAB OVERVIEW'!$I$9:$I$139,MATCH('FAB SCHEDULE'!D37,'FAB OVERVIEW'!$F$9:$F$144,0))</f>
        <v>Cone</v>
      </c>
      <c r="D37" s="13">
        <v>101886</v>
      </c>
      <c r="E37" s="13">
        <f>INDEX('FAB OVERVIEW'!$G$9:$G$139,MATCH('FAB SCHEDULE'!D37,'FAB OVERVIEW'!$F$9:$F$144,0))</f>
        <v>70</v>
      </c>
      <c r="F37" s="41">
        <f>INDEX('FAB OVERVIEW'!$H$9:$H$139,MATCH('FAB SCHEDULE'!D37,'FAB OVERVIEW'!$F$9:$F$144,0))</f>
        <v>0.55549999999999999</v>
      </c>
      <c r="G37" s="13" t="str">
        <f>INDEX('FAB OVERVIEW'!$I$9:$I$139,MATCH('FAB SCHEDULE'!H37,'FAB OVERVIEW'!$F$9:$F$144,0))</f>
        <v>60 Ton/Dahlstrom</v>
      </c>
      <c r="H37" s="13" t="s">
        <v>209</v>
      </c>
      <c r="I37" s="13">
        <f>INDEX('FAB OVERVIEW'!$G$9:$G$139,MATCH('FAB SCHEDULE'!H37,'FAB OVERVIEW'!$F$9:$F$144,0))</f>
        <v>90</v>
      </c>
      <c r="J37" s="41">
        <f>INDEX('FAB OVERVIEW'!$H$9:$H$139,MATCH('FAB SCHEDULE'!H37,'FAB OVERVIEW'!$F$9:$F$144,0))</f>
        <v>6.04</v>
      </c>
      <c r="K37" s="13" t="str">
        <f>INDEX('FAB OVERVIEW'!$I$9:$I$139,MATCH('FAB SCHEDULE'!L37,'FAB OVERVIEW'!$F$9:$F$144,0))</f>
        <v>60 Ton</v>
      </c>
      <c r="L37" s="13" t="s">
        <v>280</v>
      </c>
      <c r="M37" s="13">
        <f>INDEX('FAB OVERVIEW'!$G$9:$G$139,MATCH('FAB SCHEDULE'!L37,'FAB OVERVIEW'!$F$9:$F$144,0))</f>
        <v>70</v>
      </c>
      <c r="N37" s="41">
        <f>INDEX('FAB OVERVIEW'!$H$9:$H$139,MATCH('FAB SCHEDULE'!L37,'FAB OVERVIEW'!$F$9:$F$144,0))</f>
        <v>4.0284000000000004</v>
      </c>
      <c r="O37" s="13" t="str">
        <f>INDEX('FAB OVERVIEW'!$I$9:$I$139,MATCH('FAB SCHEDULE'!P37,'FAB OVERVIEW'!$F$9:$F$144,0))</f>
        <v>cone</v>
      </c>
      <c r="P37" s="13" t="s">
        <v>304</v>
      </c>
      <c r="Q37" s="13">
        <f>INDEX('FAB OVERVIEW'!$G$9:$G$139,MATCH('FAB SCHEDULE'!P37,'FAB OVERVIEW'!$F$9:$F$144,0))</f>
        <v>100</v>
      </c>
      <c r="R37" s="41">
        <f>INDEX('FAB OVERVIEW'!$H$9:$H$139,MATCH('FAB SCHEDULE'!P37,'FAB OVERVIEW'!$F$9:$F$144,0))</f>
        <v>0.37167000000000006</v>
      </c>
      <c r="S37" s="14" t="str">
        <f>INDEX('FAB OVERVIEW'!$I$9:$I$139,MATCH('FAB SCHEDULE'!T37,'FAB OVERVIEW'!$F$9:$F$144,0))</f>
        <v>60 Ton/25 Ton</v>
      </c>
      <c r="T37" s="14">
        <v>100297</v>
      </c>
      <c r="U37" s="14">
        <f>INDEX('FAB OVERVIEW'!$G$9:$G$139,MATCH('FAB SCHEDULE'!T37,'FAB OVERVIEW'!$F$9:$F$144,0))</f>
        <v>25</v>
      </c>
      <c r="V37" s="41">
        <f>INDEX('FAB OVERVIEW'!$H$9:$H$139,MATCH('FAB SCHEDULE'!T37,'FAB OVERVIEW'!$F$9:$F$144,0))</f>
        <v>1.3892500000000001</v>
      </c>
      <c r="W37" s="13" t="str">
        <f>INDEX('FAB OVERVIEW'!$I$9:$I$139,MATCH('FAB SCHEDULE'!X37,'FAB OVERVIEW'!$F$9:$F$144,0))</f>
        <v>Cone</v>
      </c>
      <c r="X37" s="13">
        <v>101886</v>
      </c>
      <c r="Y37" s="13">
        <f>INDEX('FAB OVERVIEW'!$G$9:$G$139,MATCH('FAB SCHEDULE'!X37,'FAB OVERVIEW'!$F$9:$F$144,0))</f>
        <v>70</v>
      </c>
      <c r="Z37" s="41">
        <f>INDEX('FAB OVERVIEW'!$H$9:$H$139,MATCH('FAB SCHEDULE'!X37,'FAB OVERVIEW'!$F$9:$F$144,0))</f>
        <v>0.55549999999999999</v>
      </c>
      <c r="AA37" s="13" t="str">
        <f>INDEX('FAB OVERVIEW'!$I$9:$I$139,MATCH('FAB SCHEDULE'!AB37,'FAB OVERVIEW'!$F$9:$F$144,0))</f>
        <v>60 Ton/Dahlstrom</v>
      </c>
      <c r="AB37" s="13" t="s">
        <v>209</v>
      </c>
      <c r="AC37" s="13">
        <f>INDEX('FAB OVERVIEW'!$G$9:$G$139,MATCH('FAB SCHEDULE'!AB37,'FAB OVERVIEW'!$F$9:$F$144,0))</f>
        <v>90</v>
      </c>
      <c r="AD37" s="41">
        <f>INDEX('FAB OVERVIEW'!$H$9:$H$139,MATCH('FAB SCHEDULE'!AB37,'FAB OVERVIEW'!$F$9:$F$144,0))</f>
        <v>6.04</v>
      </c>
      <c r="AE37" s="13" t="str">
        <f>INDEX('FAB OVERVIEW'!$I$9:$I$139,MATCH('FAB SCHEDULE'!AF37,'FAB OVERVIEW'!$F$9:$F$144,0))</f>
        <v>60 Ton</v>
      </c>
      <c r="AF37" s="13" t="s">
        <v>280</v>
      </c>
      <c r="AG37" s="13">
        <f>INDEX('FAB OVERVIEW'!$G$9:$G$139,MATCH('FAB SCHEDULE'!AF37,'FAB OVERVIEW'!$F$9:$F$144,0))</f>
        <v>70</v>
      </c>
      <c r="AH37" s="41">
        <f>INDEX('FAB OVERVIEW'!$H$9:$H$139,MATCH('FAB SCHEDULE'!AF37,'FAB OVERVIEW'!$F$9:$F$144,0))</f>
        <v>4.0284000000000004</v>
      </c>
      <c r="AI37" s="13" t="str">
        <f>INDEX('FAB OVERVIEW'!$I$9:$I$139,MATCH('FAB SCHEDULE'!AJ37,'FAB OVERVIEW'!$F$9:$F$144,0))</f>
        <v>cone</v>
      </c>
      <c r="AJ37" s="13" t="s">
        <v>304</v>
      </c>
      <c r="AK37" s="13">
        <f>INDEX('FAB OVERVIEW'!$G$9:$G$139,MATCH('FAB SCHEDULE'!AJ37,'FAB OVERVIEW'!$F$9:$F$144,0))</f>
        <v>100</v>
      </c>
      <c r="AL37" s="41">
        <f>INDEX('FAB OVERVIEW'!$H$9:$H$139,MATCH('FAB SCHEDULE'!AJ37,'FAB OVERVIEW'!$F$9:$F$144,0))</f>
        <v>0.37167000000000006</v>
      </c>
      <c r="AM37" s="13" t="str">
        <f>INDEX('FAB OVERVIEW'!$I$9:$I$139,MATCH('FAB SCHEDULE'!AN37,'FAB OVERVIEW'!$F$9:$F$144,0))</f>
        <v>60 Ton/25 Ton</v>
      </c>
      <c r="AN37" s="13">
        <v>100297</v>
      </c>
      <c r="AO37" s="13">
        <f>INDEX('FAB OVERVIEW'!$G$9:$G$139,MATCH('FAB SCHEDULE'!AN37,'FAB OVERVIEW'!$F$9:$F$144,0))</f>
        <v>25</v>
      </c>
      <c r="AP37" s="41">
        <f>INDEX('FAB OVERVIEW'!$H$9:$H$139,MATCH('FAB SCHEDULE'!AN37,'FAB OVERVIEW'!$F$9:$F$144,0))</f>
        <v>1.3892500000000001</v>
      </c>
    </row>
    <row r="38" spans="1:42" s="13" customFormat="1" x14ac:dyDescent="0.35">
      <c r="A38" s="79"/>
      <c r="B38" s="79"/>
      <c r="C38" s="13" t="str">
        <f>INDEX('FAB OVERVIEW'!$I$9:$I$139,MATCH('FAB SCHEDULE'!D38,'FAB OVERVIEW'!$F$9:$F$144,0))</f>
        <v>Cone</v>
      </c>
      <c r="D38" s="13">
        <v>100818</v>
      </c>
      <c r="E38" s="13">
        <f>INDEX('FAB OVERVIEW'!$G$9:$G$139,MATCH('FAB SCHEDULE'!D38,'FAB OVERVIEW'!$F$9:$F$144,0))</f>
        <v>150</v>
      </c>
      <c r="F38" s="41">
        <f>INDEX('FAB OVERVIEW'!$H$9:$H$139,MATCH('FAB SCHEDULE'!D38,'FAB OVERVIEW'!$F$9:$F$144,0))</f>
        <v>1.0825</v>
      </c>
      <c r="G38" s="13" t="str">
        <f>INDEX('FAB OVERVIEW'!$I$9:$I$139,MATCH('FAB SCHEDULE'!H38,'FAB OVERVIEW'!$F$9:$F$144,0))</f>
        <v>ANY</v>
      </c>
      <c r="H38" s="13">
        <v>100329</v>
      </c>
      <c r="I38" s="13">
        <f>INDEX('FAB OVERVIEW'!$G$9:$G$139,MATCH('FAB SCHEDULE'!H38,'FAB OVERVIEW'!$F$9:$F$144,0))</f>
        <v>25</v>
      </c>
      <c r="J38" s="41">
        <f>INDEX('FAB OVERVIEW'!$H$9:$H$139,MATCH('FAB SCHEDULE'!H38,'FAB OVERVIEW'!$F$9:$F$144,0))</f>
        <v>0.70025000000000004</v>
      </c>
      <c r="K38" s="13" t="str">
        <f>INDEX('FAB OVERVIEW'!$I$9:$I$139,MATCH('FAB SCHEDULE'!L38,'FAB OVERVIEW'!$F$9:$F$144,0))</f>
        <v>60 Ton</v>
      </c>
      <c r="L38" s="13" t="s">
        <v>300</v>
      </c>
      <c r="M38" s="13">
        <f>INDEX('FAB OVERVIEW'!$G$9:$G$139,MATCH('FAB SCHEDULE'!L38,'FAB OVERVIEW'!$F$9:$F$144,0))</f>
        <v>25</v>
      </c>
      <c r="N38" s="41">
        <f>INDEX('FAB OVERVIEW'!$H$9:$H$139,MATCH('FAB SCHEDULE'!L38,'FAB OVERVIEW'!$F$9:$F$144,0))</f>
        <v>1.5445000000000002</v>
      </c>
      <c r="O38" s="13" t="str">
        <f>INDEX('FAB OVERVIEW'!$I$9:$I$139,MATCH('FAB SCHEDULE'!P38,'FAB OVERVIEW'!$F$9:$F$144,0))</f>
        <v>Cone</v>
      </c>
      <c r="P38" s="13">
        <v>100058</v>
      </c>
      <c r="Q38" s="13">
        <f>INDEX('FAB OVERVIEW'!$G$9:$G$139,MATCH('FAB SCHEDULE'!P38,'FAB OVERVIEW'!$F$9:$F$144,0))</f>
        <v>30</v>
      </c>
      <c r="R38" s="41">
        <f>INDEX('FAB OVERVIEW'!$H$9:$H$139,MATCH('FAB SCHEDULE'!P38,'FAB OVERVIEW'!$F$9:$F$144,0))</f>
        <v>0.83900000000000008</v>
      </c>
      <c r="S38" s="14" t="str">
        <f>INDEX('FAB OVERVIEW'!$I$9:$I$139,MATCH('FAB SCHEDULE'!T38,'FAB OVERVIEW'!$F$9:$F$144,0))</f>
        <v>60 Ton</v>
      </c>
      <c r="T38" s="14" t="s">
        <v>310</v>
      </c>
      <c r="U38" s="14">
        <f>INDEX('FAB OVERVIEW'!$G$9:$G$139,MATCH('FAB SCHEDULE'!T38,'FAB OVERVIEW'!$F$9:$F$144,0))</f>
        <v>15</v>
      </c>
      <c r="V38" s="41">
        <f>INDEX('FAB OVERVIEW'!$H$9:$H$139,MATCH('FAB SCHEDULE'!T38,'FAB OVERVIEW'!$F$9:$F$144,0))</f>
        <v>1.0813999999999999</v>
      </c>
      <c r="W38" s="13" t="str">
        <f>INDEX('FAB OVERVIEW'!$I$9:$I$139,MATCH('FAB SCHEDULE'!X38,'FAB OVERVIEW'!$F$9:$F$144,0))</f>
        <v>Cone</v>
      </c>
      <c r="X38" s="13">
        <v>100818</v>
      </c>
      <c r="Y38" s="13">
        <f>INDEX('FAB OVERVIEW'!$G$9:$G$139,MATCH('FAB SCHEDULE'!X38,'FAB OVERVIEW'!$F$9:$F$144,0))</f>
        <v>150</v>
      </c>
      <c r="Z38" s="41">
        <f>INDEX('FAB OVERVIEW'!$H$9:$H$139,MATCH('FAB SCHEDULE'!X38,'FAB OVERVIEW'!$F$9:$F$144,0))</f>
        <v>1.0825</v>
      </c>
      <c r="AA38" s="13" t="str">
        <f>INDEX('FAB OVERVIEW'!$I$9:$I$139,MATCH('FAB SCHEDULE'!AB38,'FAB OVERVIEW'!$F$9:$F$144,0))</f>
        <v>ANY</v>
      </c>
      <c r="AB38" s="13">
        <v>100329</v>
      </c>
      <c r="AC38" s="13">
        <f>INDEX('FAB OVERVIEW'!$G$9:$G$139,MATCH('FAB SCHEDULE'!AB38,'FAB OVERVIEW'!$F$9:$F$144,0))</f>
        <v>25</v>
      </c>
      <c r="AD38" s="41">
        <f>INDEX('FAB OVERVIEW'!$H$9:$H$139,MATCH('FAB SCHEDULE'!AB38,'FAB OVERVIEW'!$F$9:$F$144,0))</f>
        <v>0.70025000000000004</v>
      </c>
      <c r="AE38" s="13" t="str">
        <f>INDEX('FAB OVERVIEW'!$I$9:$I$139,MATCH('FAB SCHEDULE'!AF38,'FAB OVERVIEW'!$F$9:$F$144,0))</f>
        <v>60 Ton</v>
      </c>
      <c r="AF38" s="13" t="s">
        <v>300</v>
      </c>
      <c r="AG38" s="13">
        <f>INDEX('FAB OVERVIEW'!$G$9:$G$139,MATCH('FAB SCHEDULE'!AF38,'FAB OVERVIEW'!$F$9:$F$144,0))</f>
        <v>25</v>
      </c>
      <c r="AH38" s="41">
        <f>INDEX('FAB OVERVIEW'!$H$9:$H$139,MATCH('FAB SCHEDULE'!AF38,'FAB OVERVIEW'!$F$9:$F$144,0))</f>
        <v>1.5445000000000002</v>
      </c>
      <c r="AI38" s="13" t="str">
        <f>INDEX('FAB OVERVIEW'!$I$9:$I$139,MATCH('FAB SCHEDULE'!AJ38,'FAB OVERVIEW'!$F$9:$F$144,0))</f>
        <v>Cone</v>
      </c>
      <c r="AJ38" s="13">
        <v>100058</v>
      </c>
      <c r="AK38" s="13">
        <f>INDEX('FAB OVERVIEW'!$G$9:$G$139,MATCH('FAB SCHEDULE'!AJ38,'FAB OVERVIEW'!$F$9:$F$144,0))</f>
        <v>30</v>
      </c>
      <c r="AL38" s="41">
        <f>INDEX('FAB OVERVIEW'!$H$9:$H$139,MATCH('FAB SCHEDULE'!AJ38,'FAB OVERVIEW'!$F$9:$F$144,0))</f>
        <v>0.83900000000000008</v>
      </c>
      <c r="AM38" s="13" t="str">
        <f>INDEX('FAB OVERVIEW'!$I$9:$I$139,MATCH('FAB SCHEDULE'!AN38,'FAB OVERVIEW'!$F$9:$F$144,0))</f>
        <v>60 Ton</v>
      </c>
      <c r="AN38" s="13" t="s">
        <v>310</v>
      </c>
      <c r="AO38" s="13">
        <f>INDEX('FAB OVERVIEW'!$G$9:$G$139,MATCH('FAB SCHEDULE'!AN38,'FAB OVERVIEW'!$F$9:$F$144,0))</f>
        <v>15</v>
      </c>
      <c r="AP38" s="41">
        <f>INDEX('FAB OVERVIEW'!$H$9:$H$139,MATCH('FAB SCHEDULE'!AN38,'FAB OVERVIEW'!$F$9:$F$144,0))</f>
        <v>1.0813999999999999</v>
      </c>
    </row>
    <row r="39" spans="1:42" s="13" customFormat="1" x14ac:dyDescent="0.35">
      <c r="A39" s="79"/>
      <c r="B39" s="79"/>
      <c r="C39" s="13" t="str">
        <f>INDEX('FAB OVERVIEW'!$I$9:$I$139,MATCH('FAB SCHEDULE'!D39,'FAB OVERVIEW'!$F$9:$F$144,0))</f>
        <v>ANY</v>
      </c>
      <c r="D39" s="13">
        <v>100122</v>
      </c>
      <c r="E39" s="13">
        <f>INDEX('FAB OVERVIEW'!$G$9:$G$139,MATCH('FAB SCHEDULE'!D39,'FAB OVERVIEW'!$F$9:$F$144,0))</f>
        <v>75</v>
      </c>
      <c r="F39" s="41">
        <f>INDEX('FAB OVERVIEW'!$H$9:$H$139,MATCH('FAB SCHEDULE'!D39,'FAB OVERVIEW'!$F$9:$F$144,0))</f>
        <v>0.37441999999999998</v>
      </c>
      <c r="G39" s="13" t="str">
        <f>INDEX('FAB OVERVIEW'!$I$9:$I$139,MATCH('FAB SCHEDULE'!H39,'FAB OVERVIEW'!$F$9:$F$144,0))</f>
        <v>Cone</v>
      </c>
      <c r="H39" s="13" t="s">
        <v>205</v>
      </c>
      <c r="I39" s="13">
        <f>INDEX('FAB OVERVIEW'!$G$9:$G$139,MATCH('FAB SCHEDULE'!H39,'FAB OVERVIEW'!$F$9:$F$144,0))</f>
        <v>180</v>
      </c>
      <c r="J39" s="41">
        <f>INDEX('FAB OVERVIEW'!$H$9:$H$139,MATCH('FAB SCHEDULE'!H39,'FAB OVERVIEW'!$F$9:$F$144,0))</f>
        <v>2.5979999999999999</v>
      </c>
      <c r="K39" s="13" t="str">
        <f>INDEX('FAB OVERVIEW'!$I$9:$I$139,MATCH('FAB SCHEDULE'!L39,'FAB OVERVIEW'!$F$9:$F$144,0))</f>
        <v>Cone</v>
      </c>
      <c r="L39" s="13">
        <v>101047</v>
      </c>
      <c r="M39" s="13">
        <f>INDEX('FAB OVERVIEW'!$G$9:$G$139,MATCH('FAB SCHEDULE'!L39,'FAB OVERVIEW'!$F$9:$F$144,0))</f>
        <v>30</v>
      </c>
      <c r="N39" s="41">
        <f>INDEX('FAB OVERVIEW'!$H$9:$H$139,MATCH('FAB SCHEDULE'!L39,'FAB OVERVIEW'!$F$9:$F$144,0))</f>
        <v>0.33167000000000002</v>
      </c>
      <c r="O39" s="13" t="str">
        <f>INDEX('FAB OVERVIEW'!$I$9:$I$139,MATCH('FAB SCHEDULE'!P39,'FAB OVERVIEW'!$F$9:$F$144,0))</f>
        <v>Dahlstrom/ALL</v>
      </c>
      <c r="P39" s="13" t="s">
        <v>305</v>
      </c>
      <c r="Q39" s="13">
        <f>INDEX('FAB OVERVIEW'!$G$9:$G$139,MATCH('FAB SCHEDULE'!P39,'FAB OVERVIEW'!$F$9:$F$144,0))</f>
        <v>25</v>
      </c>
      <c r="R39" s="41">
        <f>INDEX('FAB OVERVIEW'!$H$9:$H$139,MATCH('FAB SCHEDULE'!P39,'FAB OVERVIEW'!$F$9:$F$144,0))</f>
        <v>0.88424999999999998</v>
      </c>
      <c r="S39" s="14" t="str">
        <f>INDEX('FAB OVERVIEW'!$I$9:$I$139,MATCH('FAB SCHEDULE'!T39,'FAB OVERVIEW'!$F$9:$F$144,0))</f>
        <v>90 Ton</v>
      </c>
      <c r="T39" s="14">
        <v>100160</v>
      </c>
      <c r="U39" s="14">
        <f>INDEX('FAB OVERVIEW'!$G$9:$G$139,MATCH('FAB SCHEDULE'!T39,'FAB OVERVIEW'!$F$9:$F$144,0))</f>
        <v>95</v>
      </c>
      <c r="V39" s="41">
        <f>INDEX('FAB OVERVIEW'!$H$9:$H$139,MATCH('FAB SCHEDULE'!T39,'FAB OVERVIEW'!$F$9:$F$144,0))</f>
        <v>1.637</v>
      </c>
      <c r="W39" s="13" t="str">
        <f>INDEX('FAB OVERVIEW'!$I$9:$I$139,MATCH('FAB SCHEDULE'!X39,'FAB OVERVIEW'!$F$9:$F$144,0))</f>
        <v>ANY</v>
      </c>
      <c r="X39" s="13">
        <v>100122</v>
      </c>
      <c r="Y39" s="13">
        <f>INDEX('FAB OVERVIEW'!$G$9:$G$139,MATCH('FAB SCHEDULE'!X39,'FAB OVERVIEW'!$F$9:$F$144,0))</f>
        <v>75</v>
      </c>
      <c r="Z39" s="41">
        <f>INDEX('FAB OVERVIEW'!$H$9:$H$139,MATCH('FAB SCHEDULE'!X39,'FAB OVERVIEW'!$F$9:$F$144,0))</f>
        <v>0.37441999999999998</v>
      </c>
      <c r="AA39" s="13" t="str">
        <f>INDEX('FAB OVERVIEW'!$I$9:$I$139,MATCH('FAB SCHEDULE'!AB39,'FAB OVERVIEW'!$F$9:$F$144,0))</f>
        <v>Cone</v>
      </c>
      <c r="AB39" s="13" t="s">
        <v>205</v>
      </c>
      <c r="AC39" s="13">
        <f>INDEX('FAB OVERVIEW'!$G$9:$G$139,MATCH('FAB SCHEDULE'!AB39,'FAB OVERVIEW'!$F$9:$F$144,0))</f>
        <v>180</v>
      </c>
      <c r="AD39" s="41">
        <f>INDEX('FAB OVERVIEW'!$H$9:$H$139,MATCH('FAB SCHEDULE'!AB39,'FAB OVERVIEW'!$F$9:$F$144,0))</f>
        <v>2.5979999999999999</v>
      </c>
      <c r="AE39" s="13" t="str">
        <f>INDEX('FAB OVERVIEW'!$I$9:$I$139,MATCH('FAB SCHEDULE'!AF39,'FAB OVERVIEW'!$F$9:$F$144,0))</f>
        <v>Cone</v>
      </c>
      <c r="AF39" s="13">
        <v>101047</v>
      </c>
      <c r="AG39" s="13">
        <f>INDEX('FAB OVERVIEW'!$G$9:$G$139,MATCH('FAB SCHEDULE'!AF39,'FAB OVERVIEW'!$F$9:$F$144,0))</f>
        <v>30</v>
      </c>
      <c r="AH39" s="41">
        <f>INDEX('FAB OVERVIEW'!$H$9:$H$139,MATCH('FAB SCHEDULE'!AF39,'FAB OVERVIEW'!$F$9:$F$144,0))</f>
        <v>0.33167000000000002</v>
      </c>
      <c r="AI39" s="13" t="str">
        <f>INDEX('FAB OVERVIEW'!$I$9:$I$139,MATCH('FAB SCHEDULE'!AJ39,'FAB OVERVIEW'!$F$9:$F$144,0))</f>
        <v>Dahlstrom/ALL</v>
      </c>
      <c r="AJ39" s="13" t="s">
        <v>305</v>
      </c>
      <c r="AK39" s="13">
        <f>INDEX('FAB OVERVIEW'!$G$9:$G$139,MATCH('FAB SCHEDULE'!AJ39,'FAB OVERVIEW'!$F$9:$F$144,0))</f>
        <v>25</v>
      </c>
      <c r="AL39" s="41">
        <f>INDEX('FAB OVERVIEW'!$H$9:$H$139,MATCH('FAB SCHEDULE'!AJ39,'FAB OVERVIEW'!$F$9:$F$144,0))</f>
        <v>0.88424999999999998</v>
      </c>
      <c r="AM39" s="13" t="str">
        <f>INDEX('FAB OVERVIEW'!$I$9:$I$139,MATCH('FAB SCHEDULE'!AN39,'FAB OVERVIEW'!$F$9:$F$144,0))</f>
        <v>90 Ton</v>
      </c>
      <c r="AN39" s="13">
        <v>100160</v>
      </c>
      <c r="AO39" s="13">
        <f>INDEX('FAB OVERVIEW'!$G$9:$G$139,MATCH('FAB SCHEDULE'!AN39,'FAB OVERVIEW'!$F$9:$F$144,0))</f>
        <v>95</v>
      </c>
      <c r="AP39" s="41">
        <f>INDEX('FAB OVERVIEW'!$H$9:$H$139,MATCH('FAB SCHEDULE'!AN39,'FAB OVERVIEW'!$F$9:$F$144,0))</f>
        <v>1.637</v>
      </c>
    </row>
    <row r="40" spans="1:42" s="13" customFormat="1" x14ac:dyDescent="0.35">
      <c r="A40" s="79"/>
      <c r="B40" s="79"/>
      <c r="C40" s="13" t="str">
        <f>INDEX('FAB OVERVIEW'!$I$9:$I$139,MATCH('FAB SCHEDULE'!D40,'FAB OVERVIEW'!$F$9:$F$144,0))</f>
        <v>ANY</v>
      </c>
      <c r="D40" s="13" t="s">
        <v>3674</v>
      </c>
      <c r="E40" s="13">
        <f>INDEX('FAB OVERVIEW'!$G$9:$G$139,MATCH('FAB SCHEDULE'!D40,'FAB OVERVIEW'!$F$9:$F$144,0))</f>
        <v>225</v>
      </c>
      <c r="F40" s="41">
        <f>INDEX('FAB OVERVIEW'!$H$9:$H$139,MATCH('FAB SCHEDULE'!D40,'FAB OVERVIEW'!$F$9:$F$144,0))</f>
        <v>3.8075000000000001</v>
      </c>
      <c r="G40" s="13" t="str">
        <f>INDEX('FAB OVERVIEW'!$I$9:$I$139,MATCH('FAB SCHEDULE'!H40,'FAB OVERVIEW'!$F$9:$F$144,0))</f>
        <v>ANY</v>
      </c>
      <c r="H40" s="13" t="s">
        <v>312</v>
      </c>
      <c r="I40" s="13">
        <f>INDEX('FAB OVERVIEW'!$G$9:$G$139,MATCH('FAB SCHEDULE'!H40,'FAB OVERVIEW'!$F$9:$F$144,0))</f>
        <v>15</v>
      </c>
      <c r="J40" s="41">
        <f>INDEX('FAB OVERVIEW'!$H$9:$H$139,MATCH('FAB SCHEDULE'!H40,'FAB OVERVIEW'!$F$9:$F$144,0))</f>
        <v>0.50385000000000002</v>
      </c>
      <c r="K40" s="13" t="str">
        <f>INDEX('FAB OVERVIEW'!$I$9:$I$139,MATCH('FAB SCHEDULE'!L40,'FAB OVERVIEW'!$F$9:$F$144,0))</f>
        <v>Cone</v>
      </c>
      <c r="L40" s="13" t="s">
        <v>284</v>
      </c>
      <c r="M40" s="13">
        <f>INDEX('FAB OVERVIEW'!$G$9:$G$139,MATCH('FAB SCHEDULE'!L40,'FAB OVERVIEW'!$F$9:$F$144,0))</f>
        <v>70</v>
      </c>
      <c r="N40" s="41">
        <f>INDEX('FAB OVERVIEW'!$H$9:$H$139,MATCH('FAB SCHEDULE'!L40,'FAB OVERVIEW'!$F$9:$F$144,0))</f>
        <v>0.77810000000000001</v>
      </c>
      <c r="O40" s="13" t="str">
        <f>INDEX('FAB OVERVIEW'!$I$9:$I$139,MATCH('FAB SCHEDULE'!P40,'FAB OVERVIEW'!$F$9:$F$144,0))</f>
        <v>25 Ton/ANY</v>
      </c>
      <c r="P40" s="13">
        <v>101922</v>
      </c>
      <c r="Q40" s="13">
        <f>INDEX('FAB OVERVIEW'!$G$9:$G$139,MATCH('FAB SCHEDULE'!P40,'FAB OVERVIEW'!$F$9:$F$144,0))</f>
        <v>70</v>
      </c>
      <c r="R40" s="41">
        <f>INDEX('FAB OVERVIEW'!$H$9:$H$139,MATCH('FAB SCHEDULE'!P40,'FAB OVERVIEW'!$F$9:$F$144,0))</f>
        <v>3.391</v>
      </c>
      <c r="S40" s="14" t="str">
        <f>INDEX('FAB OVERVIEW'!$I$9:$I$139,MATCH('FAB SCHEDULE'!T40,'FAB OVERVIEW'!$F$9:$F$144,0))</f>
        <v>ANY</v>
      </c>
      <c r="T40" s="14">
        <v>100112</v>
      </c>
      <c r="U40" s="14">
        <f>INDEX('FAB OVERVIEW'!$G$9:$G$139,MATCH('FAB SCHEDULE'!T40,'FAB OVERVIEW'!$F$9:$F$144,0))</f>
        <v>75</v>
      </c>
      <c r="V40" s="41">
        <f>INDEX('FAB OVERVIEW'!$H$9:$H$139,MATCH('FAB SCHEDULE'!T40,'FAB OVERVIEW'!$F$9:$F$144,0))</f>
        <v>1.13642</v>
      </c>
      <c r="W40" s="13" t="str">
        <f>INDEX('FAB OVERVIEW'!$I$9:$I$139,MATCH('FAB SCHEDULE'!X40,'FAB OVERVIEW'!$F$9:$F$144,0))</f>
        <v>ANY</v>
      </c>
      <c r="X40" s="13" t="s">
        <v>3674</v>
      </c>
      <c r="Y40" s="13">
        <f>INDEX('FAB OVERVIEW'!$G$9:$G$139,MATCH('FAB SCHEDULE'!X40,'FAB OVERVIEW'!$F$9:$F$144,0))</f>
        <v>225</v>
      </c>
      <c r="Z40" s="41">
        <f>INDEX('FAB OVERVIEW'!$H$9:$H$139,MATCH('FAB SCHEDULE'!X40,'FAB OVERVIEW'!$F$9:$F$144,0))</f>
        <v>3.8075000000000001</v>
      </c>
      <c r="AA40" s="13" t="str">
        <f>INDEX('FAB OVERVIEW'!$I$9:$I$139,MATCH('FAB SCHEDULE'!AB40,'FAB OVERVIEW'!$F$9:$F$144,0))</f>
        <v>ANY</v>
      </c>
      <c r="AB40" s="13" t="s">
        <v>312</v>
      </c>
      <c r="AC40" s="13">
        <f>INDEX('FAB OVERVIEW'!$G$9:$G$139,MATCH('FAB SCHEDULE'!AB40,'FAB OVERVIEW'!$F$9:$F$144,0))</f>
        <v>15</v>
      </c>
      <c r="AD40" s="41">
        <f>INDEX('FAB OVERVIEW'!$H$9:$H$139,MATCH('FAB SCHEDULE'!AB40,'FAB OVERVIEW'!$F$9:$F$144,0))</f>
        <v>0.50385000000000002</v>
      </c>
      <c r="AE40" s="13" t="str">
        <f>INDEX('FAB OVERVIEW'!$I$9:$I$139,MATCH('FAB SCHEDULE'!AF40,'FAB OVERVIEW'!$F$9:$F$144,0))</f>
        <v>Cone</v>
      </c>
      <c r="AF40" s="13" t="s">
        <v>284</v>
      </c>
      <c r="AG40" s="13">
        <f>INDEX('FAB OVERVIEW'!$G$9:$G$139,MATCH('FAB SCHEDULE'!AF40,'FAB OVERVIEW'!$F$9:$F$144,0))</f>
        <v>70</v>
      </c>
      <c r="AH40" s="41">
        <f>INDEX('FAB OVERVIEW'!$H$9:$H$139,MATCH('FAB SCHEDULE'!AF40,'FAB OVERVIEW'!$F$9:$F$144,0))</f>
        <v>0.77810000000000001</v>
      </c>
      <c r="AI40" s="13" t="str">
        <f>INDEX('FAB OVERVIEW'!$I$9:$I$139,MATCH('FAB SCHEDULE'!AJ40,'FAB OVERVIEW'!$F$9:$F$144,0))</f>
        <v>25 Ton/ANY</v>
      </c>
      <c r="AJ40" s="13">
        <v>101922</v>
      </c>
      <c r="AK40" s="13">
        <f>INDEX('FAB OVERVIEW'!$G$9:$G$139,MATCH('FAB SCHEDULE'!AJ40,'FAB OVERVIEW'!$F$9:$F$144,0))</f>
        <v>70</v>
      </c>
      <c r="AL40" s="41">
        <f>INDEX('FAB OVERVIEW'!$H$9:$H$139,MATCH('FAB SCHEDULE'!AJ40,'FAB OVERVIEW'!$F$9:$F$144,0))</f>
        <v>3.391</v>
      </c>
      <c r="AM40" s="13" t="str">
        <f>INDEX('FAB OVERVIEW'!$I$9:$I$139,MATCH('FAB SCHEDULE'!AN40,'FAB OVERVIEW'!$F$9:$F$144,0))</f>
        <v>ANY</v>
      </c>
      <c r="AN40" s="13">
        <v>100112</v>
      </c>
      <c r="AO40" s="13">
        <f>INDEX('FAB OVERVIEW'!$G$9:$G$139,MATCH('FAB SCHEDULE'!AN40,'FAB OVERVIEW'!$F$9:$F$144,0))</f>
        <v>75</v>
      </c>
      <c r="AP40" s="41">
        <f>INDEX('FAB OVERVIEW'!$H$9:$H$139,MATCH('FAB SCHEDULE'!AN40,'FAB OVERVIEW'!$F$9:$F$144,0))</f>
        <v>1.13642</v>
      </c>
    </row>
    <row r="41" spans="1:42" s="13" customFormat="1" x14ac:dyDescent="0.35">
      <c r="A41" s="79"/>
      <c r="B41" s="79"/>
      <c r="C41" s="13" t="str">
        <f>INDEX('FAB OVERVIEW'!$I$9:$I$139,MATCH('FAB SCHEDULE'!D41,'FAB OVERVIEW'!$F$9:$F$144,0))</f>
        <v>60 Ton</v>
      </c>
      <c r="D41" s="13">
        <v>100083</v>
      </c>
      <c r="E41" s="13">
        <f>INDEX('FAB OVERVIEW'!$G$9:$G$139,MATCH('FAB SCHEDULE'!D41,'FAB OVERVIEW'!$F$9:$F$144,0))</f>
        <v>30</v>
      </c>
      <c r="F41" s="41">
        <f>INDEX('FAB OVERVIEW'!$H$9:$H$139,MATCH('FAB SCHEDULE'!D41,'FAB OVERVIEW'!$F$9:$F$144,0))</f>
        <v>1.2170000000000001</v>
      </c>
      <c r="G41" s="13" t="str">
        <f>INDEX('FAB OVERVIEW'!$I$9:$I$139,MATCH('FAB SCHEDULE'!H41,'FAB OVERVIEW'!$F$9:$F$144,0))</f>
        <v>60 Ton</v>
      </c>
      <c r="H41" s="13" t="s">
        <v>198</v>
      </c>
      <c r="I41" s="13">
        <f>INDEX('FAB OVERVIEW'!$G$9:$G$139,MATCH('FAB SCHEDULE'!H41,'FAB OVERVIEW'!$F$9:$F$144,0))</f>
        <v>180</v>
      </c>
      <c r="J41" s="41">
        <f>INDEX('FAB OVERVIEW'!$H$9:$H$139,MATCH('FAB SCHEDULE'!H41,'FAB OVERVIEW'!$F$9:$F$144,0))</f>
        <v>3.5835999999999997</v>
      </c>
      <c r="K41" s="13" t="str">
        <f>INDEX('FAB OVERVIEW'!$I$9:$I$139,MATCH('FAB SCHEDULE'!L41,'FAB OVERVIEW'!$F$9:$F$144,0))</f>
        <v>60 Ton</v>
      </c>
      <c r="L41" s="13" t="s">
        <v>217</v>
      </c>
      <c r="M41" s="13">
        <f>INDEX('FAB OVERVIEW'!$G$9:$G$139,MATCH('FAB SCHEDULE'!L41,'FAB OVERVIEW'!$F$9:$F$144,0))</f>
        <v>50</v>
      </c>
      <c r="N41" s="41">
        <f>INDEX('FAB OVERVIEW'!$H$9:$H$139,MATCH('FAB SCHEDULE'!L41,'FAB OVERVIEW'!$F$9:$F$144,0))</f>
        <v>1.3330000000000002</v>
      </c>
      <c r="O41" s="13" t="str">
        <f>INDEX('FAB OVERVIEW'!$I$9:$I$139,MATCH('FAB SCHEDULE'!P41,'FAB OVERVIEW'!$F$9:$F$144,0))</f>
        <v>60 Ton/Dahlstrom</v>
      </c>
      <c r="P41" s="13" t="s">
        <v>303</v>
      </c>
      <c r="Q41" s="13">
        <f>INDEX('FAB OVERVIEW'!$G$9:$G$139,MATCH('FAB SCHEDULE'!P41,'FAB OVERVIEW'!$F$9:$F$144,0))</f>
        <v>25</v>
      </c>
      <c r="R41" s="41">
        <f>INDEX('FAB OVERVIEW'!$H$9:$H$139,MATCH('FAB SCHEDULE'!P41,'FAB OVERVIEW'!$F$9:$F$144,0))</f>
        <v>1.238</v>
      </c>
      <c r="S41" s="14" t="str">
        <f>INDEX('FAB OVERVIEW'!$I$9:$I$139,MATCH('FAB SCHEDULE'!T41,'FAB OVERVIEW'!$F$9:$F$144,0))</f>
        <v>ANY</v>
      </c>
      <c r="T41" s="14">
        <v>100199</v>
      </c>
      <c r="U41" s="14">
        <f>INDEX('FAB OVERVIEW'!$G$9:$G$139,MATCH('FAB SCHEDULE'!T41,'FAB OVERVIEW'!$F$9:$F$144,0))</f>
        <v>30</v>
      </c>
      <c r="V41" s="41">
        <f>INDEX('FAB OVERVIEW'!$H$9:$H$139,MATCH('FAB SCHEDULE'!T41,'FAB OVERVIEW'!$F$9:$F$144,0))</f>
        <v>0.58699999999999997</v>
      </c>
      <c r="W41" s="13" t="str">
        <f>INDEX('FAB OVERVIEW'!$I$9:$I$139,MATCH('FAB SCHEDULE'!X41,'FAB OVERVIEW'!$F$9:$F$144,0))</f>
        <v>60 Ton</v>
      </c>
      <c r="X41" s="13">
        <v>100083</v>
      </c>
      <c r="Y41" s="13">
        <f>INDEX('FAB OVERVIEW'!$G$9:$G$139,MATCH('FAB SCHEDULE'!X41,'FAB OVERVIEW'!$F$9:$F$144,0))</f>
        <v>30</v>
      </c>
      <c r="Z41" s="41">
        <f>INDEX('FAB OVERVIEW'!$H$9:$H$139,MATCH('FAB SCHEDULE'!X41,'FAB OVERVIEW'!$F$9:$F$144,0))</f>
        <v>1.2170000000000001</v>
      </c>
      <c r="AA41" s="13" t="str">
        <f>INDEX('FAB OVERVIEW'!$I$9:$I$139,MATCH('FAB SCHEDULE'!AB41,'FAB OVERVIEW'!$F$9:$F$144,0))</f>
        <v>ANY</v>
      </c>
      <c r="AB41" s="74" t="s">
        <v>192</v>
      </c>
      <c r="AC41" s="13">
        <f>INDEX('FAB OVERVIEW'!$G$9:$G$139,MATCH('FAB SCHEDULE'!AB41,'FAB OVERVIEW'!$F$9:$F$144,0))</f>
        <v>595</v>
      </c>
      <c r="AD41" s="41">
        <f>INDEX('FAB OVERVIEW'!$H$9:$H$139,MATCH('FAB SCHEDULE'!AB41,'FAB OVERVIEW'!$F$9:$F$144,0))</f>
        <v>2.5469999999999997</v>
      </c>
      <c r="AE41" s="13" t="str">
        <f>INDEX('FAB OVERVIEW'!$I$9:$I$139,MATCH('FAB SCHEDULE'!AF41,'FAB OVERVIEW'!$F$9:$F$144,0))</f>
        <v>60 Ton</v>
      </c>
      <c r="AF41" s="13" t="s">
        <v>217</v>
      </c>
      <c r="AG41" s="13">
        <f>INDEX('FAB OVERVIEW'!$G$9:$G$139,MATCH('FAB SCHEDULE'!AF41,'FAB OVERVIEW'!$F$9:$F$144,0))</f>
        <v>50</v>
      </c>
      <c r="AH41" s="41">
        <f>INDEX('FAB OVERVIEW'!$H$9:$H$139,MATCH('FAB SCHEDULE'!AF41,'FAB OVERVIEW'!$F$9:$F$144,0))</f>
        <v>1.3330000000000002</v>
      </c>
      <c r="AI41" s="13" t="str">
        <f>INDEX('FAB OVERVIEW'!$I$9:$I$139,MATCH('FAB SCHEDULE'!AJ41,'FAB OVERVIEW'!$F$9:$F$144,0))</f>
        <v>60 Ton/Dahlstrom</v>
      </c>
      <c r="AJ41" s="13" t="s">
        <v>303</v>
      </c>
      <c r="AK41" s="13">
        <f>INDEX('FAB OVERVIEW'!$G$9:$G$139,MATCH('FAB SCHEDULE'!AJ41,'FAB OVERVIEW'!$F$9:$F$144,0))</f>
        <v>25</v>
      </c>
      <c r="AL41" s="41">
        <f>INDEX('FAB OVERVIEW'!$H$9:$H$139,MATCH('FAB SCHEDULE'!AJ41,'FAB OVERVIEW'!$F$9:$F$144,0))</f>
        <v>1.238</v>
      </c>
      <c r="AM41" s="13" t="str">
        <f>INDEX('FAB OVERVIEW'!$I$9:$I$139,MATCH('FAB SCHEDULE'!AN41,'FAB OVERVIEW'!$F$9:$F$144,0))</f>
        <v>ANY</v>
      </c>
      <c r="AN41" s="13">
        <v>100199</v>
      </c>
      <c r="AO41" s="13">
        <f>INDEX('FAB OVERVIEW'!$G$9:$G$139,MATCH('FAB SCHEDULE'!AN41,'FAB OVERVIEW'!$F$9:$F$144,0))</f>
        <v>30</v>
      </c>
      <c r="AP41" s="41">
        <f>INDEX('FAB OVERVIEW'!$H$9:$H$139,MATCH('FAB SCHEDULE'!AN41,'FAB OVERVIEW'!$F$9:$F$144,0))</f>
        <v>0.58699999999999997</v>
      </c>
    </row>
    <row r="42" spans="1:42" s="13" customFormat="1" x14ac:dyDescent="0.35">
      <c r="A42" s="79"/>
      <c r="B42" s="79"/>
      <c r="C42" s="13" t="str">
        <f>INDEX('FAB OVERVIEW'!$I$9:$I$139,MATCH('FAB SCHEDULE'!D42,'FAB OVERVIEW'!$F$9:$F$144,0))</f>
        <v>Cone</v>
      </c>
      <c r="D42" s="13" t="s">
        <v>203</v>
      </c>
      <c r="E42" s="13">
        <f>INDEX('FAB OVERVIEW'!$G$9:$G$139,MATCH('FAB SCHEDULE'!D42,'FAB OVERVIEW'!$F$9:$F$144,0))</f>
        <v>180</v>
      </c>
      <c r="F42" s="41">
        <f>INDEX('FAB OVERVIEW'!$H$9:$H$139,MATCH('FAB SCHEDULE'!D42,'FAB OVERVIEW'!$F$9:$F$144,0))</f>
        <v>3.4609999999999999</v>
      </c>
      <c r="G42" s="13" t="str">
        <f>INDEX('FAB OVERVIEW'!$I$9:$I$139,MATCH('FAB SCHEDULE'!H42,'FAB OVERVIEW'!$F$9:$F$144,0))</f>
        <v>Diamond 40</v>
      </c>
      <c r="H42" s="75" t="s">
        <v>4322</v>
      </c>
      <c r="I42" s="13">
        <f>INDEX('FAB OVERVIEW'!$G$9:$G$139,MATCH('FAB SCHEDULE'!H42,'FAB OVERVIEW'!$F$9:$F$144,0))</f>
        <v>225</v>
      </c>
      <c r="J42" s="41">
        <f>INDEX('FAB OVERVIEW'!$H$9:$H$139,MATCH('FAB SCHEDULE'!H42,'FAB OVERVIEW'!$F$9:$F$144,0))</f>
        <v>2.0724999999999998</v>
      </c>
      <c r="K42" s="13" t="str">
        <f>INDEX('FAB OVERVIEW'!$I$9:$I$139,MATCH('FAB SCHEDULE'!L42,'FAB OVERVIEW'!$F$9:$F$144,0))</f>
        <v>60 Ton</v>
      </c>
      <c r="L42" s="13" t="s">
        <v>5248</v>
      </c>
      <c r="M42" s="13">
        <f>INDEX('FAB OVERVIEW'!$G$9:$G$139,MATCH('FAB SCHEDULE'!L42,'FAB OVERVIEW'!$F$9:$F$144,0))</f>
        <v>30</v>
      </c>
      <c r="N42" s="41">
        <f>INDEX('FAB OVERVIEW'!$H$9:$H$139,MATCH('FAB SCHEDULE'!L42,'FAB OVERVIEW'!$F$9:$F$144,0))</f>
        <v>1.8498999999999999</v>
      </c>
      <c r="O42" s="13" t="str">
        <f>INDEX('FAB OVERVIEW'!$I$9:$I$139,MATCH('FAB SCHEDULE'!P42,'FAB OVERVIEW'!$F$9:$F$144,0))</f>
        <v>25 Ton</v>
      </c>
      <c r="P42" s="13" t="s">
        <v>187</v>
      </c>
      <c r="Q42" s="13">
        <f>INDEX('FAB OVERVIEW'!$G$9:$G$139,MATCH('FAB SCHEDULE'!P42,'FAB OVERVIEW'!$F$9:$F$144,0))</f>
        <v>1030</v>
      </c>
      <c r="R42" s="41">
        <f>INDEX('FAB OVERVIEW'!$H$9:$H$139,MATCH('FAB SCHEDULE'!P42,'FAB OVERVIEW'!$F$9:$F$144,0))</f>
        <v>5.1808999999999994</v>
      </c>
      <c r="S42" s="14" t="str">
        <f>INDEX('FAB OVERVIEW'!$I$9:$I$139,MATCH('FAB SCHEDULE'!T42,'FAB OVERVIEW'!$F$9:$F$144,0))</f>
        <v>60 Ton</v>
      </c>
      <c r="T42" s="14">
        <v>100077</v>
      </c>
      <c r="U42" s="14">
        <f>INDEX('FAB OVERVIEW'!$G$9:$G$139,MATCH('FAB SCHEDULE'!T42,'FAB OVERVIEW'!$F$9:$F$144,0))</f>
        <v>20</v>
      </c>
      <c r="V42" s="41">
        <f>INDEX('FAB OVERVIEW'!$H$9:$H$139,MATCH('FAB SCHEDULE'!T42,'FAB OVERVIEW'!$F$9:$F$144,0))</f>
        <v>1.167</v>
      </c>
      <c r="W42" s="13" t="str">
        <f>INDEX('FAB OVERVIEW'!$I$9:$I$139,MATCH('FAB SCHEDULE'!X42,'FAB OVERVIEW'!$F$9:$F$144,0))</f>
        <v>Cone</v>
      </c>
      <c r="X42" s="13" t="s">
        <v>203</v>
      </c>
      <c r="Y42" s="13">
        <f>INDEX('FAB OVERVIEW'!$G$9:$G$139,MATCH('FAB SCHEDULE'!X42,'FAB OVERVIEW'!$F$9:$F$144,0))</f>
        <v>180</v>
      </c>
      <c r="Z42" s="41">
        <f>INDEX('FAB OVERVIEW'!$H$9:$H$139,MATCH('FAB SCHEDULE'!X42,'FAB OVERVIEW'!$F$9:$F$144,0))</f>
        <v>3.4609999999999999</v>
      </c>
      <c r="AA42" s="13" t="str">
        <f>INDEX('FAB OVERVIEW'!$I$9:$I$139,MATCH('FAB SCHEDULE'!AB42,'FAB OVERVIEW'!$F$9:$F$144,0))</f>
        <v>Cone</v>
      </c>
      <c r="AB42" s="13">
        <v>100066</v>
      </c>
      <c r="AC42" s="13">
        <f>INDEX('FAB OVERVIEW'!$G$9:$G$139,MATCH('FAB SCHEDULE'!AB42,'FAB OVERVIEW'!$F$9:$F$144,0))</f>
        <v>30</v>
      </c>
      <c r="AD42" s="41">
        <f>INDEX('FAB OVERVIEW'!$H$9:$H$139,MATCH('FAB SCHEDULE'!AB42,'FAB OVERVIEW'!$F$9:$F$144,0))</f>
        <v>0.25700000000000001</v>
      </c>
      <c r="AE42" s="13" t="str">
        <f>INDEX('FAB OVERVIEW'!$I$9:$I$139,MATCH('FAB SCHEDULE'!AF42,'FAB OVERVIEW'!$F$9:$F$144,0))</f>
        <v>60 Ton</v>
      </c>
      <c r="AF42" s="13" t="s">
        <v>5248</v>
      </c>
      <c r="AG42" s="13">
        <f>INDEX('FAB OVERVIEW'!$G$9:$G$139,MATCH('FAB SCHEDULE'!AF42,'FAB OVERVIEW'!$F$9:$F$144,0))</f>
        <v>30</v>
      </c>
      <c r="AH42" s="41">
        <f>INDEX('FAB OVERVIEW'!$H$9:$H$139,MATCH('FAB SCHEDULE'!AF42,'FAB OVERVIEW'!$F$9:$F$144,0))</f>
        <v>1.8498999999999999</v>
      </c>
      <c r="AI42" s="13" t="str">
        <f>INDEX('FAB OVERVIEW'!$I$9:$I$139,MATCH('FAB SCHEDULE'!AJ42,'FAB OVERVIEW'!$F$9:$F$144,0))</f>
        <v>25 Ton</v>
      </c>
      <c r="AJ42" s="13" t="s">
        <v>187</v>
      </c>
      <c r="AK42" s="13">
        <f>INDEX('FAB OVERVIEW'!$G$9:$G$139,MATCH('FAB SCHEDULE'!AJ42,'FAB OVERVIEW'!$F$9:$F$144,0))</f>
        <v>1030</v>
      </c>
      <c r="AL42" s="41">
        <f>INDEX('FAB OVERVIEW'!$H$9:$H$139,MATCH('FAB SCHEDULE'!AJ42,'FAB OVERVIEW'!$F$9:$F$144,0))</f>
        <v>5.1808999999999994</v>
      </c>
      <c r="AM42" s="13" t="str">
        <f>INDEX('FAB OVERVIEW'!$I$9:$I$139,MATCH('FAB SCHEDULE'!AN42,'FAB OVERVIEW'!$F$9:$F$144,0))</f>
        <v>60 Ton</v>
      </c>
      <c r="AN42" s="13">
        <v>100077</v>
      </c>
      <c r="AO42" s="13">
        <f>INDEX('FAB OVERVIEW'!$G$9:$G$139,MATCH('FAB SCHEDULE'!AN42,'FAB OVERVIEW'!$F$9:$F$144,0))</f>
        <v>20</v>
      </c>
      <c r="AP42" s="41">
        <f>INDEX('FAB OVERVIEW'!$H$9:$H$139,MATCH('FAB SCHEDULE'!AN42,'FAB OVERVIEW'!$F$9:$F$144,0))</f>
        <v>1.167</v>
      </c>
    </row>
    <row r="43" spans="1:42" s="13" customFormat="1" x14ac:dyDescent="0.35">
      <c r="A43" s="79"/>
      <c r="B43" s="79"/>
      <c r="C43" s="13" t="str">
        <f>INDEX('FAB OVERVIEW'!$I$9:$I$139,MATCH('FAB SCHEDULE'!D43,'FAB OVERVIEW'!$F$9:$F$144,0))</f>
        <v>Cone</v>
      </c>
      <c r="D43" s="13" t="s">
        <v>283</v>
      </c>
      <c r="E43" s="13">
        <f>INDEX('FAB OVERVIEW'!$G$9:$G$139,MATCH('FAB SCHEDULE'!D43,'FAB OVERVIEW'!$F$9:$F$144,0))</f>
        <v>70</v>
      </c>
      <c r="F43" s="41">
        <f>INDEX('FAB OVERVIEW'!$H$9:$H$139,MATCH('FAB SCHEDULE'!D43,'FAB OVERVIEW'!$F$9:$F$144,0))</f>
        <v>1.0406</v>
      </c>
      <c r="G43" s="13" t="str">
        <f>INDEX('FAB OVERVIEW'!$I$9:$I$139,MATCH('FAB SCHEDULE'!H43,'FAB OVERVIEW'!$F$9:$F$144,0))</f>
        <v>Cone</v>
      </c>
      <c r="H43" s="13">
        <v>100066</v>
      </c>
      <c r="I43" s="13">
        <f>INDEX('FAB OVERVIEW'!$G$9:$G$139,MATCH('FAB SCHEDULE'!H43,'FAB OVERVIEW'!$F$9:$F$144,0))</f>
        <v>30</v>
      </c>
      <c r="J43" s="41">
        <f>INDEX('FAB OVERVIEW'!$H$9:$H$139,MATCH('FAB SCHEDULE'!H43,'FAB OVERVIEW'!$F$9:$F$144,0))</f>
        <v>0.25700000000000001</v>
      </c>
      <c r="K43" s="13" t="str">
        <f>INDEX('FAB OVERVIEW'!$I$9:$I$139,MATCH('FAB SCHEDULE'!L43,'FAB OVERVIEW'!$F$9:$F$144,0))</f>
        <v>60 Ton</v>
      </c>
      <c r="L43" s="13">
        <v>104433</v>
      </c>
      <c r="M43" s="13">
        <f>INDEX('FAB OVERVIEW'!$G$9:$G$139,MATCH('FAB SCHEDULE'!L43,'FAB OVERVIEW'!$F$9:$F$144,0))</f>
        <v>40</v>
      </c>
      <c r="N43" s="41">
        <f>INDEX('FAB OVERVIEW'!$H$9:$H$139,MATCH('FAB SCHEDULE'!L43,'FAB OVERVIEW'!$F$9:$F$144,0))</f>
        <v>1.4908000000000001</v>
      </c>
      <c r="O43" s="13" t="str">
        <f>INDEX('FAB OVERVIEW'!$I$9:$I$139,MATCH('FAB SCHEDULE'!P43,'FAB OVERVIEW'!$F$9:$F$144,0))</f>
        <v>Cone</v>
      </c>
      <c r="P43" s="13">
        <v>100040</v>
      </c>
      <c r="Q43" s="13">
        <f>INDEX('FAB OVERVIEW'!$G$9:$G$139,MATCH('FAB SCHEDULE'!P43,'FAB OVERVIEW'!$F$9:$F$144,0))</f>
        <v>30</v>
      </c>
      <c r="R43" s="41">
        <f>INDEX('FAB OVERVIEW'!$H$9:$H$139,MATCH('FAB SCHEDULE'!P43,'FAB OVERVIEW'!$F$9:$F$144,0))</f>
        <v>0.60830000000000006</v>
      </c>
      <c r="S43" s="14" t="str">
        <f>INDEX('FAB OVERVIEW'!$I$9:$I$139,MATCH('FAB SCHEDULE'!T43,'FAB OVERVIEW'!$F$9:$F$144,0))</f>
        <v>90 Ton</v>
      </c>
      <c r="T43" s="14" t="s">
        <v>6027</v>
      </c>
      <c r="U43" s="14">
        <f>INDEX('FAB OVERVIEW'!$G$9:$G$139,MATCH('FAB SCHEDULE'!T43,'FAB OVERVIEW'!$F$9:$F$144,0))</f>
        <v>30</v>
      </c>
      <c r="V43" s="41">
        <f>INDEX('FAB OVERVIEW'!$H$9:$H$139,MATCH('FAB SCHEDULE'!T43,'FAB OVERVIEW'!$F$9:$F$144,0))</f>
        <v>0.74990000000000001</v>
      </c>
      <c r="W43" s="13" t="str">
        <f>INDEX('FAB OVERVIEW'!$I$9:$I$139,MATCH('FAB SCHEDULE'!X43,'FAB OVERVIEW'!$F$9:$F$144,0))</f>
        <v>Cone</v>
      </c>
      <c r="X43" s="13" t="s">
        <v>283</v>
      </c>
      <c r="Y43" s="13">
        <f>INDEX('FAB OVERVIEW'!$G$9:$G$139,MATCH('FAB SCHEDULE'!X43,'FAB OVERVIEW'!$F$9:$F$144,0))</f>
        <v>70</v>
      </c>
      <c r="Z43" s="41">
        <f>INDEX('FAB OVERVIEW'!$H$9:$H$139,MATCH('FAB SCHEDULE'!X43,'FAB OVERVIEW'!$F$9:$F$144,0))</f>
        <v>1.0406</v>
      </c>
      <c r="AA43" s="13" t="str">
        <f>INDEX('FAB OVERVIEW'!$I$9:$I$139,MATCH('FAB SCHEDULE'!AB43,'FAB OVERVIEW'!$F$9:$F$144,0))</f>
        <v>Cone</v>
      </c>
      <c r="AB43" s="13" t="s">
        <v>296</v>
      </c>
      <c r="AC43" s="13">
        <f>INDEX('FAB OVERVIEW'!$G$9:$G$139,MATCH('FAB SCHEDULE'!AB43,'FAB OVERVIEW'!$F$9:$F$144,0))</f>
        <v>25</v>
      </c>
      <c r="AD43" s="41">
        <f>INDEX('FAB OVERVIEW'!$H$9:$H$139,MATCH('FAB SCHEDULE'!AB43,'FAB OVERVIEW'!$F$9:$F$144,0))</f>
        <v>0.24475000000000002</v>
      </c>
      <c r="AE43" s="13" t="str">
        <f>INDEX('FAB OVERVIEW'!$I$9:$I$139,MATCH('FAB SCHEDULE'!AF43,'FAB OVERVIEW'!$F$9:$F$144,0))</f>
        <v>60 Ton</v>
      </c>
      <c r="AF43" s="13">
        <v>104433</v>
      </c>
      <c r="AG43" s="13">
        <f>INDEX('FAB OVERVIEW'!$G$9:$G$139,MATCH('FAB SCHEDULE'!AF43,'FAB OVERVIEW'!$F$9:$F$144,0))</f>
        <v>40</v>
      </c>
      <c r="AH43" s="41">
        <f>INDEX('FAB OVERVIEW'!$H$9:$H$139,MATCH('FAB SCHEDULE'!AF43,'FAB OVERVIEW'!$F$9:$F$144,0))</f>
        <v>1.4908000000000001</v>
      </c>
      <c r="AI43" s="13" t="str">
        <f>INDEX('FAB OVERVIEW'!$I$9:$I$139,MATCH('FAB SCHEDULE'!AJ43,'FAB OVERVIEW'!$F$9:$F$144,0))</f>
        <v>Cone</v>
      </c>
      <c r="AJ43" s="13">
        <v>100040</v>
      </c>
      <c r="AK43" s="13">
        <f>INDEX('FAB OVERVIEW'!$G$9:$G$139,MATCH('FAB SCHEDULE'!AJ43,'FAB OVERVIEW'!$F$9:$F$144,0))</f>
        <v>30</v>
      </c>
      <c r="AL43" s="41">
        <f>INDEX('FAB OVERVIEW'!$H$9:$H$139,MATCH('FAB SCHEDULE'!AJ43,'FAB OVERVIEW'!$F$9:$F$144,0))</f>
        <v>0.60830000000000006</v>
      </c>
      <c r="AM43" s="13" t="str">
        <f>INDEX('FAB OVERVIEW'!$I$9:$I$139,MATCH('FAB SCHEDULE'!AN43,'FAB OVERVIEW'!$F$9:$F$144,0))</f>
        <v>Cone</v>
      </c>
      <c r="AN43" s="13" t="s">
        <v>238</v>
      </c>
      <c r="AO43" s="13">
        <f>INDEX('FAB OVERVIEW'!$G$9:$G$139,MATCH('FAB SCHEDULE'!AN43,'FAB OVERVIEW'!$F$9:$F$144,0))</f>
        <v>780</v>
      </c>
      <c r="AP43" s="41">
        <f>INDEX('FAB OVERVIEW'!$H$9:$H$139,MATCH('FAB SCHEDULE'!AN43,'FAB OVERVIEW'!$F$9:$F$144,0))</f>
        <v>12.654000000000002</v>
      </c>
    </row>
    <row r="44" spans="1:42" s="13" customFormat="1" x14ac:dyDescent="0.35">
      <c r="A44" s="79"/>
      <c r="B44" s="79"/>
      <c r="C44" s="13" t="str">
        <f>INDEX('FAB OVERVIEW'!$I$9:$I$139,MATCH('FAB SCHEDULE'!D44,'FAB OVERVIEW'!$F$9:$F$144,0))</f>
        <v>Cone</v>
      </c>
      <c r="D44" s="13">
        <v>100068</v>
      </c>
      <c r="E44" s="13">
        <f>INDEX('FAB OVERVIEW'!$G$9:$G$139,MATCH('FAB SCHEDULE'!D44,'FAB OVERVIEW'!$F$9:$F$144,0))</f>
        <v>30</v>
      </c>
      <c r="F44" s="41">
        <f>INDEX('FAB OVERVIEW'!$H$9:$H$139,MATCH('FAB SCHEDULE'!D44,'FAB OVERVIEW'!$F$9:$F$144,0))</f>
        <v>0.76700000000000002</v>
      </c>
      <c r="G44" s="13" t="str">
        <f>INDEX('FAB OVERVIEW'!$I$9:$I$139,MATCH('FAB SCHEDULE'!H44,'FAB OVERVIEW'!$F$9:$F$144,0))</f>
        <v>Cone</v>
      </c>
      <c r="H44" s="13" t="s">
        <v>296</v>
      </c>
      <c r="I44" s="13">
        <f>INDEX('FAB OVERVIEW'!$G$9:$G$139,MATCH('FAB SCHEDULE'!H44,'FAB OVERVIEW'!$F$9:$F$144,0))</f>
        <v>25</v>
      </c>
      <c r="J44" s="41">
        <f>INDEX('FAB OVERVIEW'!$H$9:$H$139,MATCH('FAB SCHEDULE'!H44,'FAB OVERVIEW'!$F$9:$F$144,0))</f>
        <v>0.24475000000000002</v>
      </c>
      <c r="K44" s="13" t="str">
        <f>INDEX('FAB OVERVIEW'!$I$9:$I$139,MATCH('FAB SCHEDULE'!L44,'FAB OVERVIEW'!$F$9:$F$144,0))</f>
        <v>60 Ton/25 Ton</v>
      </c>
      <c r="L44" s="13">
        <v>100595</v>
      </c>
      <c r="M44" s="13">
        <f>INDEX('FAB OVERVIEW'!$G$9:$G$139,MATCH('FAB SCHEDULE'!L44,'FAB OVERVIEW'!$F$9:$F$144,0))</f>
        <v>70</v>
      </c>
      <c r="N44" s="41">
        <f>INDEX('FAB OVERVIEW'!$H$9:$H$139,MATCH('FAB SCHEDULE'!L44,'FAB OVERVIEW'!$F$9:$F$144,0))</f>
        <v>2.5419</v>
      </c>
      <c r="O44" s="13" t="str">
        <f>INDEX('FAB OVERVIEW'!$I$9:$I$139,MATCH('FAB SCHEDULE'!P44,'FAB OVERVIEW'!$F$9:$F$144,0))</f>
        <v>Cone</v>
      </c>
      <c r="P44" s="13" t="s">
        <v>5869</v>
      </c>
      <c r="Q44" s="13">
        <f>INDEX('FAB OVERVIEW'!$G$9:$G$139,MATCH('FAB SCHEDULE'!P44,'FAB OVERVIEW'!$F$9:$F$144,0))</f>
        <v>20</v>
      </c>
      <c r="R44" s="41">
        <f>INDEX('FAB OVERVIEW'!$H$9:$H$139,MATCH('FAB SCHEDULE'!P44,'FAB OVERVIEW'!$F$9:$F$144,0))</f>
        <v>0.26700000000000002</v>
      </c>
      <c r="S44" s="14" t="str">
        <f>INDEX('FAB OVERVIEW'!$I$9:$I$139,MATCH('FAB SCHEDULE'!T44,'FAB OVERVIEW'!$F$9:$F$144,0))</f>
        <v>Cone</v>
      </c>
      <c r="T44" s="14" t="s">
        <v>321</v>
      </c>
      <c r="U44" s="14">
        <f>INDEX('FAB OVERVIEW'!$G$9:$G$139,MATCH('FAB SCHEDULE'!T44,'FAB OVERVIEW'!$F$9:$F$144,0))</f>
        <v>15</v>
      </c>
      <c r="V44" s="41">
        <f>INDEX('FAB OVERVIEW'!$H$9:$H$139,MATCH('FAB SCHEDULE'!T44,'FAB OVERVIEW'!$F$9:$F$144,0))</f>
        <v>0.30185000000000001</v>
      </c>
      <c r="W44" s="13" t="str">
        <f>INDEX('FAB OVERVIEW'!$I$9:$I$139,MATCH('FAB SCHEDULE'!X44,'FAB OVERVIEW'!$F$9:$F$144,0))</f>
        <v>Cone</v>
      </c>
      <c r="X44" s="13">
        <v>100068</v>
      </c>
      <c r="Y44" s="13">
        <f>INDEX('FAB OVERVIEW'!$G$9:$G$139,MATCH('FAB SCHEDULE'!X44,'FAB OVERVIEW'!$F$9:$F$144,0))</f>
        <v>30</v>
      </c>
      <c r="Z44" s="41">
        <f>INDEX('FAB OVERVIEW'!$H$9:$H$139,MATCH('FAB SCHEDULE'!X44,'FAB OVERVIEW'!$F$9:$F$144,0))</f>
        <v>0.76700000000000002</v>
      </c>
      <c r="AA44" s="13" t="str">
        <f>INDEX('FAB OVERVIEW'!$I$9:$I$139,MATCH('FAB SCHEDULE'!AB44,'FAB OVERVIEW'!$F$9:$F$144,0))</f>
        <v>Cone</v>
      </c>
      <c r="AB44" s="13">
        <v>100123</v>
      </c>
      <c r="AC44" s="13">
        <f>INDEX('FAB OVERVIEW'!$G$9:$G$139,MATCH('FAB SCHEDULE'!AB44,'FAB OVERVIEW'!$F$9:$F$144,0))</f>
        <v>75</v>
      </c>
      <c r="AD44" s="41">
        <f>INDEX('FAB OVERVIEW'!$H$9:$H$139,MATCH('FAB SCHEDULE'!AB44,'FAB OVERVIEW'!$F$9:$F$144,0))</f>
        <v>0.27017000000000002</v>
      </c>
      <c r="AE44" s="13" t="str">
        <f>INDEX('FAB OVERVIEW'!$I$9:$I$139,MATCH('FAB SCHEDULE'!AF44,'FAB OVERVIEW'!$F$9:$F$144,0))</f>
        <v>60 Ton/25 Ton</v>
      </c>
      <c r="AF44" s="13">
        <v>100595</v>
      </c>
      <c r="AG44" s="13">
        <f>INDEX('FAB OVERVIEW'!$G$9:$G$139,MATCH('FAB SCHEDULE'!AF44,'FAB OVERVIEW'!$F$9:$F$144,0))</f>
        <v>70</v>
      </c>
      <c r="AH44" s="41">
        <f>INDEX('FAB OVERVIEW'!$H$9:$H$139,MATCH('FAB SCHEDULE'!AF44,'FAB OVERVIEW'!$F$9:$F$144,0))</f>
        <v>2.5419</v>
      </c>
      <c r="AI44" s="13" t="str">
        <f>INDEX('FAB OVERVIEW'!$I$9:$I$139,MATCH('FAB SCHEDULE'!AJ44,'FAB OVERVIEW'!$F$9:$F$144,0))</f>
        <v>Cone</v>
      </c>
      <c r="AJ44" s="13" t="s">
        <v>5869</v>
      </c>
      <c r="AK44" s="13">
        <f>INDEX('FAB OVERVIEW'!$G$9:$G$139,MATCH('FAB SCHEDULE'!AJ44,'FAB OVERVIEW'!$F$9:$F$144,0))</f>
        <v>20</v>
      </c>
      <c r="AL44" s="41">
        <f>INDEX('FAB OVERVIEW'!$H$9:$H$139,MATCH('FAB SCHEDULE'!AJ44,'FAB OVERVIEW'!$F$9:$F$144,0))</f>
        <v>0.26700000000000002</v>
      </c>
      <c r="AM44" s="13" t="str">
        <f>INDEX('FAB OVERVIEW'!$I$9:$I$139,MATCH('FAB SCHEDULE'!AN44,'FAB OVERVIEW'!$F$9:$F$144,0))</f>
        <v>Cone</v>
      </c>
      <c r="AN44" s="13" t="s">
        <v>321</v>
      </c>
      <c r="AO44" s="13">
        <f>INDEX('FAB OVERVIEW'!$G$9:$G$139,MATCH('FAB SCHEDULE'!AN44,'FAB OVERVIEW'!$F$9:$F$144,0))</f>
        <v>15</v>
      </c>
      <c r="AP44" s="41">
        <f>INDEX('FAB OVERVIEW'!$H$9:$H$139,MATCH('FAB SCHEDULE'!AN44,'FAB OVERVIEW'!$F$9:$F$144,0))</f>
        <v>0.30185000000000001</v>
      </c>
    </row>
    <row r="45" spans="1:42" s="13" customFormat="1" x14ac:dyDescent="0.35">
      <c r="A45" s="79"/>
      <c r="B45" s="79"/>
      <c r="C45" s="13" t="str">
        <f>INDEX('FAB OVERVIEW'!$I$9:$I$139,MATCH('FAB SCHEDULE'!D45,'FAB OVERVIEW'!$F$9:$F$144,0))</f>
        <v>60 Ton</v>
      </c>
      <c r="D45" s="13">
        <v>104135</v>
      </c>
      <c r="E45" s="13">
        <f>INDEX('FAB OVERVIEW'!$G$9:$G$139,MATCH('FAB SCHEDULE'!D45,'FAB OVERVIEW'!$F$9:$F$144,0))</f>
        <v>15</v>
      </c>
      <c r="F45" s="41">
        <f>INDEX('FAB OVERVIEW'!$H$9:$H$139,MATCH('FAB SCHEDULE'!D45,'FAB OVERVIEW'!$F$9:$F$144,0))</f>
        <v>0.42980000000000007</v>
      </c>
      <c r="G45" s="13" t="str">
        <f>INDEX('FAB OVERVIEW'!$I$9:$I$139,MATCH('FAB SCHEDULE'!H45,'FAB OVERVIEW'!$F$9:$F$144,0))</f>
        <v>Cone</v>
      </c>
      <c r="H45" s="13">
        <v>105001</v>
      </c>
      <c r="I45" s="13">
        <f>INDEX('FAB OVERVIEW'!$G$9:$G$139,MATCH('FAB SCHEDULE'!H45,'FAB OVERVIEW'!$F$9:$F$144,0))</f>
        <v>180</v>
      </c>
      <c r="J45" s="41">
        <f>INDEX('FAB OVERVIEW'!$H$9:$H$139,MATCH('FAB SCHEDULE'!H45,'FAB OVERVIEW'!$F$9:$F$144,0))</f>
        <v>0.4002</v>
      </c>
      <c r="K45" s="13" t="str">
        <f>INDEX('FAB OVERVIEW'!$I$9:$I$139,MATCH('FAB SCHEDULE'!L45,'FAB OVERVIEW'!$F$9:$F$144,0))</f>
        <v>60 Ton</v>
      </c>
      <c r="L45" s="13" t="s">
        <v>214</v>
      </c>
      <c r="M45" s="13">
        <f>INDEX('FAB OVERVIEW'!$G$9:$G$139,MATCH('FAB SCHEDULE'!L45,'FAB OVERVIEW'!$F$9:$F$144,0))</f>
        <v>50</v>
      </c>
      <c r="N45" s="41">
        <f>INDEX('FAB OVERVIEW'!$H$9:$H$139,MATCH('FAB SCHEDULE'!L45,'FAB OVERVIEW'!$F$9:$F$144,0))</f>
        <v>1.0089999999999999</v>
      </c>
      <c r="O45" s="13" t="str">
        <f>INDEX('FAB OVERVIEW'!$I$9:$I$139,MATCH('FAB SCHEDULE'!P45,'FAB OVERVIEW'!$F$9:$F$144,0))</f>
        <v>Cone</v>
      </c>
      <c r="P45" s="13">
        <v>100059</v>
      </c>
      <c r="Q45" s="13">
        <f>INDEX('FAB OVERVIEW'!$G$9:$G$139,MATCH('FAB SCHEDULE'!P45,'FAB OVERVIEW'!$F$9:$F$144,0))</f>
        <v>30</v>
      </c>
      <c r="R45" s="41">
        <f>INDEX('FAB OVERVIEW'!$H$9:$H$139,MATCH('FAB SCHEDULE'!P45,'FAB OVERVIEW'!$F$9:$F$144,0))</f>
        <v>0.76700000000000002</v>
      </c>
      <c r="S45" s="14" t="str">
        <f>INDEX('FAB OVERVIEW'!$I$9:$I$139,MATCH('FAB SCHEDULE'!T45,'FAB OVERVIEW'!$F$9:$F$144,0))</f>
        <v>Cone</v>
      </c>
      <c r="T45" s="14" t="s">
        <v>320</v>
      </c>
      <c r="U45" s="14">
        <f>INDEX('FAB OVERVIEW'!$G$9:$G$139,MATCH('FAB SCHEDULE'!T45,'FAB OVERVIEW'!$F$9:$F$144,0))</f>
        <v>30</v>
      </c>
      <c r="V45" s="41">
        <f>INDEX('FAB OVERVIEW'!$H$9:$H$139,MATCH('FAB SCHEDULE'!T45,'FAB OVERVIEW'!$F$9:$F$144,0))</f>
        <v>0.40460000000000002</v>
      </c>
      <c r="W45" s="13" t="str">
        <f>INDEX('FAB OVERVIEW'!$I$9:$I$139,MATCH('FAB SCHEDULE'!X45,'FAB OVERVIEW'!$F$9:$F$144,0))</f>
        <v>60 Ton</v>
      </c>
      <c r="X45" s="13">
        <v>104135</v>
      </c>
      <c r="Y45" s="13">
        <f>INDEX('FAB OVERVIEW'!$G$9:$G$139,MATCH('FAB SCHEDULE'!X45,'FAB OVERVIEW'!$F$9:$F$144,0))</f>
        <v>15</v>
      </c>
      <c r="Z45" s="41">
        <f>INDEX('FAB OVERVIEW'!$H$9:$H$139,MATCH('FAB SCHEDULE'!X45,'FAB OVERVIEW'!$F$9:$F$144,0))</f>
        <v>0.42980000000000007</v>
      </c>
      <c r="AA45" s="13" t="str">
        <f>INDEX('FAB OVERVIEW'!$I$9:$I$139,MATCH('FAB SCHEDULE'!AB45,'FAB OVERVIEW'!$F$9:$F$144,0))</f>
        <v>90 Ton</v>
      </c>
      <c r="AB45" s="13">
        <v>100080</v>
      </c>
      <c r="AC45" s="13">
        <f>INDEX('FAB OVERVIEW'!$G$9:$G$139,MATCH('FAB SCHEDULE'!AB45,'FAB OVERVIEW'!$F$9:$F$144,0))</f>
        <v>20</v>
      </c>
      <c r="AD45" s="41">
        <f>INDEX('FAB OVERVIEW'!$H$9:$H$139,MATCH('FAB SCHEDULE'!AB45,'FAB OVERVIEW'!$F$9:$F$144,0))</f>
        <v>0.85</v>
      </c>
      <c r="AE45" s="13" t="str">
        <f>INDEX('FAB OVERVIEW'!$I$9:$I$139,MATCH('FAB SCHEDULE'!AF45,'FAB OVERVIEW'!$F$9:$F$144,0))</f>
        <v>60 Ton</v>
      </c>
      <c r="AF45" s="13" t="s">
        <v>214</v>
      </c>
      <c r="AG45" s="13">
        <f>INDEX('FAB OVERVIEW'!$G$9:$G$139,MATCH('FAB SCHEDULE'!AF45,'FAB OVERVIEW'!$F$9:$F$144,0))</f>
        <v>50</v>
      </c>
      <c r="AH45" s="41">
        <f>INDEX('FAB OVERVIEW'!$H$9:$H$139,MATCH('FAB SCHEDULE'!AF45,'FAB OVERVIEW'!$F$9:$F$144,0))</f>
        <v>1.0089999999999999</v>
      </c>
      <c r="AI45" s="13" t="str">
        <f>INDEX('FAB OVERVIEW'!$I$9:$I$139,MATCH('FAB SCHEDULE'!AJ45,'FAB OVERVIEW'!$F$9:$F$144,0))</f>
        <v>Cone</v>
      </c>
      <c r="AJ45" s="13">
        <v>100059</v>
      </c>
      <c r="AK45" s="13">
        <f>INDEX('FAB OVERVIEW'!$G$9:$G$139,MATCH('FAB SCHEDULE'!AJ45,'FAB OVERVIEW'!$F$9:$F$144,0))</f>
        <v>30</v>
      </c>
      <c r="AL45" s="41">
        <f>INDEX('FAB OVERVIEW'!$H$9:$H$139,MATCH('FAB SCHEDULE'!AJ45,'FAB OVERVIEW'!$F$9:$F$144,0))</f>
        <v>0.76700000000000002</v>
      </c>
      <c r="AM45" s="13" t="str">
        <f>INDEX('FAB OVERVIEW'!$I$9:$I$139,MATCH('FAB SCHEDULE'!AN45,'FAB OVERVIEW'!$F$9:$F$144,0))</f>
        <v>Cone</v>
      </c>
      <c r="AN45" s="13" t="s">
        <v>320</v>
      </c>
      <c r="AO45" s="13">
        <f>INDEX('FAB OVERVIEW'!$G$9:$G$139,MATCH('FAB SCHEDULE'!AN45,'FAB OVERVIEW'!$F$9:$F$144,0))</f>
        <v>30</v>
      </c>
      <c r="AP45" s="41">
        <f>INDEX('FAB OVERVIEW'!$H$9:$H$139,MATCH('FAB SCHEDULE'!AN45,'FAB OVERVIEW'!$F$9:$F$144,0))</f>
        <v>0.40460000000000002</v>
      </c>
    </row>
    <row r="46" spans="1:42" s="13" customFormat="1" x14ac:dyDescent="0.35">
      <c r="A46" s="79"/>
      <c r="B46" s="79"/>
      <c r="C46" s="13" t="str">
        <f>INDEX('FAB OVERVIEW'!$I$9:$I$139,MATCH('FAB SCHEDULE'!D46,'FAB OVERVIEW'!$F$9:$F$144,0))</f>
        <v>Cone</v>
      </c>
      <c r="D46" s="13">
        <v>100343</v>
      </c>
      <c r="E46" s="13">
        <f>INDEX('FAB OVERVIEW'!$G$9:$G$139,MATCH('FAB SCHEDULE'!D46,'FAB OVERVIEW'!$F$9:$F$144,0))</f>
        <v>95</v>
      </c>
      <c r="F46" s="41">
        <f>INDEX('FAB OVERVIEW'!$H$9:$H$139,MATCH('FAB SCHEDULE'!D46,'FAB OVERVIEW'!$F$9:$F$144,0))</f>
        <v>1.1145</v>
      </c>
      <c r="G46" s="13" t="str">
        <f>INDEX('FAB OVERVIEW'!$I$9:$I$139,MATCH('FAB SCHEDULE'!H46,'FAB OVERVIEW'!$F$9:$F$144,0))</f>
        <v>Cone</v>
      </c>
      <c r="H46" s="13">
        <v>100123</v>
      </c>
      <c r="I46" s="13">
        <f>INDEX('FAB OVERVIEW'!$G$9:$G$139,MATCH('FAB SCHEDULE'!H46,'FAB OVERVIEW'!$F$9:$F$144,0))</f>
        <v>75</v>
      </c>
      <c r="J46" s="41">
        <f>INDEX('FAB OVERVIEW'!$H$9:$H$139,MATCH('FAB SCHEDULE'!H46,'FAB OVERVIEW'!$F$9:$F$144,0))</f>
        <v>0.27017000000000002</v>
      </c>
      <c r="K46" s="13" t="str">
        <f>INDEX('FAB OVERVIEW'!$I$9:$I$139,MATCH('FAB SCHEDULE'!L46,'FAB OVERVIEW'!$F$9:$F$144,0))</f>
        <v>25 Ton</v>
      </c>
      <c r="L46" s="62" t="s">
        <v>183</v>
      </c>
      <c r="M46" s="13">
        <f>INDEX('FAB OVERVIEW'!$G$9:$G$139,MATCH('FAB SCHEDULE'!L46,'FAB OVERVIEW'!$F$9:$F$144,0))</f>
        <v>1030</v>
      </c>
      <c r="N46" s="41">
        <f>INDEX('FAB OVERVIEW'!$H$9:$H$139,MATCH('FAB SCHEDULE'!L46,'FAB OVERVIEW'!$F$9:$F$144,0))</f>
        <v>11.7424</v>
      </c>
      <c r="O46" s="13" t="str">
        <f>INDEX('FAB OVERVIEW'!$I$9:$I$139,MATCH('FAB SCHEDULE'!P46,'FAB OVERVIEW'!$F$9:$F$144,0))</f>
        <v>60 Ton</v>
      </c>
      <c r="P46" s="13">
        <v>100374</v>
      </c>
      <c r="Q46" s="13">
        <f>INDEX('FAB OVERVIEW'!$G$9:$G$139,MATCH('FAB SCHEDULE'!P46,'FAB OVERVIEW'!$F$9:$F$144,0))</f>
        <v>75</v>
      </c>
      <c r="R46" s="41">
        <f>INDEX('FAB OVERVIEW'!$H$9:$H$139,MATCH('FAB SCHEDULE'!P46,'FAB OVERVIEW'!$F$9:$F$144,0))</f>
        <v>3.6641699999999999</v>
      </c>
      <c r="S46" s="14" t="str">
        <f>INDEX('FAB OVERVIEW'!$I$9:$I$139,MATCH('FAB SCHEDULE'!T46,'FAB OVERVIEW'!$F$9:$F$144,0))</f>
        <v>Cone</v>
      </c>
      <c r="T46" s="14" t="s">
        <v>285</v>
      </c>
      <c r="U46" s="14">
        <f>INDEX('FAB OVERVIEW'!$G$9:$G$139,MATCH('FAB SCHEDULE'!T46,'FAB OVERVIEW'!$F$9:$F$144,0))</f>
        <v>70</v>
      </c>
      <c r="V46" s="41">
        <f>INDEX('FAB OVERVIEW'!$H$9:$H$139,MATCH('FAB SCHEDULE'!T46,'FAB OVERVIEW'!$F$9:$F$144,0))</f>
        <v>0.34620000000000006</v>
      </c>
      <c r="W46" s="13" t="str">
        <f>INDEX('FAB OVERVIEW'!$I$9:$I$139,MATCH('FAB SCHEDULE'!X46,'FAB OVERVIEW'!$F$9:$F$144,0))</f>
        <v>Cone</v>
      </c>
      <c r="X46" s="13">
        <v>100343</v>
      </c>
      <c r="Y46" s="13">
        <f>INDEX('FAB OVERVIEW'!$G$9:$G$139,MATCH('FAB SCHEDULE'!X46,'FAB OVERVIEW'!$F$9:$F$144,0))</f>
        <v>95</v>
      </c>
      <c r="Z46" s="41">
        <f>INDEX('FAB OVERVIEW'!$H$9:$H$139,MATCH('FAB SCHEDULE'!X46,'FAB OVERVIEW'!$F$9:$F$144,0))</f>
        <v>1.1145</v>
      </c>
      <c r="AA46" s="13" t="str">
        <f>INDEX('FAB OVERVIEW'!$I$9:$I$139,MATCH('FAB SCHEDULE'!AB46,'FAB OVERVIEW'!$F$9:$F$144,0))</f>
        <v>Cone</v>
      </c>
      <c r="AB46" s="13">
        <v>100062</v>
      </c>
      <c r="AC46" s="13">
        <f>INDEX('FAB OVERVIEW'!$G$9:$G$139,MATCH('FAB SCHEDULE'!AB46,'FAB OVERVIEW'!$F$9:$F$144,0))</f>
        <v>10</v>
      </c>
      <c r="AD46" s="41">
        <f>INDEX('FAB OVERVIEW'!$H$9:$H$139,MATCH('FAB SCHEDULE'!AB46,'FAB OVERVIEW'!$F$9:$F$144,0))</f>
        <v>0.37829999999999997</v>
      </c>
      <c r="AE46" s="13" t="str">
        <f>INDEX('FAB OVERVIEW'!$I$9:$I$139,MATCH('FAB SCHEDULE'!AF46,'FAB OVERVIEW'!$F$9:$F$144,0))</f>
        <v>25 Ton</v>
      </c>
      <c r="AF46" s="13" t="s">
        <v>183</v>
      </c>
      <c r="AG46" s="13">
        <f>INDEX('FAB OVERVIEW'!$G$9:$G$139,MATCH('FAB SCHEDULE'!AF46,'FAB OVERVIEW'!$F$9:$F$144,0))</f>
        <v>1030</v>
      </c>
      <c r="AH46" s="41">
        <f>INDEX('FAB OVERVIEW'!$H$9:$H$139,MATCH('FAB SCHEDULE'!AF46,'FAB OVERVIEW'!$F$9:$F$144,0))</f>
        <v>11.7424</v>
      </c>
      <c r="AI46" s="13" t="str">
        <f>INDEX('FAB OVERVIEW'!$I$9:$I$139,MATCH('FAB SCHEDULE'!AJ46,'FAB OVERVIEW'!$F$9:$F$144,0))</f>
        <v>60 Ton</v>
      </c>
      <c r="AJ46" s="13">
        <v>100374</v>
      </c>
      <c r="AK46" s="13">
        <f>INDEX('FAB OVERVIEW'!$G$9:$G$139,MATCH('FAB SCHEDULE'!AJ46,'FAB OVERVIEW'!$F$9:$F$144,0))</f>
        <v>75</v>
      </c>
      <c r="AL46" s="41">
        <f>INDEX('FAB OVERVIEW'!$H$9:$H$139,MATCH('FAB SCHEDULE'!AJ46,'FAB OVERVIEW'!$F$9:$F$144,0))</f>
        <v>3.6641699999999999</v>
      </c>
      <c r="AM46" s="13" t="str">
        <f>INDEX('FAB OVERVIEW'!$I$9:$I$139,MATCH('FAB SCHEDULE'!AN46,'FAB OVERVIEW'!$F$9:$F$144,0))</f>
        <v>Cone</v>
      </c>
      <c r="AN46" s="13" t="s">
        <v>285</v>
      </c>
      <c r="AO46" s="13">
        <f>INDEX('FAB OVERVIEW'!$G$9:$G$139,MATCH('FAB SCHEDULE'!AN46,'FAB OVERVIEW'!$F$9:$F$144,0))</f>
        <v>70</v>
      </c>
      <c r="AP46" s="41">
        <f>INDEX('FAB OVERVIEW'!$H$9:$H$139,MATCH('FAB SCHEDULE'!AN46,'FAB OVERVIEW'!$F$9:$F$144,0))</f>
        <v>0.34620000000000006</v>
      </c>
    </row>
    <row r="47" spans="1:42" s="13" customFormat="1" x14ac:dyDescent="0.35">
      <c r="A47" s="79"/>
      <c r="B47" s="79"/>
      <c r="C47" s="13" t="str">
        <f>INDEX('FAB OVERVIEW'!$I$9:$I$139,MATCH('FAB SCHEDULE'!D47,'FAB OVERVIEW'!$F$9:$F$144,0))</f>
        <v>Cone</v>
      </c>
      <c r="D47" s="13">
        <v>100599</v>
      </c>
      <c r="E47" s="13">
        <f>INDEX('FAB OVERVIEW'!$G$9:$G$139,MATCH('FAB SCHEDULE'!D47,'FAB OVERVIEW'!$F$9:$F$144,0))</f>
        <v>70</v>
      </c>
      <c r="F47" s="41">
        <f>INDEX('FAB OVERVIEW'!$H$9:$H$139,MATCH('FAB SCHEDULE'!D47,'FAB OVERVIEW'!$F$9:$F$144,0))</f>
        <v>0.40310000000000001</v>
      </c>
      <c r="G47" s="13" t="str">
        <f>INDEX('FAB OVERVIEW'!$I$9:$I$139,MATCH('FAB SCHEDULE'!H47,'FAB OVERVIEW'!$F$9:$F$144,0))</f>
        <v>90 Ton</v>
      </c>
      <c r="H47" s="13">
        <v>100080</v>
      </c>
      <c r="I47" s="13">
        <f>INDEX('FAB OVERVIEW'!$G$9:$G$139,MATCH('FAB SCHEDULE'!H47,'FAB OVERVIEW'!$F$9:$F$144,0))</f>
        <v>20</v>
      </c>
      <c r="J47" s="41">
        <f>INDEX('FAB OVERVIEW'!$H$9:$H$139,MATCH('FAB SCHEDULE'!H47,'FAB OVERVIEW'!$F$9:$F$144,0))</f>
        <v>0.85</v>
      </c>
      <c r="K47" s="13" t="str">
        <f>INDEX('FAB OVERVIEW'!$I$9:$I$139,MATCH('FAB SCHEDULE'!L47,'FAB OVERVIEW'!$F$9:$F$144,0))</f>
        <v>Cone</v>
      </c>
      <c r="L47" s="20" t="s">
        <v>226</v>
      </c>
      <c r="M47" s="13">
        <f>INDEX('FAB OVERVIEW'!$G$9:$G$139,MATCH('FAB SCHEDULE'!L47,'FAB OVERVIEW'!$F$9:$F$144,0))</f>
        <v>25</v>
      </c>
      <c r="N47" s="41">
        <f>INDEX('FAB OVERVIEW'!$H$9:$H$139,MATCH('FAB SCHEDULE'!L47,'FAB OVERVIEW'!$F$9:$F$144,0))</f>
        <v>0.29400000000000004</v>
      </c>
      <c r="O47" s="13" t="str">
        <f>INDEX('FAB OVERVIEW'!$I$9:$I$139,MATCH('FAB SCHEDULE'!P47,'FAB OVERVIEW'!$F$9:$F$144,0))</f>
        <v>Cone</v>
      </c>
      <c r="P47" s="13" t="s">
        <v>309</v>
      </c>
      <c r="Q47" s="13">
        <f>INDEX('FAB OVERVIEW'!$G$9:$G$139,MATCH('FAB SCHEDULE'!P47,'FAB OVERVIEW'!$F$9:$F$144,0))</f>
        <v>15</v>
      </c>
      <c r="R47" s="41">
        <f>INDEX('FAB OVERVIEW'!$H$9:$H$139,MATCH('FAB SCHEDULE'!P47,'FAB OVERVIEW'!$F$9:$F$144,0))</f>
        <v>0.248</v>
      </c>
      <c r="S47" s="14" t="str">
        <f>INDEX('FAB OVERVIEW'!$I$9:$I$139,MATCH('FAB SCHEDULE'!T47,'FAB OVERVIEW'!$F$9:$F$144,0))</f>
        <v>ANY</v>
      </c>
      <c r="T47" s="14">
        <v>104465</v>
      </c>
      <c r="U47" s="14">
        <f>INDEX('FAB OVERVIEW'!$G$9:$G$139,MATCH('FAB SCHEDULE'!T47,'FAB OVERVIEW'!$F$9:$F$144,0))</f>
        <v>15</v>
      </c>
      <c r="V47" s="41">
        <f>INDEX('FAB OVERVIEW'!$H$9:$H$139,MATCH('FAB SCHEDULE'!T47,'FAB OVERVIEW'!$F$9:$F$144,0))</f>
        <v>0.44979999999999998</v>
      </c>
      <c r="W47" s="13" t="str">
        <f>INDEX('FAB OVERVIEW'!$I$9:$I$139,MATCH('FAB SCHEDULE'!X47,'FAB OVERVIEW'!$F$9:$F$144,0))</f>
        <v>Cone</v>
      </c>
      <c r="X47" s="13">
        <v>100599</v>
      </c>
      <c r="Y47" s="13">
        <f>INDEX('FAB OVERVIEW'!$G$9:$G$139,MATCH('FAB SCHEDULE'!X47,'FAB OVERVIEW'!$F$9:$F$144,0))</f>
        <v>70</v>
      </c>
      <c r="Z47" s="41">
        <f>INDEX('FAB OVERVIEW'!$H$9:$H$139,MATCH('FAB SCHEDULE'!X47,'FAB OVERVIEW'!$F$9:$F$144,0))</f>
        <v>0.40310000000000001</v>
      </c>
      <c r="AA47" s="13" t="str">
        <f>INDEX('FAB OVERVIEW'!$I$9:$I$139,MATCH('FAB SCHEDULE'!AB47,'FAB OVERVIEW'!$F$9:$F$144,0))</f>
        <v>ANY</v>
      </c>
      <c r="AB47" s="13">
        <v>100118</v>
      </c>
      <c r="AC47" s="13">
        <f>INDEX('FAB OVERVIEW'!$G$9:$G$139,MATCH('FAB SCHEDULE'!AB47,'FAB OVERVIEW'!$F$9:$F$144,0))</f>
        <v>75</v>
      </c>
      <c r="AD47" s="41">
        <f>INDEX('FAB OVERVIEW'!$H$9:$H$139,MATCH('FAB SCHEDULE'!AB47,'FAB OVERVIEW'!$F$9:$F$144,0))</f>
        <v>1.1632500000000001</v>
      </c>
      <c r="AE47" s="13" t="str">
        <f>INDEX('FAB OVERVIEW'!$I$9:$I$139,MATCH('FAB SCHEDULE'!AF47,'FAB OVERVIEW'!$F$9:$F$144,0))</f>
        <v>Cone</v>
      </c>
      <c r="AF47" s="13" t="s">
        <v>226</v>
      </c>
      <c r="AG47" s="13">
        <f>INDEX('FAB OVERVIEW'!$G$9:$G$139,MATCH('FAB SCHEDULE'!AF47,'FAB OVERVIEW'!$F$9:$F$144,0))</f>
        <v>25</v>
      </c>
      <c r="AH47" s="41">
        <f>INDEX('FAB OVERVIEW'!$H$9:$H$139,MATCH('FAB SCHEDULE'!AF47,'FAB OVERVIEW'!$F$9:$F$144,0))</f>
        <v>0.29400000000000004</v>
      </c>
      <c r="AI47" s="13" t="str">
        <f>INDEX('FAB OVERVIEW'!$I$9:$I$139,MATCH('FAB SCHEDULE'!AJ47,'FAB OVERVIEW'!$F$9:$F$144,0))</f>
        <v>Cone</v>
      </c>
      <c r="AJ47" s="13" t="s">
        <v>309</v>
      </c>
      <c r="AK47" s="13">
        <f>INDEX('FAB OVERVIEW'!$G$9:$G$139,MATCH('FAB SCHEDULE'!AJ47,'FAB OVERVIEW'!$F$9:$F$144,0))</f>
        <v>15</v>
      </c>
      <c r="AL47" s="41">
        <f>INDEX('FAB OVERVIEW'!$H$9:$H$139,MATCH('FAB SCHEDULE'!AJ47,'FAB OVERVIEW'!$F$9:$F$144,0))</f>
        <v>0.248</v>
      </c>
      <c r="AM47" s="13" t="str">
        <f>INDEX('FAB OVERVIEW'!$I$9:$I$139,MATCH('FAB SCHEDULE'!AN47,'FAB OVERVIEW'!$F$9:$F$144,0))</f>
        <v>ANY</v>
      </c>
      <c r="AN47" s="13">
        <v>104465</v>
      </c>
      <c r="AO47" s="13">
        <f>INDEX('FAB OVERVIEW'!$G$9:$G$139,MATCH('FAB SCHEDULE'!AN47,'FAB OVERVIEW'!$F$9:$F$144,0))</f>
        <v>15</v>
      </c>
      <c r="AP47" s="41">
        <f>INDEX('FAB OVERVIEW'!$H$9:$H$139,MATCH('FAB SCHEDULE'!AN47,'FAB OVERVIEW'!$F$9:$F$144,0))</f>
        <v>0.44979999999999998</v>
      </c>
    </row>
    <row r="48" spans="1:42" s="13" customFormat="1" x14ac:dyDescent="0.35">
      <c r="A48" s="79"/>
      <c r="B48" s="79"/>
      <c r="C48" s="13" t="str">
        <f>INDEX('FAB OVERVIEW'!$I$9:$I$139,MATCH('FAB SCHEDULE'!D48,'FAB OVERVIEW'!$F$9:$F$144,0))</f>
        <v>60 Ton</v>
      </c>
      <c r="D48" s="13" t="s">
        <v>219</v>
      </c>
      <c r="E48" s="13">
        <f>INDEX('FAB OVERVIEW'!$G$9:$G$139,MATCH('FAB SCHEDULE'!D48,'FAB OVERVIEW'!$F$9:$F$144,0))</f>
        <v>50</v>
      </c>
      <c r="F48" s="41">
        <f>INDEX('FAB OVERVIEW'!$H$9:$H$139,MATCH('FAB SCHEDULE'!D48,'FAB OVERVIEW'!$F$9:$F$144,0))</f>
        <v>1.0190000000000001</v>
      </c>
      <c r="G48" s="13" t="str">
        <f>INDEX('FAB OVERVIEW'!$I$9:$I$139,MATCH('FAB SCHEDULE'!H48,'FAB OVERVIEW'!$F$9:$F$144,0))</f>
        <v>Cone</v>
      </c>
      <c r="H48" s="13">
        <v>100062</v>
      </c>
      <c r="I48" s="13">
        <f>INDEX('FAB OVERVIEW'!$G$9:$G$139,MATCH('FAB SCHEDULE'!H48,'FAB OVERVIEW'!$F$9:$F$144,0))</f>
        <v>10</v>
      </c>
      <c r="J48" s="41">
        <f>INDEX('FAB OVERVIEW'!$H$9:$H$139,MATCH('FAB SCHEDULE'!H48,'FAB OVERVIEW'!$F$9:$F$144,0))</f>
        <v>0.37829999999999997</v>
      </c>
      <c r="K48" s="13" t="str">
        <f>INDEX('FAB OVERVIEW'!$I$9:$I$139,MATCH('FAB SCHEDULE'!L48,'FAB OVERVIEW'!$F$9:$F$144,0))</f>
        <v>Cone</v>
      </c>
      <c r="L48" s="20" t="s">
        <v>224</v>
      </c>
      <c r="M48" s="13">
        <f>INDEX('FAB OVERVIEW'!$G$9:$G$139,MATCH('FAB SCHEDULE'!L48,'FAB OVERVIEW'!$F$9:$F$144,0))</f>
        <v>25</v>
      </c>
      <c r="N48" s="41">
        <f>INDEX('FAB OVERVIEW'!$H$9:$H$139,MATCH('FAB SCHEDULE'!L48,'FAB OVERVIEW'!$F$9:$F$144,0))</f>
        <v>0.26950000000000002</v>
      </c>
      <c r="O48" s="13" t="str">
        <f>INDEX('FAB OVERVIEW'!$I$9:$I$139,MATCH('FAB SCHEDULE'!P48,'FAB OVERVIEW'!$F$9:$F$144,0))</f>
        <v>60 Ton</v>
      </c>
      <c r="P48" s="13" t="s">
        <v>289</v>
      </c>
      <c r="Q48" s="13">
        <f>INDEX('FAB OVERVIEW'!$G$9:$G$139,MATCH('FAB SCHEDULE'!P48,'FAB OVERVIEW'!$F$9:$F$144,0))</f>
        <v>210</v>
      </c>
      <c r="R48" s="41">
        <f>INDEX('FAB OVERVIEW'!$H$9:$H$139,MATCH('FAB SCHEDULE'!P48,'FAB OVERVIEW'!$F$9:$F$144,0))</f>
        <v>1.9573</v>
      </c>
      <c r="S48" s="14" t="str">
        <f>INDEX('FAB OVERVIEW'!$I$9:$I$139,MATCH('FAB SCHEDULE'!T48,'FAB OVERVIEW'!$F$9:$F$144,0))</f>
        <v>Cone</v>
      </c>
      <c r="T48" s="14">
        <v>101891</v>
      </c>
      <c r="U48" s="14">
        <f>INDEX('FAB OVERVIEW'!$G$9:$G$139,MATCH('FAB SCHEDULE'!T48,'FAB OVERVIEW'!$F$9:$F$144,0))</f>
        <v>70</v>
      </c>
      <c r="V48" s="41">
        <f>INDEX('FAB OVERVIEW'!$H$9:$H$139,MATCH('FAB SCHEDULE'!T48,'FAB OVERVIEW'!$F$9:$F$144,0))</f>
        <v>0.36126999999999998</v>
      </c>
      <c r="W48" s="13" t="str">
        <f>INDEX('FAB OVERVIEW'!$I$9:$I$139,MATCH('FAB SCHEDULE'!X48,'FAB OVERVIEW'!$F$9:$F$144,0))</f>
        <v>60 Ton</v>
      </c>
      <c r="X48" s="13" t="s">
        <v>219</v>
      </c>
      <c r="Y48" s="13">
        <f>INDEX('FAB OVERVIEW'!$G$9:$G$139,MATCH('FAB SCHEDULE'!X48,'FAB OVERVIEW'!$F$9:$F$144,0))</f>
        <v>50</v>
      </c>
      <c r="Z48" s="41">
        <f>INDEX('FAB OVERVIEW'!$H$9:$H$139,MATCH('FAB SCHEDULE'!X48,'FAB OVERVIEW'!$F$9:$F$144,0))</f>
        <v>1.0190000000000001</v>
      </c>
      <c r="AA48" s="13" t="str">
        <f>INDEX('FAB OVERVIEW'!$I$9:$I$139,MATCH('FAB SCHEDULE'!AB48,'FAB OVERVIEW'!$F$9:$F$144,0))</f>
        <v>Cone</v>
      </c>
      <c r="AB48" s="13">
        <v>100119</v>
      </c>
      <c r="AC48" s="13">
        <f>INDEX('FAB OVERVIEW'!$G$9:$G$139,MATCH('FAB SCHEDULE'!AB48,'FAB OVERVIEW'!$F$9:$F$144,0))</f>
        <v>75</v>
      </c>
      <c r="AD48" s="41">
        <f>INDEX('FAB OVERVIEW'!$H$9:$H$139,MATCH('FAB SCHEDULE'!AB48,'FAB OVERVIEW'!$F$9:$F$144,0))</f>
        <v>2.5591699999999995</v>
      </c>
      <c r="AE48" s="13" t="str">
        <f>INDEX('FAB OVERVIEW'!$I$9:$I$139,MATCH('FAB SCHEDULE'!AF48,'FAB OVERVIEW'!$F$9:$F$144,0))</f>
        <v>Cone</v>
      </c>
      <c r="AF48" s="13" t="s">
        <v>224</v>
      </c>
      <c r="AG48" s="13">
        <f>INDEX('FAB OVERVIEW'!$G$9:$G$139,MATCH('FAB SCHEDULE'!AF48,'FAB OVERVIEW'!$F$9:$F$144,0))</f>
        <v>25</v>
      </c>
      <c r="AH48" s="41">
        <f>INDEX('FAB OVERVIEW'!$H$9:$H$139,MATCH('FAB SCHEDULE'!AF48,'FAB OVERVIEW'!$F$9:$F$144,0))</f>
        <v>0.26950000000000002</v>
      </c>
      <c r="AI48" s="13" t="str">
        <f>INDEX('FAB OVERVIEW'!$I$9:$I$139,MATCH('FAB SCHEDULE'!AJ48,'FAB OVERVIEW'!$F$9:$F$144,0))</f>
        <v>60 Ton</v>
      </c>
      <c r="AJ48" s="13" t="s">
        <v>289</v>
      </c>
      <c r="AK48" s="13">
        <f>INDEX('FAB OVERVIEW'!$G$9:$G$139,MATCH('FAB SCHEDULE'!AJ48,'FAB OVERVIEW'!$F$9:$F$144,0))</f>
        <v>210</v>
      </c>
      <c r="AL48" s="41">
        <f>INDEX('FAB OVERVIEW'!$H$9:$H$139,MATCH('FAB SCHEDULE'!AJ48,'FAB OVERVIEW'!$F$9:$F$144,0))</f>
        <v>1.9573</v>
      </c>
      <c r="AM48" s="13" t="str">
        <f>INDEX('FAB OVERVIEW'!$I$9:$I$139,MATCH('FAB SCHEDULE'!AN48,'FAB OVERVIEW'!$F$9:$F$144,0))</f>
        <v>Cone</v>
      </c>
      <c r="AN48" s="13">
        <v>101891</v>
      </c>
      <c r="AO48" s="13">
        <f>INDEX('FAB OVERVIEW'!$G$9:$G$139,MATCH('FAB SCHEDULE'!AN48,'FAB OVERVIEW'!$F$9:$F$144,0))</f>
        <v>70</v>
      </c>
      <c r="AP48" s="41">
        <f>INDEX('FAB OVERVIEW'!$H$9:$H$139,MATCH('FAB SCHEDULE'!AN48,'FAB OVERVIEW'!$F$9:$F$144,0))</f>
        <v>0.36126999999999998</v>
      </c>
    </row>
    <row r="49" spans="1:42" s="13" customFormat="1" x14ac:dyDescent="0.35">
      <c r="A49" s="79"/>
      <c r="B49" s="79"/>
      <c r="C49" s="13" t="str">
        <f>INDEX('FAB OVERVIEW'!$I$9:$I$139,MATCH('FAB SCHEDULE'!D49,'FAB OVERVIEW'!$F$9:$F$144,0))</f>
        <v>ANY</v>
      </c>
      <c r="D49" s="13" t="s">
        <v>206</v>
      </c>
      <c r="E49" s="13">
        <f>INDEX('FAB OVERVIEW'!$G$9:$G$139,MATCH('FAB SCHEDULE'!D49,'FAB OVERVIEW'!$F$9:$F$144,0))</f>
        <v>180</v>
      </c>
      <c r="F49" s="41">
        <f>INDEX('FAB OVERVIEW'!$H$9:$H$139,MATCH('FAB SCHEDULE'!D49,'FAB OVERVIEW'!$F$9:$F$144,0))</f>
        <v>2.8959999999999999</v>
      </c>
      <c r="G49" s="13" t="str">
        <f>INDEX('FAB OVERVIEW'!$I$9:$I$139,MATCH('FAB SCHEDULE'!H49,'FAB OVERVIEW'!$F$9:$F$144,0))</f>
        <v>ANY</v>
      </c>
      <c r="H49" s="13">
        <v>100118</v>
      </c>
      <c r="I49" s="13">
        <f>INDEX('FAB OVERVIEW'!$G$9:$G$139,MATCH('FAB SCHEDULE'!H49,'FAB OVERVIEW'!$F$9:$F$144,0))</f>
        <v>75</v>
      </c>
      <c r="J49" s="41">
        <f>INDEX('FAB OVERVIEW'!$H$9:$H$139,MATCH('FAB SCHEDULE'!H49,'FAB OVERVIEW'!$F$9:$F$144,0))</f>
        <v>1.1632500000000001</v>
      </c>
      <c r="K49" s="13" t="str">
        <f>INDEX('FAB OVERVIEW'!$I$9:$I$139,MATCH('FAB SCHEDULE'!L49,'FAB OVERVIEW'!$F$9:$F$144,0))</f>
        <v>60 Ton</v>
      </c>
      <c r="L49" s="13" t="s">
        <v>211</v>
      </c>
      <c r="M49" s="13">
        <f>INDEX('FAB OVERVIEW'!$G$9:$G$139,MATCH('FAB SCHEDULE'!L49,'FAB OVERVIEW'!$F$9:$F$144,0))</f>
        <v>90</v>
      </c>
      <c r="N49" s="41">
        <f>INDEX('FAB OVERVIEW'!$H$9:$H$139,MATCH('FAB SCHEDULE'!L49,'FAB OVERVIEW'!$F$9:$F$144,0))</f>
        <v>1.5670000000000002</v>
      </c>
      <c r="O49" s="13" t="str">
        <f>INDEX('FAB OVERVIEW'!$I$9:$I$139,MATCH('FAB SCHEDULE'!P49,'FAB OVERVIEW'!$F$9:$F$144,0))</f>
        <v>Cone</v>
      </c>
      <c r="P49" s="13">
        <v>104137</v>
      </c>
      <c r="Q49" s="13">
        <f>INDEX('FAB OVERVIEW'!$G$9:$G$139,MATCH('FAB SCHEDULE'!P49,'FAB OVERVIEW'!$F$9:$F$144,0))</f>
        <v>15</v>
      </c>
      <c r="R49" s="41">
        <f>INDEX('FAB OVERVIEW'!$H$9:$H$139,MATCH('FAB SCHEDULE'!P49,'FAB OVERVIEW'!$F$9:$F$144,0))</f>
        <v>0.42980000000000007</v>
      </c>
      <c r="S49" s="14" t="str">
        <f>INDEX('FAB OVERVIEW'!$I$9:$I$139,MATCH('FAB SCHEDULE'!T49,'FAB OVERVIEW'!$F$9:$F$144,0))</f>
        <v>Cone</v>
      </c>
      <c r="T49" s="14" t="s">
        <v>201</v>
      </c>
      <c r="U49" s="14">
        <f>INDEX('FAB OVERVIEW'!$G$9:$G$139,MATCH('FAB SCHEDULE'!T49,'FAB OVERVIEW'!$F$9:$F$144,0))</f>
        <v>180</v>
      </c>
      <c r="V49" s="41">
        <f>INDEX('FAB OVERVIEW'!$H$9:$H$139,MATCH('FAB SCHEDULE'!T49,'FAB OVERVIEW'!$F$9:$F$144,0))</f>
        <v>1.1082000000000001</v>
      </c>
      <c r="W49" s="13" t="str">
        <f>INDEX('FAB OVERVIEW'!$I$9:$I$139,MATCH('FAB SCHEDULE'!X49,'FAB OVERVIEW'!$F$9:$F$144,0))</f>
        <v>ANY</v>
      </c>
      <c r="X49" s="13" t="s">
        <v>206</v>
      </c>
      <c r="Y49" s="13">
        <f>INDEX('FAB OVERVIEW'!$G$9:$G$139,MATCH('FAB SCHEDULE'!X49,'FAB OVERVIEW'!$F$9:$F$144,0))</f>
        <v>180</v>
      </c>
      <c r="Z49" s="41">
        <f>INDEX('FAB OVERVIEW'!$H$9:$H$139,MATCH('FAB SCHEDULE'!X49,'FAB OVERVIEW'!$F$9:$F$144,0))</f>
        <v>2.8959999999999999</v>
      </c>
      <c r="AA49" s="13" t="str">
        <f>INDEX('FAB OVERVIEW'!$I$9:$I$139,MATCH('FAB SCHEDULE'!AB49,'FAB OVERVIEW'!$F$9:$F$144,0))</f>
        <v>Cone</v>
      </c>
      <c r="AB49" s="13">
        <v>100081</v>
      </c>
      <c r="AC49" s="13">
        <f>INDEX('FAB OVERVIEW'!$G$9:$G$139,MATCH('FAB SCHEDULE'!AB49,'FAB OVERVIEW'!$F$9:$F$144,0))</f>
        <v>20</v>
      </c>
      <c r="AD49" s="41">
        <f>INDEX('FAB OVERVIEW'!$H$9:$H$139,MATCH('FAB SCHEDULE'!AB49,'FAB OVERVIEW'!$F$9:$F$144,0))</f>
        <v>0.50960000000000005</v>
      </c>
      <c r="AE49" s="13" t="str">
        <f>INDEX('FAB OVERVIEW'!$I$9:$I$139,MATCH('FAB SCHEDULE'!AF49,'FAB OVERVIEW'!$F$9:$F$144,0))</f>
        <v>60 Ton</v>
      </c>
      <c r="AF49" s="13" t="s">
        <v>211</v>
      </c>
      <c r="AG49" s="13">
        <f>INDEX('FAB OVERVIEW'!$G$9:$G$139,MATCH('FAB SCHEDULE'!AF49,'FAB OVERVIEW'!$F$9:$F$144,0))</f>
        <v>90</v>
      </c>
      <c r="AH49" s="41">
        <f>INDEX('FAB OVERVIEW'!$H$9:$H$139,MATCH('FAB SCHEDULE'!AF49,'FAB OVERVIEW'!$F$9:$F$144,0))</f>
        <v>1.5670000000000002</v>
      </c>
      <c r="AI49" s="13" t="str">
        <f>INDEX('FAB OVERVIEW'!$I$9:$I$139,MATCH('FAB SCHEDULE'!AJ49,'FAB OVERVIEW'!$F$9:$F$144,0))</f>
        <v>Cone</v>
      </c>
      <c r="AJ49" s="13">
        <v>104137</v>
      </c>
      <c r="AK49" s="13">
        <f>INDEX('FAB OVERVIEW'!$G$9:$G$139,MATCH('FAB SCHEDULE'!AJ49,'FAB OVERVIEW'!$F$9:$F$144,0))</f>
        <v>15</v>
      </c>
      <c r="AL49" s="41">
        <f>INDEX('FAB OVERVIEW'!$H$9:$H$139,MATCH('FAB SCHEDULE'!AJ49,'FAB OVERVIEW'!$F$9:$F$144,0))</f>
        <v>0.42980000000000007</v>
      </c>
      <c r="AM49" s="13" t="str">
        <f>INDEX('FAB OVERVIEW'!$I$9:$I$139,MATCH('FAB SCHEDULE'!AN49,'FAB OVERVIEW'!$F$9:$F$144,0))</f>
        <v>Cone</v>
      </c>
      <c r="AN49" s="13" t="s">
        <v>201</v>
      </c>
      <c r="AO49" s="13">
        <f>INDEX('FAB OVERVIEW'!$G$9:$G$139,MATCH('FAB SCHEDULE'!AN49,'FAB OVERVIEW'!$F$9:$F$144,0))</f>
        <v>180</v>
      </c>
      <c r="AP49" s="41">
        <f>INDEX('FAB OVERVIEW'!$H$9:$H$139,MATCH('FAB SCHEDULE'!AN49,'FAB OVERVIEW'!$F$9:$F$144,0))</f>
        <v>1.1082000000000001</v>
      </c>
    </row>
    <row r="50" spans="1:42" s="13" customFormat="1" x14ac:dyDescent="0.35">
      <c r="A50" s="79"/>
      <c r="B50" s="79"/>
      <c r="C50" s="13" t="str">
        <f>INDEX('FAB OVERVIEW'!$I$9:$I$139,MATCH('FAB SCHEDULE'!D50,'FAB OVERVIEW'!$F$9:$F$144,0))</f>
        <v>ANY</v>
      </c>
      <c r="D50" s="13">
        <v>100554</v>
      </c>
      <c r="E50" s="13">
        <f>INDEX('FAB OVERVIEW'!$G$9:$G$139,MATCH('FAB SCHEDULE'!D50,'FAB OVERVIEW'!$F$9:$F$144,0))</f>
        <v>30</v>
      </c>
      <c r="F50" s="41">
        <f>INDEX('FAB OVERVIEW'!$H$9:$H$139,MATCH('FAB SCHEDULE'!D50,'FAB OVERVIEW'!$F$9:$F$144,0))</f>
        <v>0.51669999999999994</v>
      </c>
      <c r="G50" s="13" t="str">
        <f>INDEX('FAB OVERVIEW'!$I$9:$I$139,MATCH('FAB SCHEDULE'!H50,'FAB OVERVIEW'!$F$9:$F$144,0))</f>
        <v>Cone</v>
      </c>
      <c r="H50" s="13">
        <v>100119</v>
      </c>
      <c r="I50" s="13">
        <f>INDEX('FAB OVERVIEW'!$G$9:$G$139,MATCH('FAB SCHEDULE'!H50,'FAB OVERVIEW'!$F$9:$F$144,0))</f>
        <v>75</v>
      </c>
      <c r="J50" s="41">
        <f>INDEX('FAB OVERVIEW'!$H$9:$H$139,MATCH('FAB SCHEDULE'!H50,'FAB OVERVIEW'!$F$9:$F$144,0))</f>
        <v>2.5591699999999995</v>
      </c>
      <c r="K50" s="13" t="str">
        <f>INDEX('FAB OVERVIEW'!$I$9:$I$139,MATCH('FAB SCHEDULE'!L50,'FAB OVERVIEW'!$F$9:$F$144,0))</f>
        <v>60 Ton</v>
      </c>
      <c r="L50" s="13" t="s">
        <v>210</v>
      </c>
      <c r="M50" s="13">
        <f>INDEX('FAB OVERVIEW'!$G$9:$G$139,MATCH('FAB SCHEDULE'!L50,'FAB OVERVIEW'!$F$9:$F$144,0))</f>
        <v>90</v>
      </c>
      <c r="N50" s="41">
        <f>INDEX('FAB OVERVIEW'!$H$9:$H$139,MATCH('FAB SCHEDULE'!L50,'FAB OVERVIEW'!$F$9:$F$144,0))</f>
        <v>1.6663999999999999</v>
      </c>
      <c r="O50" s="13" t="str">
        <f>INDEX('FAB OVERVIEW'!$I$9:$I$139,MATCH('FAB SCHEDULE'!P50,'FAB OVERVIEW'!$F$9:$F$144,0))</f>
        <v>Cone</v>
      </c>
      <c r="P50" s="13">
        <v>100136</v>
      </c>
      <c r="Q50" s="13">
        <f>INDEX('FAB OVERVIEW'!$G$9:$G$139,MATCH('FAB SCHEDULE'!P50,'FAB OVERVIEW'!$F$9:$F$144,0))</f>
        <v>140</v>
      </c>
      <c r="R50" s="41">
        <f>INDEX('FAB OVERVIEW'!$H$9:$H$139,MATCH('FAB SCHEDULE'!P50,'FAB OVERVIEW'!$F$9:$F$144,0))</f>
        <v>0.55920000000000003</v>
      </c>
      <c r="S50" s="14" t="str">
        <f>INDEX('FAB OVERVIEW'!$I$9:$I$139,MATCH('FAB SCHEDULE'!T50,'FAB OVERVIEW'!$F$9:$F$144,0))</f>
        <v>Cone</v>
      </c>
      <c r="T50" s="14" t="s">
        <v>218</v>
      </c>
      <c r="U50" s="14">
        <f>INDEX('FAB OVERVIEW'!$G$9:$G$139,MATCH('FAB SCHEDULE'!T50,'FAB OVERVIEW'!$F$9:$F$144,0))</f>
        <v>50</v>
      </c>
      <c r="V50" s="41">
        <f>INDEX('FAB OVERVIEW'!$H$9:$H$139,MATCH('FAB SCHEDULE'!T50,'FAB OVERVIEW'!$F$9:$F$144,0))</f>
        <v>0.33850000000000002</v>
      </c>
      <c r="W50" s="13" t="str">
        <f>INDEX('FAB OVERVIEW'!$I$9:$I$139,MATCH('FAB SCHEDULE'!X50,'FAB OVERVIEW'!$F$9:$F$144,0))</f>
        <v>ANY</v>
      </c>
      <c r="X50" s="13">
        <v>100554</v>
      </c>
      <c r="Y50" s="13">
        <f>INDEX('FAB OVERVIEW'!$G$9:$G$139,MATCH('FAB SCHEDULE'!X50,'FAB OVERVIEW'!$F$9:$F$144,0))</f>
        <v>30</v>
      </c>
      <c r="Z50" s="41">
        <f>INDEX('FAB OVERVIEW'!$H$9:$H$139,MATCH('FAB SCHEDULE'!X50,'FAB OVERVIEW'!$F$9:$F$144,0))</f>
        <v>0.51669999999999994</v>
      </c>
      <c r="AA50" s="13" t="str">
        <f>INDEX('FAB OVERVIEW'!$I$9:$I$139,MATCH('FAB SCHEDULE'!AB50,'FAB OVERVIEW'!$F$9:$F$144,0))</f>
        <v>Diamond 40</v>
      </c>
      <c r="AB50" s="13" t="s">
        <v>4322</v>
      </c>
      <c r="AC50" s="13">
        <f>INDEX('FAB OVERVIEW'!$G$9:$G$139,MATCH('FAB SCHEDULE'!AB50,'FAB OVERVIEW'!$F$9:$F$144,0))</f>
        <v>225</v>
      </c>
      <c r="AD50" s="41">
        <f>INDEX('FAB OVERVIEW'!$H$9:$H$139,MATCH('FAB SCHEDULE'!AB50,'FAB OVERVIEW'!$F$9:$F$144,0))</f>
        <v>2.0724999999999998</v>
      </c>
      <c r="AE50" s="13" t="str">
        <f>INDEX('FAB OVERVIEW'!$I$9:$I$139,MATCH('FAB SCHEDULE'!AF50,'FAB OVERVIEW'!$F$9:$F$144,0))</f>
        <v>60 Ton</v>
      </c>
      <c r="AF50" s="13" t="s">
        <v>210</v>
      </c>
      <c r="AG50" s="13">
        <f>INDEX('FAB OVERVIEW'!$G$9:$G$139,MATCH('FAB SCHEDULE'!AF50,'FAB OVERVIEW'!$F$9:$F$144,0))</f>
        <v>90</v>
      </c>
      <c r="AH50" s="41">
        <f>INDEX('FAB OVERVIEW'!$H$9:$H$139,MATCH('FAB SCHEDULE'!AF50,'FAB OVERVIEW'!$F$9:$F$144,0))</f>
        <v>1.6663999999999999</v>
      </c>
      <c r="AI50" s="13" t="str">
        <f>INDEX('FAB OVERVIEW'!$I$9:$I$139,MATCH('FAB SCHEDULE'!AJ50,'FAB OVERVIEW'!$F$9:$F$144,0))</f>
        <v>Cone</v>
      </c>
      <c r="AJ50" s="13">
        <v>100136</v>
      </c>
      <c r="AK50" s="13">
        <f>INDEX('FAB OVERVIEW'!$G$9:$G$139,MATCH('FAB SCHEDULE'!AJ50,'FAB OVERVIEW'!$F$9:$F$144,0))</f>
        <v>140</v>
      </c>
      <c r="AL50" s="41">
        <f>INDEX('FAB OVERVIEW'!$H$9:$H$139,MATCH('FAB SCHEDULE'!AJ50,'FAB OVERVIEW'!$F$9:$F$144,0))</f>
        <v>0.55920000000000003</v>
      </c>
      <c r="AM50" s="13" t="str">
        <f>INDEX('FAB OVERVIEW'!$I$9:$I$139,MATCH('FAB SCHEDULE'!AN50,'FAB OVERVIEW'!$F$9:$F$144,0))</f>
        <v>Cone</v>
      </c>
      <c r="AN50" s="13" t="s">
        <v>218</v>
      </c>
      <c r="AO50" s="13">
        <f>INDEX('FAB OVERVIEW'!$G$9:$G$139,MATCH('FAB SCHEDULE'!AN50,'FAB OVERVIEW'!$F$9:$F$144,0))</f>
        <v>50</v>
      </c>
      <c r="AP50" s="41">
        <f>INDEX('FAB OVERVIEW'!$H$9:$H$139,MATCH('FAB SCHEDULE'!AN50,'FAB OVERVIEW'!$F$9:$F$144,0))</f>
        <v>0.33850000000000002</v>
      </c>
    </row>
    <row r="51" spans="1:42" s="13" customFormat="1" x14ac:dyDescent="0.35">
      <c r="A51" s="79"/>
      <c r="B51" s="79"/>
      <c r="C51" s="13" t="str">
        <f>INDEX('FAB OVERVIEW'!$I$9:$I$139,MATCH('FAB SCHEDULE'!D51,'FAB OVERVIEW'!$F$9:$F$144,0))</f>
        <v>Cone</v>
      </c>
      <c r="D51" s="13">
        <v>100655</v>
      </c>
      <c r="E51" s="13">
        <f>INDEX('FAB OVERVIEW'!$G$9:$G$139,MATCH('FAB SCHEDULE'!D51,'FAB OVERVIEW'!$F$9:$F$144,0))</f>
        <v>25</v>
      </c>
      <c r="F51" s="41">
        <f>INDEX('FAB OVERVIEW'!$H$9:$H$139,MATCH('FAB SCHEDULE'!D51,'FAB OVERVIEW'!$F$9:$F$144,0))</f>
        <v>0.25075000000000003</v>
      </c>
      <c r="G51" s="13" t="str">
        <f>INDEX('FAB OVERVIEW'!$I$9:$I$139,MATCH('FAB SCHEDULE'!H51,'FAB OVERVIEW'!$F$9:$F$144,0))</f>
        <v>Cone</v>
      </c>
      <c r="H51" s="13">
        <v>100081</v>
      </c>
      <c r="I51" s="13">
        <f>INDEX('FAB OVERVIEW'!$G$9:$G$139,MATCH('FAB SCHEDULE'!H51,'FAB OVERVIEW'!$F$9:$F$144,0))</f>
        <v>20</v>
      </c>
      <c r="J51" s="41">
        <f>INDEX('FAB OVERVIEW'!$H$9:$H$139,MATCH('FAB SCHEDULE'!H51,'FAB OVERVIEW'!$F$9:$F$144,0))</f>
        <v>0.50960000000000005</v>
      </c>
      <c r="K51" s="13" t="str">
        <f>INDEX('FAB OVERVIEW'!$I$9:$I$139,MATCH('FAB SCHEDULE'!L51,'FAB OVERVIEW'!$F$9:$F$144,0))</f>
        <v>Cone</v>
      </c>
      <c r="L51" s="13">
        <v>101878</v>
      </c>
      <c r="M51" s="13">
        <f>INDEX('FAB OVERVIEW'!$G$9:$G$139,MATCH('FAB SCHEDULE'!L51,'FAB OVERVIEW'!$F$9:$F$144,0))</f>
        <v>30</v>
      </c>
      <c r="N51" s="41">
        <f>INDEX('FAB OVERVIEW'!$H$9:$H$139,MATCH('FAB SCHEDULE'!L51,'FAB OVERVIEW'!$F$9:$F$144,0))</f>
        <v>0.66339999999999999</v>
      </c>
      <c r="O51" s="13" t="str">
        <f>INDEX('FAB OVERVIEW'!$I$9:$I$139,MATCH('FAB SCHEDULE'!P51,'FAB OVERVIEW'!$F$9:$F$144,0))</f>
        <v>Cone</v>
      </c>
      <c r="P51" s="13" t="s">
        <v>225</v>
      </c>
      <c r="Q51" s="13">
        <f>INDEX('FAB OVERVIEW'!$G$9:$G$139,MATCH('FAB SCHEDULE'!P51,'FAB OVERVIEW'!$F$9:$F$144,0))</f>
        <v>50</v>
      </c>
      <c r="R51" s="41">
        <f>INDEX('FAB OVERVIEW'!$H$9:$H$139,MATCH('FAB SCHEDULE'!P51,'FAB OVERVIEW'!$F$9:$F$144,0))</f>
        <v>0.32700000000000001</v>
      </c>
      <c r="S51" s="14" t="str">
        <f>INDEX('FAB OVERVIEW'!$I$9:$I$139,MATCH('FAB SCHEDULE'!T51,'FAB OVERVIEW'!$F$9:$F$144,0))</f>
        <v>Cone</v>
      </c>
      <c r="T51" s="14">
        <v>100114</v>
      </c>
      <c r="U51" s="14">
        <f>INDEX('FAB OVERVIEW'!$G$9:$G$139,MATCH('FAB SCHEDULE'!T51,'FAB OVERVIEW'!$F$9:$F$144,0))</f>
        <v>75</v>
      </c>
      <c r="V51" s="41">
        <f>INDEX('FAB OVERVIEW'!$H$9:$H$139,MATCH('FAB SCHEDULE'!T51,'FAB OVERVIEW'!$F$9:$F$144,0))</f>
        <v>0.42766999999999999</v>
      </c>
      <c r="W51" s="13" t="str">
        <f>INDEX('FAB OVERVIEW'!$I$9:$I$139,MATCH('FAB SCHEDULE'!X51,'FAB OVERVIEW'!$F$9:$F$144,0))</f>
        <v>Cone</v>
      </c>
      <c r="X51" s="13">
        <v>100655</v>
      </c>
      <c r="Y51" s="13">
        <f>INDEX('FAB OVERVIEW'!$G$9:$G$139,MATCH('FAB SCHEDULE'!X51,'FAB OVERVIEW'!$F$9:$F$144,0))</f>
        <v>25</v>
      </c>
      <c r="Z51" s="41">
        <f>INDEX('FAB OVERVIEW'!$H$9:$H$139,MATCH('FAB SCHEDULE'!X51,'FAB OVERVIEW'!$F$9:$F$144,0))</f>
        <v>0.25075000000000003</v>
      </c>
      <c r="AA51" s="13" t="str">
        <f>INDEX('FAB OVERVIEW'!$I$9:$I$139,MATCH('FAB SCHEDULE'!AB51,'FAB OVERVIEW'!$F$9:$F$144,0))</f>
        <v>60 Ton</v>
      </c>
      <c r="AB51" s="13" t="s">
        <v>315</v>
      </c>
      <c r="AC51" s="13">
        <f>INDEX('FAB OVERVIEW'!$G$9:$G$139,MATCH('FAB SCHEDULE'!AB51,'FAB OVERVIEW'!$F$9:$F$144,0))</f>
        <v>15</v>
      </c>
      <c r="AD51" s="41">
        <f>INDEX('FAB OVERVIEW'!$H$9:$H$139,MATCH('FAB SCHEDULE'!AB51,'FAB OVERVIEW'!$F$9:$F$144,0))</f>
        <v>0.74465000000000003</v>
      </c>
      <c r="AE51" s="13" t="str">
        <f>INDEX('FAB OVERVIEW'!$I$9:$I$139,MATCH('FAB SCHEDULE'!AF51,'FAB OVERVIEW'!$F$9:$F$144,0))</f>
        <v>Cone</v>
      </c>
      <c r="AF51" s="13">
        <v>101878</v>
      </c>
      <c r="AG51" s="13">
        <f>INDEX('FAB OVERVIEW'!$G$9:$G$139,MATCH('FAB SCHEDULE'!AF51,'FAB OVERVIEW'!$F$9:$F$144,0))</f>
        <v>30</v>
      </c>
      <c r="AH51" s="41">
        <f>INDEX('FAB OVERVIEW'!$H$9:$H$139,MATCH('FAB SCHEDULE'!AF51,'FAB OVERVIEW'!$F$9:$F$144,0))</f>
        <v>0.66339999999999999</v>
      </c>
      <c r="AI51" s="13" t="str">
        <f>INDEX('FAB OVERVIEW'!$I$9:$I$139,MATCH('FAB SCHEDULE'!AJ51,'FAB OVERVIEW'!$F$9:$F$144,0))</f>
        <v>Cone</v>
      </c>
      <c r="AJ51" s="13" t="s">
        <v>225</v>
      </c>
      <c r="AK51" s="13">
        <f>INDEX('FAB OVERVIEW'!$G$9:$G$139,MATCH('FAB SCHEDULE'!AJ51,'FAB OVERVIEW'!$F$9:$F$144,0))</f>
        <v>50</v>
      </c>
      <c r="AL51" s="41">
        <f>INDEX('FAB OVERVIEW'!$H$9:$H$139,MATCH('FAB SCHEDULE'!AJ51,'FAB OVERVIEW'!$F$9:$F$144,0))</f>
        <v>0.32700000000000001</v>
      </c>
      <c r="AM51" s="13" t="str">
        <f>INDEX('FAB OVERVIEW'!$I$9:$I$139,MATCH('FAB SCHEDULE'!AN51,'FAB OVERVIEW'!$F$9:$F$144,0))</f>
        <v>Cone</v>
      </c>
      <c r="AN51" s="13">
        <v>100114</v>
      </c>
      <c r="AO51" s="13">
        <f>INDEX('FAB OVERVIEW'!$G$9:$G$139,MATCH('FAB SCHEDULE'!AN51,'FAB OVERVIEW'!$F$9:$F$144,0))</f>
        <v>75</v>
      </c>
      <c r="AP51" s="41">
        <f>INDEX('FAB OVERVIEW'!$H$9:$H$139,MATCH('FAB SCHEDULE'!AN51,'FAB OVERVIEW'!$F$9:$F$144,0))</f>
        <v>0.42766999999999999</v>
      </c>
    </row>
    <row r="52" spans="1:42" s="13" customFormat="1" x14ac:dyDescent="0.35">
      <c r="A52" s="79"/>
      <c r="B52" s="79"/>
      <c r="C52" s="13" t="str">
        <f>INDEX('FAB OVERVIEW'!$I$9:$I$139,MATCH('FAB SCHEDULE'!D52,'FAB OVERVIEW'!$F$9:$F$144,0))</f>
        <v>Cone</v>
      </c>
      <c r="D52" s="13" t="s">
        <v>220</v>
      </c>
      <c r="E52" s="13">
        <f>INDEX('FAB OVERVIEW'!$G$9:$G$139,MATCH('FAB SCHEDULE'!D52,'FAB OVERVIEW'!$F$9:$F$144,0))</f>
        <v>50</v>
      </c>
      <c r="F52" s="41">
        <f>INDEX('FAB OVERVIEW'!$H$9:$H$139,MATCH('FAB SCHEDULE'!D52,'FAB OVERVIEW'!$F$9:$F$144,0))</f>
        <v>0.91649999999999998</v>
      </c>
      <c r="G52" s="13" t="str">
        <f>INDEX('FAB OVERVIEW'!$I$9:$I$139,MATCH('FAB SCHEDULE'!H52,'FAB OVERVIEW'!$F$9:$F$144,0))</f>
        <v>60 Ton</v>
      </c>
      <c r="H52" s="13" t="s">
        <v>315</v>
      </c>
      <c r="I52" s="13">
        <f>INDEX('FAB OVERVIEW'!$G$9:$G$139,MATCH('FAB SCHEDULE'!H52,'FAB OVERVIEW'!$F$9:$F$144,0))</f>
        <v>15</v>
      </c>
      <c r="J52" s="41">
        <f>INDEX('FAB OVERVIEW'!$H$9:$H$139,MATCH('FAB SCHEDULE'!H52,'FAB OVERVIEW'!$F$9:$F$144,0))</f>
        <v>0.74465000000000003</v>
      </c>
      <c r="K52" s="13" t="str">
        <f>INDEX('FAB OVERVIEW'!$I$9:$I$139,MATCH('FAB SCHEDULE'!L52,'FAB OVERVIEW'!$F$9:$F$144,0))</f>
        <v>Cone</v>
      </c>
      <c r="L52" s="13" t="s">
        <v>293</v>
      </c>
      <c r="M52" s="13">
        <f>INDEX('FAB OVERVIEW'!$G$9:$G$139,MATCH('FAB SCHEDULE'!L52,'FAB OVERVIEW'!$F$9:$F$144,0))</f>
        <v>30</v>
      </c>
      <c r="N52" s="41">
        <f>INDEX('FAB OVERVIEW'!$H$9:$H$139,MATCH('FAB SCHEDULE'!L52,'FAB OVERVIEW'!$F$9:$F$144,0))</f>
        <v>0.54890000000000005</v>
      </c>
      <c r="O52" s="13" t="str">
        <f>INDEX('FAB OVERVIEW'!$I$9:$I$139,MATCH('FAB SCHEDULE'!P52,'FAB OVERVIEW'!$F$9:$F$144,0))</f>
        <v>60 Ton</v>
      </c>
      <c r="P52" s="13">
        <v>100350</v>
      </c>
      <c r="Q52" s="13">
        <f>INDEX('FAB OVERVIEW'!$G$9:$G$139,MATCH('FAB SCHEDULE'!P52,'FAB OVERVIEW'!$F$9:$F$144,0))</f>
        <v>10</v>
      </c>
      <c r="R52" s="41">
        <f>INDEX('FAB OVERVIEW'!$H$9:$H$139,MATCH('FAB SCHEDULE'!P52,'FAB OVERVIEW'!$F$9:$F$144,0))</f>
        <v>0.75</v>
      </c>
      <c r="S52" s="14" t="str">
        <f>INDEX('FAB OVERVIEW'!$I$9:$I$139,MATCH('FAB SCHEDULE'!T52,'FAB OVERVIEW'!$F$9:$F$144,0))</f>
        <v>Cone</v>
      </c>
      <c r="T52" s="14">
        <v>100115</v>
      </c>
      <c r="U52" s="14">
        <f>INDEX('FAB OVERVIEW'!$G$9:$G$139,MATCH('FAB SCHEDULE'!T52,'FAB OVERVIEW'!$F$9:$F$144,0))</f>
        <v>150</v>
      </c>
      <c r="V52" s="41">
        <f>INDEX('FAB OVERVIEW'!$H$9:$H$139,MATCH('FAB SCHEDULE'!T52,'FAB OVERVIEW'!$F$9:$F$144,0))</f>
        <v>0.44567000000000001</v>
      </c>
      <c r="W52" s="13" t="str">
        <f>INDEX('FAB OVERVIEW'!$I$9:$I$139,MATCH('FAB SCHEDULE'!X52,'FAB OVERVIEW'!$F$9:$F$144,0))</f>
        <v>Cone</v>
      </c>
      <c r="X52" s="64" t="s">
        <v>220</v>
      </c>
      <c r="Y52" s="13">
        <f>INDEX('FAB OVERVIEW'!$G$9:$G$139,MATCH('FAB SCHEDULE'!X52,'FAB OVERVIEW'!$F$9:$F$144,0))</f>
        <v>50</v>
      </c>
      <c r="Z52" s="41">
        <f>INDEX('FAB OVERVIEW'!$H$9:$H$139,MATCH('FAB SCHEDULE'!X52,'FAB OVERVIEW'!$F$9:$F$144,0))</f>
        <v>0.91649999999999998</v>
      </c>
      <c r="AA52" s="13" t="str">
        <f>INDEX('FAB OVERVIEW'!$I$9:$I$139,MATCH('FAB SCHEDULE'!AB52,'FAB OVERVIEW'!$F$9:$F$144,0))</f>
        <v>90 Ton</v>
      </c>
      <c r="AB52" s="13">
        <v>100057</v>
      </c>
      <c r="AC52" s="13">
        <f>INDEX('FAB OVERVIEW'!$G$9:$G$139,MATCH('FAB SCHEDULE'!AB52,'FAB OVERVIEW'!$F$9:$F$144,0))</f>
        <v>10</v>
      </c>
      <c r="AD52" s="41">
        <f>INDEX('FAB OVERVIEW'!$H$9:$H$139,MATCH('FAB SCHEDULE'!AB52,'FAB OVERVIEW'!$F$9:$F$144,0))</f>
        <v>0.51800000000000002</v>
      </c>
      <c r="AE52" s="13" t="str">
        <f>INDEX('FAB OVERVIEW'!$I$9:$I$139,MATCH('FAB SCHEDULE'!AF52,'FAB OVERVIEW'!$F$9:$F$144,0))</f>
        <v>Cone</v>
      </c>
      <c r="AF52" s="13" t="s">
        <v>293</v>
      </c>
      <c r="AG52" s="13">
        <f>INDEX('FAB OVERVIEW'!$G$9:$G$139,MATCH('FAB SCHEDULE'!AF52,'FAB OVERVIEW'!$F$9:$F$144,0))</f>
        <v>30</v>
      </c>
      <c r="AH52" s="41">
        <f>INDEX('FAB OVERVIEW'!$H$9:$H$139,MATCH('FAB SCHEDULE'!AF52,'FAB OVERVIEW'!$F$9:$F$144,0))</f>
        <v>0.54890000000000005</v>
      </c>
      <c r="AI52" s="13" t="str">
        <f>INDEX('FAB OVERVIEW'!$I$9:$I$139,MATCH('FAB SCHEDULE'!AJ52,'FAB OVERVIEW'!$F$9:$F$144,0))</f>
        <v>60 Ton</v>
      </c>
      <c r="AJ52" s="13">
        <v>100350</v>
      </c>
      <c r="AK52" s="13">
        <f>INDEX('FAB OVERVIEW'!$G$9:$G$139,MATCH('FAB SCHEDULE'!AJ52,'FAB OVERVIEW'!$F$9:$F$144,0))</f>
        <v>10</v>
      </c>
      <c r="AL52" s="41">
        <f>INDEX('FAB OVERVIEW'!$H$9:$H$139,MATCH('FAB SCHEDULE'!AJ52,'FAB OVERVIEW'!$F$9:$F$144,0))</f>
        <v>0.75</v>
      </c>
      <c r="AM52" s="13" t="str">
        <f>INDEX('FAB OVERVIEW'!$I$9:$I$139,MATCH('FAB SCHEDULE'!AN52,'FAB OVERVIEW'!$F$9:$F$144,0))</f>
        <v>Cone</v>
      </c>
      <c r="AN52" s="13">
        <v>100115</v>
      </c>
      <c r="AO52" s="13">
        <f>INDEX('FAB OVERVIEW'!$G$9:$G$139,MATCH('FAB SCHEDULE'!AN52,'FAB OVERVIEW'!$F$9:$F$144,0))</f>
        <v>150</v>
      </c>
      <c r="AP52" s="41">
        <f>INDEX('FAB OVERVIEW'!$H$9:$H$139,MATCH('FAB SCHEDULE'!AN52,'FAB OVERVIEW'!$F$9:$F$144,0))</f>
        <v>0.44567000000000001</v>
      </c>
    </row>
    <row r="53" spans="1:42" s="13" customFormat="1" x14ac:dyDescent="0.35">
      <c r="A53" s="79"/>
      <c r="B53" s="79"/>
      <c r="C53" s="13" t="str">
        <f>INDEX('FAB OVERVIEW'!$I$9:$I$139,MATCH('FAB SCHEDULE'!D53,'FAB OVERVIEW'!$F$9:$F$144,0))</f>
        <v>ANY</v>
      </c>
      <c r="D53" s="13">
        <v>103995</v>
      </c>
      <c r="E53" s="13">
        <f>INDEX('FAB OVERVIEW'!$G$9:$G$139,MATCH('FAB SCHEDULE'!D53,'FAB OVERVIEW'!$F$9:$F$144,0))</f>
        <v>40</v>
      </c>
      <c r="F53" s="41">
        <f>INDEX('FAB OVERVIEW'!$H$9:$H$139,MATCH('FAB SCHEDULE'!D53,'FAB OVERVIEW'!$F$9:$F$144,0))</f>
        <v>0.83000000000000007</v>
      </c>
      <c r="G53" s="13" t="str">
        <f>INDEX('FAB OVERVIEW'!$I$9:$I$139,MATCH('FAB SCHEDULE'!H53,'FAB OVERVIEW'!$F$9:$F$144,0))</f>
        <v>90 Ton</v>
      </c>
      <c r="H53" s="13">
        <v>100057</v>
      </c>
      <c r="I53" s="13">
        <f>INDEX('FAB OVERVIEW'!$G$9:$G$139,MATCH('FAB SCHEDULE'!H53,'FAB OVERVIEW'!$F$9:$F$144,0))</f>
        <v>10</v>
      </c>
      <c r="J53" s="41">
        <f>INDEX('FAB OVERVIEW'!$H$9:$H$139,MATCH('FAB SCHEDULE'!H53,'FAB OVERVIEW'!$F$9:$F$144,0))</f>
        <v>0.51800000000000002</v>
      </c>
      <c r="K53" s="13" t="str">
        <f>INDEX('FAB OVERVIEW'!$I$9:$I$139,MATCH('FAB SCHEDULE'!L53,'FAB OVERVIEW'!$F$9:$F$144,0))</f>
        <v>Cone</v>
      </c>
      <c r="L53" s="13">
        <v>104133</v>
      </c>
      <c r="M53" s="13">
        <f>INDEX('FAB OVERVIEW'!$G$9:$G$139,MATCH('FAB SCHEDULE'!L53,'FAB OVERVIEW'!$F$9:$F$144,0))</f>
        <v>30</v>
      </c>
      <c r="N53" s="41">
        <f>INDEX('FAB OVERVIEW'!$H$9:$H$139,MATCH('FAB SCHEDULE'!L53,'FAB OVERVIEW'!$F$9:$F$144,0))</f>
        <v>0.67600000000000005</v>
      </c>
      <c r="O53" s="13" t="str">
        <f>INDEX('FAB OVERVIEW'!$I$9:$I$139,MATCH('FAB SCHEDULE'!P53,'FAB OVERVIEW'!$F$9:$F$144,0))</f>
        <v>Cone</v>
      </c>
      <c r="P53" s="13" t="s">
        <v>199</v>
      </c>
      <c r="Q53" s="13">
        <f>INDEX('FAB OVERVIEW'!$G$9:$G$139,MATCH('FAB SCHEDULE'!P53,'FAB OVERVIEW'!$F$9:$F$144,0))</f>
        <v>360</v>
      </c>
      <c r="R53" s="41">
        <f>INDEX('FAB OVERVIEW'!$H$9:$H$139,MATCH('FAB SCHEDULE'!P53,'FAB OVERVIEW'!$F$9:$F$144,0))</f>
        <v>1.2325999999999999</v>
      </c>
      <c r="S53" s="14" t="str">
        <f>INDEX('FAB OVERVIEW'!$I$9:$I$139,MATCH('FAB SCHEDULE'!T53,'FAB OVERVIEW'!$F$9:$F$144,0))</f>
        <v>Cone</v>
      </c>
      <c r="T53" s="14">
        <v>100596</v>
      </c>
      <c r="U53" s="14">
        <f>INDEX('FAB OVERVIEW'!$G$9:$G$139,MATCH('FAB SCHEDULE'!T53,'FAB OVERVIEW'!$F$9:$F$144,0))</f>
        <v>70</v>
      </c>
      <c r="V53" s="41">
        <f>INDEX('FAB OVERVIEW'!$H$9:$H$139,MATCH('FAB SCHEDULE'!T53,'FAB OVERVIEW'!$F$9:$F$144,0))</f>
        <v>0.40010000000000001</v>
      </c>
      <c r="W53" s="13" t="str">
        <f>INDEX('FAB OVERVIEW'!$I$9:$I$139,MATCH('FAB SCHEDULE'!X53,'FAB OVERVIEW'!$F$9:$F$144,0))</f>
        <v>ANY</v>
      </c>
      <c r="X53" s="13">
        <v>103995</v>
      </c>
      <c r="Y53" s="13">
        <f>INDEX('FAB OVERVIEW'!$G$9:$G$139,MATCH('FAB SCHEDULE'!X53,'FAB OVERVIEW'!$F$9:$F$144,0))</f>
        <v>40</v>
      </c>
      <c r="Z53" s="41">
        <f>INDEX('FAB OVERVIEW'!$H$9:$H$139,MATCH('FAB SCHEDULE'!X53,'FAB OVERVIEW'!$F$9:$F$144,0))</f>
        <v>0.83000000000000007</v>
      </c>
      <c r="AA53" s="13" t="str">
        <f>INDEX('FAB OVERVIEW'!$I$9:$I$139,MATCH('FAB SCHEDULE'!AB53,'FAB OVERVIEW'!$F$9:$F$144,0))</f>
        <v>Cone</v>
      </c>
      <c r="AB53" s="13" t="s">
        <v>235</v>
      </c>
      <c r="AC53" s="13">
        <f>INDEX('FAB OVERVIEW'!$G$9:$G$139,MATCH('FAB SCHEDULE'!AB53,'FAB OVERVIEW'!$F$9:$F$144,0))</f>
        <v>780</v>
      </c>
      <c r="AD53" s="41">
        <f>INDEX('FAB OVERVIEW'!$H$9:$H$139,MATCH('FAB SCHEDULE'!AB53,'FAB OVERVIEW'!$F$9:$F$144,0))</f>
        <v>4.3010000000000002</v>
      </c>
      <c r="AE53" s="13" t="str">
        <f>INDEX('FAB OVERVIEW'!$I$9:$I$139,MATCH('FAB SCHEDULE'!AF53,'FAB OVERVIEW'!$F$9:$F$144,0))</f>
        <v>Cone</v>
      </c>
      <c r="AF53" s="13">
        <v>104133</v>
      </c>
      <c r="AG53" s="13">
        <f>INDEX('FAB OVERVIEW'!$G$9:$G$139,MATCH('FAB SCHEDULE'!AF53,'FAB OVERVIEW'!$F$9:$F$144,0))</f>
        <v>30</v>
      </c>
      <c r="AH53" s="41">
        <f>INDEX('FAB OVERVIEW'!$H$9:$H$139,MATCH('FAB SCHEDULE'!AF53,'FAB OVERVIEW'!$F$9:$F$144,0))</f>
        <v>0.67600000000000005</v>
      </c>
      <c r="AI53" s="13" t="str">
        <f>INDEX('FAB OVERVIEW'!$I$9:$I$139,MATCH('FAB SCHEDULE'!AJ53,'FAB OVERVIEW'!$F$9:$F$144,0))</f>
        <v>Cone</v>
      </c>
      <c r="AJ53" s="13" t="s">
        <v>199</v>
      </c>
      <c r="AK53" s="13">
        <f>INDEX('FAB OVERVIEW'!$G$9:$G$139,MATCH('FAB SCHEDULE'!AJ53,'FAB OVERVIEW'!$F$9:$F$144,0))</f>
        <v>360</v>
      </c>
      <c r="AL53" s="41">
        <f>INDEX('FAB OVERVIEW'!$H$9:$H$139,MATCH('FAB SCHEDULE'!AJ53,'FAB OVERVIEW'!$F$9:$F$144,0))</f>
        <v>1.2325999999999999</v>
      </c>
      <c r="AM53" s="13" t="str">
        <f>INDEX('FAB OVERVIEW'!$I$9:$I$139,MATCH('FAB SCHEDULE'!AN53,'FAB OVERVIEW'!$F$9:$F$144,0))</f>
        <v>Cone</v>
      </c>
      <c r="AN53" s="13">
        <v>100596</v>
      </c>
      <c r="AO53" s="13">
        <f>INDEX('FAB OVERVIEW'!$G$9:$G$139,MATCH('FAB SCHEDULE'!AN53,'FAB OVERVIEW'!$F$9:$F$144,0))</f>
        <v>70</v>
      </c>
      <c r="AP53" s="41">
        <f>INDEX('FAB OVERVIEW'!$H$9:$H$139,MATCH('FAB SCHEDULE'!AN53,'FAB OVERVIEW'!$F$9:$F$144,0))</f>
        <v>0.40010000000000001</v>
      </c>
    </row>
    <row r="54" spans="1:42" s="13" customFormat="1" x14ac:dyDescent="0.35">
      <c r="A54" s="79"/>
      <c r="B54" s="79"/>
      <c r="C54" s="13" t="str">
        <f>INDEX('FAB OVERVIEW'!$I$9:$I$139,MATCH('FAB SCHEDULE'!D54,'FAB OVERVIEW'!$F$9:$F$144,0))</f>
        <v>Cone</v>
      </c>
      <c r="D54" s="13">
        <v>100121</v>
      </c>
      <c r="E54" s="13">
        <f>INDEX('FAB OVERVIEW'!$G$9:$G$139,MATCH('FAB SCHEDULE'!D54,'FAB OVERVIEW'!$F$9:$F$144,0))</f>
        <v>75</v>
      </c>
      <c r="F54" s="41">
        <f>INDEX('FAB OVERVIEW'!$H$9:$H$139,MATCH('FAB SCHEDULE'!D54,'FAB OVERVIEW'!$F$9:$F$144,0))</f>
        <v>2.8569999999999998</v>
      </c>
      <c r="G54" s="13" t="str">
        <f>INDEX('FAB OVERVIEW'!$I$9:$I$139,MATCH('FAB SCHEDULE'!H54,'FAB OVERVIEW'!$F$9:$F$144,0))</f>
        <v>Cone</v>
      </c>
      <c r="H54" s="13" t="s">
        <v>235</v>
      </c>
      <c r="I54" s="13">
        <f>INDEX('FAB OVERVIEW'!$G$9:$G$139,MATCH('FAB SCHEDULE'!H54,'FAB OVERVIEW'!$F$9:$F$144,0))</f>
        <v>780</v>
      </c>
      <c r="J54" s="41">
        <f>INDEX('FAB OVERVIEW'!$H$9:$H$139,MATCH('FAB SCHEDULE'!H54,'FAB OVERVIEW'!$F$9:$F$144,0))</f>
        <v>4.3010000000000002</v>
      </c>
      <c r="K54" s="13" t="str">
        <f>INDEX('FAB OVERVIEW'!$I$9:$I$139,MATCH('FAB SCHEDULE'!L54,'FAB OVERVIEW'!$F$9:$F$144,0))</f>
        <v>Cone</v>
      </c>
      <c r="L54" s="13">
        <v>104132</v>
      </c>
      <c r="M54" s="13">
        <f>INDEX('FAB OVERVIEW'!$G$9:$G$139,MATCH('FAB SCHEDULE'!L54,'FAB OVERVIEW'!$F$9:$F$144,0))</f>
        <v>30</v>
      </c>
      <c r="N54" s="41">
        <f>INDEX('FAB OVERVIEW'!$H$9:$H$139,MATCH('FAB SCHEDULE'!L54,'FAB OVERVIEW'!$F$9:$F$144,0))</f>
        <v>0.67600000000000005</v>
      </c>
      <c r="O54" s="13" t="str">
        <f>INDEX('FAB OVERVIEW'!$I$9:$I$139,MATCH('FAB SCHEDULE'!P54,'FAB OVERVIEW'!$F$9:$F$144,0))</f>
        <v>ANY</v>
      </c>
      <c r="P54" s="13" t="s">
        <v>3696</v>
      </c>
      <c r="Q54" s="13">
        <f>INDEX('FAB OVERVIEW'!$G$9:$G$139,MATCH('FAB SCHEDULE'!P54,'FAB OVERVIEW'!$F$9:$F$144,0))</f>
        <v>255</v>
      </c>
      <c r="R54" s="41">
        <f>INDEX('FAB OVERVIEW'!$H$9:$H$139,MATCH('FAB SCHEDULE'!P54,'FAB OVERVIEW'!$F$9:$F$144,0))</f>
        <v>3.7130000000000001</v>
      </c>
      <c r="S54" s="14" t="str">
        <f>INDEX('FAB OVERVIEW'!$I$9:$I$139,MATCH('FAB SCHEDULE'!T54,'FAB OVERVIEW'!$F$9:$F$144,0))</f>
        <v>Cone</v>
      </c>
      <c r="T54" s="14" t="s">
        <v>314</v>
      </c>
      <c r="U54" s="14">
        <f>INDEX('FAB OVERVIEW'!$G$9:$G$139,MATCH('FAB SCHEDULE'!T54,'FAB OVERVIEW'!$F$9:$F$144,0))</f>
        <v>15</v>
      </c>
      <c r="V54" s="41">
        <f>INDEX('FAB OVERVIEW'!$H$9:$H$139,MATCH('FAB SCHEDULE'!T54,'FAB OVERVIEW'!$F$9:$F$144,0))</f>
        <v>0.31764999999999999</v>
      </c>
      <c r="W54" s="13" t="str">
        <f>INDEX('FAB OVERVIEW'!$I$9:$I$139,MATCH('FAB SCHEDULE'!X54,'FAB OVERVIEW'!$F$9:$F$144,0))</f>
        <v>Cone</v>
      </c>
      <c r="X54" s="13">
        <v>100121</v>
      </c>
      <c r="Y54" s="13">
        <f>INDEX('FAB OVERVIEW'!$G$9:$G$139,MATCH('FAB SCHEDULE'!X54,'FAB OVERVIEW'!$F$9:$F$144,0))</f>
        <v>75</v>
      </c>
      <c r="Z54" s="41">
        <f>INDEX('FAB OVERVIEW'!$H$9:$H$139,MATCH('FAB SCHEDULE'!X54,'FAB OVERVIEW'!$F$9:$F$144,0))</f>
        <v>2.8569999999999998</v>
      </c>
      <c r="AA54" s="13" t="str">
        <f>INDEX('FAB OVERVIEW'!$I$9:$I$139,MATCH('FAB SCHEDULE'!AB54,'FAB OVERVIEW'!$F$9:$F$144,0))</f>
        <v>25 Ton</v>
      </c>
      <c r="AB54" s="74" t="s">
        <v>190</v>
      </c>
      <c r="AC54" s="13">
        <f>INDEX('FAB OVERVIEW'!$G$9:$G$139,MATCH('FAB SCHEDULE'!AB54,'FAB OVERVIEW'!$F$9:$F$144,0))</f>
        <v>595</v>
      </c>
      <c r="AD54" s="41">
        <f>INDEX('FAB OVERVIEW'!$H$9:$H$139,MATCH('FAB SCHEDULE'!AB54,'FAB OVERVIEW'!$F$9:$F$144,0))</f>
        <v>3.5430000000000001</v>
      </c>
      <c r="AE54" s="13" t="str">
        <f>INDEX('FAB OVERVIEW'!$I$9:$I$139,MATCH('FAB SCHEDULE'!AF54,'FAB OVERVIEW'!$F$9:$F$144,0))</f>
        <v>Cone</v>
      </c>
      <c r="AF54" s="13">
        <v>104132</v>
      </c>
      <c r="AG54" s="13">
        <f>INDEX('FAB OVERVIEW'!$G$9:$G$139,MATCH('FAB SCHEDULE'!AF54,'FAB OVERVIEW'!$F$9:$F$144,0))</f>
        <v>30</v>
      </c>
      <c r="AH54" s="41">
        <f>INDEX('FAB OVERVIEW'!$H$9:$H$139,MATCH('FAB SCHEDULE'!AF54,'FAB OVERVIEW'!$F$9:$F$144,0))</f>
        <v>0.67600000000000005</v>
      </c>
      <c r="AI54" s="13" t="str">
        <f>INDEX('FAB OVERVIEW'!$I$9:$I$139,MATCH('FAB SCHEDULE'!AJ54,'FAB OVERVIEW'!$F$9:$F$144,0))</f>
        <v>ANY</v>
      </c>
      <c r="AJ54" s="13" t="s">
        <v>3696</v>
      </c>
      <c r="AK54" s="13">
        <f>INDEX('FAB OVERVIEW'!$G$9:$G$139,MATCH('FAB SCHEDULE'!AJ54,'FAB OVERVIEW'!$F$9:$F$144,0))</f>
        <v>255</v>
      </c>
      <c r="AL54" s="41">
        <f>INDEX('FAB OVERVIEW'!$H$9:$H$139,MATCH('FAB SCHEDULE'!AJ54,'FAB OVERVIEW'!$F$9:$F$144,0))</f>
        <v>3.7130000000000001</v>
      </c>
      <c r="AM54" s="13" t="str">
        <f>INDEX('FAB OVERVIEW'!$I$9:$I$139,MATCH('FAB SCHEDULE'!AN54,'FAB OVERVIEW'!$F$9:$F$144,0))</f>
        <v>Cone</v>
      </c>
      <c r="AN54" s="13" t="s">
        <v>314</v>
      </c>
      <c r="AO54" s="13">
        <f>INDEX('FAB OVERVIEW'!$G$9:$G$139,MATCH('FAB SCHEDULE'!AN54,'FAB OVERVIEW'!$F$9:$F$144,0))</f>
        <v>15</v>
      </c>
      <c r="AP54" s="41">
        <f>INDEX('FAB OVERVIEW'!$H$9:$H$139,MATCH('FAB SCHEDULE'!AN54,'FAB OVERVIEW'!$F$9:$F$144,0))</f>
        <v>0.31764999999999999</v>
      </c>
    </row>
    <row r="55" spans="1:42" s="13" customFormat="1" x14ac:dyDescent="0.35">
      <c r="A55" s="79"/>
      <c r="B55" s="79"/>
      <c r="C55" s="13" t="str">
        <f>INDEX('FAB OVERVIEW'!$I$9:$I$139,MATCH('FAB SCHEDULE'!D55,'FAB OVERVIEW'!$F$9:$F$144,0))</f>
        <v>Cone</v>
      </c>
      <c r="D55" s="13">
        <v>100161</v>
      </c>
      <c r="E55" s="13">
        <f>INDEX('FAB OVERVIEW'!$G$9:$G$139,MATCH('FAB SCHEDULE'!D55,'FAB OVERVIEW'!$F$9:$F$144,0))</f>
        <v>95</v>
      </c>
      <c r="F55" s="41">
        <f>INDEX('FAB OVERVIEW'!$H$9:$H$139,MATCH('FAB SCHEDULE'!D55,'FAB OVERVIEW'!$F$9:$F$144,0))</f>
        <v>0.96250000000000002</v>
      </c>
      <c r="G55" s="13" t="str">
        <f>INDEX('FAB OVERVIEW'!$I$9:$I$139,MATCH('FAB SCHEDULE'!H55,'FAB OVERVIEW'!$F$9:$F$144,0))</f>
        <v>Cone</v>
      </c>
      <c r="H55" s="13" t="s">
        <v>240</v>
      </c>
      <c r="I55" s="13">
        <f>INDEX('FAB OVERVIEW'!$G$9:$G$139,MATCH('FAB SCHEDULE'!H55,'FAB OVERVIEW'!$F$9:$F$144,0))</f>
        <v>780</v>
      </c>
      <c r="J55" s="41">
        <f>INDEX('FAB OVERVIEW'!$H$9:$H$139,MATCH('FAB SCHEDULE'!H55,'FAB OVERVIEW'!$F$9:$F$144,0))</f>
        <v>13.746</v>
      </c>
      <c r="K55" s="13" t="str">
        <f>INDEX('FAB OVERVIEW'!$I$9:$I$139,MATCH('FAB SCHEDULE'!L55,'FAB OVERVIEW'!$F$9:$F$144,0))</f>
        <v>ANY</v>
      </c>
      <c r="L55" s="13">
        <v>104472</v>
      </c>
      <c r="M55" s="13">
        <f>INDEX('FAB OVERVIEW'!$G$9:$G$139,MATCH('FAB SCHEDULE'!L55,'FAB OVERVIEW'!$F$9:$F$144,0))</f>
        <v>30</v>
      </c>
      <c r="N55" s="41">
        <f>INDEX('FAB OVERVIEW'!$H$9:$H$139,MATCH('FAB SCHEDULE'!L55,'FAB OVERVIEW'!$F$9:$F$144,0))</f>
        <v>0.63759999999999994</v>
      </c>
      <c r="O55" s="13" t="str">
        <f>INDEX('FAB OVERVIEW'!$I$9:$I$139,MATCH('FAB SCHEDULE'!P55,'FAB OVERVIEW'!$F$9:$F$144,0))</f>
        <v>Cone</v>
      </c>
      <c r="P55" s="13" t="s">
        <v>2190</v>
      </c>
      <c r="Q55" s="13">
        <f>INDEX('FAB OVERVIEW'!$G$9:$G$139,MATCH('FAB SCHEDULE'!P55,'FAB OVERVIEW'!$F$9:$F$144,0))</f>
        <v>10</v>
      </c>
      <c r="R55" s="41">
        <f>INDEX('FAB OVERVIEW'!$H$9:$H$139,MATCH('FAB SCHEDULE'!P55,'FAB OVERVIEW'!$F$9:$F$144,0))</f>
        <v>0.21700000000000003</v>
      </c>
      <c r="S55" s="14" t="str">
        <f>INDEX('FAB OVERVIEW'!$I$9:$I$139,MATCH('FAB SCHEDULE'!T55,'FAB OVERVIEW'!$F$9:$F$144,0))</f>
        <v>Cone</v>
      </c>
      <c r="T55" s="14" t="s">
        <v>200</v>
      </c>
      <c r="U55" s="14">
        <f>INDEX('FAB OVERVIEW'!$G$9:$G$139,MATCH('FAB SCHEDULE'!T55,'FAB OVERVIEW'!$F$9:$F$144,0))</f>
        <v>360</v>
      </c>
      <c r="V55" s="41">
        <f>INDEX('FAB OVERVIEW'!$H$9:$H$139,MATCH('FAB SCHEDULE'!T55,'FAB OVERVIEW'!$F$9:$F$144,0))</f>
        <v>1.1822000000000001</v>
      </c>
      <c r="W55" s="13" t="str">
        <f>INDEX('FAB OVERVIEW'!$I$9:$I$139,MATCH('FAB SCHEDULE'!X55,'FAB OVERVIEW'!$F$9:$F$144,0))</f>
        <v>Cone</v>
      </c>
      <c r="X55" s="13">
        <v>100161</v>
      </c>
      <c r="Y55" s="13">
        <f>INDEX('FAB OVERVIEW'!$G$9:$G$139,MATCH('FAB SCHEDULE'!X55,'FAB OVERVIEW'!$F$9:$F$144,0))</f>
        <v>95</v>
      </c>
      <c r="Z55" s="41">
        <f>INDEX('FAB OVERVIEW'!$H$9:$H$139,MATCH('FAB SCHEDULE'!X55,'FAB OVERVIEW'!$F$9:$F$144,0))</f>
        <v>0.96250000000000002</v>
      </c>
      <c r="AA55" s="13" t="str">
        <f>INDEX('FAB OVERVIEW'!$I$9:$I$139,MATCH('FAB SCHEDULE'!AB55,'FAB OVERVIEW'!$F$9:$F$144,0))</f>
        <v>Cone</v>
      </c>
      <c r="AB55" s="13" t="s">
        <v>236</v>
      </c>
      <c r="AC55" s="13">
        <f>INDEX('FAB OVERVIEW'!$G$9:$G$139,MATCH('FAB SCHEDULE'!AB55,'FAB OVERVIEW'!$F$9:$F$144,0))</f>
        <v>780</v>
      </c>
      <c r="AD55" s="41">
        <f>INDEX('FAB OVERVIEW'!$H$9:$H$139,MATCH('FAB SCHEDULE'!AB55,'FAB OVERVIEW'!$F$9:$F$144,0))</f>
        <v>4.8469999999999995</v>
      </c>
      <c r="AE55" s="13" t="str">
        <f>INDEX('FAB OVERVIEW'!$I$9:$I$139,MATCH('FAB SCHEDULE'!AF55,'FAB OVERVIEW'!$F$9:$F$144,0))</f>
        <v>ANY</v>
      </c>
      <c r="AF55" s="13">
        <v>104472</v>
      </c>
      <c r="AG55" s="13">
        <f>INDEX('FAB OVERVIEW'!$G$9:$G$139,MATCH('FAB SCHEDULE'!AF55,'FAB OVERVIEW'!$F$9:$F$144,0))</f>
        <v>30</v>
      </c>
      <c r="AH55" s="41">
        <f>INDEX('FAB OVERVIEW'!$H$9:$H$139,MATCH('FAB SCHEDULE'!AF55,'FAB OVERVIEW'!$F$9:$F$144,0))</f>
        <v>0.63759999999999994</v>
      </c>
      <c r="AI55" s="13" t="str">
        <f>INDEX('FAB OVERVIEW'!$I$9:$I$139,MATCH('FAB SCHEDULE'!AJ55,'FAB OVERVIEW'!$F$9:$F$144,0))</f>
        <v>Cone</v>
      </c>
      <c r="AJ55" s="13" t="s">
        <v>2190</v>
      </c>
      <c r="AK55" s="13">
        <f>INDEX('FAB OVERVIEW'!$G$9:$G$139,MATCH('FAB SCHEDULE'!AJ55,'FAB OVERVIEW'!$F$9:$F$144,0))</f>
        <v>10</v>
      </c>
      <c r="AL55" s="41">
        <f>INDEX('FAB OVERVIEW'!$H$9:$H$139,MATCH('FAB SCHEDULE'!AJ55,'FAB OVERVIEW'!$F$9:$F$144,0))</f>
        <v>0.21700000000000003</v>
      </c>
      <c r="AM55" s="13" t="str">
        <f>INDEX('FAB OVERVIEW'!$I$9:$I$139,MATCH('FAB SCHEDULE'!AN55,'FAB OVERVIEW'!$F$9:$F$144,0))</f>
        <v>Cone</v>
      </c>
      <c r="AN55" s="13" t="s">
        <v>200</v>
      </c>
      <c r="AO55" s="13">
        <f>INDEX('FAB OVERVIEW'!$G$9:$G$139,MATCH('FAB SCHEDULE'!AN55,'FAB OVERVIEW'!$F$9:$F$144,0))</f>
        <v>360</v>
      </c>
      <c r="AP55" s="41">
        <f>INDEX('FAB OVERVIEW'!$H$9:$H$139,MATCH('FAB SCHEDULE'!AN55,'FAB OVERVIEW'!$F$9:$F$144,0))</f>
        <v>1.1822000000000001</v>
      </c>
    </row>
    <row r="56" spans="1:42" s="13" customFormat="1" x14ac:dyDescent="0.35">
      <c r="A56" s="79"/>
      <c r="B56" s="79"/>
      <c r="C56" s="13" t="str">
        <f>INDEX('FAB OVERVIEW'!$I$9:$I$139,MATCH('FAB SCHEDULE'!D56,'FAB OVERVIEW'!$F$9:$F$144,0))</f>
        <v>Cone</v>
      </c>
      <c r="D56" s="13" t="s">
        <v>215</v>
      </c>
      <c r="E56" s="13">
        <f>INDEX('FAB OVERVIEW'!$G$9:$G$139,MATCH('FAB SCHEDULE'!D56,'FAB OVERVIEW'!$F$9:$F$144,0))</f>
        <v>50</v>
      </c>
      <c r="F56" s="41">
        <f>INDEX('FAB OVERVIEW'!$H$9:$H$139,MATCH('FAB SCHEDULE'!D56,'FAB OVERVIEW'!$F$9:$F$144,0))</f>
        <v>0.35750000000000004</v>
      </c>
      <c r="G56" s="13" t="str">
        <f>INDEX('FAB OVERVIEW'!$I$9:$I$139,MATCH('FAB SCHEDULE'!H56,'FAB OVERVIEW'!$F$9:$F$144,0))</f>
        <v>Cone</v>
      </c>
      <c r="H56" s="13" t="s">
        <v>236</v>
      </c>
      <c r="I56" s="13">
        <f>INDEX('FAB OVERVIEW'!$G$9:$G$139,MATCH('FAB SCHEDULE'!H56,'FAB OVERVIEW'!$F$9:$F$144,0))</f>
        <v>780</v>
      </c>
      <c r="J56" s="41">
        <f>INDEX('FAB OVERVIEW'!$H$9:$H$139,MATCH('FAB SCHEDULE'!H56,'FAB OVERVIEW'!$F$9:$F$144,0))</f>
        <v>4.8469999999999995</v>
      </c>
      <c r="K56" s="13" t="str">
        <f>INDEX('FAB OVERVIEW'!$I$9:$I$139,MATCH('FAB SCHEDULE'!L56,'FAB OVERVIEW'!$F$9:$F$144,0))</f>
        <v>90 Ton</v>
      </c>
      <c r="L56" s="62" t="s">
        <v>1865</v>
      </c>
      <c r="M56" s="13">
        <f>INDEX('FAB OVERVIEW'!$G$9:$G$139,MATCH('FAB SCHEDULE'!L56,'FAB OVERVIEW'!$F$9:$F$144,0))</f>
        <v>225</v>
      </c>
      <c r="N56" s="41">
        <f>INDEX('FAB OVERVIEW'!$H$9:$H$139,MATCH('FAB SCHEDULE'!L56,'FAB OVERVIEW'!$F$9:$F$144,0))</f>
        <v>5.3025000000000002</v>
      </c>
      <c r="O56" s="13" t="str">
        <f>INDEX('FAB OVERVIEW'!$I$9:$I$139,MATCH('FAB SCHEDULE'!P56,'FAB OVERVIEW'!$F$9:$F$144,0))</f>
        <v>ANY</v>
      </c>
      <c r="P56" s="13" t="s">
        <v>5509</v>
      </c>
      <c r="Q56" s="13">
        <f>INDEX('FAB OVERVIEW'!$G$9:$G$139,MATCH('FAB SCHEDULE'!P56,'FAB OVERVIEW'!$F$9:$F$144,0))</f>
        <v>255</v>
      </c>
      <c r="R56" s="41">
        <f>INDEX('FAB OVERVIEW'!$H$9:$H$139,MATCH('FAB SCHEDULE'!P56,'FAB OVERVIEW'!$F$9:$F$144,0))</f>
        <v>4.2484999999999999</v>
      </c>
      <c r="S56" s="14" t="str">
        <f>INDEX('FAB OVERVIEW'!$I$9:$I$139,MATCH('FAB SCHEDULE'!T56,'FAB OVERVIEW'!$F$9:$F$144,0))</f>
        <v>Cone</v>
      </c>
      <c r="T56" s="14">
        <v>104136</v>
      </c>
      <c r="U56" s="14">
        <f>INDEX('FAB OVERVIEW'!$G$9:$G$139,MATCH('FAB SCHEDULE'!T56,'FAB OVERVIEW'!$F$9:$F$144,0))</f>
        <v>15</v>
      </c>
      <c r="V56" s="41">
        <f>INDEX('FAB OVERVIEW'!$H$9:$H$139,MATCH('FAB SCHEDULE'!T56,'FAB OVERVIEW'!$F$9:$F$144,0))</f>
        <v>0.42980000000000007</v>
      </c>
      <c r="W56" s="13" t="str">
        <f>INDEX('FAB OVERVIEW'!$I$9:$I$139,MATCH('FAB SCHEDULE'!X56,'FAB OVERVIEW'!$F$9:$F$144,0))</f>
        <v>Cone</v>
      </c>
      <c r="X56" s="13" t="s">
        <v>215</v>
      </c>
      <c r="Y56" s="13">
        <f>INDEX('FAB OVERVIEW'!$G$9:$G$139,MATCH('FAB SCHEDULE'!X56,'FAB OVERVIEW'!$F$9:$F$144,0))</f>
        <v>50</v>
      </c>
      <c r="Z56" s="41">
        <f>INDEX('FAB OVERVIEW'!$H$9:$H$139,MATCH('FAB SCHEDULE'!X56,'FAB OVERVIEW'!$F$9:$F$144,0))</f>
        <v>0.35750000000000004</v>
      </c>
      <c r="AD56" s="41"/>
      <c r="AE56" s="13" t="str">
        <f>INDEX('FAB OVERVIEW'!$I$9:$I$139,MATCH('FAB SCHEDULE'!AF56,'FAB OVERVIEW'!$F$9:$F$144,0))</f>
        <v>90 Ton</v>
      </c>
      <c r="AF56" s="13" t="s">
        <v>1865</v>
      </c>
      <c r="AG56" s="13">
        <f>INDEX('FAB OVERVIEW'!$G$9:$G$139,MATCH('FAB SCHEDULE'!AF56,'FAB OVERVIEW'!$F$9:$F$144,0))</f>
        <v>225</v>
      </c>
      <c r="AH56" s="41">
        <f>INDEX('FAB OVERVIEW'!$H$9:$H$139,MATCH('FAB SCHEDULE'!AF56,'FAB OVERVIEW'!$F$9:$F$144,0))</f>
        <v>5.3025000000000002</v>
      </c>
      <c r="AI56" s="13" t="str">
        <f>INDEX('FAB OVERVIEW'!$I$9:$I$139,MATCH('FAB SCHEDULE'!AJ56,'FAB OVERVIEW'!$F$9:$F$144,0))</f>
        <v>Diamond 40</v>
      </c>
      <c r="AJ56" s="13" t="s">
        <v>1466</v>
      </c>
      <c r="AK56" s="13">
        <f>INDEX('FAB OVERVIEW'!$G$9:$G$139,MATCH('FAB SCHEDULE'!AJ56,'FAB OVERVIEW'!$F$9:$F$144,0))</f>
        <v>255</v>
      </c>
      <c r="AL56" s="41">
        <f>INDEX('FAB OVERVIEW'!$H$9:$H$139,MATCH('FAB SCHEDULE'!AJ56,'FAB OVERVIEW'!$F$9:$F$144,0))</f>
        <v>0.67935000000000001</v>
      </c>
      <c r="AM56" s="13" t="str">
        <f>INDEX('FAB OVERVIEW'!$I$9:$I$139,MATCH('FAB SCHEDULE'!AN56,'FAB OVERVIEW'!$F$9:$F$144,0))</f>
        <v>Cone</v>
      </c>
      <c r="AN56" s="13">
        <v>104136</v>
      </c>
      <c r="AO56" s="13">
        <f>INDEX('FAB OVERVIEW'!$G$9:$G$139,MATCH('FAB SCHEDULE'!AN56,'FAB OVERVIEW'!$F$9:$F$144,0))</f>
        <v>15</v>
      </c>
      <c r="AP56" s="41">
        <f>INDEX('FAB OVERVIEW'!$H$9:$H$139,MATCH('FAB SCHEDULE'!AN56,'FAB OVERVIEW'!$F$9:$F$144,0))</f>
        <v>0.42980000000000007</v>
      </c>
    </row>
    <row r="57" spans="1:42" s="13" customFormat="1" x14ac:dyDescent="0.35">
      <c r="A57" s="79"/>
      <c r="B57" s="79"/>
      <c r="F57" s="41"/>
      <c r="J57" s="41"/>
      <c r="N57" s="41"/>
      <c r="O57" s="13" t="str">
        <f>INDEX('FAB OVERVIEW'!$I$9:$I$139,MATCH('FAB SCHEDULE'!P57,'FAB OVERVIEW'!$F$9:$F$144,0))</f>
        <v>Cone</v>
      </c>
      <c r="P57" s="13" t="s">
        <v>4914</v>
      </c>
      <c r="Q57" s="13">
        <f>INDEX('FAB OVERVIEW'!$G$9:$G$139,MATCH('FAB SCHEDULE'!P57,'FAB OVERVIEW'!$F$9:$F$144,0))</f>
        <v>20</v>
      </c>
      <c r="R57" s="41">
        <f>INDEX('FAB OVERVIEW'!$H$9:$H$139,MATCH('FAB SCHEDULE'!P57,'FAB OVERVIEW'!$F$9:$F$144,0))</f>
        <v>0.26700000000000002</v>
      </c>
      <c r="S57" s="14" t="str">
        <f>INDEX('FAB OVERVIEW'!$I$9:$I$139,MATCH('FAB SCHEDULE'!T57,'FAB OVERVIEW'!$F$9:$F$144,0))</f>
        <v>60 Ton</v>
      </c>
      <c r="T57" s="14" t="s">
        <v>229</v>
      </c>
      <c r="U57" s="14">
        <f>INDEX('FAB OVERVIEW'!$G$9:$G$139,MATCH('FAB SCHEDULE'!T57,'FAB OVERVIEW'!$F$9:$F$144,0))</f>
        <v>40</v>
      </c>
      <c r="V57" s="41">
        <f>INDEX('FAB OVERVIEW'!$H$9:$H$139,MATCH('FAB SCHEDULE'!T57,'FAB OVERVIEW'!$F$9:$F$144,0))</f>
        <v>0.46600000000000003</v>
      </c>
      <c r="Z57" s="41"/>
      <c r="AD57" s="41"/>
      <c r="AH57" s="41"/>
      <c r="AI57" s="13" t="str">
        <f>INDEX('FAB OVERVIEW'!$I$9:$I$139,MATCH('FAB SCHEDULE'!AJ57,'FAB OVERVIEW'!$F$9:$F$144,0))</f>
        <v>Cone</v>
      </c>
      <c r="AJ57" s="13" t="s">
        <v>4914</v>
      </c>
      <c r="AK57" s="13">
        <f>INDEX('FAB OVERVIEW'!$G$9:$G$139,MATCH('FAB SCHEDULE'!AJ57,'FAB OVERVIEW'!$F$9:$F$144,0))</f>
        <v>20</v>
      </c>
      <c r="AL57" s="41">
        <f>INDEX('FAB OVERVIEW'!$H$9:$H$139,MATCH('FAB SCHEDULE'!AJ57,'FAB OVERVIEW'!$F$9:$F$144,0))</f>
        <v>0.26700000000000002</v>
      </c>
      <c r="AM57" s="13" t="str">
        <f>INDEX('FAB OVERVIEW'!$I$9:$I$139,MATCH('FAB SCHEDULE'!AN57,'FAB OVERVIEW'!$F$9:$F$144,0))</f>
        <v>60 Ton</v>
      </c>
      <c r="AN57" s="13" t="s">
        <v>229</v>
      </c>
      <c r="AO57" s="13">
        <f>INDEX('FAB OVERVIEW'!$G$9:$G$139,MATCH('FAB SCHEDULE'!AN57,'FAB OVERVIEW'!$F$9:$F$144,0))</f>
        <v>40</v>
      </c>
      <c r="AP57" s="41">
        <f>INDEX('FAB OVERVIEW'!$H$9:$H$139,MATCH('FAB SCHEDULE'!AN57,'FAB OVERVIEW'!$F$9:$F$144,0))</f>
        <v>0.46600000000000003</v>
      </c>
    </row>
    <row r="58" spans="1:42" s="13" customFormat="1" x14ac:dyDescent="0.35">
      <c r="A58" s="79"/>
      <c r="B58" s="79"/>
      <c r="F58" s="41"/>
      <c r="J58" s="41"/>
      <c r="N58" s="41"/>
      <c r="O58" s="13" t="str">
        <f>INDEX('FAB OVERVIEW'!$I$9:$I$139,MATCH('FAB SCHEDULE'!P58,'FAB OVERVIEW'!$F$9:$F$144,0))</f>
        <v>Diamond 60</v>
      </c>
      <c r="P58" s="13">
        <v>101045</v>
      </c>
      <c r="Q58" s="13">
        <f>INDEX('FAB OVERVIEW'!$G$9:$G$139,MATCH('FAB SCHEDULE'!P58,'FAB OVERVIEW'!$F$9:$F$144,0))</f>
        <v>30</v>
      </c>
      <c r="R58" s="41">
        <f>INDEX('FAB OVERVIEW'!$H$9:$H$139,MATCH('FAB SCHEDULE'!P58,'FAB OVERVIEW'!$F$9:$F$144,0))</f>
        <v>0.41690000000000005</v>
      </c>
      <c r="S58" s="14" t="str">
        <f>INDEX('FAB OVERVIEW'!$I$9:$I$139,MATCH('FAB SCHEDULE'!T58,'FAB OVERVIEW'!$F$9:$F$144,0))</f>
        <v>ANY</v>
      </c>
      <c r="T58" s="14">
        <v>105017</v>
      </c>
      <c r="U58" s="14">
        <f>INDEX('FAB OVERVIEW'!$G$9:$G$139,MATCH('FAB SCHEDULE'!T58,'FAB OVERVIEW'!$F$9:$F$144,0))</f>
        <v>215</v>
      </c>
      <c r="V58" s="41">
        <f>INDEX('FAB OVERVIEW'!$H$9:$H$139,MATCH('FAB SCHEDULE'!T58,'FAB OVERVIEW'!$F$9:$F$144,0))</f>
        <v>2.1592000000000002</v>
      </c>
      <c r="Y58" s="13" t="str" cm="1">
        <f t="array" ref="Y58">_xlfn.UNIQUE(_xlfn._xlws.FILTER('Sequence Routings'!D:D,('Sequence Routings'!C:C='FAB SCHEDULE'!X58)*('Sequence Routings'!D:D="WC-F03"),""))</f>
        <v/>
      </c>
      <c r="Z58" s="41"/>
      <c r="AD58" s="41"/>
      <c r="AH58" s="41"/>
      <c r="AL58" s="41"/>
      <c r="AM58" s="13" t="str">
        <f>INDEX('FAB OVERVIEW'!$I$9:$I$139,MATCH('FAB SCHEDULE'!AN58,'FAB OVERVIEW'!$F$9:$F$144,0))</f>
        <v>ANY</v>
      </c>
      <c r="AN58" s="13">
        <v>105017</v>
      </c>
      <c r="AO58" s="13">
        <f>INDEX('FAB OVERVIEW'!$G$9:$G$139,MATCH('FAB SCHEDULE'!AN58,'FAB OVERVIEW'!$F$9:$F$144,0))</f>
        <v>215</v>
      </c>
      <c r="AP58" s="41">
        <f>INDEX('FAB OVERVIEW'!$H$9:$H$139,MATCH('FAB SCHEDULE'!AN58,'FAB OVERVIEW'!$F$9:$F$144,0))</f>
        <v>2.1592000000000002</v>
      </c>
    </row>
    <row r="59" spans="1:42" s="13" customFormat="1" x14ac:dyDescent="0.35">
      <c r="A59" s="79"/>
      <c r="B59" s="79"/>
      <c r="F59" s="41"/>
      <c r="J59" s="41"/>
      <c r="N59" s="41"/>
      <c r="O59" s="13" t="str">
        <f>INDEX('FAB OVERVIEW'!$I$9:$I$139,MATCH('FAB SCHEDULE'!P59,'FAB OVERVIEW'!$F$9:$F$144,0))</f>
        <v>Diamond 60</v>
      </c>
      <c r="P59" s="13">
        <v>101046</v>
      </c>
      <c r="Q59" s="13">
        <f>INDEX('FAB OVERVIEW'!$G$9:$G$139,MATCH('FAB SCHEDULE'!P59,'FAB OVERVIEW'!$F$9:$F$144,0))</f>
        <v>30</v>
      </c>
      <c r="R59" s="41">
        <f>INDEX('FAB OVERVIEW'!$H$9:$H$139,MATCH('FAB SCHEDULE'!P59,'FAB OVERVIEW'!$F$9:$F$144,0))</f>
        <v>0.2918</v>
      </c>
      <c r="S59" s="14" t="str">
        <f>INDEX('FAB OVERVIEW'!$I$9:$I$139,MATCH('FAB SCHEDULE'!T59,'FAB OVERVIEW'!$F$9:$F$144,0))</f>
        <v>Cone</v>
      </c>
      <c r="T59" s="14" t="s">
        <v>291</v>
      </c>
      <c r="U59" s="14">
        <f>INDEX('FAB OVERVIEW'!$G$9:$G$139,MATCH('FAB SCHEDULE'!T59,'FAB OVERVIEW'!$F$9:$F$144,0))</f>
        <v>70</v>
      </c>
      <c r="V59" s="41">
        <f>INDEX('FAB OVERVIEW'!$H$9:$H$139,MATCH('FAB SCHEDULE'!T59,'FAB OVERVIEW'!$F$9:$F$144,0))</f>
        <v>0.68149999999999999</v>
      </c>
      <c r="Y59" s="13" t="str" cm="1">
        <f t="array" ref="Y59">_xlfn.UNIQUE(_xlfn._xlws.FILTER('Sequence Routings'!D:D,('Sequence Routings'!C:C='FAB SCHEDULE'!X59)*('Sequence Routings'!D:D="WC-F03"),""))</f>
        <v/>
      </c>
      <c r="Z59" s="41"/>
      <c r="AC59" s="13" t="str" cm="1">
        <f t="array" ref="AC59">_xlfn.UNIQUE(_xlfn._xlws.FILTER('Sequence Routings'!D:D,('Sequence Routings'!C:C='FAB SCHEDULE'!AB59)*('Sequence Routings'!D:D="WC-F03"),""))</f>
        <v/>
      </c>
      <c r="AD59" s="41"/>
      <c r="AH59" s="41"/>
      <c r="AK59" s="13" t="str" cm="1">
        <f t="array" ref="AK59">_xlfn.UNIQUE(_xlfn._xlws.FILTER('Sequence Routings'!D:D,('Sequence Routings'!C:C='FAB SCHEDULE'!AJ59)*('Sequence Routings'!D:D="WC-F03"),""))</f>
        <v/>
      </c>
      <c r="AL59" s="41"/>
      <c r="AM59" s="13" t="str">
        <f>INDEX('FAB OVERVIEW'!$I$9:$I$139,MATCH('FAB SCHEDULE'!AN59,'FAB OVERVIEW'!$F$9:$F$144,0))</f>
        <v>Cone</v>
      </c>
      <c r="AN59" s="13" t="s">
        <v>291</v>
      </c>
      <c r="AO59" s="13">
        <f>INDEX('FAB OVERVIEW'!$G$9:$G$139,MATCH('FAB SCHEDULE'!AN59,'FAB OVERVIEW'!$F$9:$F$144,0))</f>
        <v>70</v>
      </c>
      <c r="AP59" s="41">
        <f>INDEX('FAB OVERVIEW'!$H$9:$H$139,MATCH('FAB SCHEDULE'!AN59,'FAB OVERVIEW'!$F$9:$F$144,0))</f>
        <v>0.68149999999999999</v>
      </c>
    </row>
    <row r="60" spans="1:42" s="13" customFormat="1" x14ac:dyDescent="0.35">
      <c r="A60" s="79"/>
      <c r="B60" s="79"/>
      <c r="C60" s="14"/>
      <c r="D60" s="14"/>
      <c r="E60" s="14"/>
      <c r="F60" s="41"/>
      <c r="G60" s="14"/>
      <c r="H60" s="14"/>
      <c r="I60" s="14"/>
      <c r="J60" s="41"/>
      <c r="K60" s="14"/>
      <c r="L60" s="14"/>
      <c r="M60" s="14"/>
      <c r="N60" s="41"/>
      <c r="O60" s="14"/>
      <c r="P60" s="14"/>
      <c r="Q60" s="14"/>
      <c r="R60" s="41"/>
      <c r="S60" s="14" t="str">
        <f>INDEX('FAB OVERVIEW'!$I$9:$I$139,MATCH('FAB SCHEDULE'!T60,'FAB OVERVIEW'!$F$9:$F$144,0))</f>
        <v>90 Ton</v>
      </c>
      <c r="T60" s="14" t="s">
        <v>5177</v>
      </c>
      <c r="U60" s="14">
        <f>INDEX('FAB OVERVIEW'!$G$9:$G$139,MATCH('FAB SCHEDULE'!T60,'FAB OVERVIEW'!$F$9:$F$144,0))</f>
        <v>185</v>
      </c>
      <c r="V60" s="41">
        <f>INDEX('FAB OVERVIEW'!$H$9:$H$139,MATCH('FAB SCHEDULE'!T60,'FAB OVERVIEW'!$F$9:$F$144,0))</f>
        <v>6.0664500000000006</v>
      </c>
      <c r="W60" s="14"/>
      <c r="X60" s="14"/>
      <c r="Y60" s="14" t="str" cm="1">
        <f t="array" ref="Y60">_xlfn.UNIQUE(_xlfn._xlws.FILTER('Sequence Routings'!D:D,('Sequence Routings'!C:C='FAB SCHEDULE'!X60)*('Sequence Routings'!D:D="WC-F03"),""))</f>
        <v/>
      </c>
      <c r="Z60" s="41"/>
      <c r="AA60" s="14"/>
      <c r="AB60" s="14"/>
      <c r="AC60" s="14" t="str" cm="1">
        <f t="array" ref="AC60">_xlfn.UNIQUE(_xlfn._xlws.FILTER('Sequence Routings'!D:D,('Sequence Routings'!C:C='FAB SCHEDULE'!AB60)*('Sequence Routings'!D:D="WC-F03"),""))</f>
        <v/>
      </c>
      <c r="AD60" s="41"/>
      <c r="AE60" s="14"/>
      <c r="AF60" s="14"/>
      <c r="AG60" s="14" t="str" cm="1">
        <f t="array" ref="AG60">_xlfn.UNIQUE(_xlfn._xlws.FILTER('Sequence Routings'!D:D,('Sequence Routings'!C:C='FAB SCHEDULE'!AF60)*('Sequence Routings'!D:D="WC-F03"),""))</f>
        <v/>
      </c>
      <c r="AH60" s="41"/>
      <c r="AI60" s="14"/>
      <c r="AJ60" s="14"/>
      <c r="AK60" s="14" t="str" cm="1">
        <f t="array" ref="AK60">_xlfn.UNIQUE(_xlfn._xlws.FILTER('Sequence Routings'!D:D,('Sequence Routings'!C:C='FAB SCHEDULE'!AJ60)*('Sequence Routings'!D:D="WC-F03"),""))</f>
        <v/>
      </c>
      <c r="AL60" s="41"/>
      <c r="AM60" s="14" t="str">
        <f>INDEX('FAB OVERVIEW'!$I$9:$I$139,MATCH('FAB SCHEDULE'!AN60,'FAB OVERVIEW'!$F$9:$F$144,0))</f>
        <v>90 Ton</v>
      </c>
      <c r="AN60" s="14" t="s">
        <v>5177</v>
      </c>
      <c r="AO60" s="14">
        <f>INDEX('FAB OVERVIEW'!$G$9:$G$139,MATCH('FAB SCHEDULE'!AN60,'FAB OVERVIEW'!$F$9:$F$144,0))</f>
        <v>185</v>
      </c>
      <c r="AP60" s="41">
        <f>INDEX('FAB OVERVIEW'!$H$9:$H$139,MATCH('FAB SCHEDULE'!AN60,'FAB OVERVIEW'!$F$9:$F$144,0))</f>
        <v>6.0664500000000006</v>
      </c>
    </row>
    <row r="61" spans="1:42" s="13" customFormat="1" x14ac:dyDescent="0.35">
      <c r="A61" s="79"/>
      <c r="B61" s="79"/>
      <c r="C61" s="76"/>
      <c r="D61" s="76"/>
      <c r="E61" s="76"/>
      <c r="F61" s="77"/>
      <c r="G61" s="76"/>
      <c r="H61" s="76"/>
      <c r="I61" s="76"/>
      <c r="J61" s="77"/>
      <c r="K61" s="76"/>
      <c r="L61" s="76"/>
      <c r="M61" s="76"/>
      <c r="N61" s="77"/>
      <c r="O61" s="76"/>
      <c r="P61" s="76"/>
      <c r="Q61" s="76"/>
      <c r="R61" s="77"/>
      <c r="S61" s="76"/>
      <c r="T61" s="76"/>
      <c r="U61" s="76"/>
      <c r="V61" s="77"/>
      <c r="W61" s="76"/>
      <c r="X61" s="76"/>
      <c r="Y61" s="76"/>
      <c r="Z61" s="77"/>
      <c r="AA61" s="76"/>
      <c r="AB61" s="76"/>
      <c r="AC61" s="76"/>
      <c r="AD61" s="77"/>
      <c r="AE61" s="76"/>
      <c r="AF61" s="76"/>
      <c r="AG61" s="76"/>
      <c r="AH61" s="77"/>
      <c r="AI61" s="76"/>
      <c r="AJ61" s="76"/>
      <c r="AK61" s="76"/>
      <c r="AL61" s="77"/>
      <c r="AM61" s="76" t="str">
        <f>INDEX('FAB OVERVIEW'!$I$9:$I$139,MATCH('FAB SCHEDULE'!AN61,'FAB OVERVIEW'!$F$9:$F$144,0))</f>
        <v>Cone</v>
      </c>
      <c r="AN61" s="76">
        <v>100059</v>
      </c>
      <c r="AO61" s="76">
        <f>INDEX('FAB OVERVIEW'!$G$9:$G$139,MATCH('FAB SCHEDULE'!AN61,'FAB OVERVIEW'!$F$9:$F$144,0))</f>
        <v>30</v>
      </c>
      <c r="AP61" s="77">
        <f>INDEX('FAB OVERVIEW'!$H$9:$H$139,MATCH('FAB SCHEDULE'!AN61,'FAB OVERVIEW'!$F$9:$F$144,0))</f>
        <v>0.76700000000000002</v>
      </c>
    </row>
    <row r="62" spans="1:42" x14ac:dyDescent="0.35">
      <c r="A62" s="79" t="s">
        <v>6766</v>
      </c>
      <c r="B62" s="79"/>
      <c r="C62" s="65"/>
      <c r="D62" s="57" t="s">
        <v>310</v>
      </c>
      <c r="E62" s="57">
        <f>INDEX('FAB OVERVIEW'!$K$9:$K$43,MATCH('FAB SCHEDULE'!D62,'FAB OVERVIEW'!$J$9:$J$144,0))</f>
        <v>15</v>
      </c>
      <c r="F62" s="78">
        <f>INDEX('FAB OVERVIEW'!$L$9:$L$43,MATCH('FAB SCHEDULE'!D62,'FAB OVERVIEW'!$J$9:$J$144,0))</f>
        <v>0.61504999999999999</v>
      </c>
      <c r="G62" s="57"/>
      <c r="H62" s="57">
        <v>100070</v>
      </c>
      <c r="I62" s="57">
        <f>INDEX('FAB OVERVIEW'!$K$9:$K$43,MATCH('FAB SCHEDULE'!H62,'FAB OVERVIEW'!$J$9:$J$144,0))</f>
        <v>10</v>
      </c>
      <c r="J62" s="78">
        <f>INDEX('FAB OVERVIEW'!$L$9:$L$43,MATCH('FAB SCHEDULE'!H62,'FAB OVERVIEW'!$J$9:$J$144,0))</f>
        <v>1.2758</v>
      </c>
      <c r="K62" s="57"/>
      <c r="L62" s="57">
        <v>100078</v>
      </c>
      <c r="M62" s="57">
        <f>INDEX('FAB OVERVIEW'!$K$9:$K$43,MATCH('FAB SCHEDULE'!L62,'FAB OVERVIEW'!$J$9:$J$144,0))</f>
        <v>20</v>
      </c>
      <c r="N62" s="78">
        <f>INDEX('FAB OVERVIEW'!$L$9:$L$43,MATCH('FAB SCHEDULE'!L62,'FAB OVERVIEW'!$J$9:$J$144,0))</f>
        <v>0.76700000000000002</v>
      </c>
      <c r="O62" s="57"/>
      <c r="P62" s="57" t="s">
        <v>221</v>
      </c>
      <c r="Q62" s="57">
        <f>INDEX('FAB OVERVIEW'!$K$9:$K$43,MATCH('FAB SCHEDULE'!P62,'FAB OVERVIEW'!$J$9:$J$144,0))</f>
        <v>25</v>
      </c>
      <c r="R62" s="78">
        <f>INDEX('FAB OVERVIEW'!$L$9:$L$43,MATCH('FAB SCHEDULE'!P62,'FAB OVERVIEW'!$J$9:$J$144,0))</f>
        <v>2.33325</v>
      </c>
      <c r="S62" s="57"/>
      <c r="T62" s="57">
        <v>100044</v>
      </c>
      <c r="U62" s="57">
        <f>INDEX('FAB OVERVIEW'!$K$9:$K$43,MATCH('FAB SCHEDULE'!T62,'FAB OVERVIEW'!$J$9:$J$144,0))</f>
        <v>30</v>
      </c>
      <c r="V62" s="78">
        <f>INDEX('FAB OVERVIEW'!$L$9:$L$43,MATCH('FAB SCHEDULE'!T62,'FAB OVERVIEW'!$J$9:$J$144,0))</f>
        <v>1.016</v>
      </c>
      <c r="W62" s="57"/>
      <c r="X62" s="57" t="s">
        <v>310</v>
      </c>
      <c r="Y62" s="57">
        <f>INDEX('FAB OVERVIEW'!$K$9:$K$43,MATCH('FAB SCHEDULE'!X62,'FAB OVERVIEW'!$J$9:$J$144,0))</f>
        <v>15</v>
      </c>
      <c r="Z62" s="78">
        <f>INDEX('FAB OVERVIEW'!$L$9:$L$43,MATCH('FAB SCHEDULE'!X62,'FAB OVERVIEW'!$J$9:$J$144,0))</f>
        <v>0.61504999999999999</v>
      </c>
      <c r="AA62" s="57"/>
      <c r="AB62" s="57">
        <v>100070</v>
      </c>
      <c r="AC62" s="57">
        <f>INDEX('FAB OVERVIEW'!$K$9:$K$43,MATCH('FAB SCHEDULE'!AB62,'FAB OVERVIEW'!$J$9:$J$144,0))</f>
        <v>10</v>
      </c>
      <c r="AD62" s="78">
        <f>INDEX('FAB OVERVIEW'!$L$9:$L$43,MATCH('FAB SCHEDULE'!AB62,'FAB OVERVIEW'!$J$9:$J$144,0))</f>
        <v>1.2758</v>
      </c>
      <c r="AE62" s="57"/>
      <c r="AF62" s="57">
        <v>100078</v>
      </c>
      <c r="AG62" s="57">
        <f>INDEX('FAB OVERVIEW'!$K$9:$K$43,MATCH('FAB SCHEDULE'!AF62,'FAB OVERVIEW'!$J$9:$J$144,0))</f>
        <v>20</v>
      </c>
      <c r="AH62" s="78">
        <f>INDEX('FAB OVERVIEW'!$L$9:$L$43,MATCH('FAB SCHEDULE'!AF62,'FAB OVERVIEW'!$J$9:$J$144,0))</f>
        <v>0.76700000000000002</v>
      </c>
      <c r="AI62" s="57"/>
      <c r="AJ62" s="57" t="s">
        <v>221</v>
      </c>
      <c r="AK62" s="57">
        <f>INDEX('FAB OVERVIEW'!$K$9:$K$43,MATCH('FAB SCHEDULE'!AJ62,'FAB OVERVIEW'!$J$9:$J$144,0))</f>
        <v>25</v>
      </c>
      <c r="AL62" s="78">
        <f>INDEX('FAB OVERVIEW'!$L$9:$L$43,MATCH('FAB SCHEDULE'!AJ62,'FAB OVERVIEW'!$J$9:$J$144,0))</f>
        <v>2.33325</v>
      </c>
      <c r="AM62" s="57"/>
      <c r="AN62" s="57">
        <v>100044</v>
      </c>
      <c r="AO62" s="57">
        <f>INDEX('FAB OVERVIEW'!$K$9:$K$43,MATCH('FAB SCHEDULE'!AN62,'FAB OVERVIEW'!$J$9:$J$144,0))</f>
        <v>30</v>
      </c>
      <c r="AP62" s="78">
        <f>INDEX('FAB OVERVIEW'!$L$9:$L$43,MATCH('FAB SCHEDULE'!AN62,'FAB OVERVIEW'!$J$9:$J$144,0))</f>
        <v>1.016</v>
      </c>
    </row>
    <row r="63" spans="1:42" x14ac:dyDescent="0.35">
      <c r="A63" s="79"/>
      <c r="B63" s="79"/>
      <c r="C63" s="14"/>
      <c r="D63" s="6" t="s">
        <v>313</v>
      </c>
      <c r="E63" s="6">
        <f>INDEX('FAB OVERVIEW'!$K$9:$K$43,MATCH('FAB SCHEDULE'!D63,'FAB OVERVIEW'!$J$9:$J$144,0))</f>
        <v>15</v>
      </c>
      <c r="F63" s="60">
        <f>INDEX('FAB OVERVIEW'!$L$9:$L$43,MATCH('FAB SCHEDULE'!D63,'FAB OVERVIEW'!$J$9:$J$144,0))</f>
        <v>0.37445000000000001</v>
      </c>
      <c r="G63" s="6"/>
      <c r="H63" s="6">
        <v>100117</v>
      </c>
      <c r="I63" s="6">
        <f>INDEX('FAB OVERVIEW'!$K$9:$K$43,MATCH('FAB SCHEDULE'!H63,'FAB OVERVIEW'!$J$9:$J$144,0))</f>
        <v>75</v>
      </c>
      <c r="J63" s="60">
        <f>INDEX('FAB OVERVIEW'!$L$9:$L$43,MATCH('FAB SCHEDULE'!H63,'FAB OVERVIEW'!$J$9:$J$144,0))</f>
        <v>6.1219999999999999</v>
      </c>
      <c r="K63" s="6"/>
      <c r="L63" s="6">
        <v>100410</v>
      </c>
      <c r="M63" s="6">
        <f>INDEX('FAB OVERVIEW'!$K$9:$K$43,MATCH('FAB SCHEDULE'!L63,'FAB OVERVIEW'!$J$9:$J$144,0))</f>
        <v>10</v>
      </c>
      <c r="N63" s="60">
        <f>INDEX('FAB OVERVIEW'!$L$9:$L$43,MATCH('FAB SCHEDULE'!L63,'FAB OVERVIEW'!$J$9:$J$144,0))</f>
        <v>0.56700000000000006</v>
      </c>
      <c r="O63" s="6"/>
      <c r="P63" s="6">
        <v>101882</v>
      </c>
      <c r="Q63" s="6">
        <f>INDEX('FAB OVERVIEW'!$K$9:$K$43,MATCH('FAB SCHEDULE'!P63,'FAB OVERVIEW'!$J$9:$J$144,0))</f>
        <v>30</v>
      </c>
      <c r="R63" s="60">
        <f>INDEX('FAB OVERVIEW'!$L$9:$L$43,MATCH('FAB SCHEDULE'!P63,'FAB OVERVIEW'!$J$9:$J$144,0))</f>
        <v>3.55</v>
      </c>
      <c r="S63" s="6"/>
      <c r="T63" s="6">
        <v>100059</v>
      </c>
      <c r="U63" s="6">
        <f>INDEX('FAB OVERVIEW'!$K$9:$K$43,MATCH('FAB SCHEDULE'!T63,'FAB OVERVIEW'!$J$9:$J$144,0))</f>
        <v>30</v>
      </c>
      <c r="V63" s="60">
        <f>INDEX('FAB OVERVIEW'!$L$9:$L$43,MATCH('FAB SCHEDULE'!T63,'FAB OVERVIEW'!$J$9:$J$144,0))</f>
        <v>0.26690000000000003</v>
      </c>
      <c r="W63" s="6"/>
      <c r="X63" s="6" t="s">
        <v>313</v>
      </c>
      <c r="Y63" s="6">
        <f>INDEX('FAB OVERVIEW'!$K$9:$K$43,MATCH('FAB SCHEDULE'!X63,'FAB OVERVIEW'!$J$9:$J$144,0))</f>
        <v>15</v>
      </c>
      <c r="Z63" s="60">
        <f>INDEX('FAB OVERVIEW'!$L$9:$L$43,MATCH('FAB SCHEDULE'!X63,'FAB OVERVIEW'!$J$9:$J$144,0))</f>
        <v>0.37445000000000001</v>
      </c>
      <c r="AA63" s="6"/>
      <c r="AB63" s="6">
        <v>100117</v>
      </c>
      <c r="AC63" s="6">
        <f>INDEX('FAB OVERVIEW'!$K$9:$K$43,MATCH('FAB SCHEDULE'!AB63,'FAB OVERVIEW'!$J$9:$J$144,0))</f>
        <v>75</v>
      </c>
      <c r="AD63" s="60">
        <f>INDEX('FAB OVERVIEW'!$L$9:$L$43,MATCH('FAB SCHEDULE'!AB63,'FAB OVERVIEW'!$J$9:$J$144,0))</f>
        <v>6.1219999999999999</v>
      </c>
      <c r="AE63" s="6"/>
      <c r="AF63" s="6">
        <v>100410</v>
      </c>
      <c r="AG63" s="6">
        <f>INDEX('FAB OVERVIEW'!$K$9:$K$43,MATCH('FAB SCHEDULE'!AF63,'FAB OVERVIEW'!$J$9:$J$144,0))</f>
        <v>10</v>
      </c>
      <c r="AH63" s="60">
        <f>INDEX('FAB OVERVIEW'!$L$9:$L$43,MATCH('FAB SCHEDULE'!AF63,'FAB OVERVIEW'!$J$9:$J$144,0))</f>
        <v>0.56700000000000006</v>
      </c>
      <c r="AI63" s="6"/>
      <c r="AJ63" s="6">
        <v>101882</v>
      </c>
      <c r="AK63" s="6">
        <f>INDEX('FAB OVERVIEW'!$K$9:$K$43,MATCH('FAB SCHEDULE'!AJ63,'FAB OVERVIEW'!$J$9:$J$144,0))</f>
        <v>30</v>
      </c>
      <c r="AL63" s="60">
        <f>INDEX('FAB OVERVIEW'!$L$9:$L$43,MATCH('FAB SCHEDULE'!AJ63,'FAB OVERVIEW'!$J$9:$J$144,0))</f>
        <v>3.55</v>
      </c>
      <c r="AM63" s="6"/>
      <c r="AN63" s="6">
        <v>100059</v>
      </c>
      <c r="AO63" s="6">
        <f>INDEX('FAB OVERVIEW'!$K$9:$K$43,MATCH('FAB SCHEDULE'!AN63,'FAB OVERVIEW'!$J$9:$J$144,0))</f>
        <v>30</v>
      </c>
      <c r="AP63" s="60">
        <f>INDEX('FAB OVERVIEW'!$L$9:$L$43,MATCH('FAB SCHEDULE'!AN63,'FAB OVERVIEW'!$J$9:$J$144,0))</f>
        <v>0.26690000000000003</v>
      </c>
    </row>
    <row r="64" spans="1:42" x14ac:dyDescent="0.35">
      <c r="A64" s="79"/>
      <c r="B64" s="79"/>
      <c r="C64" s="14"/>
      <c r="D64" s="6" t="s">
        <v>227</v>
      </c>
      <c r="E64" s="6">
        <f>INDEX('FAB OVERVIEW'!$K$9:$K$43,MATCH('FAB SCHEDULE'!D64,'FAB OVERVIEW'!$J$9:$J$144,0))</f>
        <v>40</v>
      </c>
      <c r="F64" s="60">
        <f>INDEX('FAB OVERVIEW'!$L$9:$L$43,MATCH('FAB SCHEDULE'!D64,'FAB OVERVIEW'!$J$9:$J$144,0))</f>
        <v>1.0429999999999999</v>
      </c>
      <c r="G64" s="6"/>
      <c r="H64" s="6">
        <v>100162</v>
      </c>
      <c r="I64" s="6">
        <f>INDEX('FAB OVERVIEW'!$K$9:$K$43,MATCH('FAB SCHEDULE'!H64,'FAB OVERVIEW'!$J$9:$J$144,0))</f>
        <v>95</v>
      </c>
      <c r="J64" s="60">
        <f>INDEX('FAB OVERVIEW'!$L$9:$L$43,MATCH('FAB SCHEDULE'!H64,'FAB OVERVIEW'!$J$9:$J$144,0))</f>
        <v>4.6351000000000004</v>
      </c>
      <c r="K64" s="6"/>
      <c r="L64" s="6">
        <v>100411</v>
      </c>
      <c r="M64" s="6">
        <f>INDEX('FAB OVERVIEW'!$K$9:$K$43,MATCH('FAB SCHEDULE'!L64,'FAB OVERVIEW'!$J$9:$J$144,0))</f>
        <v>20</v>
      </c>
      <c r="N64" s="60">
        <f>INDEX('FAB OVERVIEW'!$L$9:$L$43,MATCH('FAB SCHEDULE'!L64,'FAB OVERVIEW'!$J$9:$J$144,0))</f>
        <v>0.96700000000000008</v>
      </c>
      <c r="O64" s="6"/>
      <c r="P64" s="6">
        <v>101902</v>
      </c>
      <c r="Q64" s="6">
        <f>INDEX('FAB OVERVIEW'!$K$9:$K$43,MATCH('FAB SCHEDULE'!P64,'FAB OVERVIEW'!$J$9:$J$144,0))</f>
        <v>30</v>
      </c>
      <c r="R64" s="60">
        <f>INDEX('FAB OVERVIEW'!$L$9:$L$43,MATCH('FAB SCHEDULE'!P64,'FAB OVERVIEW'!$J$9:$J$144,0))</f>
        <v>3.55</v>
      </c>
      <c r="S64" s="6"/>
      <c r="T64" s="6">
        <v>100374</v>
      </c>
      <c r="U64" s="6">
        <f>INDEX('FAB OVERVIEW'!$K$9:$K$43,MATCH('FAB SCHEDULE'!T64,'FAB OVERVIEW'!$J$9:$J$144,0))</f>
        <v>75</v>
      </c>
      <c r="V64" s="60">
        <f>INDEX('FAB OVERVIEW'!$L$9:$L$43,MATCH('FAB SCHEDULE'!T64,'FAB OVERVIEW'!$J$9:$J$144,0))</f>
        <v>0.58325000000000005</v>
      </c>
      <c r="W64" s="6"/>
      <c r="X64" s="6" t="s">
        <v>227</v>
      </c>
      <c r="Y64" s="6">
        <f>INDEX('FAB OVERVIEW'!$K$9:$K$43,MATCH('FAB SCHEDULE'!X64,'FAB OVERVIEW'!$J$9:$J$144,0))</f>
        <v>40</v>
      </c>
      <c r="Z64" s="60">
        <f>INDEX('FAB OVERVIEW'!$L$9:$L$43,MATCH('FAB SCHEDULE'!X64,'FAB OVERVIEW'!$J$9:$J$144,0))</f>
        <v>1.0429999999999999</v>
      </c>
      <c r="AA64" s="6"/>
      <c r="AB64" s="6">
        <v>100162</v>
      </c>
      <c r="AC64" s="6">
        <f>INDEX('FAB OVERVIEW'!$K$9:$K$43,MATCH('FAB SCHEDULE'!AB64,'FAB OVERVIEW'!$J$9:$J$144,0))</f>
        <v>95</v>
      </c>
      <c r="AD64" s="60">
        <f>INDEX('FAB OVERVIEW'!$L$9:$L$43,MATCH('FAB SCHEDULE'!AB64,'FAB OVERVIEW'!$J$9:$J$144,0))</f>
        <v>4.6351000000000004</v>
      </c>
      <c r="AE64" s="6"/>
      <c r="AF64" s="6">
        <v>100411</v>
      </c>
      <c r="AG64" s="6">
        <f>INDEX('FAB OVERVIEW'!$K$9:$K$43,MATCH('FAB SCHEDULE'!AF64,'FAB OVERVIEW'!$J$9:$J$144,0))</f>
        <v>20</v>
      </c>
      <c r="AH64" s="60">
        <f>INDEX('FAB OVERVIEW'!$L$9:$L$43,MATCH('FAB SCHEDULE'!AF64,'FAB OVERVIEW'!$J$9:$J$144,0))</f>
        <v>0.96700000000000008</v>
      </c>
      <c r="AI64" s="6"/>
      <c r="AJ64" s="6">
        <v>101902</v>
      </c>
      <c r="AK64" s="6">
        <f>INDEX('FAB OVERVIEW'!$K$9:$K$43,MATCH('FAB SCHEDULE'!AJ64,'FAB OVERVIEW'!$J$9:$J$144,0))</f>
        <v>30</v>
      </c>
      <c r="AL64" s="60">
        <f>INDEX('FAB OVERVIEW'!$L$9:$L$43,MATCH('FAB SCHEDULE'!AJ64,'FAB OVERVIEW'!$J$9:$J$144,0))</f>
        <v>3.55</v>
      </c>
      <c r="AM64" s="6"/>
      <c r="AN64" s="6">
        <v>100374</v>
      </c>
      <c r="AO64" s="6">
        <f>INDEX('FAB OVERVIEW'!$K$9:$K$43,MATCH('FAB SCHEDULE'!AN64,'FAB OVERVIEW'!$J$9:$J$144,0))</f>
        <v>75</v>
      </c>
      <c r="AP64" s="60">
        <f>INDEX('FAB OVERVIEW'!$L$9:$L$43,MATCH('FAB SCHEDULE'!AN64,'FAB OVERVIEW'!$J$9:$J$144,0))</f>
        <v>0.58325000000000005</v>
      </c>
    </row>
    <row r="65" spans="1:42" x14ac:dyDescent="0.35">
      <c r="A65" s="79"/>
      <c r="B65" s="79"/>
      <c r="C65" s="14"/>
      <c r="D65" s="6" t="s">
        <v>216</v>
      </c>
      <c r="E65" s="6">
        <f>INDEX('FAB OVERVIEW'!$K$9:$K$43,MATCH('FAB SCHEDULE'!D65,'FAB OVERVIEW'!$J$9:$J$144,0))</f>
        <v>50</v>
      </c>
      <c r="F65" s="60">
        <f>INDEX('FAB OVERVIEW'!$L$9:$L$43,MATCH('FAB SCHEDULE'!D65,'FAB OVERVIEW'!$J$9:$J$144,0))</f>
        <v>2.0834999999999999</v>
      </c>
      <c r="G65" s="6"/>
      <c r="H65" s="6">
        <v>100298</v>
      </c>
      <c r="I65" s="6">
        <f>INDEX('FAB OVERVIEW'!$K$9:$K$43,MATCH('FAB SCHEDULE'!H65,'FAB OVERVIEW'!$J$9:$J$144,0))</f>
        <v>25</v>
      </c>
      <c r="J65" s="60">
        <f>INDEX('FAB OVERVIEW'!$L$9:$L$43,MATCH('FAB SCHEDULE'!H65,'FAB OVERVIEW'!$J$9:$J$144,0))</f>
        <v>0.41700000000000004</v>
      </c>
      <c r="K65" s="6"/>
      <c r="L65" s="6">
        <v>101066</v>
      </c>
      <c r="M65" s="6">
        <f>INDEX('FAB OVERVIEW'!$K$9:$K$43,MATCH('FAB SCHEDULE'!L65,'FAB OVERVIEW'!$J$9:$J$144,0))</f>
        <v>75</v>
      </c>
      <c r="N65" s="60">
        <f>INDEX('FAB OVERVIEW'!$L$9:$L$43,MATCH('FAB SCHEDULE'!L65,'FAB OVERVIEW'!$J$9:$J$144,0))</f>
        <v>0.79175000000000006</v>
      </c>
      <c r="O65" s="6"/>
      <c r="P65" s="6" t="s">
        <v>207</v>
      </c>
      <c r="Q65" s="6">
        <f>INDEX('FAB OVERVIEW'!$K$9:$K$43,MATCH('FAB SCHEDULE'!P65,'FAB OVERVIEW'!$J$9:$J$144,0))</f>
        <v>90</v>
      </c>
      <c r="R65" s="60">
        <f>INDEX('FAB OVERVIEW'!$L$9:$L$43,MATCH('FAB SCHEDULE'!P65,'FAB OVERVIEW'!$J$9:$J$144,0))</f>
        <v>5.0990000000000002</v>
      </c>
      <c r="S65" s="6"/>
      <c r="T65" s="6" t="s">
        <v>303</v>
      </c>
      <c r="U65" s="6">
        <f>INDEX('FAB OVERVIEW'!$K$9:$K$43,MATCH('FAB SCHEDULE'!T65,'FAB OVERVIEW'!$J$9:$J$144,0))</f>
        <v>25</v>
      </c>
      <c r="V65" s="60">
        <f>INDEX('FAB OVERVIEW'!$L$9:$L$43,MATCH('FAB SCHEDULE'!T65,'FAB OVERVIEW'!$J$9:$J$144,0))</f>
        <v>0.56225000000000003</v>
      </c>
      <c r="W65" s="6"/>
      <c r="X65" s="6" t="s">
        <v>216</v>
      </c>
      <c r="Y65" s="6">
        <f>INDEX('FAB OVERVIEW'!$K$9:$K$43,MATCH('FAB SCHEDULE'!X65,'FAB OVERVIEW'!$J$9:$J$144,0))</f>
        <v>50</v>
      </c>
      <c r="Z65" s="60">
        <f>INDEX('FAB OVERVIEW'!$L$9:$L$43,MATCH('FAB SCHEDULE'!X65,'FAB OVERVIEW'!$J$9:$J$144,0))</f>
        <v>2.0834999999999999</v>
      </c>
      <c r="AA65" s="6"/>
      <c r="AB65" s="6">
        <v>100298</v>
      </c>
      <c r="AC65" s="6">
        <f>INDEX('FAB OVERVIEW'!$K$9:$K$43,MATCH('FAB SCHEDULE'!AB65,'FAB OVERVIEW'!$J$9:$J$144,0))</f>
        <v>25</v>
      </c>
      <c r="AD65" s="60">
        <f>INDEX('FAB OVERVIEW'!$L$9:$L$43,MATCH('FAB SCHEDULE'!AB65,'FAB OVERVIEW'!$J$9:$J$144,0))</f>
        <v>0.41700000000000004</v>
      </c>
      <c r="AE65" s="6"/>
      <c r="AF65" s="6">
        <v>101066</v>
      </c>
      <c r="AG65" s="6">
        <f>INDEX('FAB OVERVIEW'!$K$9:$K$43,MATCH('FAB SCHEDULE'!AF65,'FAB OVERVIEW'!$J$9:$J$144,0))</f>
        <v>75</v>
      </c>
      <c r="AH65" s="60">
        <f>INDEX('FAB OVERVIEW'!$L$9:$L$43,MATCH('FAB SCHEDULE'!AF65,'FAB OVERVIEW'!$J$9:$J$144,0))</f>
        <v>0.79175000000000006</v>
      </c>
      <c r="AI65" s="6"/>
      <c r="AJ65" s="6" t="s">
        <v>207</v>
      </c>
      <c r="AK65" s="6">
        <f>INDEX('FAB OVERVIEW'!$K$9:$K$43,MATCH('FAB SCHEDULE'!AJ65,'FAB OVERVIEW'!$J$9:$J$144,0))</f>
        <v>90</v>
      </c>
      <c r="AL65" s="60">
        <f>INDEX('FAB OVERVIEW'!$L$9:$L$43,MATCH('FAB SCHEDULE'!AJ65,'FAB OVERVIEW'!$J$9:$J$144,0))</f>
        <v>5.0990000000000002</v>
      </c>
      <c r="AM65" s="6"/>
      <c r="AN65" s="6" t="s">
        <v>303</v>
      </c>
      <c r="AO65" s="6">
        <f>INDEX('FAB OVERVIEW'!$K$9:$K$43,MATCH('FAB SCHEDULE'!AN65,'FAB OVERVIEW'!$J$9:$J$144,0))</f>
        <v>25</v>
      </c>
      <c r="AP65" s="60">
        <f>INDEX('FAB OVERVIEW'!$L$9:$L$43,MATCH('FAB SCHEDULE'!AN65,'FAB OVERVIEW'!$J$9:$J$144,0))</f>
        <v>0.56225000000000003</v>
      </c>
    </row>
    <row r="66" spans="1:42" x14ac:dyDescent="0.35">
      <c r="A66" s="79"/>
      <c r="B66" s="79"/>
      <c r="C66" s="14"/>
      <c r="D66" s="6" t="s">
        <v>288</v>
      </c>
      <c r="E66" s="6">
        <f>INDEX('FAB OVERVIEW'!$K$9:$K$43,MATCH('FAB SCHEDULE'!D66,'FAB OVERVIEW'!$J$9:$J$144,0))</f>
        <v>70</v>
      </c>
      <c r="F66" s="60">
        <f>INDEX('FAB OVERVIEW'!$L$9:$L$43,MATCH('FAB SCHEDULE'!D66,'FAB OVERVIEW'!$J$9:$J$144,0))</f>
        <v>1.8362000000000001</v>
      </c>
      <c r="G66" s="6"/>
      <c r="H66" s="6">
        <v>100344</v>
      </c>
      <c r="I66" s="6">
        <f>INDEX('FAB OVERVIEW'!$K$9:$K$43,MATCH('FAB SCHEDULE'!H66,'FAB OVERVIEW'!$J$9:$J$144,0))</f>
        <v>25</v>
      </c>
      <c r="J66" s="60">
        <f>INDEX('FAB OVERVIEW'!$L$9:$L$43,MATCH('FAB SCHEDULE'!H66,'FAB OVERVIEW'!$J$9:$J$144,0))</f>
        <v>1.556</v>
      </c>
      <c r="K66" s="6"/>
      <c r="L66" s="6">
        <v>101916</v>
      </c>
      <c r="M66" s="6">
        <f>INDEX('FAB OVERVIEW'!$K$9:$K$43,MATCH('FAB SCHEDULE'!L66,'FAB OVERVIEW'!$J$9:$J$144,0))</f>
        <v>70</v>
      </c>
      <c r="N66" s="60">
        <f>INDEX('FAB OVERVIEW'!$L$9:$L$43,MATCH('FAB SCHEDULE'!L66,'FAB OVERVIEW'!$J$9:$J$144,0))</f>
        <v>7.1669999999999998</v>
      </c>
      <c r="O66" s="6"/>
      <c r="P66" s="6" t="s">
        <v>213</v>
      </c>
      <c r="Q66" s="6">
        <f>INDEX('FAB OVERVIEW'!$K$9:$K$43,MATCH('FAB SCHEDULE'!P66,'FAB OVERVIEW'!$J$9:$J$144,0))</f>
        <v>50</v>
      </c>
      <c r="R66" s="60">
        <f>INDEX('FAB OVERVIEW'!$L$9:$L$43,MATCH('FAB SCHEDULE'!P66,'FAB OVERVIEW'!$J$9:$J$144,0))</f>
        <v>1.8819999999999999</v>
      </c>
      <c r="S66" s="6"/>
      <c r="T66" s="6" t="s">
        <v>5776</v>
      </c>
      <c r="U66" s="6">
        <f>INDEX('FAB OVERVIEW'!$K$9:$K$43,MATCH('FAB SCHEDULE'!T66,'FAB OVERVIEW'!$J$9:$J$144,0))</f>
        <v>30</v>
      </c>
      <c r="V66" s="60">
        <f>INDEX('FAB OVERVIEW'!$L$9:$L$43,MATCH('FAB SCHEDULE'!T66,'FAB OVERVIEW'!$J$9:$J$144,0))</f>
        <v>3.6487999999999996</v>
      </c>
      <c r="W66" s="6"/>
      <c r="X66" s="6" t="s">
        <v>288</v>
      </c>
      <c r="Y66" s="6">
        <f>INDEX('FAB OVERVIEW'!$K$9:$K$43,MATCH('FAB SCHEDULE'!X66,'FAB OVERVIEW'!$J$9:$J$144,0))</f>
        <v>70</v>
      </c>
      <c r="Z66" s="60">
        <f>INDEX('FAB OVERVIEW'!$L$9:$L$43,MATCH('FAB SCHEDULE'!X66,'FAB OVERVIEW'!$J$9:$J$144,0))</f>
        <v>1.8362000000000001</v>
      </c>
      <c r="AA66" s="6"/>
      <c r="AB66" s="6">
        <v>100344</v>
      </c>
      <c r="AC66" s="6">
        <f>INDEX('FAB OVERVIEW'!$K$9:$K$43,MATCH('FAB SCHEDULE'!AB66,'FAB OVERVIEW'!$J$9:$J$144,0))</f>
        <v>25</v>
      </c>
      <c r="AD66" s="60">
        <f>INDEX('FAB OVERVIEW'!$L$9:$L$43,MATCH('FAB SCHEDULE'!AB66,'FAB OVERVIEW'!$J$9:$J$144,0))</f>
        <v>1.556</v>
      </c>
      <c r="AE66" s="6"/>
      <c r="AF66" s="6">
        <v>101916</v>
      </c>
      <c r="AG66" s="6">
        <f>INDEX('FAB OVERVIEW'!$K$9:$K$43,MATCH('FAB SCHEDULE'!AF66,'FAB OVERVIEW'!$J$9:$J$144,0))</f>
        <v>70</v>
      </c>
      <c r="AH66" s="60">
        <f>INDEX('FAB OVERVIEW'!$L$9:$L$43,MATCH('FAB SCHEDULE'!AF66,'FAB OVERVIEW'!$J$9:$J$144,0))</f>
        <v>7.1669999999999998</v>
      </c>
      <c r="AI66" s="6"/>
      <c r="AJ66" s="6" t="s">
        <v>213</v>
      </c>
      <c r="AK66" s="6">
        <f>INDEX('FAB OVERVIEW'!$K$9:$K$43,MATCH('FAB SCHEDULE'!AJ66,'FAB OVERVIEW'!$J$9:$J$144,0))</f>
        <v>50</v>
      </c>
      <c r="AL66" s="60">
        <f>INDEX('FAB OVERVIEW'!$L$9:$L$43,MATCH('FAB SCHEDULE'!AJ66,'FAB OVERVIEW'!$J$9:$J$144,0))</f>
        <v>1.8819999999999999</v>
      </c>
      <c r="AM66" s="6"/>
      <c r="AN66" s="6" t="s">
        <v>5776</v>
      </c>
      <c r="AO66" s="6">
        <f>INDEX('FAB OVERVIEW'!$K$9:$K$43,MATCH('FAB SCHEDULE'!AN66,'FAB OVERVIEW'!$J$9:$J$144,0))</f>
        <v>30</v>
      </c>
      <c r="AP66" s="60">
        <f>INDEX('FAB OVERVIEW'!$L$9:$L$43,MATCH('FAB SCHEDULE'!AN66,'FAB OVERVIEW'!$J$9:$J$144,0))</f>
        <v>3.6487999999999996</v>
      </c>
    </row>
    <row r="67" spans="1:42" x14ac:dyDescent="0.35">
      <c r="A67" s="79"/>
      <c r="B67" s="79"/>
      <c r="C67" s="14"/>
      <c r="D67" s="6" t="s">
        <v>302</v>
      </c>
      <c r="E67" s="6">
        <f>INDEX('FAB OVERVIEW'!$K$9:$K$43,MATCH('FAB SCHEDULE'!D67,'FAB OVERVIEW'!$J$9:$J$144,0))</f>
        <v>25</v>
      </c>
      <c r="F67" s="60">
        <f>INDEX('FAB OVERVIEW'!$L$9:$L$43,MATCH('FAB SCHEDULE'!D67,'FAB OVERVIEW'!$J$9:$J$144,0))</f>
        <v>1.8372499999999998</v>
      </c>
      <c r="G67" s="6"/>
      <c r="H67" s="6">
        <v>104461</v>
      </c>
      <c r="I67" s="6">
        <f>INDEX('FAB OVERVIEW'!$K$9:$K$43,MATCH('FAB SCHEDULE'!H67,'FAB OVERVIEW'!$J$9:$J$144,0))</f>
        <v>15</v>
      </c>
      <c r="J67" s="60">
        <f>INDEX('FAB OVERVIEW'!$L$9:$L$43,MATCH('FAB SCHEDULE'!H67,'FAB OVERVIEW'!$J$9:$J$144,0))</f>
        <v>1.01705</v>
      </c>
      <c r="K67" s="6"/>
      <c r="L67" s="6" t="s">
        <v>191</v>
      </c>
      <c r="M67" s="6">
        <f>INDEX('FAB OVERVIEW'!$K$9:$K$43,MATCH('FAB SCHEDULE'!L67,'FAB OVERVIEW'!$J$9:$J$144,0))</f>
        <v>595</v>
      </c>
      <c r="N67" s="60">
        <f>INDEX('FAB OVERVIEW'!$L$9:$L$43,MATCH('FAB SCHEDULE'!L67,'FAB OVERVIEW'!$J$9:$J$144,0))</f>
        <v>4.1885000000000003</v>
      </c>
      <c r="O67" s="6"/>
      <c r="P67" s="6" t="s">
        <v>282</v>
      </c>
      <c r="Q67" s="6">
        <f>INDEX('FAB OVERVIEW'!$K$9:$K$43,MATCH('FAB SCHEDULE'!P67,'FAB OVERVIEW'!$J$9:$J$144,0))</f>
        <v>70</v>
      </c>
      <c r="R67" s="60">
        <f>INDEX('FAB OVERVIEW'!$L$9:$L$43,MATCH('FAB SCHEDULE'!P67,'FAB OVERVIEW'!$J$9:$J$144,0))</f>
        <v>1.847</v>
      </c>
      <c r="S67" s="6"/>
      <c r="T67" s="6">
        <v>104432</v>
      </c>
      <c r="U67" s="6">
        <f>INDEX('FAB OVERVIEW'!$K$9:$K$43,MATCH('FAB SCHEDULE'!T67,'FAB OVERVIEW'!$J$9:$J$144,0))</f>
        <v>40</v>
      </c>
      <c r="V67" s="60">
        <f>INDEX('FAB OVERVIEW'!$L$9:$L$43,MATCH('FAB SCHEDULE'!T67,'FAB OVERVIEW'!$J$9:$J$144,0))</f>
        <v>0.41000000000000003</v>
      </c>
      <c r="W67" s="6"/>
      <c r="X67" s="6" t="s">
        <v>302</v>
      </c>
      <c r="Y67" s="6">
        <f>INDEX('FAB OVERVIEW'!$K$9:$K$43,MATCH('FAB SCHEDULE'!X67,'FAB OVERVIEW'!$J$9:$J$144,0))</f>
        <v>25</v>
      </c>
      <c r="Z67" s="60">
        <f>INDEX('FAB OVERVIEW'!$L$9:$L$43,MATCH('FAB SCHEDULE'!X67,'FAB OVERVIEW'!$J$9:$J$144,0))</f>
        <v>1.8372499999999998</v>
      </c>
      <c r="AA67" s="6"/>
      <c r="AB67" s="6">
        <v>104461</v>
      </c>
      <c r="AC67" s="6">
        <f>INDEX('FAB OVERVIEW'!$K$9:$K$43,MATCH('FAB SCHEDULE'!AB67,'FAB OVERVIEW'!$J$9:$J$144,0))</f>
        <v>15</v>
      </c>
      <c r="AD67" s="60">
        <f>INDEX('FAB OVERVIEW'!$L$9:$L$43,MATCH('FAB SCHEDULE'!AB67,'FAB OVERVIEW'!$J$9:$J$144,0))</f>
        <v>1.01705</v>
      </c>
      <c r="AE67" s="6"/>
      <c r="AF67" s="6" t="s">
        <v>191</v>
      </c>
      <c r="AG67" s="6">
        <f>INDEX('FAB OVERVIEW'!$K$9:$K$43,MATCH('FAB SCHEDULE'!AF67,'FAB OVERVIEW'!$J$9:$J$144,0))</f>
        <v>595</v>
      </c>
      <c r="AH67" s="60">
        <f>INDEX('FAB OVERVIEW'!$L$9:$L$43,MATCH('FAB SCHEDULE'!AF67,'FAB OVERVIEW'!$J$9:$J$144,0))</f>
        <v>4.1885000000000003</v>
      </c>
      <c r="AI67" s="6"/>
      <c r="AJ67" s="6" t="s">
        <v>282</v>
      </c>
      <c r="AK67" s="6">
        <f>INDEX('FAB OVERVIEW'!$K$9:$K$43,MATCH('FAB SCHEDULE'!AJ67,'FAB OVERVIEW'!$J$9:$J$144,0))</f>
        <v>70</v>
      </c>
      <c r="AL67" s="60">
        <f>INDEX('FAB OVERVIEW'!$L$9:$L$43,MATCH('FAB SCHEDULE'!AJ67,'FAB OVERVIEW'!$J$9:$J$144,0))</f>
        <v>1.847</v>
      </c>
      <c r="AM67" s="6"/>
      <c r="AN67" s="6">
        <v>104432</v>
      </c>
      <c r="AO67" s="6">
        <f>INDEX('FAB OVERVIEW'!$K$9:$K$43,MATCH('FAB SCHEDULE'!AN67,'FAB OVERVIEW'!$J$9:$J$144,0))</f>
        <v>40</v>
      </c>
      <c r="AP67" s="60">
        <f>INDEX('FAB OVERVIEW'!$L$9:$L$43,MATCH('FAB SCHEDULE'!AN67,'FAB OVERVIEW'!$J$9:$J$144,0))</f>
        <v>0.41000000000000003</v>
      </c>
    </row>
    <row r="68" spans="1:42" x14ac:dyDescent="0.35">
      <c r="A68" s="79"/>
      <c r="B68" s="79"/>
      <c r="C68" s="14"/>
      <c r="D68" s="6" t="s">
        <v>661</v>
      </c>
      <c r="E68" s="6">
        <f>INDEX('FAB OVERVIEW'!$K$9:$K$43,MATCH('FAB SCHEDULE'!D68,'FAB OVERVIEW'!$J$9:$J$144,0))</f>
        <v>185</v>
      </c>
      <c r="F68" s="60">
        <f>INDEX('FAB OVERVIEW'!$L$9:$L$43,MATCH('FAB SCHEDULE'!D68,'FAB OVERVIEW'!$J$9:$J$144,0))</f>
        <v>32.307050000000004</v>
      </c>
      <c r="G68" s="6"/>
      <c r="H68" s="6" t="s">
        <v>197</v>
      </c>
      <c r="I68" s="6">
        <f>INDEX('FAB OVERVIEW'!$K$9:$K$43,MATCH('FAB SCHEDULE'!H68,'FAB OVERVIEW'!$J$9:$J$144,0))</f>
        <v>180</v>
      </c>
      <c r="J68" s="60">
        <f>INDEX('FAB OVERVIEW'!$L$9:$L$43,MATCH('FAB SCHEDULE'!H68,'FAB OVERVIEW'!$J$9:$J$144,0))</f>
        <v>7.5110000000000001</v>
      </c>
      <c r="K68" s="6"/>
      <c r="L68" s="6" t="s">
        <v>202</v>
      </c>
      <c r="M68" s="6">
        <f>INDEX('FAB OVERVIEW'!$K$9:$K$43,MATCH('FAB SCHEDULE'!L68,'FAB OVERVIEW'!$J$9:$J$144,0))</f>
        <v>180</v>
      </c>
      <c r="N68" s="60">
        <f>INDEX('FAB OVERVIEW'!$L$9:$L$43,MATCH('FAB SCHEDULE'!L68,'FAB OVERVIEW'!$J$9:$J$144,0))</f>
        <v>3.9649999999999999</v>
      </c>
      <c r="O68" s="6"/>
      <c r="P68" s="6" t="s">
        <v>295</v>
      </c>
      <c r="Q68" s="6">
        <f>INDEX('FAB OVERVIEW'!$K$9:$K$43,MATCH('FAB SCHEDULE'!P68,'FAB OVERVIEW'!$J$9:$J$144,0))</f>
        <v>25</v>
      </c>
      <c r="R68" s="60">
        <f>INDEX('FAB OVERVIEW'!$L$9:$L$43,MATCH('FAB SCHEDULE'!P68,'FAB OVERVIEW'!$J$9:$J$144,0))</f>
        <v>0.77875000000000005</v>
      </c>
      <c r="S68" s="6"/>
      <c r="T68" s="6"/>
      <c r="U68" s="6"/>
      <c r="V68" s="60"/>
      <c r="W68" s="6"/>
      <c r="X68" s="6" t="s">
        <v>661</v>
      </c>
      <c r="Y68" s="6">
        <f>INDEX('FAB OVERVIEW'!$K$9:$K$43,MATCH('FAB SCHEDULE'!X68,'FAB OVERVIEW'!$J$9:$J$144,0))</f>
        <v>185</v>
      </c>
      <c r="Z68" s="60">
        <f>INDEX('FAB OVERVIEW'!$L$9:$L$43,MATCH('FAB SCHEDULE'!X68,'FAB OVERVIEW'!$J$9:$J$144,0))</f>
        <v>32.307050000000004</v>
      </c>
      <c r="AA68" s="6"/>
      <c r="AB68" s="6" t="s">
        <v>197</v>
      </c>
      <c r="AC68" s="6">
        <f>INDEX('FAB OVERVIEW'!$K$9:$K$43,MATCH('FAB SCHEDULE'!AB68,'FAB OVERVIEW'!$J$9:$J$144,0))</f>
        <v>180</v>
      </c>
      <c r="AD68" s="60">
        <f>INDEX('FAB OVERVIEW'!$L$9:$L$43,MATCH('FAB SCHEDULE'!AB68,'FAB OVERVIEW'!$J$9:$J$144,0))</f>
        <v>7.5110000000000001</v>
      </c>
      <c r="AE68" s="6"/>
      <c r="AF68" s="6" t="s">
        <v>202</v>
      </c>
      <c r="AG68" s="6">
        <f>INDEX('FAB OVERVIEW'!$K$9:$K$43,MATCH('FAB SCHEDULE'!AF68,'FAB OVERVIEW'!$J$9:$J$144,0))</f>
        <v>180</v>
      </c>
      <c r="AH68" s="60">
        <f>INDEX('FAB OVERVIEW'!$L$9:$L$43,MATCH('FAB SCHEDULE'!AF68,'FAB OVERVIEW'!$J$9:$J$144,0))</f>
        <v>3.9649999999999999</v>
      </c>
      <c r="AI68" s="6"/>
      <c r="AJ68" s="6" t="s">
        <v>295</v>
      </c>
      <c r="AK68" s="6">
        <f>INDEX('FAB OVERVIEW'!$K$9:$K$43,MATCH('FAB SCHEDULE'!AJ68,'FAB OVERVIEW'!$J$9:$J$144,0))</f>
        <v>25</v>
      </c>
      <c r="AL68" s="60">
        <f>INDEX('FAB OVERVIEW'!$L$9:$L$43,MATCH('FAB SCHEDULE'!AJ68,'FAB OVERVIEW'!$J$9:$J$144,0))</f>
        <v>0.77875000000000005</v>
      </c>
      <c r="AM68" s="6"/>
      <c r="AN68" s="6"/>
      <c r="AO68" s="6"/>
      <c r="AP68" s="60"/>
    </row>
    <row r="69" spans="1:42" x14ac:dyDescent="0.35">
      <c r="A69" s="79"/>
      <c r="B69" s="79"/>
      <c r="C69" s="76"/>
      <c r="D69" s="58"/>
      <c r="E69" s="58"/>
      <c r="F69" s="73"/>
      <c r="G69" s="58"/>
      <c r="H69" s="58" t="s">
        <v>287</v>
      </c>
      <c r="I69" s="58">
        <f>INDEX('FAB OVERVIEW'!$K$9:$K$43,MATCH('FAB SCHEDULE'!H69,'FAB OVERVIEW'!$J$9:$J$144,0))</f>
        <v>70</v>
      </c>
      <c r="J69" s="73">
        <f>INDEX('FAB OVERVIEW'!$L$9:$L$43,MATCH('FAB SCHEDULE'!H69,'FAB OVERVIEW'!$J$9:$J$144,0))</f>
        <v>7.1669999999999998</v>
      </c>
      <c r="K69" s="58"/>
      <c r="L69" s="58"/>
      <c r="M69" s="58"/>
      <c r="N69" s="73"/>
      <c r="O69" s="58"/>
      <c r="P69" s="58"/>
      <c r="Q69" s="58"/>
      <c r="R69" s="73"/>
      <c r="S69" s="58"/>
      <c r="T69" s="58"/>
      <c r="U69" s="58"/>
      <c r="V69" s="73"/>
      <c r="W69" s="58"/>
      <c r="X69" s="58"/>
      <c r="Y69" s="58"/>
      <c r="Z69" s="73"/>
      <c r="AA69" s="58"/>
      <c r="AB69" s="58" t="s">
        <v>287</v>
      </c>
      <c r="AC69" s="58">
        <f>INDEX('FAB OVERVIEW'!$K$9:$K$43,MATCH('FAB SCHEDULE'!AB69,'FAB OVERVIEW'!$J$9:$J$144,0))</f>
        <v>70</v>
      </c>
      <c r="AD69" s="73">
        <f>INDEX('FAB OVERVIEW'!$L$9:$L$43,MATCH('FAB SCHEDULE'!AB69,'FAB OVERVIEW'!$J$9:$J$144,0))</f>
        <v>7.1669999999999998</v>
      </c>
      <c r="AE69" s="58"/>
      <c r="AF69" s="58"/>
      <c r="AG69" s="58"/>
      <c r="AH69" s="73"/>
      <c r="AI69" s="58"/>
      <c r="AJ69" s="58"/>
      <c r="AK69" s="58"/>
      <c r="AL69" s="73"/>
      <c r="AM69" s="58"/>
      <c r="AN69" s="58"/>
      <c r="AO69" s="58"/>
      <c r="AP69" s="73"/>
    </row>
    <row r="70" spans="1:42" x14ac:dyDescent="0.35">
      <c r="A70" s="79" t="s">
        <v>6767</v>
      </c>
      <c r="B70" s="79"/>
      <c r="C70" s="65"/>
      <c r="D70" s="57" t="s">
        <v>3702</v>
      </c>
      <c r="E70" s="57">
        <f>INDEX('FAB OVERVIEW'!$N$9:$N$32,MATCH('FAB SCHEDULE'!D70,'FAB OVERVIEW'!$M$9:$M$32))</f>
        <v>30</v>
      </c>
      <c r="F70" s="78">
        <f>INDEX('FAB OVERVIEW'!$O$9:$O$32,MATCH('FAB SCHEDULE'!D70,'FAB OVERVIEW'!$M$9:$M$32,0))</f>
        <v>5.0001000000000007</v>
      </c>
      <c r="G70" s="57"/>
      <c r="H70" s="57" t="s">
        <v>2888</v>
      </c>
      <c r="I70" s="57" cm="1">
        <f t="array" ref="I70">_xlfn._xlws.FILTER('FAB OVERVIEW'!$N$9:$N$32,_xlfn.ANCHORARRAY('FAB OVERVIEW'!$M$9)='FAB SCHEDULE'!H70)</f>
        <v>185</v>
      </c>
      <c r="J70" s="78">
        <f>INDEX('FAB OVERVIEW'!$O$9:$O$32,MATCH('FAB SCHEDULE'!H70,'FAB OVERVIEW'!$M$9:$M$32,0))</f>
        <v>35.205500000000001</v>
      </c>
      <c r="K70" s="57"/>
      <c r="L70" s="57" t="s">
        <v>802</v>
      </c>
      <c r="M70" s="57">
        <f>INDEX('FAB OVERVIEW'!$N$9:$N$32,MATCH('FAB SCHEDULE'!L70,'FAB OVERVIEW'!$M$9:$M$32))</f>
        <v>10</v>
      </c>
      <c r="N70" s="78">
        <f>INDEX('FAB OVERVIEW'!$O$9:$O$32,MATCH('FAB SCHEDULE'!L70,'FAB OVERVIEW'!$M$9:$M$32,0))</f>
        <v>0.83330000000000004</v>
      </c>
      <c r="O70" s="57"/>
      <c r="P70" s="57" t="s">
        <v>4654</v>
      </c>
      <c r="Q70" s="57">
        <f>INDEX('FAB OVERVIEW'!$N$9:$N$32,MATCH('FAB SCHEDULE'!P70,'FAB OVERVIEW'!$M$9:$M$32))</f>
        <v>20</v>
      </c>
      <c r="R70" s="78">
        <f>INDEX('FAB OVERVIEW'!$O$9:$O$32,MATCH('FAB SCHEDULE'!P70,'FAB OVERVIEW'!$M$9:$M$32,0))</f>
        <v>0.43339999999999995</v>
      </c>
      <c r="S70" s="57"/>
      <c r="T70" s="57" t="s">
        <v>308</v>
      </c>
      <c r="U70" s="57">
        <f>INDEX('FAB OVERVIEW'!$N$9:$N$32,MATCH('FAB SCHEDULE'!T70,'FAB OVERVIEW'!$M$9:$M$32))</f>
        <v>15</v>
      </c>
      <c r="V70" s="78">
        <f>INDEX('FAB OVERVIEW'!$O$9:$O$32,MATCH('FAB SCHEDULE'!T70,'FAB OVERVIEW'!$M$9:$M$32,0))</f>
        <v>0.23200000000000001</v>
      </c>
      <c r="W70" s="65"/>
      <c r="X70" s="57" t="s">
        <v>3702</v>
      </c>
      <c r="Y70" s="57">
        <f>INDEX('FAB OVERVIEW'!$N$9:$N$32,MATCH('FAB SCHEDULE'!X70,'FAB OVERVIEW'!$M$9:$M$32))</f>
        <v>30</v>
      </c>
      <c r="Z70" s="78">
        <f>INDEX('FAB OVERVIEW'!$O$9:$O$32,MATCH('FAB SCHEDULE'!X70,'FAB OVERVIEW'!$M$9:$M$32,0))</f>
        <v>5.0001000000000007</v>
      </c>
      <c r="AA70" s="57"/>
      <c r="AB70" s="57" t="s">
        <v>2888</v>
      </c>
      <c r="AC70" s="57" cm="1">
        <f t="array" ref="AC70">_xlfn._xlws.FILTER('FAB OVERVIEW'!$N$9:$N$32,_xlfn.ANCHORARRAY('FAB OVERVIEW'!$M$9)='FAB SCHEDULE'!H70)</f>
        <v>185</v>
      </c>
      <c r="AD70" s="78">
        <f>INDEX('FAB OVERVIEW'!$O$9:$O$32,MATCH('FAB SCHEDULE'!AB70,'FAB OVERVIEW'!$M$9:$M$32,0))</f>
        <v>35.205500000000001</v>
      </c>
      <c r="AE70" s="57"/>
      <c r="AF70" s="57" t="s">
        <v>802</v>
      </c>
      <c r="AG70" s="57">
        <f>INDEX('FAB OVERVIEW'!$N$9:$N$32,MATCH('FAB SCHEDULE'!AF70,'FAB OVERVIEW'!$M$9:$M$32))</f>
        <v>10</v>
      </c>
      <c r="AH70" s="78">
        <f>INDEX('FAB OVERVIEW'!$O$9:$O$32,MATCH('FAB SCHEDULE'!AF70,'FAB OVERVIEW'!$M$9:$M$32,0))</f>
        <v>0.83330000000000004</v>
      </c>
      <c r="AI70" s="57"/>
      <c r="AJ70" s="57" t="s">
        <v>4654</v>
      </c>
      <c r="AK70" s="57">
        <f>INDEX('FAB OVERVIEW'!$N$9:$N$32,MATCH('FAB SCHEDULE'!AJ70,'FAB OVERVIEW'!$M$9:$M$32))</f>
        <v>20</v>
      </c>
      <c r="AL70" s="78">
        <f>INDEX('FAB OVERVIEW'!$O$9:$O$32,MATCH('FAB SCHEDULE'!AJ70,'FAB OVERVIEW'!$M$9:$M$32,0))</f>
        <v>0.43339999999999995</v>
      </c>
      <c r="AM70" s="57"/>
      <c r="AN70" s="57" t="s">
        <v>308</v>
      </c>
      <c r="AO70" s="57">
        <f>INDEX('FAB OVERVIEW'!$N$9:$N$32,MATCH('FAB SCHEDULE'!AN70,'FAB OVERVIEW'!$M$9:$M$32))</f>
        <v>15</v>
      </c>
      <c r="AP70" s="78">
        <f>INDEX('FAB OVERVIEW'!$O$9:$O$32,MATCH('FAB SCHEDULE'!AN70,'FAB OVERVIEW'!$M$9:$M$32,0))</f>
        <v>0.23200000000000001</v>
      </c>
    </row>
    <row r="71" spans="1:42" x14ac:dyDescent="0.35">
      <c r="A71" s="79"/>
      <c r="B71" s="79"/>
      <c r="C71" s="14"/>
      <c r="D71" s="6" t="s">
        <v>1567</v>
      </c>
      <c r="E71" s="6">
        <f>INDEX('FAB OVERVIEW'!$N$9:$N$32,MATCH('FAB SCHEDULE'!D71,'FAB OVERVIEW'!$M$9:$M$32))</f>
        <v>40</v>
      </c>
      <c r="F71" s="60">
        <f>INDEX('FAB OVERVIEW'!$O$9:$O$32,MATCH('FAB SCHEDULE'!D71,'FAB OVERVIEW'!$M$9:$M$32,0))</f>
        <v>6.6668000000000003</v>
      </c>
      <c r="G71" s="6"/>
      <c r="H71" s="6"/>
      <c r="I71" s="6"/>
      <c r="J71" s="60"/>
      <c r="K71" s="6"/>
      <c r="L71" s="6" t="s">
        <v>696</v>
      </c>
      <c r="M71" s="6">
        <f>INDEX('FAB OVERVIEW'!$N$9:$N$32,MATCH('FAB SCHEDULE'!L71,'FAB OVERVIEW'!$M$9:$M$32))</f>
        <v>10</v>
      </c>
      <c r="N71" s="60">
        <f>INDEX('FAB OVERVIEW'!$O$9:$O$32,MATCH('FAB SCHEDULE'!L71,'FAB OVERVIEW'!$M$9:$M$32,0))</f>
        <v>0.16670000000000001</v>
      </c>
      <c r="O71" s="6"/>
      <c r="P71" s="6" t="s">
        <v>3405</v>
      </c>
      <c r="Q71" s="6">
        <f>INDEX('FAB OVERVIEW'!$N$9:$N$32,MATCH('FAB SCHEDULE'!P71,'FAB OVERVIEW'!$M$9:$M$32))</f>
        <v>20</v>
      </c>
      <c r="R71" s="60">
        <f>INDEX('FAB OVERVIEW'!$O$9:$O$32,MATCH('FAB SCHEDULE'!P71,'FAB OVERVIEW'!$M$9:$M$32,0))</f>
        <v>0.90480000000000005</v>
      </c>
      <c r="S71" s="6"/>
      <c r="T71" s="6" t="s">
        <v>281</v>
      </c>
      <c r="U71" s="6">
        <f>INDEX('FAB OVERVIEW'!$N$9:$N$32,MATCH('FAB SCHEDULE'!T71,'FAB OVERVIEW'!$M$9:$M$32))</f>
        <v>70</v>
      </c>
      <c r="V71" s="60">
        <f>INDEX('FAB OVERVIEW'!$O$9:$O$32,MATCH('FAB SCHEDULE'!T71,'FAB OVERVIEW'!$M$9:$M$32,0))</f>
        <v>1.1200000000000001</v>
      </c>
      <c r="W71" s="14"/>
      <c r="X71" s="6" t="s">
        <v>1567</v>
      </c>
      <c r="Y71" s="6">
        <f>INDEX('FAB OVERVIEW'!$N$9:$N$32,MATCH('FAB SCHEDULE'!X71,'FAB OVERVIEW'!$M$9:$M$32))</f>
        <v>40</v>
      </c>
      <c r="Z71" s="60">
        <f>INDEX('FAB OVERVIEW'!$O$9:$O$32,MATCH('FAB SCHEDULE'!X71,'FAB OVERVIEW'!$M$9:$M$32,0))</f>
        <v>6.6668000000000003</v>
      </c>
      <c r="AA71" s="6"/>
      <c r="AB71" s="6"/>
      <c r="AC71" s="6"/>
      <c r="AD71" s="60"/>
      <c r="AE71" s="6"/>
      <c r="AF71" s="6" t="s">
        <v>696</v>
      </c>
      <c r="AG71" s="6">
        <f>INDEX('FAB OVERVIEW'!$N$9:$N$32,MATCH('FAB SCHEDULE'!AF71,'FAB OVERVIEW'!$M$9:$M$32))</f>
        <v>10</v>
      </c>
      <c r="AH71" s="60">
        <f>INDEX('FAB OVERVIEW'!$O$9:$O$32,MATCH('FAB SCHEDULE'!AF71,'FAB OVERVIEW'!$M$9:$M$32,0))</f>
        <v>0.16670000000000001</v>
      </c>
      <c r="AI71" s="6"/>
      <c r="AJ71" s="6" t="s">
        <v>3405</v>
      </c>
      <c r="AK71" s="6">
        <f>INDEX('FAB OVERVIEW'!$N$9:$N$32,MATCH('FAB SCHEDULE'!AJ71,'FAB OVERVIEW'!$M$9:$M$32))</f>
        <v>20</v>
      </c>
      <c r="AL71" s="60">
        <f>INDEX('FAB OVERVIEW'!$O$9:$O$32,MATCH('FAB SCHEDULE'!AJ71,'FAB OVERVIEW'!$M$9:$M$32,0))</f>
        <v>0.90480000000000005</v>
      </c>
      <c r="AM71" s="6"/>
      <c r="AN71" s="6" t="s">
        <v>281</v>
      </c>
      <c r="AO71" s="6">
        <f>INDEX('FAB OVERVIEW'!$N$9:$N$32,MATCH('FAB SCHEDULE'!AN71,'FAB OVERVIEW'!$M$9:$M$32))</f>
        <v>70</v>
      </c>
      <c r="AP71" s="60">
        <f>INDEX('FAB OVERVIEW'!$O$9:$O$32,MATCH('FAB SCHEDULE'!AN71,'FAB OVERVIEW'!$M$9:$M$32,0))</f>
        <v>1.1200000000000001</v>
      </c>
    </row>
    <row r="72" spans="1:42" x14ac:dyDescent="0.35">
      <c r="A72" s="79"/>
      <c r="B72" s="79"/>
      <c r="C72" s="6"/>
      <c r="D72" s="6" t="s">
        <v>318</v>
      </c>
      <c r="E72" s="6">
        <f>INDEX('FAB OVERVIEW'!$N$9:$N$32,MATCH('FAB SCHEDULE'!D72,'FAB OVERVIEW'!$M$9:$M$32))</f>
        <v>15</v>
      </c>
      <c r="F72" s="60">
        <f>INDEX('FAB OVERVIEW'!$O$9:$O$32,MATCH('FAB SCHEDULE'!D72,'FAB OVERVIEW'!$M$9:$M$32,0))</f>
        <v>0.55005000000000004</v>
      </c>
      <c r="G72" s="6"/>
      <c r="H72" s="6"/>
      <c r="I72" s="6"/>
      <c r="J72" s="60"/>
      <c r="K72" s="6"/>
      <c r="L72" s="6" t="s">
        <v>317</v>
      </c>
      <c r="M72" s="6">
        <f>INDEX('FAB OVERVIEW'!$N$9:$N$32,MATCH('FAB SCHEDULE'!L72,'FAB OVERVIEW'!$M$9:$M$32))</f>
        <v>25</v>
      </c>
      <c r="N72" s="60">
        <f>INDEX('FAB OVERVIEW'!$O$9:$O$32,MATCH('FAB SCHEDULE'!L72,'FAB OVERVIEW'!$M$9:$M$32,0))</f>
        <v>0.20825000000000002</v>
      </c>
      <c r="O72" s="6"/>
      <c r="P72" s="6" t="s">
        <v>1354</v>
      </c>
      <c r="Q72" s="6">
        <f>INDEX('FAB OVERVIEW'!$N$9:$N$32,MATCH('FAB SCHEDULE'!P72,'FAB OVERVIEW'!$M$9:$M$32))</f>
        <v>10</v>
      </c>
      <c r="R72" s="60">
        <f>INDEX('FAB OVERVIEW'!$O$9:$O$32,MATCH('FAB SCHEDULE'!P72,'FAB OVERVIEW'!$M$9:$M$32,0))</f>
        <v>0.3</v>
      </c>
      <c r="S72" s="6"/>
      <c r="T72" s="6" t="s">
        <v>301</v>
      </c>
      <c r="U72" s="6">
        <f>INDEX('FAB OVERVIEW'!$N$9:$N$32,MATCH('FAB SCHEDULE'!T72,'FAB OVERVIEW'!$M$9:$M$32))</f>
        <v>25</v>
      </c>
      <c r="V72" s="60">
        <f>INDEX('FAB OVERVIEW'!$O$9:$O$32,MATCH('FAB SCHEDULE'!T72,'FAB OVERVIEW'!$M$9:$M$32,0))</f>
        <v>1.6667499999999997</v>
      </c>
      <c r="W72" s="6"/>
      <c r="X72" s="6" t="s">
        <v>318</v>
      </c>
      <c r="Y72" s="6">
        <f>INDEX('FAB OVERVIEW'!$N$9:$N$32,MATCH('FAB SCHEDULE'!X72,'FAB OVERVIEW'!$M$9:$M$32))</f>
        <v>15</v>
      </c>
      <c r="Z72" s="60">
        <f>INDEX('FAB OVERVIEW'!$O$9:$O$32,MATCH('FAB SCHEDULE'!X72,'FAB OVERVIEW'!$M$9:$M$32,0))</f>
        <v>0.55005000000000004</v>
      </c>
      <c r="AA72" s="6"/>
      <c r="AB72" s="6"/>
      <c r="AC72" s="6"/>
      <c r="AD72" s="60"/>
      <c r="AE72" s="6"/>
      <c r="AF72" s="6" t="s">
        <v>317</v>
      </c>
      <c r="AG72" s="6">
        <f>INDEX('FAB OVERVIEW'!$N$9:$N$32,MATCH('FAB SCHEDULE'!AF72,'FAB OVERVIEW'!$M$9:$M$32))</f>
        <v>25</v>
      </c>
      <c r="AH72" s="60">
        <f>INDEX('FAB OVERVIEW'!$O$9:$O$32,MATCH('FAB SCHEDULE'!AF72,'FAB OVERVIEW'!$M$9:$M$32,0))</f>
        <v>0.20825000000000002</v>
      </c>
      <c r="AI72" s="6"/>
      <c r="AJ72" s="6" t="s">
        <v>1354</v>
      </c>
      <c r="AK72" s="6">
        <f>INDEX('FAB OVERVIEW'!$N$9:$N$32,MATCH('FAB SCHEDULE'!AJ72,'FAB OVERVIEW'!$M$9:$M$32))</f>
        <v>10</v>
      </c>
      <c r="AL72" s="60">
        <f>INDEX('FAB OVERVIEW'!$O$9:$O$32,MATCH('FAB SCHEDULE'!AJ72,'FAB OVERVIEW'!$M$9:$M$32,0))</f>
        <v>0.3</v>
      </c>
      <c r="AM72" s="6"/>
      <c r="AN72" s="6" t="s">
        <v>301</v>
      </c>
      <c r="AO72" s="6">
        <f>INDEX('FAB OVERVIEW'!$N$9:$N$32,MATCH('FAB SCHEDULE'!AN72,'FAB OVERVIEW'!$M$9:$M$32))</f>
        <v>25</v>
      </c>
      <c r="AP72" s="60">
        <f>INDEX('FAB OVERVIEW'!$O$9:$O$32,MATCH('FAB SCHEDULE'!AN72,'FAB OVERVIEW'!$M$9:$M$32,0))</f>
        <v>1.6667499999999997</v>
      </c>
    </row>
    <row r="73" spans="1:42" x14ac:dyDescent="0.35">
      <c r="A73" s="79"/>
      <c r="B73" s="79"/>
      <c r="C73" s="6"/>
      <c r="D73" s="6" t="s">
        <v>277</v>
      </c>
      <c r="E73" s="6">
        <f>INDEX('FAB OVERVIEW'!$N$9:$N$32,MATCH('FAB SCHEDULE'!D73,'FAB OVERVIEW'!$M$9:$M$32))</f>
        <v>70</v>
      </c>
      <c r="F73" s="60">
        <f>INDEX('FAB OVERVIEW'!$O$9:$O$32,MATCH('FAB SCHEDULE'!D73,'FAB OVERVIEW'!$M$9:$M$32,0))</f>
        <v>4.6668999999999992</v>
      </c>
      <c r="G73" s="6"/>
      <c r="H73" s="6"/>
      <c r="I73" s="6"/>
      <c r="J73" s="60"/>
      <c r="K73" s="6"/>
      <c r="L73" s="6" t="s">
        <v>6090</v>
      </c>
      <c r="M73" s="6">
        <f>INDEX('FAB OVERVIEW'!$N$9:$N$32,MATCH('FAB SCHEDULE'!L73,'FAB OVERVIEW'!$M$9:$M$32))</f>
        <v>30</v>
      </c>
      <c r="N73" s="60">
        <f>INDEX('FAB OVERVIEW'!$O$9:$O$32,MATCH('FAB SCHEDULE'!L73,'FAB OVERVIEW'!$M$9:$M$32,0))</f>
        <v>0.99990000000000001</v>
      </c>
      <c r="O73" s="6"/>
      <c r="P73" s="6" t="s">
        <v>870</v>
      </c>
      <c r="Q73" s="6">
        <f>INDEX('FAB OVERVIEW'!$N$9:$N$32,MATCH('FAB SCHEDULE'!P73,'FAB OVERVIEW'!$M$9:$M$32))</f>
        <v>20</v>
      </c>
      <c r="R73" s="60">
        <f>INDEX('FAB OVERVIEW'!$O$9:$O$32,MATCH('FAB SCHEDULE'!P73,'FAB OVERVIEW'!$M$9:$M$32,0))</f>
        <v>0.6</v>
      </c>
      <c r="S73" s="6"/>
      <c r="T73" s="6" t="s">
        <v>294</v>
      </c>
      <c r="U73" s="6">
        <f>INDEX('FAB OVERVIEW'!$N$9:$N$32,MATCH('FAB SCHEDULE'!T73,'FAB OVERVIEW'!$M$9:$M$32))</f>
        <v>25</v>
      </c>
      <c r="V73" s="60">
        <f>INDEX('FAB OVERVIEW'!$O$9:$O$32,MATCH('FAB SCHEDULE'!T73,'FAB OVERVIEW'!$M$9:$M$32,0))</f>
        <v>0.66249999999999998</v>
      </c>
      <c r="W73" s="6"/>
      <c r="X73" s="6" t="s">
        <v>277</v>
      </c>
      <c r="Y73" s="6">
        <f>INDEX('FAB OVERVIEW'!$N$9:$N$32,MATCH('FAB SCHEDULE'!X73,'FAB OVERVIEW'!$M$9:$M$32))</f>
        <v>70</v>
      </c>
      <c r="Z73" s="60">
        <f>INDEX('FAB OVERVIEW'!$O$9:$O$32,MATCH('FAB SCHEDULE'!X73,'FAB OVERVIEW'!$M$9:$M$32,0))</f>
        <v>4.6668999999999992</v>
      </c>
      <c r="AA73" s="6"/>
      <c r="AB73" s="6"/>
      <c r="AC73" s="6"/>
      <c r="AD73" s="60"/>
      <c r="AE73" s="6"/>
      <c r="AF73" s="6" t="s">
        <v>6090</v>
      </c>
      <c r="AG73" s="6">
        <f>INDEX('FAB OVERVIEW'!$N$9:$N$32,MATCH('FAB SCHEDULE'!AF73,'FAB OVERVIEW'!$M$9:$M$32))</f>
        <v>30</v>
      </c>
      <c r="AH73" s="60">
        <f>INDEX('FAB OVERVIEW'!$O$9:$O$32,MATCH('FAB SCHEDULE'!AF73,'FAB OVERVIEW'!$M$9:$M$32,0))</f>
        <v>0.99990000000000001</v>
      </c>
      <c r="AI73" s="6"/>
      <c r="AJ73" s="6" t="s">
        <v>870</v>
      </c>
      <c r="AK73" s="6">
        <f>INDEX('FAB OVERVIEW'!$N$9:$N$32,MATCH('FAB SCHEDULE'!AJ73,'FAB OVERVIEW'!$M$9:$M$32))</f>
        <v>20</v>
      </c>
      <c r="AL73" s="60">
        <f>INDEX('FAB OVERVIEW'!$O$9:$O$32,MATCH('FAB SCHEDULE'!AJ73,'FAB OVERVIEW'!$M$9:$M$32,0))</f>
        <v>0.6</v>
      </c>
      <c r="AM73" s="6"/>
      <c r="AN73" s="6" t="s">
        <v>294</v>
      </c>
      <c r="AO73" s="6">
        <f>INDEX('FAB OVERVIEW'!$N$9:$N$32,MATCH('FAB SCHEDULE'!AN73,'FAB OVERVIEW'!$M$9:$M$32))</f>
        <v>25</v>
      </c>
      <c r="AP73" s="60">
        <f>INDEX('FAB OVERVIEW'!$O$9:$O$32,MATCH('FAB SCHEDULE'!AN73,'FAB OVERVIEW'!$M$9:$M$32,0))</f>
        <v>0.66249999999999998</v>
      </c>
    </row>
    <row r="74" spans="1:42" x14ac:dyDescent="0.35">
      <c r="A74" s="79"/>
      <c r="B74" s="79"/>
      <c r="C74" s="6"/>
      <c r="D74" s="6"/>
      <c r="E74" s="6"/>
      <c r="F74" s="60"/>
      <c r="G74" s="6"/>
      <c r="H74" s="6"/>
      <c r="I74" s="6"/>
      <c r="J74" s="60"/>
      <c r="K74" s="6"/>
      <c r="L74" s="6" t="s">
        <v>319</v>
      </c>
      <c r="M74" s="6">
        <f>INDEX('FAB OVERVIEW'!$N$9:$N$32,MATCH('FAB SCHEDULE'!L74,'FAB OVERVIEW'!$M$9:$M$32))</f>
        <v>15</v>
      </c>
      <c r="N74" s="60">
        <f>INDEX('FAB OVERVIEW'!$O$9:$O$32,MATCH('FAB SCHEDULE'!L74,'FAB OVERVIEW'!$M$9:$M$32,0))</f>
        <v>0.55005000000000004</v>
      </c>
      <c r="O74" s="6"/>
      <c r="P74" s="6" t="s">
        <v>2833</v>
      </c>
      <c r="Q74" s="6">
        <f>INDEX('FAB OVERVIEW'!$N$9:$N$32,MATCH('FAB SCHEDULE'!P74,'FAB OVERVIEW'!$M$9:$M$32))</f>
        <v>30</v>
      </c>
      <c r="R74" s="60">
        <f>INDEX('FAB OVERVIEW'!$O$9:$O$32,MATCH('FAB SCHEDULE'!P74,'FAB OVERVIEW'!$M$9:$M$32,0))</f>
        <v>0.24990000000000001</v>
      </c>
      <c r="S74" s="6"/>
      <c r="T74" s="6" t="s">
        <v>299</v>
      </c>
      <c r="U74" s="6">
        <f>INDEX('FAB OVERVIEW'!$N$9:$N$32,MATCH('FAB SCHEDULE'!T74,'FAB OVERVIEW'!$M$9:$M$32))</f>
        <v>25</v>
      </c>
      <c r="V74" s="60">
        <f>INDEX('FAB OVERVIEW'!$O$9:$O$32,MATCH('FAB SCHEDULE'!T74,'FAB OVERVIEW'!$M$9:$M$32,0))</f>
        <v>0.5</v>
      </c>
      <c r="W74" s="6"/>
      <c r="X74" s="6"/>
      <c r="Y74" s="6"/>
      <c r="Z74" s="60"/>
      <c r="AA74" s="6"/>
      <c r="AB74" s="6"/>
      <c r="AC74" s="6"/>
      <c r="AD74" s="60"/>
      <c r="AE74" s="6"/>
      <c r="AF74" s="6" t="s">
        <v>319</v>
      </c>
      <c r="AG74" s="6">
        <f>INDEX('FAB OVERVIEW'!$N$9:$N$32,MATCH('FAB SCHEDULE'!AF74,'FAB OVERVIEW'!$M$9:$M$32))</f>
        <v>15</v>
      </c>
      <c r="AH74" s="60">
        <f>INDEX('FAB OVERVIEW'!$O$9:$O$32,MATCH('FAB SCHEDULE'!AF74,'FAB OVERVIEW'!$M$9:$M$32,0))</f>
        <v>0.55005000000000004</v>
      </c>
      <c r="AI74" s="6"/>
      <c r="AJ74" s="6" t="s">
        <v>2833</v>
      </c>
      <c r="AK74" s="6">
        <f>INDEX('FAB OVERVIEW'!$N$9:$N$32,MATCH('FAB SCHEDULE'!AJ74,'FAB OVERVIEW'!$M$9:$M$32))</f>
        <v>30</v>
      </c>
      <c r="AL74" s="60">
        <f>INDEX('FAB OVERVIEW'!$O$9:$O$32,MATCH('FAB SCHEDULE'!AJ74,'FAB OVERVIEW'!$M$9:$M$32,0))</f>
        <v>0.24990000000000001</v>
      </c>
      <c r="AM74" s="6"/>
      <c r="AN74" s="6" t="s">
        <v>299</v>
      </c>
      <c r="AO74" s="6">
        <f>INDEX('FAB OVERVIEW'!$N$9:$N$32,MATCH('FAB SCHEDULE'!AN74,'FAB OVERVIEW'!$M$9:$M$32))</f>
        <v>25</v>
      </c>
      <c r="AP74" s="60">
        <f>INDEX('FAB OVERVIEW'!$O$9:$O$32,MATCH('FAB SCHEDULE'!AN74,'FAB OVERVIEW'!$M$9:$M$32,0))</f>
        <v>0.5</v>
      </c>
    </row>
    <row r="75" spans="1:42" x14ac:dyDescent="0.35">
      <c r="A75" s="79"/>
      <c r="B75" s="79"/>
      <c r="C75" s="6"/>
      <c r="D75" s="6"/>
      <c r="E75" s="6"/>
      <c r="F75" s="60"/>
      <c r="G75" s="6"/>
      <c r="H75" s="6"/>
      <c r="I75" s="6"/>
      <c r="J75" s="60"/>
      <c r="K75" s="6"/>
      <c r="L75" s="6" t="s">
        <v>286</v>
      </c>
      <c r="M75" s="6">
        <f>INDEX('FAB OVERVIEW'!$N$9:$N$32,MATCH('FAB SCHEDULE'!L75,'FAB OVERVIEW'!$M$9:$M$32))</f>
        <v>70</v>
      </c>
      <c r="N75" s="60">
        <f>INDEX('FAB OVERVIEW'!$O$9:$O$32,MATCH('FAB SCHEDULE'!L75,'FAB OVERVIEW'!$M$9:$M$32,0))</f>
        <v>4.6668999999999992</v>
      </c>
      <c r="O75" s="6"/>
      <c r="P75" s="6" t="s">
        <v>290</v>
      </c>
      <c r="Q75" s="6">
        <f>INDEX('FAB OVERVIEW'!$N$9:$N$32,MATCH('FAB SCHEDULE'!P75,'FAB OVERVIEW'!$M$9:$M$32))</f>
        <v>70</v>
      </c>
      <c r="R75" s="60">
        <f>INDEX('FAB OVERVIEW'!$O$9:$O$32,MATCH('FAB SCHEDULE'!P75,'FAB OVERVIEW'!$M$9:$M$32,0))</f>
        <v>2.87</v>
      </c>
      <c r="S75" s="6"/>
      <c r="T75" s="6" t="s">
        <v>306</v>
      </c>
      <c r="U75" s="6">
        <f>INDEX('FAB OVERVIEW'!$N$9:$N$32,MATCH('FAB SCHEDULE'!T75,'FAB OVERVIEW'!$M$9:$M$32))</f>
        <v>25</v>
      </c>
      <c r="V75" s="60">
        <f>INDEX('FAB OVERVIEW'!$O$9:$O$32,MATCH('FAB SCHEDULE'!T75,'FAB OVERVIEW'!$M$9:$M$32,0))</f>
        <v>0.5</v>
      </c>
      <c r="W75" s="6"/>
      <c r="X75" s="6"/>
      <c r="Y75" s="6"/>
      <c r="Z75" s="60"/>
      <c r="AA75" s="6"/>
      <c r="AB75" s="6"/>
      <c r="AC75" s="6"/>
      <c r="AD75" s="60"/>
      <c r="AE75" s="6"/>
      <c r="AF75" s="6" t="s">
        <v>286</v>
      </c>
      <c r="AG75" s="6">
        <f>INDEX('FAB OVERVIEW'!$N$9:$N$32,MATCH('FAB SCHEDULE'!AF75,'FAB OVERVIEW'!$M$9:$M$32))</f>
        <v>70</v>
      </c>
      <c r="AH75" s="60">
        <f>INDEX('FAB OVERVIEW'!$O$9:$O$32,MATCH('FAB SCHEDULE'!AF75,'FAB OVERVIEW'!$M$9:$M$32,0))</f>
        <v>4.6668999999999992</v>
      </c>
      <c r="AI75" s="6"/>
      <c r="AJ75" s="6" t="s">
        <v>290</v>
      </c>
      <c r="AK75" s="6">
        <f>INDEX('FAB OVERVIEW'!$N$9:$N$32,MATCH('FAB SCHEDULE'!AJ75,'FAB OVERVIEW'!$M$9:$M$32))</f>
        <v>70</v>
      </c>
      <c r="AL75" s="60">
        <f>INDEX('FAB OVERVIEW'!$O$9:$O$32,MATCH('FAB SCHEDULE'!AJ75,'FAB OVERVIEW'!$M$9:$M$32,0))</f>
        <v>2.87</v>
      </c>
      <c r="AM75" s="6"/>
      <c r="AN75" s="6" t="s">
        <v>306</v>
      </c>
      <c r="AO75" s="6">
        <f>INDEX('FAB OVERVIEW'!$N$9:$N$32,MATCH('FAB SCHEDULE'!AN75,'FAB OVERVIEW'!$M$9:$M$32))</f>
        <v>25</v>
      </c>
      <c r="AP75" s="60">
        <f>INDEX('FAB OVERVIEW'!$O$9:$O$32,MATCH('FAB SCHEDULE'!AN75,'FAB OVERVIEW'!$M$9:$M$32,0))</f>
        <v>0.5</v>
      </c>
    </row>
    <row r="76" spans="1:42" x14ac:dyDescent="0.35">
      <c r="A76" s="79"/>
      <c r="B76" s="79"/>
      <c r="C76" s="58"/>
      <c r="D76" s="58"/>
      <c r="E76" s="58"/>
      <c r="F76" s="73"/>
      <c r="G76" s="58"/>
      <c r="H76" s="58"/>
      <c r="I76" s="58"/>
      <c r="J76" s="73"/>
      <c r="K76" s="58"/>
      <c r="L76" s="58"/>
      <c r="M76" s="58"/>
      <c r="N76" s="73"/>
      <c r="O76" s="58"/>
      <c r="P76" s="58" t="s">
        <v>279</v>
      </c>
      <c r="Q76" s="58">
        <f>INDEX('FAB OVERVIEW'!$N$9:$N$32,MATCH('FAB SCHEDULE'!P76,'FAB OVERVIEW'!$M$9:$M$32))</f>
        <v>70</v>
      </c>
      <c r="R76" s="73">
        <f>INDEX('FAB OVERVIEW'!$O$9:$O$32,MATCH('FAB SCHEDULE'!P76,'FAB OVERVIEW'!$M$9:$M$32,0))</f>
        <v>4.6668999999999992</v>
      </c>
      <c r="S76" s="58"/>
      <c r="T76" s="58"/>
      <c r="U76" s="58"/>
      <c r="V76" s="73"/>
      <c r="W76" s="58"/>
      <c r="X76" s="58"/>
      <c r="Y76" s="58"/>
      <c r="Z76" s="73"/>
      <c r="AA76" s="58"/>
      <c r="AB76" s="58"/>
      <c r="AC76" s="58"/>
      <c r="AD76" s="73"/>
      <c r="AE76" s="58"/>
      <c r="AF76" s="58"/>
      <c r="AG76" s="58"/>
      <c r="AH76" s="73"/>
      <c r="AI76" s="58"/>
      <c r="AJ76" s="58" t="s">
        <v>279</v>
      </c>
      <c r="AK76" s="58">
        <f>INDEX('FAB OVERVIEW'!$N$9:$N$32,MATCH('FAB SCHEDULE'!AJ76,'FAB OVERVIEW'!$M$9:$M$32))</f>
        <v>70</v>
      </c>
      <c r="AL76" s="73">
        <f>INDEX('FAB OVERVIEW'!$O$9:$O$32,MATCH('FAB SCHEDULE'!AJ76,'FAB OVERVIEW'!$M$9:$M$32,0))</f>
        <v>4.6668999999999992</v>
      </c>
      <c r="AM76" s="58"/>
      <c r="AN76" s="58"/>
      <c r="AO76" s="58"/>
      <c r="AP76" s="73"/>
    </row>
    <row r="77" spans="1:42" x14ac:dyDescent="0.35">
      <c r="A77" s="80" t="s">
        <v>6614</v>
      </c>
      <c r="B77" s="80"/>
      <c r="F77" s="60"/>
      <c r="H77" t="s">
        <v>6119</v>
      </c>
      <c r="I77">
        <f>INDEX('FAB OVERVIEW'!$Q$9:$Q$18,MATCH('FAB SCHEDULE'!H77,'FAB OVERVIEW'!$P$9:$P$18))</f>
        <v>255</v>
      </c>
      <c r="J77" s="60">
        <f>INDEX('FAB OVERVIEW'!$R$9:$R$18,MATCH('FAB SCHEDULE'!H77,'FAB OVERVIEW'!$P$9:$P$18))</f>
        <v>3.1875</v>
      </c>
      <c r="N77" s="60"/>
      <c r="R77" s="60"/>
      <c r="S77" s="6"/>
      <c r="T77" s="6">
        <v>101050</v>
      </c>
      <c r="U77" s="6">
        <f>INDEX('FAB OVERVIEW'!$Q$9:$Q$18,MATCH('FAB SCHEDULE'!T77,'FAB OVERVIEW'!$P$9:$P$18))</f>
        <v>30</v>
      </c>
      <c r="V77" s="60">
        <f>INDEX('FAB OVERVIEW'!$R$9:$R$18,MATCH('FAB SCHEDULE'!T77,'FAB OVERVIEW'!$P$9:$P$18))</f>
        <v>0.24990000000000001</v>
      </c>
      <c r="Z77" s="60"/>
      <c r="AB77" t="s">
        <v>6119</v>
      </c>
      <c r="AC77">
        <f>INDEX('FAB OVERVIEW'!$Q$9:$Q$18,MATCH('FAB SCHEDULE'!AB77,'FAB OVERVIEW'!$P$9:$P$18))</f>
        <v>255</v>
      </c>
      <c r="AD77" s="60">
        <f>INDEX('FAB OVERVIEW'!$R$9:$R$18,MATCH('FAB SCHEDULE'!AB77,'FAB OVERVIEW'!$P$9:$P$18))</f>
        <v>3.1875</v>
      </c>
      <c r="AH77" s="60"/>
      <c r="AL77" s="60"/>
      <c r="AN77">
        <v>101050</v>
      </c>
      <c r="AO77">
        <f>INDEX('FAB OVERVIEW'!$Q$9:$Q$18,MATCH('FAB SCHEDULE'!AN77,'FAB OVERVIEW'!$P$9:$P$18))</f>
        <v>30</v>
      </c>
      <c r="AP77" s="60">
        <f>INDEX('FAB OVERVIEW'!$R$9:$R$18,MATCH('FAB SCHEDULE'!AN77,'FAB OVERVIEW'!$P$9:$P$18))</f>
        <v>0.24990000000000001</v>
      </c>
    </row>
    <row r="78" spans="1:42" x14ac:dyDescent="0.35">
      <c r="A78" s="81" t="s">
        <v>6790</v>
      </c>
      <c r="B78" s="81"/>
      <c r="C78" s="59"/>
      <c r="D78" s="59" t="s">
        <v>185</v>
      </c>
      <c r="E78" s="59">
        <f>INDEX('FAB OVERVIEW'!$T$9,MATCH('FAB SCHEDULE'!D78,'FAB OVERVIEW'!$S$9))</f>
        <v>1030</v>
      </c>
      <c r="F78" s="61">
        <f>INDEX('FAB OVERVIEW'!$U$9,MATCH('FAB SCHEDULE'!D78,'FAB OVERVIEW'!$S$9))</f>
        <v>0.59740000000000004</v>
      </c>
      <c r="G78" s="59"/>
      <c r="H78" s="59"/>
      <c r="I78" s="59"/>
      <c r="J78" s="61"/>
      <c r="K78" s="59"/>
      <c r="L78" s="59"/>
      <c r="M78" s="59"/>
      <c r="N78" s="61"/>
      <c r="O78" s="59"/>
      <c r="P78" s="59"/>
      <c r="Q78" s="59"/>
      <c r="R78" s="61"/>
      <c r="S78" s="59"/>
      <c r="T78" s="59"/>
      <c r="U78" s="59"/>
      <c r="V78" s="61"/>
      <c r="W78" s="59"/>
      <c r="X78" s="59"/>
      <c r="Y78" s="59"/>
      <c r="Z78" s="61"/>
      <c r="AA78" s="59"/>
      <c r="AB78" s="59"/>
      <c r="AC78" s="59"/>
      <c r="AD78" s="61"/>
      <c r="AE78" s="59"/>
      <c r="AF78" s="59"/>
      <c r="AG78" s="59"/>
      <c r="AH78" s="61"/>
      <c r="AI78" s="59"/>
      <c r="AJ78" s="59"/>
      <c r="AK78" s="59"/>
      <c r="AL78" s="61"/>
      <c r="AM78" s="59"/>
      <c r="AN78" s="59"/>
      <c r="AO78" s="59"/>
      <c r="AP78" s="61"/>
    </row>
    <row r="79" spans="1:42" x14ac:dyDescent="0.35">
      <c r="A79" s="82" t="s">
        <v>6768</v>
      </c>
      <c r="B79" s="82"/>
      <c r="C79" s="59"/>
      <c r="D79" s="59" t="s">
        <v>186</v>
      </c>
      <c r="E79" s="59">
        <f>INDEX('FAB OVERVIEW'!$W$9:$W$12,MATCH('FAB SCHEDULE'!D79,'FAB OVERVIEW'!$V$9:$V$12))*2</f>
        <v>2060</v>
      </c>
      <c r="F79" s="61">
        <f>INDEX('FAB OVERVIEW'!$X$9:$X$12,MATCH('FAB SCHEDULE'!D79,'FAB OVERVIEW'!$V$9:$V$12))*2</f>
        <v>4.952</v>
      </c>
      <c r="G79" s="59"/>
      <c r="H79" s="59" t="s">
        <v>184</v>
      </c>
      <c r="I79" s="59">
        <f>INDEX('FAB OVERVIEW'!$W$9:$W$12,MATCH('FAB SCHEDULE'!H79,'FAB OVERVIEW'!$V$9:$V$12))*2</f>
        <v>2240</v>
      </c>
      <c r="J79" s="61">
        <f>INDEX('FAB OVERVIEW'!$X$9:$X$12,MATCH('FAB SCHEDULE'!H79,'FAB OVERVIEW'!$V$9:$V$12))*2</f>
        <v>3.9632000000000001</v>
      </c>
      <c r="K79" s="59"/>
      <c r="L79" s="59" t="s">
        <v>194</v>
      </c>
      <c r="M79" s="59">
        <f>INDEX('FAB OVERVIEW'!$W$9:$W$12,MATCH('FAB SCHEDULE'!L79,'FAB OVERVIEW'!$V$9:$V$12))*2</f>
        <v>1270</v>
      </c>
      <c r="N79" s="61">
        <f>INDEX('FAB OVERVIEW'!$X$9:$X$12,MATCH('FAB SCHEDULE'!L79,'FAB OVERVIEW'!$V$9:$V$12))*2</f>
        <v>3.4826000000000001</v>
      </c>
      <c r="O79" s="59"/>
      <c r="P79" s="59" t="s">
        <v>193</v>
      </c>
      <c r="Q79" s="59">
        <f>INDEX('FAB OVERVIEW'!$W$9:$W$12,MATCH('FAB SCHEDULE'!P79,'FAB OVERVIEW'!$V$9:$V$12))*2</f>
        <v>1190</v>
      </c>
      <c r="R79" s="61">
        <f>INDEX('FAB OVERVIEW'!$X$9:$X$12,MATCH('FAB SCHEDULE'!P79,'FAB OVERVIEW'!$V$9:$V$12))*2</f>
        <v>5.5236000000000001</v>
      </c>
      <c r="S79" s="59"/>
      <c r="T79" s="59"/>
      <c r="U79" s="59"/>
      <c r="V79" s="61"/>
      <c r="W79" s="59"/>
      <c r="X79" s="59"/>
      <c r="Y79" s="59"/>
      <c r="Z79" s="61"/>
      <c r="AA79" s="59"/>
      <c r="AB79" s="59"/>
      <c r="AC79" s="59"/>
      <c r="AD79" s="61"/>
      <c r="AE79" s="59"/>
      <c r="AF79" s="59"/>
      <c r="AG79" s="59"/>
      <c r="AH79" s="61"/>
      <c r="AI79" s="59"/>
      <c r="AJ79" s="59"/>
      <c r="AK79" s="59"/>
      <c r="AL79" s="61"/>
      <c r="AM79" s="59"/>
      <c r="AN79" s="59"/>
      <c r="AO79" s="59"/>
      <c r="AP79" s="61"/>
    </row>
  </sheetData>
  <mergeCells count="14">
    <mergeCell ref="A3:A33"/>
    <mergeCell ref="AM16:AP16"/>
    <mergeCell ref="AM33:AP33"/>
    <mergeCell ref="A1:AP1"/>
    <mergeCell ref="A34:B61"/>
    <mergeCell ref="S16:V16"/>
    <mergeCell ref="S33:V33"/>
    <mergeCell ref="B3:B15"/>
    <mergeCell ref="B17:B32"/>
    <mergeCell ref="A62:B69"/>
    <mergeCell ref="A70:B76"/>
    <mergeCell ref="A77:B77"/>
    <mergeCell ref="A78:B78"/>
    <mergeCell ref="A79:B79"/>
  </mergeCells>
  <phoneticPr fontId="1" type="noConversion"/>
  <pageMargins left="0.7" right="0.7" top="0.75" bottom="0.75" header="0.3" footer="0.3"/>
  <pageSetup paperSize="17" scale="31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57A63-1CCD-4B43-8E44-8D7BC9847C29}">
  <dimension ref="A1:C219"/>
  <sheetViews>
    <sheetView tabSelected="1" zoomScale="70" zoomScaleNormal="70" workbookViewId="0">
      <selection activeCell="C5" sqref="C5"/>
    </sheetView>
  </sheetViews>
  <sheetFormatPr defaultRowHeight="14.5" x14ac:dyDescent="0.35"/>
  <cols>
    <col min="1" max="1" width="34.6328125" style="13" bestFit="1" customWidth="1"/>
  </cols>
  <sheetData>
    <row r="1" spans="1:3" x14ac:dyDescent="0.35">
      <c r="A1" s="13" t="s">
        <v>6795</v>
      </c>
    </row>
    <row r="2" spans="1:3" x14ac:dyDescent="0.35">
      <c r="A2" s="104">
        <v>44746</v>
      </c>
    </row>
    <row r="3" spans="1:3" x14ac:dyDescent="0.35">
      <c r="A3" s="13" t="s">
        <v>322</v>
      </c>
      <c r="B3" t="s">
        <v>6782</v>
      </c>
      <c r="C3" t="s">
        <v>6794</v>
      </c>
    </row>
    <row r="4" spans="1:3" x14ac:dyDescent="0.35">
      <c r="A4" s="13" t="str" cm="1">
        <f t="array" ref="A4:A219">_xlfn.UNIQUE('Sequence Routings'!$C$2:$C$497)</f>
        <v>06 PAW INTERIOR</v>
      </c>
      <c r="B4" cm="1">
        <f t="array" ref="B4">_xlfn._xlws.FILTER('FAB OVERVIEW'!$C$9:$C$144,'FAB OVERVIEW'!$B$9:$B$144='Fab Import Sheet'!A4,_xlfn._xlws.FILTER('FAB OVERVIEW'!G9:G139,'FAB OVERVIEW'!$F$9:$F$139='Fab Import Sheet'!A4,_xlfn._xlws.FILTER('FAB OVERVIEW'!$K$9:$K$43,'FAB OVERVIEW'!$J$9:$J$43='Fab Import Sheet'!A4,_xlfn._xlws.FILTER('FAB OVERVIEW'!$N$9:$N$32,'FAB OVERVIEW'!$M$9:$M$32='Fab Import Sheet'!A4,_xlfn._xlws.FILTER('FAB OVERVIEW'!$Q$9:$Q$18,'FAB OVERVIEW'!$P$9:$P$18='Fab Import Sheet'!A4,_xlfn._xlws.FILTER('FAB OVERVIEW'!$T$9,'FAB OVERVIEW'!$S$9='Fab Import Sheet'!A4,_xlfn._xlws.FILTER('FAB OVERVIEW'!$W$9:$W$12,'FAB OVERVIEW'!$V$9:$V$12='Fab Import Sheet'!A4,_xlfn._xlws.FILTER('FAB OVERVIEW'!$Z$9:$Z$10,'FAB OVERVIEW'!$Y$9:$Y$10='Fab Import Sheet'!A4))))))))</f>
        <v>595</v>
      </c>
    </row>
    <row r="5" spans="1:3" x14ac:dyDescent="0.35">
      <c r="A5" s="13" t="str">
        <v>06 PAWS CASE</v>
      </c>
      <c r="B5" cm="1">
        <f t="array" ref="B5">_xlfn._xlws.FILTER('FAB OVERVIEW'!$C$9:$C$144,'FAB OVERVIEW'!$B$9:$B$144='Fab Import Sheet'!A5,_xlfn._xlws.FILTER('FAB OVERVIEW'!G10:G140,'FAB OVERVIEW'!$F$9:$F$139='Fab Import Sheet'!A5,_xlfn._xlws.FILTER('FAB OVERVIEW'!$K$9:$K$43,'FAB OVERVIEW'!$J$9:$J$43='Fab Import Sheet'!A5,_xlfn._xlws.FILTER('FAB OVERVIEW'!$N$9:$N$32,'FAB OVERVIEW'!$M$9:$M$32='Fab Import Sheet'!A5,_xlfn._xlws.FILTER('FAB OVERVIEW'!$Q$9:$Q$18,'FAB OVERVIEW'!$P$9:$P$18='Fab Import Sheet'!A5,_xlfn._xlws.FILTER('FAB OVERVIEW'!$T$9,'FAB OVERVIEW'!$S$9='Fab Import Sheet'!A5,_xlfn._xlws.FILTER('FAB OVERVIEW'!$W$9:$W$12,'FAB OVERVIEW'!$V$9:$V$12='Fab Import Sheet'!A5,_xlfn._xlws.FILTER('FAB OVERVIEW'!$Z$9:$Z$10,'FAB OVERVIEW'!$Y$9:$Y$10='Fab Import Sheet'!A5))))))))</f>
        <v>25</v>
      </c>
    </row>
    <row r="6" spans="1:3" x14ac:dyDescent="0.35">
      <c r="A6" s="13" t="str">
        <v>06-03</v>
      </c>
      <c r="B6" cm="1">
        <f t="array" ref="B6">_xlfn._xlws.FILTER('FAB OVERVIEW'!$C$9:$C$144,'FAB OVERVIEW'!$B$9:$B$144='Fab Import Sheet'!A6,_xlfn._xlws.FILTER('FAB OVERVIEW'!G11:G141,'FAB OVERVIEW'!$F$9:$F$139='Fab Import Sheet'!A6,_xlfn._xlws.FILTER('FAB OVERVIEW'!$K$9:$K$43,'FAB OVERVIEW'!$J$9:$J$43='Fab Import Sheet'!A6,_xlfn._xlws.FILTER('FAB OVERVIEW'!$N$9:$N$32,'FAB OVERVIEW'!$M$9:$M$32='Fab Import Sheet'!A6,_xlfn._xlws.FILTER('FAB OVERVIEW'!$Q$9:$Q$18,'FAB OVERVIEW'!$P$9:$P$18='Fab Import Sheet'!A6,_xlfn._xlws.FILTER('FAB OVERVIEW'!$T$9,'FAB OVERVIEW'!$S$9='Fab Import Sheet'!A6,_xlfn._xlws.FILTER('FAB OVERVIEW'!$W$9:$W$12,'FAB OVERVIEW'!$V$9:$V$12='Fab Import Sheet'!A6,_xlfn._xlws.FILTER('FAB OVERVIEW'!$Z$9:$Z$10,'FAB OVERVIEW'!$Y$9:$Y$10='Fab Import Sheet'!A6))))))))</f>
        <v>25</v>
      </c>
    </row>
    <row r="7" spans="1:3" x14ac:dyDescent="0.35">
      <c r="A7" s="13" t="str">
        <v>06-03-P</v>
      </c>
      <c r="B7" cm="1">
        <f t="array" ref="B7">_xlfn._xlws.FILTER('FAB OVERVIEW'!$C$9:$C$144,'FAB OVERVIEW'!$B$9:$B$144='Fab Import Sheet'!A7,_xlfn._xlws.FILTER('FAB OVERVIEW'!G12:G142,'FAB OVERVIEW'!$F$9:$F$139='Fab Import Sheet'!A7,_xlfn._xlws.FILTER('FAB OVERVIEW'!$K$9:$K$43,'FAB OVERVIEW'!$J$9:$J$43='Fab Import Sheet'!A7,_xlfn._xlws.FILTER('FAB OVERVIEW'!$N$9:$N$32,'FAB OVERVIEW'!$M$9:$M$32='Fab Import Sheet'!A7,_xlfn._xlws.FILTER('FAB OVERVIEW'!$Q$9:$Q$18,'FAB OVERVIEW'!$P$9:$P$18='Fab Import Sheet'!A7,_xlfn._xlws.FILTER('FAB OVERVIEW'!$T$9,'FAB OVERVIEW'!$S$9='Fab Import Sheet'!A7,_xlfn._xlws.FILTER('FAB OVERVIEW'!$W$9:$W$12,'FAB OVERVIEW'!$V$9:$V$12='Fab Import Sheet'!A7,_xlfn._xlws.FILTER('FAB OVERVIEW'!$Z$9:$Z$10,'FAB OVERVIEW'!$Y$9:$Y$10='Fab Import Sheet'!A7))))))))</f>
        <v>595</v>
      </c>
    </row>
    <row r="8" spans="1:3" x14ac:dyDescent="0.35">
      <c r="A8" s="13" t="str">
        <v>06-04</v>
      </c>
      <c r="B8" cm="1">
        <f t="array" ref="B8">_xlfn._xlws.FILTER('FAB OVERVIEW'!$C$9:$C$144,'FAB OVERVIEW'!$B$9:$B$144='Fab Import Sheet'!A8,_xlfn._xlws.FILTER('FAB OVERVIEW'!G13:G143,'FAB OVERVIEW'!$F$9:$F$139='Fab Import Sheet'!A8,_xlfn._xlws.FILTER('FAB OVERVIEW'!$K$9:$K$43,'FAB OVERVIEW'!$J$9:$J$43='Fab Import Sheet'!A8,_xlfn._xlws.FILTER('FAB OVERVIEW'!$N$9:$N$32,'FAB OVERVIEW'!$M$9:$M$32='Fab Import Sheet'!A8,_xlfn._xlws.FILTER('FAB OVERVIEW'!$Q$9:$Q$18,'FAB OVERVIEW'!$P$9:$P$18='Fab Import Sheet'!A8,_xlfn._xlws.FILTER('FAB OVERVIEW'!$T$9,'FAB OVERVIEW'!$S$9='Fab Import Sheet'!A8,_xlfn._xlws.FILTER('FAB OVERVIEW'!$W$9:$W$12,'FAB OVERVIEW'!$V$9:$V$12='Fab Import Sheet'!A8,_xlfn._xlws.FILTER('FAB OVERVIEW'!$Z$9:$Z$10,'FAB OVERVIEW'!$Y$9:$Y$10='Fab Import Sheet'!A8))))))))</f>
        <v>50</v>
      </c>
    </row>
    <row r="9" spans="1:3" x14ac:dyDescent="0.35">
      <c r="A9" s="13" t="str">
        <v>06-04-P</v>
      </c>
      <c r="B9" cm="1">
        <f t="array" ref="B9">_xlfn._xlws.FILTER('FAB OVERVIEW'!$C$9:$C$144,'FAB OVERVIEW'!$B$9:$B$144='Fab Import Sheet'!A9,_xlfn._xlws.FILTER('FAB OVERVIEW'!G14:G144,'FAB OVERVIEW'!$F$9:$F$139='Fab Import Sheet'!A9,_xlfn._xlws.FILTER('FAB OVERVIEW'!$K$9:$K$43,'FAB OVERVIEW'!$J$9:$J$43='Fab Import Sheet'!A9,_xlfn._xlws.FILTER('FAB OVERVIEW'!$N$9:$N$32,'FAB OVERVIEW'!$M$9:$M$32='Fab Import Sheet'!A9,_xlfn._xlws.FILTER('FAB OVERVIEW'!$Q$9:$Q$18,'FAB OVERVIEW'!$P$9:$P$18='Fab Import Sheet'!A9,_xlfn._xlws.FILTER('FAB OVERVIEW'!$T$9,'FAB OVERVIEW'!$S$9='Fab Import Sheet'!A9,_xlfn._xlws.FILTER('FAB OVERVIEW'!$W$9:$W$12,'FAB OVERVIEW'!$V$9:$V$12='Fab Import Sheet'!A9,_xlfn._xlws.FILTER('FAB OVERVIEW'!$Z$9:$Z$10,'FAB OVERVIEW'!$Y$9:$Y$10='Fab Import Sheet'!A9))))))))</f>
        <v>595</v>
      </c>
    </row>
    <row r="10" spans="1:3" x14ac:dyDescent="0.35">
      <c r="A10" s="13" t="str">
        <v>06-11</v>
      </c>
      <c r="B10" cm="1">
        <f t="array" ref="B10">_xlfn._xlws.FILTER('FAB OVERVIEW'!$C$9:$C$144,'FAB OVERVIEW'!$B$9:$B$144='Fab Import Sheet'!A10,_xlfn._xlws.FILTER('FAB OVERVIEW'!G15:G145,'FAB OVERVIEW'!$F$9:$F$139='Fab Import Sheet'!A10,_xlfn._xlws.FILTER('FAB OVERVIEW'!$K$9:$K$43,'FAB OVERVIEW'!$J$9:$J$43='Fab Import Sheet'!A10,_xlfn._xlws.FILTER('FAB OVERVIEW'!$N$9:$N$32,'FAB OVERVIEW'!$M$9:$M$32='Fab Import Sheet'!A10,_xlfn._xlws.FILTER('FAB OVERVIEW'!$Q$9:$Q$18,'FAB OVERVIEW'!$P$9:$P$18='Fab Import Sheet'!A10,_xlfn._xlws.FILTER('FAB OVERVIEW'!$T$9,'FAB OVERVIEW'!$S$9='Fab Import Sheet'!A10,_xlfn._xlws.FILTER('FAB OVERVIEW'!$W$9:$W$12,'FAB OVERVIEW'!$V$9:$V$12='Fab Import Sheet'!A10,_xlfn._xlws.FILTER('FAB OVERVIEW'!$Z$9:$Z$10,'FAB OVERVIEW'!$Y$9:$Y$10='Fab Import Sheet'!A10))))))))</f>
        <v>25</v>
      </c>
    </row>
    <row r="11" spans="1:3" x14ac:dyDescent="0.35">
      <c r="A11" s="13" t="str">
        <v>06-12</v>
      </c>
      <c r="B11" cm="1">
        <f t="array" ref="B11">_xlfn._xlws.FILTER('FAB OVERVIEW'!$C$9:$C$144,'FAB OVERVIEW'!$B$9:$B$144='Fab Import Sheet'!A11,_xlfn._xlws.FILTER('FAB OVERVIEW'!G16:G146,'FAB OVERVIEW'!$F$9:$F$139='Fab Import Sheet'!A11,_xlfn._xlws.FILTER('FAB OVERVIEW'!$K$9:$K$43,'FAB OVERVIEW'!$J$9:$J$43='Fab Import Sheet'!A11,_xlfn._xlws.FILTER('FAB OVERVIEW'!$N$9:$N$32,'FAB OVERVIEW'!$M$9:$M$32='Fab Import Sheet'!A11,_xlfn._xlws.FILTER('FAB OVERVIEW'!$Q$9:$Q$18,'FAB OVERVIEW'!$P$9:$P$18='Fab Import Sheet'!A11,_xlfn._xlws.FILTER('FAB OVERVIEW'!$T$9,'FAB OVERVIEW'!$S$9='Fab Import Sheet'!A11,_xlfn._xlws.FILTER('FAB OVERVIEW'!$W$9:$W$12,'FAB OVERVIEW'!$V$9:$V$12='Fab Import Sheet'!A11,_xlfn._xlws.FILTER('FAB OVERVIEW'!$Z$9:$Z$10,'FAB OVERVIEW'!$Y$9:$Y$10='Fab Import Sheet'!A11))))))))</f>
        <v>25</v>
      </c>
    </row>
    <row r="12" spans="1:3" x14ac:dyDescent="0.35">
      <c r="A12" s="13" t="str">
        <v>06-13</v>
      </c>
      <c r="B12" cm="1">
        <f t="array" ref="B12">_xlfn._xlws.FILTER('FAB OVERVIEW'!$C$9:$C$144,'FAB OVERVIEW'!$B$9:$B$144='Fab Import Sheet'!A12,_xlfn._xlws.FILTER('FAB OVERVIEW'!G17:G147,'FAB OVERVIEW'!$F$9:$F$139='Fab Import Sheet'!A12,_xlfn._xlws.FILTER('FAB OVERVIEW'!$K$9:$K$43,'FAB OVERVIEW'!$J$9:$J$43='Fab Import Sheet'!A12,_xlfn._xlws.FILTER('FAB OVERVIEW'!$N$9:$N$32,'FAB OVERVIEW'!$M$9:$M$32='Fab Import Sheet'!A12,_xlfn._xlws.FILTER('FAB OVERVIEW'!$Q$9:$Q$18,'FAB OVERVIEW'!$P$9:$P$18='Fab Import Sheet'!A12,_xlfn._xlws.FILTER('FAB OVERVIEW'!$T$9,'FAB OVERVIEW'!$S$9='Fab Import Sheet'!A12,_xlfn._xlws.FILTER('FAB OVERVIEW'!$W$9:$W$12,'FAB OVERVIEW'!$V$9:$V$12='Fab Import Sheet'!A12,_xlfn._xlws.FILTER('FAB OVERVIEW'!$Z$9:$Z$10,'FAB OVERVIEW'!$Y$9:$Y$10='Fab Import Sheet'!A12))))))))</f>
        <v>25</v>
      </c>
    </row>
    <row r="13" spans="1:3" x14ac:dyDescent="0.35">
      <c r="A13" s="13" t="str">
        <v>06-14</v>
      </c>
      <c r="B13" cm="1">
        <f t="array" ref="B13">_xlfn._xlws.FILTER('FAB OVERVIEW'!$C$9:$C$144,'FAB OVERVIEW'!$B$9:$B$144='Fab Import Sheet'!A13,_xlfn._xlws.FILTER('FAB OVERVIEW'!G18:G148,'FAB OVERVIEW'!$F$9:$F$139='Fab Import Sheet'!A13,_xlfn._xlws.FILTER('FAB OVERVIEW'!$K$9:$K$43,'FAB OVERVIEW'!$J$9:$J$43='Fab Import Sheet'!A13,_xlfn._xlws.FILTER('FAB OVERVIEW'!$N$9:$N$32,'FAB OVERVIEW'!$M$9:$M$32='Fab Import Sheet'!A13,_xlfn._xlws.FILTER('FAB OVERVIEW'!$Q$9:$Q$18,'FAB OVERVIEW'!$P$9:$P$18='Fab Import Sheet'!A13,_xlfn._xlws.FILTER('FAB OVERVIEW'!$T$9,'FAB OVERVIEW'!$S$9='Fab Import Sheet'!A13,_xlfn._xlws.FILTER('FAB OVERVIEW'!$W$9:$W$12,'FAB OVERVIEW'!$V$9:$V$12='Fab Import Sheet'!A13,_xlfn._xlws.FILTER('FAB OVERVIEW'!$Z$9:$Z$10,'FAB OVERVIEW'!$Y$9:$Y$10='Fab Import Sheet'!A13))))))))</f>
        <v>50</v>
      </c>
    </row>
    <row r="14" spans="1:3" x14ac:dyDescent="0.35">
      <c r="A14" s="13" t="str">
        <v>06-16</v>
      </c>
      <c r="B14" cm="1">
        <f t="array" ref="B14">_xlfn._xlws.FILTER('FAB OVERVIEW'!$C$9:$C$144,'FAB OVERVIEW'!$B$9:$B$144='Fab Import Sheet'!A14,_xlfn._xlws.FILTER('FAB OVERVIEW'!G19:G149,'FAB OVERVIEW'!$F$9:$F$139='Fab Import Sheet'!A14,_xlfn._xlws.FILTER('FAB OVERVIEW'!$K$9:$K$43,'FAB OVERVIEW'!$J$9:$J$43='Fab Import Sheet'!A14,_xlfn._xlws.FILTER('FAB OVERVIEW'!$N$9:$N$32,'FAB OVERVIEW'!$M$9:$M$32='Fab Import Sheet'!A14,_xlfn._xlws.FILTER('FAB OVERVIEW'!$Q$9:$Q$18,'FAB OVERVIEW'!$P$9:$P$18='Fab Import Sheet'!A14,_xlfn._xlws.FILTER('FAB OVERVIEW'!$T$9,'FAB OVERVIEW'!$S$9='Fab Import Sheet'!A14,_xlfn._xlws.FILTER('FAB OVERVIEW'!$W$9:$W$12,'FAB OVERVIEW'!$V$9:$V$12='Fab Import Sheet'!A14,_xlfn._xlws.FILTER('FAB OVERVIEW'!$Z$9:$Z$10,'FAB OVERVIEW'!$Y$9:$Y$10='Fab Import Sheet'!A14))))))))</f>
        <v>25</v>
      </c>
    </row>
    <row r="15" spans="1:3" x14ac:dyDescent="0.35">
      <c r="A15" s="13" t="str">
        <v>100-0105</v>
      </c>
      <c r="B15" cm="1">
        <f t="array" ref="B15">_xlfn._xlws.FILTER('FAB OVERVIEW'!$C$9:$C$144,'FAB OVERVIEW'!$B$9:$B$144='Fab Import Sheet'!A15,_xlfn._xlws.FILTER('FAB OVERVIEW'!G20:G150,'FAB OVERVIEW'!$F$9:$F$139='Fab Import Sheet'!A15,_xlfn._xlws.FILTER('FAB OVERVIEW'!$K$9:$K$43,'FAB OVERVIEW'!$J$9:$J$43='Fab Import Sheet'!A15,_xlfn._xlws.FILTER('FAB OVERVIEW'!$N$9:$N$32,'FAB OVERVIEW'!$M$9:$M$32='Fab Import Sheet'!A15,_xlfn._xlws.FILTER('FAB OVERVIEW'!$Q$9:$Q$18,'FAB OVERVIEW'!$P$9:$P$18='Fab Import Sheet'!A15,_xlfn._xlws.FILTER('FAB OVERVIEW'!$T$9,'FAB OVERVIEW'!$S$9='Fab Import Sheet'!A15,_xlfn._xlws.FILTER('FAB OVERVIEW'!$W$9:$W$12,'FAB OVERVIEW'!$V$9:$V$12='Fab Import Sheet'!A15,_xlfn._xlws.FILTER('FAB OVERVIEW'!$Z$9:$Z$10,'FAB OVERVIEW'!$Y$9:$Y$10='Fab Import Sheet'!A15))))))))</f>
        <v>15</v>
      </c>
    </row>
    <row r="16" spans="1:3" x14ac:dyDescent="0.35">
      <c r="A16" s="13" t="str">
        <v>100-0205</v>
      </c>
      <c r="B16" cm="1">
        <f t="array" ref="B16">_xlfn._xlws.FILTER('FAB OVERVIEW'!$C$9:$C$144,'FAB OVERVIEW'!$B$9:$B$144='Fab Import Sheet'!A16,_xlfn._xlws.FILTER('FAB OVERVIEW'!G21:G151,'FAB OVERVIEW'!$F$9:$F$139='Fab Import Sheet'!A16,_xlfn._xlws.FILTER('FAB OVERVIEW'!$K$9:$K$43,'FAB OVERVIEW'!$J$9:$J$43='Fab Import Sheet'!A16,_xlfn._xlws.FILTER('FAB OVERVIEW'!$N$9:$N$32,'FAB OVERVIEW'!$M$9:$M$32='Fab Import Sheet'!A16,_xlfn._xlws.FILTER('FAB OVERVIEW'!$Q$9:$Q$18,'FAB OVERVIEW'!$P$9:$P$18='Fab Import Sheet'!A16,_xlfn._xlws.FILTER('FAB OVERVIEW'!$T$9,'FAB OVERVIEW'!$S$9='Fab Import Sheet'!A16,_xlfn._xlws.FILTER('FAB OVERVIEW'!$W$9:$W$12,'FAB OVERVIEW'!$V$9:$V$12='Fab Import Sheet'!A16,_xlfn._xlws.FILTER('FAB OVERVIEW'!$Z$9:$Z$10,'FAB OVERVIEW'!$Y$9:$Y$10='Fab Import Sheet'!A16))))))))</f>
        <v>15</v>
      </c>
    </row>
    <row r="17" spans="1:2" x14ac:dyDescent="0.35">
      <c r="A17" s="13" t="str">
        <v>100-0305</v>
      </c>
      <c r="B17" cm="1">
        <f t="array" ref="B17">_xlfn._xlws.FILTER('FAB OVERVIEW'!$C$9:$C$144,'FAB OVERVIEW'!$B$9:$B$144='Fab Import Sheet'!A17,_xlfn._xlws.FILTER('FAB OVERVIEW'!G22:G152,'FAB OVERVIEW'!$F$9:$F$139='Fab Import Sheet'!A17,_xlfn._xlws.FILTER('FAB OVERVIEW'!$K$9:$K$43,'FAB OVERVIEW'!$J$9:$J$43='Fab Import Sheet'!A17,_xlfn._xlws.FILTER('FAB OVERVIEW'!$N$9:$N$32,'FAB OVERVIEW'!$M$9:$M$32='Fab Import Sheet'!A17,_xlfn._xlws.FILTER('FAB OVERVIEW'!$Q$9:$Q$18,'FAB OVERVIEW'!$P$9:$P$18='Fab Import Sheet'!A17,_xlfn._xlws.FILTER('FAB OVERVIEW'!$T$9,'FAB OVERVIEW'!$S$9='Fab Import Sheet'!A17,_xlfn._xlws.FILTER('FAB OVERVIEW'!$W$9:$W$12,'FAB OVERVIEW'!$V$9:$V$12='Fab Import Sheet'!A17,_xlfn._xlws.FILTER('FAB OVERVIEW'!$Z$9:$Z$10,'FAB OVERVIEW'!$Y$9:$Y$10='Fab Import Sheet'!A17))))))))</f>
        <v>15</v>
      </c>
    </row>
    <row r="18" spans="1:2" x14ac:dyDescent="0.35">
      <c r="A18" s="13" t="str">
        <v>100-0305-W-CSA</v>
      </c>
      <c r="B18" cm="1">
        <f t="array" ref="B18">_xlfn._xlws.FILTER('FAB OVERVIEW'!$C$9:$C$144,'FAB OVERVIEW'!$B$9:$B$144='Fab Import Sheet'!A18,_xlfn._xlws.FILTER('FAB OVERVIEW'!G23:G153,'FAB OVERVIEW'!$F$9:$F$139='Fab Import Sheet'!A18,_xlfn._xlws.FILTER('FAB OVERVIEW'!$K$9:$K$43,'FAB OVERVIEW'!$J$9:$J$43='Fab Import Sheet'!A18,_xlfn._xlws.FILTER('FAB OVERVIEW'!$N$9:$N$32,'FAB OVERVIEW'!$M$9:$M$32='Fab Import Sheet'!A18,_xlfn._xlws.FILTER('FAB OVERVIEW'!$Q$9:$Q$18,'FAB OVERVIEW'!$P$9:$P$18='Fab Import Sheet'!A18,_xlfn._xlws.FILTER('FAB OVERVIEW'!$T$9,'FAB OVERVIEW'!$S$9='Fab Import Sheet'!A18,_xlfn._xlws.FILTER('FAB OVERVIEW'!$W$9:$W$12,'FAB OVERVIEW'!$V$9:$V$12='Fab Import Sheet'!A18,_xlfn._xlws.FILTER('FAB OVERVIEW'!$Z$9:$Z$10,'FAB OVERVIEW'!$Y$9:$Y$10='Fab Import Sheet'!A18))))))))</f>
        <v>15</v>
      </c>
    </row>
    <row r="19" spans="1:2" x14ac:dyDescent="0.35">
      <c r="A19" s="13" t="str">
        <v>100-04</v>
      </c>
      <c r="B19" cm="1">
        <f t="array" ref="B19">_xlfn._xlws.FILTER('FAB OVERVIEW'!$C$9:$C$144,'FAB OVERVIEW'!$B$9:$B$144='Fab Import Sheet'!A19,_xlfn._xlws.FILTER('FAB OVERVIEW'!G24:G154,'FAB OVERVIEW'!$F$9:$F$139='Fab Import Sheet'!A19,_xlfn._xlws.FILTER('FAB OVERVIEW'!$K$9:$K$43,'FAB OVERVIEW'!$J$9:$J$43='Fab Import Sheet'!A19,_xlfn._xlws.FILTER('FAB OVERVIEW'!$N$9:$N$32,'FAB OVERVIEW'!$M$9:$M$32='Fab Import Sheet'!A19,_xlfn._xlws.FILTER('FAB OVERVIEW'!$Q$9:$Q$18,'FAB OVERVIEW'!$P$9:$P$18='Fab Import Sheet'!A19,_xlfn._xlws.FILTER('FAB OVERVIEW'!$T$9,'FAB OVERVIEW'!$S$9='Fab Import Sheet'!A19,_xlfn._xlws.FILTER('FAB OVERVIEW'!$W$9:$W$12,'FAB OVERVIEW'!$V$9:$V$12='Fab Import Sheet'!A19,_xlfn._xlws.FILTER('FAB OVERVIEW'!$Z$9:$Z$10,'FAB OVERVIEW'!$Y$9:$Y$10='Fab Import Sheet'!A19))))))))</f>
        <v>15</v>
      </c>
    </row>
    <row r="20" spans="1:2" x14ac:dyDescent="0.35">
      <c r="A20" s="13" t="str">
        <v>100-04-W-CSA</v>
      </c>
      <c r="B20" cm="1">
        <f t="array" ref="B20">_xlfn._xlws.FILTER('FAB OVERVIEW'!$C$9:$C$144,'FAB OVERVIEW'!$B$9:$B$144='Fab Import Sheet'!A20,_xlfn._xlws.FILTER('FAB OVERVIEW'!G25:G155,'FAB OVERVIEW'!$F$9:$F$139='Fab Import Sheet'!A20,_xlfn._xlws.FILTER('FAB OVERVIEW'!$K$9:$K$43,'FAB OVERVIEW'!$J$9:$J$43='Fab Import Sheet'!A20,_xlfn._xlws.FILTER('FAB OVERVIEW'!$N$9:$N$32,'FAB OVERVIEW'!$M$9:$M$32='Fab Import Sheet'!A20,_xlfn._xlws.FILTER('FAB OVERVIEW'!$Q$9:$Q$18,'FAB OVERVIEW'!$P$9:$P$18='Fab Import Sheet'!A20,_xlfn._xlws.FILTER('FAB OVERVIEW'!$T$9,'FAB OVERVIEW'!$S$9='Fab Import Sheet'!A20,_xlfn._xlws.FILTER('FAB OVERVIEW'!$W$9:$W$12,'FAB OVERVIEW'!$V$9:$V$12='Fab Import Sheet'!A20,_xlfn._xlws.FILTER('FAB OVERVIEW'!$Z$9:$Z$10,'FAB OVERVIEW'!$Y$9:$Y$10='Fab Import Sheet'!A20))))))))</f>
        <v>15</v>
      </c>
    </row>
    <row r="21" spans="1:2" x14ac:dyDescent="0.35">
      <c r="A21" s="13" t="str">
        <v>100-05</v>
      </c>
      <c r="B21" cm="1">
        <f t="array" ref="B21">_xlfn._xlws.FILTER('FAB OVERVIEW'!$C$9:$C$144,'FAB OVERVIEW'!$B$9:$B$144='Fab Import Sheet'!A21,_xlfn._xlws.FILTER('FAB OVERVIEW'!G26:G156,'FAB OVERVIEW'!$F$9:$F$139='Fab Import Sheet'!A21,_xlfn._xlws.FILTER('FAB OVERVIEW'!$K$9:$K$43,'FAB OVERVIEW'!$J$9:$J$43='Fab Import Sheet'!A21,_xlfn._xlws.FILTER('FAB OVERVIEW'!$N$9:$N$32,'FAB OVERVIEW'!$M$9:$M$32='Fab Import Sheet'!A21,_xlfn._xlws.FILTER('FAB OVERVIEW'!$Q$9:$Q$18,'FAB OVERVIEW'!$P$9:$P$18='Fab Import Sheet'!A21,_xlfn._xlws.FILTER('FAB OVERVIEW'!$T$9,'FAB OVERVIEW'!$S$9='Fab Import Sheet'!A21,_xlfn._xlws.FILTER('FAB OVERVIEW'!$W$9:$W$12,'FAB OVERVIEW'!$V$9:$V$12='Fab Import Sheet'!A21,_xlfn._xlws.FILTER('FAB OVERVIEW'!$Z$9:$Z$10,'FAB OVERVIEW'!$Y$9:$Y$10='Fab Import Sheet'!A21))))))))</f>
        <v>15</v>
      </c>
    </row>
    <row r="22" spans="1:2" x14ac:dyDescent="0.35">
      <c r="A22" s="13" t="str">
        <v>100-06</v>
      </c>
      <c r="B22" cm="1">
        <f t="array" ref="B22">_xlfn._xlws.FILTER('FAB OVERVIEW'!$C$9:$C$144,'FAB OVERVIEW'!$B$9:$B$144='Fab Import Sheet'!A22,_xlfn._xlws.FILTER('FAB OVERVIEW'!G27:G157,'FAB OVERVIEW'!$F$9:$F$139='Fab Import Sheet'!A22,_xlfn._xlws.FILTER('FAB OVERVIEW'!$K$9:$K$43,'FAB OVERVIEW'!$J$9:$J$43='Fab Import Sheet'!A22,_xlfn._xlws.FILTER('FAB OVERVIEW'!$N$9:$N$32,'FAB OVERVIEW'!$M$9:$M$32='Fab Import Sheet'!A22,_xlfn._xlws.FILTER('FAB OVERVIEW'!$Q$9:$Q$18,'FAB OVERVIEW'!$P$9:$P$18='Fab Import Sheet'!A22,_xlfn._xlws.FILTER('FAB OVERVIEW'!$T$9,'FAB OVERVIEW'!$S$9='Fab Import Sheet'!A22,_xlfn._xlws.FILTER('FAB OVERVIEW'!$W$9:$W$12,'FAB OVERVIEW'!$V$9:$V$12='Fab Import Sheet'!A22,_xlfn._xlws.FILTER('FAB OVERVIEW'!$Z$9:$Z$10,'FAB OVERVIEW'!$Y$9:$Y$10='Fab Import Sheet'!A22))))))))</f>
        <v>15</v>
      </c>
    </row>
    <row r="23" spans="1:2" x14ac:dyDescent="0.35">
      <c r="A23" s="13" t="str">
        <v>100002-CSA</v>
      </c>
      <c r="B23" cm="1">
        <f t="array" ref="B23">_xlfn._xlws.FILTER('FAB OVERVIEW'!$C$9:$C$144,'FAB OVERVIEW'!$B$9:$B$144='Fab Import Sheet'!A23,_xlfn._xlws.FILTER('FAB OVERVIEW'!G28:G158,'FAB OVERVIEW'!$F$9:$F$139='Fab Import Sheet'!A23,_xlfn._xlws.FILTER('FAB OVERVIEW'!$K$9:$K$43,'FAB OVERVIEW'!$J$9:$J$43='Fab Import Sheet'!A23,_xlfn._xlws.FILTER('FAB OVERVIEW'!$N$9:$N$32,'FAB OVERVIEW'!$M$9:$M$32='Fab Import Sheet'!A23,_xlfn._xlws.FILTER('FAB OVERVIEW'!$Q$9:$Q$18,'FAB OVERVIEW'!$P$9:$P$18='Fab Import Sheet'!A23,_xlfn._xlws.FILTER('FAB OVERVIEW'!$T$9,'FAB OVERVIEW'!$S$9='Fab Import Sheet'!A23,_xlfn._xlws.FILTER('FAB OVERVIEW'!$W$9:$W$12,'FAB OVERVIEW'!$V$9:$V$12='Fab Import Sheet'!A23,_xlfn._xlws.FILTER('FAB OVERVIEW'!$Z$9:$Z$10,'FAB OVERVIEW'!$Y$9:$Y$10='Fab Import Sheet'!A23))))))))</f>
        <v>185</v>
      </c>
    </row>
    <row r="24" spans="1:2" x14ac:dyDescent="0.35">
      <c r="A24" s="13" t="str">
        <v>100002-WELD</v>
      </c>
      <c r="B24" cm="1">
        <f t="array" ref="B24">_xlfn._xlws.FILTER('FAB OVERVIEW'!$C$9:$C$144,'FAB OVERVIEW'!$B$9:$B$144='Fab Import Sheet'!A24,_xlfn._xlws.FILTER('FAB OVERVIEW'!G29:G159,'FAB OVERVIEW'!$F$9:$F$139='Fab Import Sheet'!A24,_xlfn._xlws.FILTER('FAB OVERVIEW'!$K$9:$K$43,'FAB OVERVIEW'!$J$9:$J$43='Fab Import Sheet'!A24,_xlfn._xlws.FILTER('FAB OVERVIEW'!$N$9:$N$32,'FAB OVERVIEW'!$M$9:$M$32='Fab Import Sheet'!A24,_xlfn._xlws.FILTER('FAB OVERVIEW'!$Q$9:$Q$18,'FAB OVERVIEW'!$P$9:$P$18='Fab Import Sheet'!A24,_xlfn._xlws.FILTER('FAB OVERVIEW'!$T$9,'FAB OVERVIEW'!$S$9='Fab Import Sheet'!A24,_xlfn._xlws.FILTER('FAB OVERVIEW'!$W$9:$W$12,'FAB OVERVIEW'!$V$9:$V$12='Fab Import Sheet'!A24,_xlfn._xlws.FILTER('FAB OVERVIEW'!$Z$9:$Z$10,'FAB OVERVIEW'!$Y$9:$Y$10='Fab Import Sheet'!A24))))))))</f>
        <v>185</v>
      </c>
    </row>
    <row r="25" spans="1:2" x14ac:dyDescent="0.35">
      <c r="A25" s="13" t="str">
        <v>100007-FLAT</v>
      </c>
      <c r="B25" cm="1">
        <f t="array" ref="B25">_xlfn._xlws.FILTER('FAB OVERVIEW'!$C$9:$C$144,'FAB OVERVIEW'!$B$9:$B$144='Fab Import Sheet'!A25,_xlfn._xlws.FILTER('FAB OVERVIEW'!G30:G160,'FAB OVERVIEW'!$F$9:$F$139='Fab Import Sheet'!A25,_xlfn._xlws.FILTER('FAB OVERVIEW'!$K$9:$K$43,'FAB OVERVIEW'!$J$9:$J$43='Fab Import Sheet'!A25,_xlfn._xlws.FILTER('FAB OVERVIEW'!$N$9:$N$32,'FAB OVERVIEW'!$M$9:$M$32='Fab Import Sheet'!A25,_xlfn._xlws.FILTER('FAB OVERVIEW'!$Q$9:$Q$18,'FAB OVERVIEW'!$P$9:$P$18='Fab Import Sheet'!A25,_xlfn._xlws.FILTER('FAB OVERVIEW'!$T$9,'FAB OVERVIEW'!$S$9='Fab Import Sheet'!A25,_xlfn._xlws.FILTER('FAB OVERVIEW'!$W$9:$W$12,'FAB OVERVIEW'!$V$9:$V$12='Fab Import Sheet'!A25,_xlfn._xlws.FILTER('FAB OVERVIEW'!$Z$9:$Z$10,'FAB OVERVIEW'!$Y$9:$Y$10='Fab Import Sheet'!A25))))))))</f>
        <v>185</v>
      </c>
    </row>
    <row r="26" spans="1:2" x14ac:dyDescent="0.35">
      <c r="A26" s="13" t="str">
        <v>100007-FORM</v>
      </c>
      <c r="B26" cm="1">
        <f t="array" ref="B26">_xlfn._xlws.FILTER('FAB OVERVIEW'!$C$9:$C$144,'FAB OVERVIEW'!$B$9:$B$144='Fab Import Sheet'!A26,_xlfn._xlws.FILTER('FAB OVERVIEW'!G31:G161,'FAB OVERVIEW'!$F$9:$F$139='Fab Import Sheet'!A26,_xlfn._xlws.FILTER('FAB OVERVIEW'!$K$9:$K$43,'FAB OVERVIEW'!$J$9:$J$43='Fab Import Sheet'!A26,_xlfn._xlws.FILTER('FAB OVERVIEW'!$N$9:$N$32,'FAB OVERVIEW'!$M$9:$M$32='Fab Import Sheet'!A26,_xlfn._xlws.FILTER('FAB OVERVIEW'!$Q$9:$Q$18,'FAB OVERVIEW'!$P$9:$P$18='Fab Import Sheet'!A26,_xlfn._xlws.FILTER('FAB OVERVIEW'!$T$9,'FAB OVERVIEW'!$S$9='Fab Import Sheet'!A26,_xlfn._xlws.FILTER('FAB OVERVIEW'!$W$9:$W$12,'FAB OVERVIEW'!$V$9:$V$12='Fab Import Sheet'!A26,_xlfn._xlws.FILTER('FAB OVERVIEW'!$Z$9:$Z$10,'FAB OVERVIEW'!$Y$9:$Y$10='Fab Import Sheet'!A26))))))))</f>
        <v>75</v>
      </c>
    </row>
    <row r="27" spans="1:2" x14ac:dyDescent="0.35">
      <c r="A27" s="13" t="str">
        <v>100008-FLAT</v>
      </c>
      <c r="B27" cm="1">
        <f t="array" ref="B27">_xlfn._xlws.FILTER('FAB OVERVIEW'!$C$9:$C$144,'FAB OVERVIEW'!$B$9:$B$144='Fab Import Sheet'!A27,_xlfn._xlws.FILTER('FAB OVERVIEW'!G32:G162,'FAB OVERVIEW'!$F$9:$F$139='Fab Import Sheet'!A27,_xlfn._xlws.FILTER('FAB OVERVIEW'!$K$9:$K$43,'FAB OVERVIEW'!$J$9:$J$43='Fab Import Sheet'!A27,_xlfn._xlws.FILTER('FAB OVERVIEW'!$N$9:$N$32,'FAB OVERVIEW'!$M$9:$M$32='Fab Import Sheet'!A27,_xlfn._xlws.FILTER('FAB OVERVIEW'!$Q$9:$Q$18,'FAB OVERVIEW'!$P$9:$P$18='Fab Import Sheet'!A27,_xlfn._xlws.FILTER('FAB OVERVIEW'!$T$9,'FAB OVERVIEW'!$S$9='Fab Import Sheet'!A27,_xlfn._xlws.FILTER('FAB OVERVIEW'!$W$9:$W$12,'FAB OVERVIEW'!$V$9:$V$12='Fab Import Sheet'!A27,_xlfn._xlws.FILTER('FAB OVERVIEW'!$Z$9:$Z$10,'FAB OVERVIEW'!$Y$9:$Y$10='Fab Import Sheet'!A27))))))))</f>
        <v>225</v>
      </c>
    </row>
    <row r="28" spans="1:2" x14ac:dyDescent="0.35">
      <c r="A28" s="13" t="str">
        <v>100008-FORM</v>
      </c>
      <c r="B28" cm="1">
        <f t="array" ref="B28">_xlfn._xlws.FILTER('FAB OVERVIEW'!$C$9:$C$144,'FAB OVERVIEW'!$B$9:$B$144='Fab Import Sheet'!A28,_xlfn._xlws.FILTER('FAB OVERVIEW'!G33:G163,'FAB OVERVIEW'!$F$9:$F$139='Fab Import Sheet'!A28,_xlfn._xlws.FILTER('FAB OVERVIEW'!$K$9:$K$43,'FAB OVERVIEW'!$J$9:$J$43='Fab Import Sheet'!A28,_xlfn._xlws.FILTER('FAB OVERVIEW'!$N$9:$N$32,'FAB OVERVIEW'!$M$9:$M$32='Fab Import Sheet'!A28,_xlfn._xlws.FILTER('FAB OVERVIEW'!$Q$9:$Q$18,'FAB OVERVIEW'!$P$9:$P$18='Fab Import Sheet'!A28,_xlfn._xlws.FILTER('FAB OVERVIEW'!$T$9,'FAB OVERVIEW'!$S$9='Fab Import Sheet'!A28,_xlfn._xlws.FILTER('FAB OVERVIEW'!$W$9:$W$12,'FAB OVERVIEW'!$V$9:$V$12='Fab Import Sheet'!A28,_xlfn._xlws.FILTER('FAB OVERVIEW'!$Z$9:$Z$10,'FAB OVERVIEW'!$Y$9:$Y$10='Fab Import Sheet'!A28))))))))</f>
        <v>140</v>
      </c>
    </row>
    <row r="29" spans="1:2" x14ac:dyDescent="0.35">
      <c r="A29" s="13" t="str">
        <v>100009-PPG-CSA</v>
      </c>
      <c r="B29" cm="1">
        <f t="array" ref="B29">_xlfn._xlws.FILTER('FAB OVERVIEW'!$C$9:$C$144,'FAB OVERVIEW'!$B$9:$B$144='Fab Import Sheet'!A29,_xlfn._xlws.FILTER('FAB OVERVIEW'!G34:G164,'FAB OVERVIEW'!$F$9:$F$139='Fab Import Sheet'!A29,_xlfn._xlws.FILTER('FAB OVERVIEW'!$K$9:$K$43,'FAB OVERVIEW'!$J$9:$J$43='Fab Import Sheet'!A29,_xlfn._xlws.FILTER('FAB OVERVIEW'!$N$9:$N$32,'FAB OVERVIEW'!$M$9:$M$32='Fab Import Sheet'!A29,_xlfn._xlws.FILTER('FAB OVERVIEW'!$Q$9:$Q$18,'FAB OVERVIEW'!$P$9:$P$18='Fab Import Sheet'!A29,_xlfn._xlws.FILTER('FAB OVERVIEW'!$T$9,'FAB OVERVIEW'!$S$9='Fab Import Sheet'!A29,_xlfn._xlws.FILTER('FAB OVERVIEW'!$W$9:$W$12,'FAB OVERVIEW'!$V$9:$V$12='Fab Import Sheet'!A29,_xlfn._xlws.FILTER('FAB OVERVIEW'!$Z$9:$Z$10,'FAB OVERVIEW'!$Y$9:$Y$10='Fab Import Sheet'!A29))))))))</f>
        <v>255</v>
      </c>
    </row>
    <row r="30" spans="1:2" x14ac:dyDescent="0.35">
      <c r="A30" s="13" t="str">
        <v>100010-FLAT</v>
      </c>
      <c r="B30" cm="1">
        <f t="array" ref="B30">_xlfn._xlws.FILTER('FAB OVERVIEW'!$C$9:$C$144,'FAB OVERVIEW'!$B$9:$B$144='Fab Import Sheet'!A30,_xlfn._xlws.FILTER('FAB OVERVIEW'!G35:G165,'FAB OVERVIEW'!$F$9:$F$139='Fab Import Sheet'!A30,_xlfn._xlws.FILTER('FAB OVERVIEW'!$K$9:$K$43,'FAB OVERVIEW'!$J$9:$J$43='Fab Import Sheet'!A30,_xlfn._xlws.FILTER('FAB OVERVIEW'!$N$9:$N$32,'FAB OVERVIEW'!$M$9:$M$32='Fab Import Sheet'!A30,_xlfn._xlws.FILTER('FAB OVERVIEW'!$Q$9:$Q$18,'FAB OVERVIEW'!$P$9:$P$18='Fab Import Sheet'!A30,_xlfn._xlws.FILTER('FAB OVERVIEW'!$T$9,'FAB OVERVIEW'!$S$9='Fab Import Sheet'!A30,_xlfn._xlws.FILTER('FAB OVERVIEW'!$W$9:$W$12,'FAB OVERVIEW'!$V$9:$V$12='Fab Import Sheet'!A30,_xlfn._xlws.FILTER('FAB OVERVIEW'!$Z$9:$Z$10,'FAB OVERVIEW'!$Y$9:$Y$10='Fab Import Sheet'!A30))))))))</f>
        <v>255</v>
      </c>
    </row>
    <row r="31" spans="1:2" x14ac:dyDescent="0.35">
      <c r="A31" s="13" t="str">
        <v>100010-FORM</v>
      </c>
      <c r="B31" cm="1">
        <f t="array" ref="B31">_xlfn._xlws.FILTER('FAB OVERVIEW'!$C$9:$C$144,'FAB OVERVIEW'!$B$9:$B$144='Fab Import Sheet'!A31,_xlfn._xlws.FILTER('FAB OVERVIEW'!G36:G166,'FAB OVERVIEW'!$F$9:$F$139='Fab Import Sheet'!A31,_xlfn._xlws.FILTER('FAB OVERVIEW'!$K$9:$K$43,'FAB OVERVIEW'!$J$9:$J$43='Fab Import Sheet'!A31,_xlfn._xlws.FILTER('FAB OVERVIEW'!$N$9:$N$32,'FAB OVERVIEW'!$M$9:$M$32='Fab Import Sheet'!A31,_xlfn._xlws.FILTER('FAB OVERVIEW'!$Q$9:$Q$18,'FAB OVERVIEW'!$P$9:$P$18='Fab Import Sheet'!A31,_xlfn._xlws.FILTER('FAB OVERVIEW'!$T$9,'FAB OVERVIEW'!$S$9='Fab Import Sheet'!A31,_xlfn._xlws.FILTER('FAB OVERVIEW'!$W$9:$W$12,'FAB OVERVIEW'!$V$9:$V$12='Fab Import Sheet'!A31,_xlfn._xlws.FILTER('FAB OVERVIEW'!$Z$9:$Z$10,'FAB OVERVIEW'!$Y$9:$Y$10='Fab Import Sheet'!A31))))))))</f>
        <v>255</v>
      </c>
    </row>
    <row r="32" spans="1:2" x14ac:dyDescent="0.35">
      <c r="A32" s="13" t="str">
        <v>100011-PPG-CSA</v>
      </c>
      <c r="B32" cm="1">
        <f t="array" ref="B32">_xlfn._xlws.FILTER('FAB OVERVIEW'!$C$9:$C$144,'FAB OVERVIEW'!$B$9:$B$144='Fab Import Sheet'!A32,_xlfn._xlws.FILTER('FAB OVERVIEW'!G37:G167,'FAB OVERVIEW'!$F$9:$F$139='Fab Import Sheet'!A32,_xlfn._xlws.FILTER('FAB OVERVIEW'!$K$9:$K$43,'FAB OVERVIEW'!$J$9:$J$43='Fab Import Sheet'!A32,_xlfn._xlws.FILTER('FAB OVERVIEW'!$N$9:$N$32,'FAB OVERVIEW'!$M$9:$M$32='Fab Import Sheet'!A32,_xlfn._xlws.FILTER('FAB OVERVIEW'!$Q$9:$Q$18,'FAB OVERVIEW'!$P$9:$P$18='Fab Import Sheet'!A32,_xlfn._xlws.FILTER('FAB OVERVIEW'!$T$9,'FAB OVERVIEW'!$S$9='Fab Import Sheet'!A32,_xlfn._xlws.FILTER('FAB OVERVIEW'!$W$9:$W$12,'FAB OVERVIEW'!$V$9:$V$12='Fab Import Sheet'!A32,_xlfn._xlws.FILTER('FAB OVERVIEW'!$Z$9:$Z$10,'FAB OVERVIEW'!$Y$9:$Y$10='Fab Import Sheet'!A32))))))))</f>
        <v>255</v>
      </c>
    </row>
    <row r="33" spans="1:2" x14ac:dyDescent="0.35">
      <c r="A33" s="13">
        <v>100040</v>
      </c>
      <c r="B33" cm="1">
        <f t="array" ref="B33">_xlfn._xlws.FILTER('FAB OVERVIEW'!$C$9:$C$144,'FAB OVERVIEW'!$B$9:$B$144='Fab Import Sheet'!A33,_xlfn._xlws.FILTER('FAB OVERVIEW'!G38:G168,'FAB OVERVIEW'!$F$9:$F$139='Fab Import Sheet'!A33,_xlfn._xlws.FILTER('FAB OVERVIEW'!$K$9:$K$43,'FAB OVERVIEW'!$J$9:$J$43='Fab Import Sheet'!A33,_xlfn._xlws.FILTER('FAB OVERVIEW'!$N$9:$N$32,'FAB OVERVIEW'!$M$9:$M$32='Fab Import Sheet'!A33,_xlfn._xlws.FILTER('FAB OVERVIEW'!$Q$9:$Q$18,'FAB OVERVIEW'!$P$9:$P$18='Fab Import Sheet'!A33,_xlfn._xlws.FILTER('FAB OVERVIEW'!$T$9,'FAB OVERVIEW'!$S$9='Fab Import Sheet'!A33,_xlfn._xlws.FILTER('FAB OVERVIEW'!$W$9:$W$12,'FAB OVERVIEW'!$V$9:$V$12='Fab Import Sheet'!A33,_xlfn._xlws.FILTER('FAB OVERVIEW'!$Z$9:$Z$10,'FAB OVERVIEW'!$Y$9:$Y$10='Fab Import Sheet'!A33))))))))</f>
        <v>30</v>
      </c>
    </row>
    <row r="34" spans="1:2" x14ac:dyDescent="0.35">
      <c r="A34" s="13">
        <v>100044</v>
      </c>
      <c r="B34" cm="1">
        <f t="array" ref="B34">_xlfn._xlws.FILTER('FAB OVERVIEW'!$C$9:$C$144,'FAB OVERVIEW'!$B$9:$B$144='Fab Import Sheet'!A34,_xlfn._xlws.FILTER('FAB OVERVIEW'!G39:G169,'FAB OVERVIEW'!$F$9:$F$139='Fab Import Sheet'!A34,_xlfn._xlws.FILTER('FAB OVERVIEW'!$K$9:$K$43,'FAB OVERVIEW'!$J$9:$J$43='Fab Import Sheet'!A34,_xlfn._xlws.FILTER('FAB OVERVIEW'!$N$9:$N$32,'FAB OVERVIEW'!$M$9:$M$32='Fab Import Sheet'!A34,_xlfn._xlws.FILTER('FAB OVERVIEW'!$Q$9:$Q$18,'FAB OVERVIEW'!$P$9:$P$18='Fab Import Sheet'!A34,_xlfn._xlws.FILTER('FAB OVERVIEW'!$T$9,'FAB OVERVIEW'!$S$9='Fab Import Sheet'!A34,_xlfn._xlws.FILTER('FAB OVERVIEW'!$W$9:$W$12,'FAB OVERVIEW'!$V$9:$V$12='Fab Import Sheet'!A34,_xlfn._xlws.FILTER('FAB OVERVIEW'!$Z$9:$Z$10,'FAB OVERVIEW'!$Y$9:$Y$10='Fab Import Sheet'!A34))))))))</f>
        <v>30</v>
      </c>
    </row>
    <row r="35" spans="1:2" x14ac:dyDescent="0.35">
      <c r="A35" s="13">
        <v>100057</v>
      </c>
      <c r="B35" cm="1">
        <f t="array" ref="B35">_xlfn._xlws.FILTER('FAB OVERVIEW'!$C$9:$C$144,'FAB OVERVIEW'!$B$9:$B$144='Fab Import Sheet'!A35,_xlfn._xlws.FILTER('FAB OVERVIEW'!G40:G170,'FAB OVERVIEW'!$F$9:$F$139='Fab Import Sheet'!A35,_xlfn._xlws.FILTER('FAB OVERVIEW'!$K$9:$K$43,'FAB OVERVIEW'!$J$9:$J$43='Fab Import Sheet'!A35,_xlfn._xlws.FILTER('FAB OVERVIEW'!$N$9:$N$32,'FAB OVERVIEW'!$M$9:$M$32='Fab Import Sheet'!A35,_xlfn._xlws.FILTER('FAB OVERVIEW'!$Q$9:$Q$18,'FAB OVERVIEW'!$P$9:$P$18='Fab Import Sheet'!A35,_xlfn._xlws.FILTER('FAB OVERVIEW'!$T$9,'FAB OVERVIEW'!$S$9='Fab Import Sheet'!A35,_xlfn._xlws.FILTER('FAB OVERVIEW'!$W$9:$W$12,'FAB OVERVIEW'!$V$9:$V$12='Fab Import Sheet'!A35,_xlfn._xlws.FILTER('FAB OVERVIEW'!$Z$9:$Z$10,'FAB OVERVIEW'!$Y$9:$Y$10='Fab Import Sheet'!A35))))))))</f>
        <v>10</v>
      </c>
    </row>
    <row r="36" spans="1:2" x14ac:dyDescent="0.35">
      <c r="A36" s="13">
        <v>100058</v>
      </c>
      <c r="B36" cm="1">
        <f t="array" ref="B36">_xlfn._xlws.FILTER('FAB OVERVIEW'!$C$9:$C$144,'FAB OVERVIEW'!$B$9:$B$144='Fab Import Sheet'!A36,_xlfn._xlws.FILTER('FAB OVERVIEW'!G41:G171,'FAB OVERVIEW'!$F$9:$F$139='Fab Import Sheet'!A36,_xlfn._xlws.FILTER('FAB OVERVIEW'!$K$9:$K$43,'FAB OVERVIEW'!$J$9:$J$43='Fab Import Sheet'!A36,_xlfn._xlws.FILTER('FAB OVERVIEW'!$N$9:$N$32,'FAB OVERVIEW'!$M$9:$M$32='Fab Import Sheet'!A36,_xlfn._xlws.FILTER('FAB OVERVIEW'!$Q$9:$Q$18,'FAB OVERVIEW'!$P$9:$P$18='Fab Import Sheet'!A36,_xlfn._xlws.FILTER('FAB OVERVIEW'!$T$9,'FAB OVERVIEW'!$S$9='Fab Import Sheet'!A36,_xlfn._xlws.FILTER('FAB OVERVIEW'!$W$9:$W$12,'FAB OVERVIEW'!$V$9:$V$12='Fab Import Sheet'!A36,_xlfn._xlws.FILTER('FAB OVERVIEW'!$Z$9:$Z$10,'FAB OVERVIEW'!$Y$9:$Y$10='Fab Import Sheet'!A36))))))))</f>
        <v>30</v>
      </c>
    </row>
    <row r="37" spans="1:2" x14ac:dyDescent="0.35">
      <c r="A37" s="13">
        <v>100059</v>
      </c>
      <c r="B37" cm="1">
        <f t="array" ref="B37">_xlfn._xlws.FILTER('FAB OVERVIEW'!$C$9:$C$144,'FAB OVERVIEW'!$B$9:$B$144='Fab Import Sheet'!A37,_xlfn._xlws.FILTER('FAB OVERVIEW'!G42:G172,'FAB OVERVIEW'!$F$9:$F$139='Fab Import Sheet'!A37,_xlfn._xlws.FILTER('FAB OVERVIEW'!$K$9:$K$43,'FAB OVERVIEW'!$J$9:$J$43='Fab Import Sheet'!A37,_xlfn._xlws.FILTER('FAB OVERVIEW'!$N$9:$N$32,'FAB OVERVIEW'!$M$9:$M$32='Fab Import Sheet'!A37,_xlfn._xlws.FILTER('FAB OVERVIEW'!$Q$9:$Q$18,'FAB OVERVIEW'!$P$9:$P$18='Fab Import Sheet'!A37,_xlfn._xlws.FILTER('FAB OVERVIEW'!$T$9,'FAB OVERVIEW'!$S$9='Fab Import Sheet'!A37,_xlfn._xlws.FILTER('FAB OVERVIEW'!$W$9:$W$12,'FAB OVERVIEW'!$V$9:$V$12='Fab Import Sheet'!A37,_xlfn._xlws.FILTER('FAB OVERVIEW'!$Z$9:$Z$10,'FAB OVERVIEW'!$Y$9:$Y$10='Fab Import Sheet'!A37))))))))</f>
        <v>30</v>
      </c>
    </row>
    <row r="38" spans="1:2" x14ac:dyDescent="0.35">
      <c r="A38" s="13">
        <v>100062</v>
      </c>
      <c r="B38" cm="1">
        <f t="array" ref="B38">_xlfn._xlws.FILTER('FAB OVERVIEW'!$C$9:$C$144,'FAB OVERVIEW'!$B$9:$B$144='Fab Import Sheet'!A38,_xlfn._xlws.FILTER('FAB OVERVIEW'!G43:G173,'FAB OVERVIEW'!$F$9:$F$139='Fab Import Sheet'!A38,_xlfn._xlws.FILTER('FAB OVERVIEW'!$K$9:$K$43,'FAB OVERVIEW'!$J$9:$J$43='Fab Import Sheet'!A38,_xlfn._xlws.FILTER('FAB OVERVIEW'!$N$9:$N$32,'FAB OVERVIEW'!$M$9:$M$32='Fab Import Sheet'!A38,_xlfn._xlws.FILTER('FAB OVERVIEW'!$Q$9:$Q$18,'FAB OVERVIEW'!$P$9:$P$18='Fab Import Sheet'!A38,_xlfn._xlws.FILTER('FAB OVERVIEW'!$T$9,'FAB OVERVIEW'!$S$9='Fab Import Sheet'!A38,_xlfn._xlws.FILTER('FAB OVERVIEW'!$W$9:$W$12,'FAB OVERVIEW'!$V$9:$V$12='Fab Import Sheet'!A38,_xlfn._xlws.FILTER('FAB OVERVIEW'!$Z$9:$Z$10,'FAB OVERVIEW'!$Y$9:$Y$10='Fab Import Sheet'!A38))))))))</f>
        <v>10</v>
      </c>
    </row>
    <row r="39" spans="1:2" x14ac:dyDescent="0.35">
      <c r="A39" s="13" t="str">
        <v>100062-G-CSA</v>
      </c>
      <c r="B39" cm="1">
        <f t="array" ref="B39">_xlfn._xlws.FILTER('FAB OVERVIEW'!$C$9:$C$144,'FAB OVERVIEW'!$B$9:$B$144='Fab Import Sheet'!A39,_xlfn._xlws.FILTER('FAB OVERVIEW'!G44:G174,'FAB OVERVIEW'!$F$9:$F$139='Fab Import Sheet'!A39,_xlfn._xlws.FILTER('FAB OVERVIEW'!$K$9:$K$43,'FAB OVERVIEW'!$J$9:$J$43='Fab Import Sheet'!A39,_xlfn._xlws.FILTER('FAB OVERVIEW'!$N$9:$N$32,'FAB OVERVIEW'!$M$9:$M$32='Fab Import Sheet'!A39,_xlfn._xlws.FILTER('FAB OVERVIEW'!$Q$9:$Q$18,'FAB OVERVIEW'!$P$9:$P$18='Fab Import Sheet'!A39,_xlfn._xlws.FILTER('FAB OVERVIEW'!$T$9,'FAB OVERVIEW'!$S$9='Fab Import Sheet'!A39,_xlfn._xlws.FILTER('FAB OVERVIEW'!$W$9:$W$12,'FAB OVERVIEW'!$V$9:$V$12='Fab Import Sheet'!A39,_xlfn._xlws.FILTER('FAB OVERVIEW'!$Z$9:$Z$10,'FAB OVERVIEW'!$Y$9:$Y$10='Fab Import Sheet'!A39))))))))</f>
        <v>10</v>
      </c>
    </row>
    <row r="40" spans="1:2" x14ac:dyDescent="0.35">
      <c r="A40" s="13">
        <v>100066</v>
      </c>
      <c r="B40" cm="1">
        <f t="array" ref="B40">_xlfn._xlws.FILTER('FAB OVERVIEW'!$C$9:$C$144,'FAB OVERVIEW'!$B$9:$B$144='Fab Import Sheet'!A40,_xlfn._xlws.FILTER('FAB OVERVIEW'!G45:G175,'FAB OVERVIEW'!$F$9:$F$139='Fab Import Sheet'!A40,_xlfn._xlws.FILTER('FAB OVERVIEW'!$K$9:$K$43,'FAB OVERVIEW'!$J$9:$J$43='Fab Import Sheet'!A40,_xlfn._xlws.FILTER('FAB OVERVIEW'!$N$9:$N$32,'FAB OVERVIEW'!$M$9:$M$32='Fab Import Sheet'!A40,_xlfn._xlws.FILTER('FAB OVERVIEW'!$Q$9:$Q$18,'FAB OVERVIEW'!$P$9:$P$18='Fab Import Sheet'!A40,_xlfn._xlws.FILTER('FAB OVERVIEW'!$T$9,'FAB OVERVIEW'!$S$9='Fab Import Sheet'!A40,_xlfn._xlws.FILTER('FAB OVERVIEW'!$W$9:$W$12,'FAB OVERVIEW'!$V$9:$V$12='Fab Import Sheet'!A40,_xlfn._xlws.FILTER('FAB OVERVIEW'!$Z$9:$Z$10,'FAB OVERVIEW'!$Y$9:$Y$10='Fab Import Sheet'!A40))))))))</f>
        <v>30</v>
      </c>
    </row>
    <row r="41" spans="1:2" x14ac:dyDescent="0.35">
      <c r="A41" s="13">
        <v>100068</v>
      </c>
      <c r="B41" cm="1">
        <f t="array" ref="B41">_xlfn._xlws.FILTER('FAB OVERVIEW'!$C$9:$C$144,'FAB OVERVIEW'!$B$9:$B$144='Fab Import Sheet'!A41,_xlfn._xlws.FILTER('FAB OVERVIEW'!G46:G176,'FAB OVERVIEW'!$F$9:$F$139='Fab Import Sheet'!A41,_xlfn._xlws.FILTER('FAB OVERVIEW'!$K$9:$K$43,'FAB OVERVIEW'!$J$9:$J$43='Fab Import Sheet'!A41,_xlfn._xlws.FILTER('FAB OVERVIEW'!$N$9:$N$32,'FAB OVERVIEW'!$M$9:$M$32='Fab Import Sheet'!A41,_xlfn._xlws.FILTER('FAB OVERVIEW'!$Q$9:$Q$18,'FAB OVERVIEW'!$P$9:$P$18='Fab Import Sheet'!A41,_xlfn._xlws.FILTER('FAB OVERVIEW'!$T$9,'FAB OVERVIEW'!$S$9='Fab Import Sheet'!A41,_xlfn._xlws.FILTER('FAB OVERVIEW'!$W$9:$W$12,'FAB OVERVIEW'!$V$9:$V$12='Fab Import Sheet'!A41,_xlfn._xlws.FILTER('FAB OVERVIEW'!$Z$9:$Z$10,'FAB OVERVIEW'!$Y$9:$Y$10='Fab Import Sheet'!A41))))))))</f>
        <v>30</v>
      </c>
    </row>
    <row r="42" spans="1:2" x14ac:dyDescent="0.35">
      <c r="A42" s="13">
        <v>100070</v>
      </c>
      <c r="B42" cm="1">
        <f t="array" ref="B42">_xlfn._xlws.FILTER('FAB OVERVIEW'!$C$9:$C$144,'FAB OVERVIEW'!$B$9:$B$144='Fab Import Sheet'!A42,_xlfn._xlws.FILTER('FAB OVERVIEW'!G47:G177,'FAB OVERVIEW'!$F$9:$F$139='Fab Import Sheet'!A42,_xlfn._xlws.FILTER('FAB OVERVIEW'!$K$9:$K$43,'FAB OVERVIEW'!$J$9:$J$43='Fab Import Sheet'!A42,_xlfn._xlws.FILTER('FAB OVERVIEW'!$N$9:$N$32,'FAB OVERVIEW'!$M$9:$M$32='Fab Import Sheet'!A42,_xlfn._xlws.FILTER('FAB OVERVIEW'!$Q$9:$Q$18,'FAB OVERVIEW'!$P$9:$P$18='Fab Import Sheet'!A42,_xlfn._xlws.FILTER('FAB OVERVIEW'!$T$9,'FAB OVERVIEW'!$S$9='Fab Import Sheet'!A42,_xlfn._xlws.FILTER('FAB OVERVIEW'!$W$9:$W$12,'FAB OVERVIEW'!$V$9:$V$12='Fab Import Sheet'!A42,_xlfn._xlws.FILTER('FAB OVERVIEW'!$Z$9:$Z$10,'FAB OVERVIEW'!$Y$9:$Y$10='Fab Import Sheet'!A42))))))))</f>
        <v>10</v>
      </c>
    </row>
    <row r="43" spans="1:2" x14ac:dyDescent="0.35">
      <c r="A43" s="13" t="str">
        <v>100070-G-CSA</v>
      </c>
      <c r="B43" cm="1">
        <f t="array" ref="B43">_xlfn._xlws.FILTER('FAB OVERVIEW'!$C$9:$C$144,'FAB OVERVIEW'!$B$9:$B$144='Fab Import Sheet'!A43,_xlfn._xlws.FILTER('FAB OVERVIEW'!G48:G178,'FAB OVERVIEW'!$F$9:$F$139='Fab Import Sheet'!A43,_xlfn._xlws.FILTER('FAB OVERVIEW'!$K$9:$K$43,'FAB OVERVIEW'!$J$9:$J$43='Fab Import Sheet'!A43,_xlfn._xlws.FILTER('FAB OVERVIEW'!$N$9:$N$32,'FAB OVERVIEW'!$M$9:$M$32='Fab Import Sheet'!A43,_xlfn._xlws.FILTER('FAB OVERVIEW'!$Q$9:$Q$18,'FAB OVERVIEW'!$P$9:$P$18='Fab Import Sheet'!A43,_xlfn._xlws.FILTER('FAB OVERVIEW'!$T$9,'FAB OVERVIEW'!$S$9='Fab Import Sheet'!A43,_xlfn._xlws.FILTER('FAB OVERVIEW'!$W$9:$W$12,'FAB OVERVIEW'!$V$9:$V$12='Fab Import Sheet'!A43,_xlfn._xlws.FILTER('FAB OVERVIEW'!$Z$9:$Z$10,'FAB OVERVIEW'!$Y$9:$Y$10='Fab Import Sheet'!A43))))))))</f>
        <v>10</v>
      </c>
    </row>
    <row r="44" spans="1:2" x14ac:dyDescent="0.35">
      <c r="A44" s="13">
        <v>100077</v>
      </c>
      <c r="B44" cm="1">
        <f t="array" ref="B44">_xlfn._xlws.FILTER('FAB OVERVIEW'!$C$9:$C$144,'FAB OVERVIEW'!$B$9:$B$144='Fab Import Sheet'!A44,_xlfn._xlws.FILTER('FAB OVERVIEW'!G49:G179,'FAB OVERVIEW'!$F$9:$F$139='Fab Import Sheet'!A44,_xlfn._xlws.FILTER('FAB OVERVIEW'!$K$9:$K$43,'FAB OVERVIEW'!$J$9:$J$43='Fab Import Sheet'!A44,_xlfn._xlws.FILTER('FAB OVERVIEW'!$N$9:$N$32,'FAB OVERVIEW'!$M$9:$M$32='Fab Import Sheet'!A44,_xlfn._xlws.FILTER('FAB OVERVIEW'!$Q$9:$Q$18,'FAB OVERVIEW'!$P$9:$P$18='Fab Import Sheet'!A44,_xlfn._xlws.FILTER('FAB OVERVIEW'!$T$9,'FAB OVERVIEW'!$S$9='Fab Import Sheet'!A44,_xlfn._xlws.FILTER('FAB OVERVIEW'!$W$9:$W$12,'FAB OVERVIEW'!$V$9:$V$12='Fab Import Sheet'!A44,_xlfn._xlws.FILTER('FAB OVERVIEW'!$Z$9:$Z$10,'FAB OVERVIEW'!$Y$9:$Y$10='Fab Import Sheet'!A44))))))))</f>
        <v>20</v>
      </c>
    </row>
    <row r="45" spans="1:2" x14ac:dyDescent="0.35">
      <c r="A45" s="13">
        <v>100078</v>
      </c>
      <c r="B45" cm="1">
        <f t="array" ref="B45">_xlfn._xlws.FILTER('FAB OVERVIEW'!$C$9:$C$144,'FAB OVERVIEW'!$B$9:$B$144='Fab Import Sheet'!A45,_xlfn._xlws.FILTER('FAB OVERVIEW'!G50:G180,'FAB OVERVIEW'!$F$9:$F$139='Fab Import Sheet'!A45,_xlfn._xlws.FILTER('FAB OVERVIEW'!$K$9:$K$43,'FAB OVERVIEW'!$J$9:$J$43='Fab Import Sheet'!A45,_xlfn._xlws.FILTER('FAB OVERVIEW'!$N$9:$N$32,'FAB OVERVIEW'!$M$9:$M$32='Fab Import Sheet'!A45,_xlfn._xlws.FILTER('FAB OVERVIEW'!$Q$9:$Q$18,'FAB OVERVIEW'!$P$9:$P$18='Fab Import Sheet'!A45,_xlfn._xlws.FILTER('FAB OVERVIEW'!$T$9,'FAB OVERVIEW'!$S$9='Fab Import Sheet'!A45,_xlfn._xlws.FILTER('FAB OVERVIEW'!$W$9:$W$12,'FAB OVERVIEW'!$V$9:$V$12='Fab Import Sheet'!A45,_xlfn._xlws.FILTER('FAB OVERVIEW'!$Z$9:$Z$10,'FAB OVERVIEW'!$Y$9:$Y$10='Fab Import Sheet'!A45))))))))</f>
        <v>20</v>
      </c>
    </row>
    <row r="46" spans="1:2" x14ac:dyDescent="0.35">
      <c r="A46" s="13" t="str">
        <v>100078-G-CSA</v>
      </c>
      <c r="B46" cm="1">
        <f t="array" ref="B46">_xlfn._xlws.FILTER('FAB OVERVIEW'!$C$9:$C$144,'FAB OVERVIEW'!$B$9:$B$144='Fab Import Sheet'!A46,_xlfn._xlws.FILTER('FAB OVERVIEW'!G51:G181,'FAB OVERVIEW'!$F$9:$F$139='Fab Import Sheet'!A46,_xlfn._xlws.FILTER('FAB OVERVIEW'!$K$9:$K$43,'FAB OVERVIEW'!$J$9:$J$43='Fab Import Sheet'!A46,_xlfn._xlws.FILTER('FAB OVERVIEW'!$N$9:$N$32,'FAB OVERVIEW'!$M$9:$M$32='Fab Import Sheet'!A46,_xlfn._xlws.FILTER('FAB OVERVIEW'!$Q$9:$Q$18,'FAB OVERVIEW'!$P$9:$P$18='Fab Import Sheet'!A46,_xlfn._xlws.FILTER('FAB OVERVIEW'!$T$9,'FAB OVERVIEW'!$S$9='Fab Import Sheet'!A46,_xlfn._xlws.FILTER('FAB OVERVIEW'!$W$9:$W$12,'FAB OVERVIEW'!$V$9:$V$12='Fab Import Sheet'!A46,_xlfn._xlws.FILTER('FAB OVERVIEW'!$Z$9:$Z$10,'FAB OVERVIEW'!$Y$9:$Y$10='Fab Import Sheet'!A46))))))))</f>
        <v>20</v>
      </c>
    </row>
    <row r="47" spans="1:2" x14ac:dyDescent="0.35">
      <c r="A47" s="13">
        <v>100080</v>
      </c>
      <c r="B47" cm="1">
        <f t="array" ref="B47">_xlfn._xlws.FILTER('FAB OVERVIEW'!$C$9:$C$144,'FAB OVERVIEW'!$B$9:$B$144='Fab Import Sheet'!A47,_xlfn._xlws.FILTER('FAB OVERVIEW'!G52:G182,'FAB OVERVIEW'!$F$9:$F$139='Fab Import Sheet'!A47,_xlfn._xlws.FILTER('FAB OVERVIEW'!$K$9:$K$43,'FAB OVERVIEW'!$J$9:$J$43='Fab Import Sheet'!A47,_xlfn._xlws.FILTER('FAB OVERVIEW'!$N$9:$N$32,'FAB OVERVIEW'!$M$9:$M$32='Fab Import Sheet'!A47,_xlfn._xlws.FILTER('FAB OVERVIEW'!$Q$9:$Q$18,'FAB OVERVIEW'!$P$9:$P$18='Fab Import Sheet'!A47,_xlfn._xlws.FILTER('FAB OVERVIEW'!$T$9,'FAB OVERVIEW'!$S$9='Fab Import Sheet'!A47,_xlfn._xlws.FILTER('FAB OVERVIEW'!$W$9:$W$12,'FAB OVERVIEW'!$V$9:$V$12='Fab Import Sheet'!A47,_xlfn._xlws.FILTER('FAB OVERVIEW'!$Z$9:$Z$10,'FAB OVERVIEW'!$Y$9:$Y$10='Fab Import Sheet'!A47))))))))</f>
        <v>20</v>
      </c>
    </row>
    <row r="48" spans="1:2" x14ac:dyDescent="0.35">
      <c r="A48" s="13" t="str">
        <v>100081-G-CSA</v>
      </c>
      <c r="B48" cm="1">
        <f t="array" ref="B48">_xlfn._xlws.FILTER('FAB OVERVIEW'!$C$9:$C$144,'FAB OVERVIEW'!$B$9:$B$144='Fab Import Sheet'!A48,_xlfn._xlws.FILTER('FAB OVERVIEW'!G53:G183,'FAB OVERVIEW'!$F$9:$F$139='Fab Import Sheet'!A48,_xlfn._xlws.FILTER('FAB OVERVIEW'!$K$9:$K$43,'FAB OVERVIEW'!$J$9:$J$43='Fab Import Sheet'!A48,_xlfn._xlws.FILTER('FAB OVERVIEW'!$N$9:$N$32,'FAB OVERVIEW'!$M$9:$M$32='Fab Import Sheet'!A48,_xlfn._xlws.FILTER('FAB OVERVIEW'!$Q$9:$Q$18,'FAB OVERVIEW'!$P$9:$P$18='Fab Import Sheet'!A48,_xlfn._xlws.FILTER('FAB OVERVIEW'!$T$9,'FAB OVERVIEW'!$S$9='Fab Import Sheet'!A48,_xlfn._xlws.FILTER('FAB OVERVIEW'!$W$9:$W$12,'FAB OVERVIEW'!$V$9:$V$12='Fab Import Sheet'!A48,_xlfn._xlws.FILTER('FAB OVERVIEW'!$Z$9:$Z$10,'FAB OVERVIEW'!$Y$9:$Y$10='Fab Import Sheet'!A48))))))))</f>
        <v>20</v>
      </c>
    </row>
    <row r="49" spans="1:2" x14ac:dyDescent="0.35">
      <c r="A49" s="13">
        <v>100081</v>
      </c>
      <c r="B49" cm="1">
        <f t="array" ref="B49">_xlfn._xlws.FILTER('FAB OVERVIEW'!$C$9:$C$144,'FAB OVERVIEW'!$B$9:$B$144='Fab Import Sheet'!A49,_xlfn._xlws.FILTER('FAB OVERVIEW'!G54:G184,'FAB OVERVIEW'!$F$9:$F$139='Fab Import Sheet'!A49,_xlfn._xlws.FILTER('FAB OVERVIEW'!$K$9:$K$43,'FAB OVERVIEW'!$J$9:$J$43='Fab Import Sheet'!A49,_xlfn._xlws.FILTER('FAB OVERVIEW'!$N$9:$N$32,'FAB OVERVIEW'!$M$9:$M$32='Fab Import Sheet'!A49,_xlfn._xlws.FILTER('FAB OVERVIEW'!$Q$9:$Q$18,'FAB OVERVIEW'!$P$9:$P$18='Fab Import Sheet'!A49,_xlfn._xlws.FILTER('FAB OVERVIEW'!$T$9,'FAB OVERVIEW'!$S$9='Fab Import Sheet'!A49,_xlfn._xlws.FILTER('FAB OVERVIEW'!$W$9:$W$12,'FAB OVERVIEW'!$V$9:$V$12='Fab Import Sheet'!A49,_xlfn._xlws.FILTER('FAB OVERVIEW'!$Z$9:$Z$10,'FAB OVERVIEW'!$Y$9:$Y$10='Fab Import Sheet'!A49))))))))</f>
        <v>20</v>
      </c>
    </row>
    <row r="50" spans="1:2" x14ac:dyDescent="0.35">
      <c r="A50" s="13">
        <v>100083</v>
      </c>
      <c r="B50" cm="1">
        <f t="array" ref="B50">_xlfn._xlws.FILTER('FAB OVERVIEW'!$C$9:$C$144,'FAB OVERVIEW'!$B$9:$B$144='Fab Import Sheet'!A50,_xlfn._xlws.FILTER('FAB OVERVIEW'!G55:G185,'FAB OVERVIEW'!$F$9:$F$139='Fab Import Sheet'!A50,_xlfn._xlws.FILTER('FAB OVERVIEW'!$K$9:$K$43,'FAB OVERVIEW'!$J$9:$J$43='Fab Import Sheet'!A50,_xlfn._xlws.FILTER('FAB OVERVIEW'!$N$9:$N$32,'FAB OVERVIEW'!$M$9:$M$32='Fab Import Sheet'!A50,_xlfn._xlws.FILTER('FAB OVERVIEW'!$Q$9:$Q$18,'FAB OVERVIEW'!$P$9:$P$18='Fab Import Sheet'!A50,_xlfn._xlws.FILTER('FAB OVERVIEW'!$T$9,'FAB OVERVIEW'!$S$9='Fab Import Sheet'!A50,_xlfn._xlws.FILTER('FAB OVERVIEW'!$W$9:$W$12,'FAB OVERVIEW'!$V$9:$V$12='Fab Import Sheet'!A50,_xlfn._xlws.FILTER('FAB OVERVIEW'!$Z$9:$Z$10,'FAB OVERVIEW'!$Y$9:$Y$10='Fab Import Sheet'!A50))))))))</f>
        <v>30</v>
      </c>
    </row>
    <row r="51" spans="1:2" x14ac:dyDescent="0.35">
      <c r="A51" s="13">
        <v>100107</v>
      </c>
      <c r="B51" cm="1">
        <f t="array" ref="B51">_xlfn._xlws.FILTER('FAB OVERVIEW'!$C$9:$C$144,'FAB OVERVIEW'!$B$9:$B$144='Fab Import Sheet'!A51,_xlfn._xlws.FILTER('FAB OVERVIEW'!G56:G186,'FAB OVERVIEW'!$F$9:$F$139='Fab Import Sheet'!A51,_xlfn._xlws.FILTER('FAB OVERVIEW'!$K$9:$K$43,'FAB OVERVIEW'!$J$9:$J$43='Fab Import Sheet'!A51,_xlfn._xlws.FILTER('FAB OVERVIEW'!$N$9:$N$32,'FAB OVERVIEW'!$M$9:$M$32='Fab Import Sheet'!A51,_xlfn._xlws.FILTER('FAB OVERVIEW'!$Q$9:$Q$18,'FAB OVERVIEW'!$P$9:$P$18='Fab Import Sheet'!A51,_xlfn._xlws.FILTER('FAB OVERVIEW'!$T$9,'FAB OVERVIEW'!$S$9='Fab Import Sheet'!A51,_xlfn._xlws.FILTER('FAB OVERVIEW'!$W$9:$W$12,'FAB OVERVIEW'!$V$9:$V$12='Fab Import Sheet'!A51,_xlfn._xlws.FILTER('FAB OVERVIEW'!$Z$9:$Z$10,'FAB OVERVIEW'!$Y$9:$Y$10='Fab Import Sheet'!A51))))))))</f>
        <v>70</v>
      </c>
    </row>
    <row r="52" spans="1:2" x14ac:dyDescent="0.35">
      <c r="A52" s="13">
        <v>100112</v>
      </c>
      <c r="B52" cm="1">
        <f t="array" ref="B52">_xlfn._xlws.FILTER('FAB OVERVIEW'!$C$9:$C$144,'FAB OVERVIEW'!$B$9:$B$144='Fab Import Sheet'!A52,_xlfn._xlws.FILTER('FAB OVERVIEW'!G57:G187,'FAB OVERVIEW'!$F$9:$F$139='Fab Import Sheet'!A52,_xlfn._xlws.FILTER('FAB OVERVIEW'!$K$9:$K$43,'FAB OVERVIEW'!$J$9:$J$43='Fab Import Sheet'!A52,_xlfn._xlws.FILTER('FAB OVERVIEW'!$N$9:$N$32,'FAB OVERVIEW'!$M$9:$M$32='Fab Import Sheet'!A52,_xlfn._xlws.FILTER('FAB OVERVIEW'!$Q$9:$Q$18,'FAB OVERVIEW'!$P$9:$P$18='Fab Import Sheet'!A52,_xlfn._xlws.FILTER('FAB OVERVIEW'!$T$9,'FAB OVERVIEW'!$S$9='Fab Import Sheet'!A52,_xlfn._xlws.FILTER('FAB OVERVIEW'!$W$9:$W$12,'FAB OVERVIEW'!$V$9:$V$12='Fab Import Sheet'!A52,_xlfn._xlws.FILTER('FAB OVERVIEW'!$Z$9:$Z$10,'FAB OVERVIEW'!$Y$9:$Y$10='Fab Import Sheet'!A52))))))))</f>
        <v>75</v>
      </c>
    </row>
    <row r="53" spans="1:2" x14ac:dyDescent="0.35">
      <c r="A53" s="13">
        <v>100114</v>
      </c>
      <c r="B53" cm="1">
        <f t="array" ref="B53">_xlfn._xlws.FILTER('FAB OVERVIEW'!$C$9:$C$144,'FAB OVERVIEW'!$B$9:$B$144='Fab Import Sheet'!A53,_xlfn._xlws.FILTER('FAB OVERVIEW'!G58:G188,'FAB OVERVIEW'!$F$9:$F$139='Fab Import Sheet'!A53,_xlfn._xlws.FILTER('FAB OVERVIEW'!$K$9:$K$43,'FAB OVERVIEW'!$J$9:$J$43='Fab Import Sheet'!A53,_xlfn._xlws.FILTER('FAB OVERVIEW'!$N$9:$N$32,'FAB OVERVIEW'!$M$9:$M$32='Fab Import Sheet'!A53,_xlfn._xlws.FILTER('FAB OVERVIEW'!$Q$9:$Q$18,'FAB OVERVIEW'!$P$9:$P$18='Fab Import Sheet'!A53,_xlfn._xlws.FILTER('FAB OVERVIEW'!$T$9,'FAB OVERVIEW'!$S$9='Fab Import Sheet'!A53,_xlfn._xlws.FILTER('FAB OVERVIEW'!$W$9:$W$12,'FAB OVERVIEW'!$V$9:$V$12='Fab Import Sheet'!A53,_xlfn._xlws.FILTER('FAB OVERVIEW'!$Z$9:$Z$10,'FAB OVERVIEW'!$Y$9:$Y$10='Fab Import Sheet'!A53))))))))</f>
        <v>75</v>
      </c>
    </row>
    <row r="54" spans="1:2" x14ac:dyDescent="0.35">
      <c r="A54" s="13">
        <v>100115</v>
      </c>
      <c r="B54" cm="1">
        <f t="array" ref="B54">_xlfn._xlws.FILTER('FAB OVERVIEW'!$C$9:$C$144,'FAB OVERVIEW'!$B$9:$B$144='Fab Import Sheet'!A54,_xlfn._xlws.FILTER('FAB OVERVIEW'!G59:G189,'FAB OVERVIEW'!$F$9:$F$139='Fab Import Sheet'!A54,_xlfn._xlws.FILTER('FAB OVERVIEW'!$K$9:$K$43,'FAB OVERVIEW'!$J$9:$J$43='Fab Import Sheet'!A54,_xlfn._xlws.FILTER('FAB OVERVIEW'!$N$9:$N$32,'FAB OVERVIEW'!$M$9:$M$32='Fab Import Sheet'!A54,_xlfn._xlws.FILTER('FAB OVERVIEW'!$Q$9:$Q$18,'FAB OVERVIEW'!$P$9:$P$18='Fab Import Sheet'!A54,_xlfn._xlws.FILTER('FAB OVERVIEW'!$T$9,'FAB OVERVIEW'!$S$9='Fab Import Sheet'!A54,_xlfn._xlws.FILTER('FAB OVERVIEW'!$W$9:$W$12,'FAB OVERVIEW'!$V$9:$V$12='Fab Import Sheet'!A54,_xlfn._xlws.FILTER('FAB OVERVIEW'!$Z$9:$Z$10,'FAB OVERVIEW'!$Y$9:$Y$10='Fab Import Sheet'!A54))))))))</f>
        <v>150</v>
      </c>
    </row>
    <row r="55" spans="1:2" x14ac:dyDescent="0.35">
      <c r="A55" s="13">
        <v>100117</v>
      </c>
      <c r="B55" cm="1">
        <f t="array" ref="B55">_xlfn._xlws.FILTER('FAB OVERVIEW'!$C$9:$C$144,'FAB OVERVIEW'!$B$9:$B$144='Fab Import Sheet'!A55,_xlfn._xlws.FILTER('FAB OVERVIEW'!G60:G190,'FAB OVERVIEW'!$F$9:$F$139='Fab Import Sheet'!A55,_xlfn._xlws.FILTER('FAB OVERVIEW'!$K$9:$K$43,'FAB OVERVIEW'!$J$9:$J$43='Fab Import Sheet'!A55,_xlfn._xlws.FILTER('FAB OVERVIEW'!$N$9:$N$32,'FAB OVERVIEW'!$M$9:$M$32='Fab Import Sheet'!A55,_xlfn._xlws.FILTER('FAB OVERVIEW'!$Q$9:$Q$18,'FAB OVERVIEW'!$P$9:$P$18='Fab Import Sheet'!A55,_xlfn._xlws.FILTER('FAB OVERVIEW'!$T$9,'FAB OVERVIEW'!$S$9='Fab Import Sheet'!A55,_xlfn._xlws.FILTER('FAB OVERVIEW'!$W$9:$W$12,'FAB OVERVIEW'!$V$9:$V$12='Fab Import Sheet'!A55,_xlfn._xlws.FILTER('FAB OVERVIEW'!$Z$9:$Z$10,'FAB OVERVIEW'!$Y$9:$Y$10='Fab Import Sheet'!A55))))))))</f>
        <v>75</v>
      </c>
    </row>
    <row r="56" spans="1:2" x14ac:dyDescent="0.35">
      <c r="A56" s="13">
        <v>100118</v>
      </c>
      <c r="B56" cm="1">
        <f t="array" ref="B56">_xlfn._xlws.FILTER('FAB OVERVIEW'!$C$9:$C$144,'FAB OVERVIEW'!$B$9:$B$144='Fab Import Sheet'!A56,_xlfn._xlws.FILTER('FAB OVERVIEW'!G61:G191,'FAB OVERVIEW'!$F$9:$F$139='Fab Import Sheet'!A56,_xlfn._xlws.FILTER('FAB OVERVIEW'!$K$9:$K$43,'FAB OVERVIEW'!$J$9:$J$43='Fab Import Sheet'!A56,_xlfn._xlws.FILTER('FAB OVERVIEW'!$N$9:$N$32,'FAB OVERVIEW'!$M$9:$M$32='Fab Import Sheet'!A56,_xlfn._xlws.FILTER('FAB OVERVIEW'!$Q$9:$Q$18,'FAB OVERVIEW'!$P$9:$P$18='Fab Import Sheet'!A56,_xlfn._xlws.FILTER('FAB OVERVIEW'!$T$9,'FAB OVERVIEW'!$S$9='Fab Import Sheet'!A56,_xlfn._xlws.FILTER('FAB OVERVIEW'!$W$9:$W$12,'FAB OVERVIEW'!$V$9:$V$12='Fab Import Sheet'!A56,_xlfn._xlws.FILTER('FAB OVERVIEW'!$Z$9:$Z$10,'FAB OVERVIEW'!$Y$9:$Y$10='Fab Import Sheet'!A56))))))))</f>
        <v>75</v>
      </c>
    </row>
    <row r="57" spans="1:2" x14ac:dyDescent="0.35">
      <c r="A57" s="13">
        <v>100119</v>
      </c>
      <c r="B57" cm="1">
        <f t="array" ref="B57">_xlfn._xlws.FILTER('FAB OVERVIEW'!$C$9:$C$144,'FAB OVERVIEW'!$B$9:$B$144='Fab Import Sheet'!A57,_xlfn._xlws.FILTER('FAB OVERVIEW'!G62:G192,'FAB OVERVIEW'!$F$9:$F$139='Fab Import Sheet'!A57,_xlfn._xlws.FILTER('FAB OVERVIEW'!$K$9:$K$43,'FAB OVERVIEW'!$J$9:$J$43='Fab Import Sheet'!A57,_xlfn._xlws.FILTER('FAB OVERVIEW'!$N$9:$N$32,'FAB OVERVIEW'!$M$9:$M$32='Fab Import Sheet'!A57,_xlfn._xlws.FILTER('FAB OVERVIEW'!$Q$9:$Q$18,'FAB OVERVIEW'!$P$9:$P$18='Fab Import Sheet'!A57,_xlfn._xlws.FILTER('FAB OVERVIEW'!$T$9,'FAB OVERVIEW'!$S$9='Fab Import Sheet'!A57,_xlfn._xlws.FILTER('FAB OVERVIEW'!$W$9:$W$12,'FAB OVERVIEW'!$V$9:$V$12='Fab Import Sheet'!A57,_xlfn._xlws.FILTER('FAB OVERVIEW'!$Z$9:$Z$10,'FAB OVERVIEW'!$Y$9:$Y$10='Fab Import Sheet'!A57))))))))</f>
        <v>75</v>
      </c>
    </row>
    <row r="58" spans="1:2" x14ac:dyDescent="0.35">
      <c r="A58" s="13">
        <v>100121</v>
      </c>
      <c r="B58" cm="1">
        <f t="array" ref="B58">_xlfn._xlws.FILTER('FAB OVERVIEW'!$C$9:$C$144,'FAB OVERVIEW'!$B$9:$B$144='Fab Import Sheet'!A58,_xlfn._xlws.FILTER('FAB OVERVIEW'!G63:G193,'FAB OVERVIEW'!$F$9:$F$139='Fab Import Sheet'!A58,_xlfn._xlws.FILTER('FAB OVERVIEW'!$K$9:$K$43,'FAB OVERVIEW'!$J$9:$J$43='Fab Import Sheet'!A58,_xlfn._xlws.FILTER('FAB OVERVIEW'!$N$9:$N$32,'FAB OVERVIEW'!$M$9:$M$32='Fab Import Sheet'!A58,_xlfn._xlws.FILTER('FAB OVERVIEW'!$Q$9:$Q$18,'FAB OVERVIEW'!$P$9:$P$18='Fab Import Sheet'!A58,_xlfn._xlws.FILTER('FAB OVERVIEW'!$T$9,'FAB OVERVIEW'!$S$9='Fab Import Sheet'!A58,_xlfn._xlws.FILTER('FAB OVERVIEW'!$W$9:$W$12,'FAB OVERVIEW'!$V$9:$V$12='Fab Import Sheet'!A58,_xlfn._xlws.FILTER('FAB OVERVIEW'!$Z$9:$Z$10,'FAB OVERVIEW'!$Y$9:$Y$10='Fab Import Sheet'!A58))))))))</f>
        <v>75</v>
      </c>
    </row>
    <row r="59" spans="1:2" x14ac:dyDescent="0.35">
      <c r="A59" s="13">
        <v>100122</v>
      </c>
      <c r="B59" cm="1">
        <f t="array" ref="B59">_xlfn._xlws.FILTER('FAB OVERVIEW'!$C$9:$C$144,'FAB OVERVIEW'!$B$9:$B$144='Fab Import Sheet'!A59,_xlfn._xlws.FILTER('FAB OVERVIEW'!G64:G194,'FAB OVERVIEW'!$F$9:$F$139='Fab Import Sheet'!A59,_xlfn._xlws.FILTER('FAB OVERVIEW'!$K$9:$K$43,'FAB OVERVIEW'!$J$9:$J$43='Fab Import Sheet'!A59,_xlfn._xlws.FILTER('FAB OVERVIEW'!$N$9:$N$32,'FAB OVERVIEW'!$M$9:$M$32='Fab Import Sheet'!A59,_xlfn._xlws.FILTER('FAB OVERVIEW'!$Q$9:$Q$18,'FAB OVERVIEW'!$P$9:$P$18='Fab Import Sheet'!A59,_xlfn._xlws.FILTER('FAB OVERVIEW'!$T$9,'FAB OVERVIEW'!$S$9='Fab Import Sheet'!A59,_xlfn._xlws.FILTER('FAB OVERVIEW'!$W$9:$W$12,'FAB OVERVIEW'!$V$9:$V$12='Fab Import Sheet'!A59,_xlfn._xlws.FILTER('FAB OVERVIEW'!$Z$9:$Z$10,'FAB OVERVIEW'!$Y$9:$Y$10='Fab Import Sheet'!A59))))))))</f>
        <v>75</v>
      </c>
    </row>
    <row r="60" spans="1:2" x14ac:dyDescent="0.35">
      <c r="A60" s="13">
        <v>100123</v>
      </c>
      <c r="B60" cm="1">
        <f t="array" ref="B60">_xlfn._xlws.FILTER('FAB OVERVIEW'!$C$9:$C$144,'FAB OVERVIEW'!$B$9:$B$144='Fab Import Sheet'!A60,_xlfn._xlws.FILTER('FAB OVERVIEW'!G65:G195,'FAB OVERVIEW'!$F$9:$F$139='Fab Import Sheet'!A60,_xlfn._xlws.FILTER('FAB OVERVIEW'!$K$9:$K$43,'FAB OVERVIEW'!$J$9:$J$43='Fab Import Sheet'!A60,_xlfn._xlws.FILTER('FAB OVERVIEW'!$N$9:$N$32,'FAB OVERVIEW'!$M$9:$M$32='Fab Import Sheet'!A60,_xlfn._xlws.FILTER('FAB OVERVIEW'!$Q$9:$Q$18,'FAB OVERVIEW'!$P$9:$P$18='Fab Import Sheet'!A60,_xlfn._xlws.FILTER('FAB OVERVIEW'!$T$9,'FAB OVERVIEW'!$S$9='Fab Import Sheet'!A60,_xlfn._xlws.FILTER('FAB OVERVIEW'!$W$9:$W$12,'FAB OVERVIEW'!$V$9:$V$12='Fab Import Sheet'!A60,_xlfn._xlws.FILTER('FAB OVERVIEW'!$Z$9:$Z$10,'FAB OVERVIEW'!$Y$9:$Y$10='Fab Import Sheet'!A60))))))))</f>
        <v>75</v>
      </c>
    </row>
    <row r="61" spans="1:2" x14ac:dyDescent="0.35">
      <c r="A61" s="13">
        <v>100136</v>
      </c>
      <c r="B61" cm="1">
        <f t="array" ref="B61">_xlfn._xlws.FILTER('FAB OVERVIEW'!$C$9:$C$144,'FAB OVERVIEW'!$B$9:$B$144='Fab Import Sheet'!A61,_xlfn._xlws.FILTER('FAB OVERVIEW'!G66:G196,'FAB OVERVIEW'!$F$9:$F$139='Fab Import Sheet'!A61,_xlfn._xlws.FILTER('FAB OVERVIEW'!$K$9:$K$43,'FAB OVERVIEW'!$J$9:$J$43='Fab Import Sheet'!A61,_xlfn._xlws.FILTER('FAB OVERVIEW'!$N$9:$N$32,'FAB OVERVIEW'!$M$9:$M$32='Fab Import Sheet'!A61,_xlfn._xlws.FILTER('FAB OVERVIEW'!$Q$9:$Q$18,'FAB OVERVIEW'!$P$9:$P$18='Fab Import Sheet'!A61,_xlfn._xlws.FILTER('FAB OVERVIEW'!$T$9,'FAB OVERVIEW'!$S$9='Fab Import Sheet'!A61,_xlfn._xlws.FILTER('FAB OVERVIEW'!$W$9:$W$12,'FAB OVERVIEW'!$V$9:$V$12='Fab Import Sheet'!A61,_xlfn._xlws.FILTER('FAB OVERVIEW'!$Z$9:$Z$10,'FAB OVERVIEW'!$Y$9:$Y$10='Fab Import Sheet'!A61))))))))</f>
        <v>140</v>
      </c>
    </row>
    <row r="62" spans="1:2" x14ac:dyDescent="0.35">
      <c r="A62" s="13">
        <v>100160</v>
      </c>
      <c r="B62" cm="1">
        <f t="array" ref="B62">_xlfn._xlws.FILTER('FAB OVERVIEW'!$C$9:$C$144,'FAB OVERVIEW'!$B$9:$B$144='Fab Import Sheet'!A62,_xlfn._xlws.FILTER('FAB OVERVIEW'!G67:G197,'FAB OVERVIEW'!$F$9:$F$139='Fab Import Sheet'!A62,_xlfn._xlws.FILTER('FAB OVERVIEW'!$K$9:$K$43,'FAB OVERVIEW'!$J$9:$J$43='Fab Import Sheet'!A62,_xlfn._xlws.FILTER('FAB OVERVIEW'!$N$9:$N$32,'FAB OVERVIEW'!$M$9:$M$32='Fab Import Sheet'!A62,_xlfn._xlws.FILTER('FAB OVERVIEW'!$Q$9:$Q$18,'FAB OVERVIEW'!$P$9:$P$18='Fab Import Sheet'!A62,_xlfn._xlws.FILTER('FAB OVERVIEW'!$T$9,'FAB OVERVIEW'!$S$9='Fab Import Sheet'!A62,_xlfn._xlws.FILTER('FAB OVERVIEW'!$W$9:$W$12,'FAB OVERVIEW'!$V$9:$V$12='Fab Import Sheet'!A62,_xlfn._xlws.FILTER('FAB OVERVIEW'!$Z$9:$Z$10,'FAB OVERVIEW'!$Y$9:$Y$10='Fab Import Sheet'!A62))))))))</f>
        <v>95</v>
      </c>
    </row>
    <row r="63" spans="1:2" x14ac:dyDescent="0.35">
      <c r="A63" s="13">
        <v>100161</v>
      </c>
      <c r="B63" cm="1">
        <f t="array" ref="B63">_xlfn._xlws.FILTER('FAB OVERVIEW'!$C$9:$C$144,'FAB OVERVIEW'!$B$9:$B$144='Fab Import Sheet'!A63,_xlfn._xlws.FILTER('FAB OVERVIEW'!G68:G198,'FAB OVERVIEW'!$F$9:$F$139='Fab Import Sheet'!A63,_xlfn._xlws.FILTER('FAB OVERVIEW'!$K$9:$K$43,'FAB OVERVIEW'!$J$9:$J$43='Fab Import Sheet'!A63,_xlfn._xlws.FILTER('FAB OVERVIEW'!$N$9:$N$32,'FAB OVERVIEW'!$M$9:$M$32='Fab Import Sheet'!A63,_xlfn._xlws.FILTER('FAB OVERVIEW'!$Q$9:$Q$18,'FAB OVERVIEW'!$P$9:$P$18='Fab Import Sheet'!A63,_xlfn._xlws.FILTER('FAB OVERVIEW'!$T$9,'FAB OVERVIEW'!$S$9='Fab Import Sheet'!A63,_xlfn._xlws.FILTER('FAB OVERVIEW'!$W$9:$W$12,'FAB OVERVIEW'!$V$9:$V$12='Fab Import Sheet'!A63,_xlfn._xlws.FILTER('FAB OVERVIEW'!$Z$9:$Z$10,'FAB OVERVIEW'!$Y$9:$Y$10='Fab Import Sheet'!A63))))))))</f>
        <v>95</v>
      </c>
    </row>
    <row r="64" spans="1:2" x14ac:dyDescent="0.35">
      <c r="A64" s="13">
        <v>100162</v>
      </c>
      <c r="B64" cm="1">
        <f t="array" ref="B64">_xlfn._xlws.FILTER('FAB OVERVIEW'!$C$9:$C$144,'FAB OVERVIEW'!$B$9:$B$144='Fab Import Sheet'!A64,_xlfn._xlws.FILTER('FAB OVERVIEW'!G69:G199,'FAB OVERVIEW'!$F$9:$F$139='Fab Import Sheet'!A64,_xlfn._xlws.FILTER('FAB OVERVIEW'!$K$9:$K$43,'FAB OVERVIEW'!$J$9:$J$43='Fab Import Sheet'!A64,_xlfn._xlws.FILTER('FAB OVERVIEW'!$N$9:$N$32,'FAB OVERVIEW'!$M$9:$M$32='Fab Import Sheet'!A64,_xlfn._xlws.FILTER('FAB OVERVIEW'!$Q$9:$Q$18,'FAB OVERVIEW'!$P$9:$P$18='Fab Import Sheet'!A64,_xlfn._xlws.FILTER('FAB OVERVIEW'!$T$9,'FAB OVERVIEW'!$S$9='Fab Import Sheet'!A64,_xlfn._xlws.FILTER('FAB OVERVIEW'!$W$9:$W$12,'FAB OVERVIEW'!$V$9:$V$12='Fab Import Sheet'!A64,_xlfn._xlws.FILTER('FAB OVERVIEW'!$Z$9:$Z$10,'FAB OVERVIEW'!$Y$9:$Y$10='Fab Import Sheet'!A64))))))))</f>
        <v>95</v>
      </c>
    </row>
    <row r="65" spans="1:2" x14ac:dyDescent="0.35">
      <c r="A65" s="13" t="str">
        <v>100176-PPG-CSA</v>
      </c>
      <c r="B65" cm="1">
        <f t="array" ref="B65">_xlfn._xlws.FILTER('FAB OVERVIEW'!$C$9:$C$144,'FAB OVERVIEW'!$B$9:$B$144='Fab Import Sheet'!A65,_xlfn._xlws.FILTER('FAB OVERVIEW'!G70:G200,'FAB OVERVIEW'!$F$9:$F$139='Fab Import Sheet'!A65,_xlfn._xlws.FILTER('FAB OVERVIEW'!$K$9:$K$43,'FAB OVERVIEW'!$J$9:$J$43='Fab Import Sheet'!A65,_xlfn._xlws.FILTER('FAB OVERVIEW'!$N$9:$N$32,'FAB OVERVIEW'!$M$9:$M$32='Fab Import Sheet'!A65,_xlfn._xlws.FILTER('FAB OVERVIEW'!$Q$9:$Q$18,'FAB OVERVIEW'!$P$9:$P$18='Fab Import Sheet'!A65,_xlfn._xlws.FILTER('FAB OVERVIEW'!$T$9,'FAB OVERVIEW'!$S$9='Fab Import Sheet'!A65,_xlfn._xlws.FILTER('FAB OVERVIEW'!$W$9:$W$12,'FAB OVERVIEW'!$V$9:$V$12='Fab Import Sheet'!A65,_xlfn._xlws.FILTER('FAB OVERVIEW'!$Z$9:$Z$10,'FAB OVERVIEW'!$Y$9:$Y$10='Fab Import Sheet'!A65))))))))</f>
        <v>255</v>
      </c>
    </row>
    <row r="66" spans="1:2" x14ac:dyDescent="0.35">
      <c r="A66" s="13">
        <v>100199</v>
      </c>
      <c r="B66" cm="1">
        <f t="array" ref="B66">_xlfn._xlws.FILTER('FAB OVERVIEW'!$C$9:$C$144,'FAB OVERVIEW'!$B$9:$B$144='Fab Import Sheet'!A66,_xlfn._xlws.FILTER('FAB OVERVIEW'!G71:G201,'FAB OVERVIEW'!$F$9:$F$139='Fab Import Sheet'!A66,_xlfn._xlws.FILTER('FAB OVERVIEW'!$K$9:$K$43,'FAB OVERVIEW'!$J$9:$J$43='Fab Import Sheet'!A66,_xlfn._xlws.FILTER('FAB OVERVIEW'!$N$9:$N$32,'FAB OVERVIEW'!$M$9:$M$32='Fab Import Sheet'!A66,_xlfn._xlws.FILTER('FAB OVERVIEW'!$Q$9:$Q$18,'FAB OVERVIEW'!$P$9:$P$18='Fab Import Sheet'!A66,_xlfn._xlws.FILTER('FAB OVERVIEW'!$T$9,'FAB OVERVIEW'!$S$9='Fab Import Sheet'!A66,_xlfn._xlws.FILTER('FAB OVERVIEW'!$W$9:$W$12,'FAB OVERVIEW'!$V$9:$V$12='Fab Import Sheet'!A66,_xlfn._xlws.FILTER('FAB OVERVIEW'!$Z$9:$Z$10,'FAB OVERVIEW'!$Y$9:$Y$10='Fab Import Sheet'!A66))))))))</f>
        <v>30</v>
      </c>
    </row>
    <row r="67" spans="1:2" x14ac:dyDescent="0.35">
      <c r="A67" s="13" t="str">
        <v>100294-FLAT</v>
      </c>
      <c r="B67" cm="1">
        <f t="array" ref="B67">_xlfn._xlws.FILTER('FAB OVERVIEW'!$C$9:$C$144,'FAB OVERVIEW'!$B$9:$B$144='Fab Import Sheet'!A67,_xlfn._xlws.FILTER('FAB OVERVIEW'!G72:G202,'FAB OVERVIEW'!$F$9:$F$139='Fab Import Sheet'!A67,_xlfn._xlws.FILTER('FAB OVERVIEW'!$K$9:$K$43,'FAB OVERVIEW'!$J$9:$J$43='Fab Import Sheet'!A67,_xlfn._xlws.FILTER('FAB OVERVIEW'!$N$9:$N$32,'FAB OVERVIEW'!$M$9:$M$32='Fab Import Sheet'!A67,_xlfn._xlws.FILTER('FAB OVERVIEW'!$Q$9:$Q$18,'FAB OVERVIEW'!$P$9:$P$18='Fab Import Sheet'!A67,_xlfn._xlws.FILTER('FAB OVERVIEW'!$T$9,'FAB OVERVIEW'!$S$9='Fab Import Sheet'!A67,_xlfn._xlws.FILTER('FAB OVERVIEW'!$W$9:$W$12,'FAB OVERVIEW'!$V$9:$V$12='Fab Import Sheet'!A67,_xlfn._xlws.FILTER('FAB OVERVIEW'!$Z$9:$Z$10,'FAB OVERVIEW'!$Y$9:$Y$10='Fab Import Sheet'!A67))))))))</f>
        <v>255</v>
      </c>
    </row>
    <row r="68" spans="1:2" x14ac:dyDescent="0.35">
      <c r="A68" s="13" t="str">
        <v>100294-FORM</v>
      </c>
      <c r="B68" cm="1">
        <f t="array" ref="B68">_xlfn._xlws.FILTER('FAB OVERVIEW'!$C$9:$C$144,'FAB OVERVIEW'!$B$9:$B$144='Fab Import Sheet'!A68,_xlfn._xlws.FILTER('FAB OVERVIEW'!G73:G203,'FAB OVERVIEW'!$F$9:$F$139='Fab Import Sheet'!A68,_xlfn._xlws.FILTER('FAB OVERVIEW'!$K$9:$K$43,'FAB OVERVIEW'!$J$9:$J$43='Fab Import Sheet'!A68,_xlfn._xlws.FILTER('FAB OVERVIEW'!$N$9:$N$32,'FAB OVERVIEW'!$M$9:$M$32='Fab Import Sheet'!A68,_xlfn._xlws.FILTER('FAB OVERVIEW'!$Q$9:$Q$18,'FAB OVERVIEW'!$P$9:$P$18='Fab Import Sheet'!A68,_xlfn._xlws.FILTER('FAB OVERVIEW'!$T$9,'FAB OVERVIEW'!$S$9='Fab Import Sheet'!A68,_xlfn._xlws.FILTER('FAB OVERVIEW'!$W$9:$W$12,'FAB OVERVIEW'!$V$9:$V$12='Fab Import Sheet'!A68,_xlfn._xlws.FILTER('FAB OVERVIEW'!$Z$9:$Z$10,'FAB OVERVIEW'!$Y$9:$Y$10='Fab Import Sheet'!A68))))))))</f>
        <v>180</v>
      </c>
    </row>
    <row r="69" spans="1:2" x14ac:dyDescent="0.35">
      <c r="A69" s="13" t="str">
        <v>100295-FLAT</v>
      </c>
      <c r="B69" cm="1">
        <f t="array" ref="B69">_xlfn._xlws.FILTER('FAB OVERVIEW'!$C$9:$C$144,'FAB OVERVIEW'!$B$9:$B$144='Fab Import Sheet'!A69,_xlfn._xlws.FILTER('FAB OVERVIEW'!G74:G204,'FAB OVERVIEW'!$F$9:$F$139='Fab Import Sheet'!A69,_xlfn._xlws.FILTER('FAB OVERVIEW'!$K$9:$K$43,'FAB OVERVIEW'!$J$9:$J$43='Fab Import Sheet'!A69,_xlfn._xlws.FILTER('FAB OVERVIEW'!$N$9:$N$32,'FAB OVERVIEW'!$M$9:$M$32='Fab Import Sheet'!A69,_xlfn._xlws.FILTER('FAB OVERVIEW'!$Q$9:$Q$18,'FAB OVERVIEW'!$P$9:$P$18='Fab Import Sheet'!A69,_xlfn._xlws.FILTER('FAB OVERVIEW'!$T$9,'FAB OVERVIEW'!$S$9='Fab Import Sheet'!A69,_xlfn._xlws.FILTER('FAB OVERVIEW'!$W$9:$W$12,'FAB OVERVIEW'!$V$9:$V$12='Fab Import Sheet'!A69,_xlfn._xlws.FILTER('FAB OVERVIEW'!$Z$9:$Z$10,'FAB OVERVIEW'!$Y$9:$Y$10='Fab Import Sheet'!A69))))))))</f>
        <v>255</v>
      </c>
    </row>
    <row r="70" spans="1:2" x14ac:dyDescent="0.35">
      <c r="A70" s="13" t="str">
        <v>100295-FORM</v>
      </c>
      <c r="B70" cm="1">
        <f t="array" ref="B70">_xlfn._xlws.FILTER('FAB OVERVIEW'!$C$9:$C$144,'FAB OVERVIEW'!$B$9:$B$144='Fab Import Sheet'!A70,_xlfn._xlws.FILTER('FAB OVERVIEW'!G75:G205,'FAB OVERVIEW'!$F$9:$F$139='Fab Import Sheet'!A70,_xlfn._xlws.FILTER('FAB OVERVIEW'!$K$9:$K$43,'FAB OVERVIEW'!$J$9:$J$43='Fab Import Sheet'!A70,_xlfn._xlws.FILTER('FAB OVERVIEW'!$N$9:$N$32,'FAB OVERVIEW'!$M$9:$M$32='Fab Import Sheet'!A70,_xlfn._xlws.FILTER('FAB OVERVIEW'!$Q$9:$Q$18,'FAB OVERVIEW'!$P$9:$P$18='Fab Import Sheet'!A70,_xlfn._xlws.FILTER('FAB OVERVIEW'!$T$9,'FAB OVERVIEW'!$S$9='Fab Import Sheet'!A70,_xlfn._xlws.FILTER('FAB OVERVIEW'!$W$9:$W$12,'FAB OVERVIEW'!$V$9:$V$12='Fab Import Sheet'!A70,_xlfn._xlws.FILTER('FAB OVERVIEW'!$Z$9:$Z$10,'FAB OVERVIEW'!$Y$9:$Y$10='Fab Import Sheet'!A70))))))))</f>
        <v>360</v>
      </c>
    </row>
    <row r="71" spans="1:2" x14ac:dyDescent="0.35">
      <c r="A71" s="13">
        <v>100297</v>
      </c>
      <c r="B71" cm="1">
        <f t="array" ref="B71">_xlfn._xlws.FILTER('FAB OVERVIEW'!$C$9:$C$144,'FAB OVERVIEW'!$B$9:$B$144='Fab Import Sheet'!A71,_xlfn._xlws.FILTER('FAB OVERVIEW'!G76:G206,'FAB OVERVIEW'!$F$9:$F$139='Fab Import Sheet'!A71,_xlfn._xlws.FILTER('FAB OVERVIEW'!$K$9:$K$43,'FAB OVERVIEW'!$J$9:$J$43='Fab Import Sheet'!A71,_xlfn._xlws.FILTER('FAB OVERVIEW'!$N$9:$N$32,'FAB OVERVIEW'!$M$9:$M$32='Fab Import Sheet'!A71,_xlfn._xlws.FILTER('FAB OVERVIEW'!$Q$9:$Q$18,'FAB OVERVIEW'!$P$9:$P$18='Fab Import Sheet'!A71,_xlfn._xlws.FILTER('FAB OVERVIEW'!$T$9,'FAB OVERVIEW'!$S$9='Fab Import Sheet'!A71,_xlfn._xlws.FILTER('FAB OVERVIEW'!$W$9:$W$12,'FAB OVERVIEW'!$V$9:$V$12='Fab Import Sheet'!A71,_xlfn._xlws.FILTER('FAB OVERVIEW'!$Z$9:$Z$10,'FAB OVERVIEW'!$Y$9:$Y$10='Fab Import Sheet'!A71))))))))</f>
        <v>25</v>
      </c>
    </row>
    <row r="72" spans="1:2" x14ac:dyDescent="0.35">
      <c r="A72" s="13">
        <v>100298</v>
      </c>
      <c r="B72" cm="1">
        <f t="array" ref="B72">_xlfn._xlws.FILTER('FAB OVERVIEW'!$C$9:$C$144,'FAB OVERVIEW'!$B$9:$B$144='Fab Import Sheet'!A72,_xlfn._xlws.FILTER('FAB OVERVIEW'!G77:G207,'FAB OVERVIEW'!$F$9:$F$139='Fab Import Sheet'!A72,_xlfn._xlws.FILTER('FAB OVERVIEW'!$K$9:$K$43,'FAB OVERVIEW'!$J$9:$J$43='Fab Import Sheet'!A72,_xlfn._xlws.FILTER('FAB OVERVIEW'!$N$9:$N$32,'FAB OVERVIEW'!$M$9:$M$32='Fab Import Sheet'!A72,_xlfn._xlws.FILTER('FAB OVERVIEW'!$Q$9:$Q$18,'FAB OVERVIEW'!$P$9:$P$18='Fab Import Sheet'!A72,_xlfn._xlws.FILTER('FAB OVERVIEW'!$T$9,'FAB OVERVIEW'!$S$9='Fab Import Sheet'!A72,_xlfn._xlws.FILTER('FAB OVERVIEW'!$W$9:$W$12,'FAB OVERVIEW'!$V$9:$V$12='Fab Import Sheet'!A72,_xlfn._xlws.FILTER('FAB OVERVIEW'!$Z$9:$Z$10,'FAB OVERVIEW'!$Y$9:$Y$10='Fab Import Sheet'!A72))))))))</f>
        <v>25</v>
      </c>
    </row>
    <row r="73" spans="1:2" x14ac:dyDescent="0.35">
      <c r="A73" s="13" t="str">
        <v>100328-PPG-CSA</v>
      </c>
      <c r="B73" cm="1">
        <f t="array" ref="B73">_xlfn._xlws.FILTER('FAB OVERVIEW'!$C$9:$C$144,'FAB OVERVIEW'!$B$9:$B$144='Fab Import Sheet'!A73,_xlfn._xlws.FILTER('FAB OVERVIEW'!G78:G208,'FAB OVERVIEW'!$F$9:$F$139='Fab Import Sheet'!A73,_xlfn._xlws.FILTER('FAB OVERVIEW'!$K$9:$K$43,'FAB OVERVIEW'!$J$9:$J$43='Fab Import Sheet'!A73,_xlfn._xlws.FILTER('FAB OVERVIEW'!$N$9:$N$32,'FAB OVERVIEW'!$M$9:$M$32='Fab Import Sheet'!A73,_xlfn._xlws.FILTER('FAB OVERVIEW'!$Q$9:$Q$18,'FAB OVERVIEW'!$P$9:$P$18='Fab Import Sheet'!A73,_xlfn._xlws.FILTER('FAB OVERVIEW'!$T$9,'FAB OVERVIEW'!$S$9='Fab Import Sheet'!A73,_xlfn._xlws.FILTER('FAB OVERVIEW'!$W$9:$W$12,'FAB OVERVIEW'!$V$9:$V$12='Fab Import Sheet'!A73,_xlfn._xlws.FILTER('FAB OVERVIEW'!$Z$9:$Z$10,'FAB OVERVIEW'!$Y$9:$Y$10='Fab Import Sheet'!A73))))))))</f>
        <v>255</v>
      </c>
    </row>
    <row r="74" spans="1:2" x14ac:dyDescent="0.35">
      <c r="A74" s="13">
        <v>100329</v>
      </c>
      <c r="B74" cm="1">
        <f t="array" ref="B74">_xlfn._xlws.FILTER('FAB OVERVIEW'!$C$9:$C$144,'FAB OVERVIEW'!$B$9:$B$144='Fab Import Sheet'!A74,_xlfn._xlws.FILTER('FAB OVERVIEW'!G79:G209,'FAB OVERVIEW'!$F$9:$F$139='Fab Import Sheet'!A74,_xlfn._xlws.FILTER('FAB OVERVIEW'!$K$9:$K$43,'FAB OVERVIEW'!$J$9:$J$43='Fab Import Sheet'!A74,_xlfn._xlws.FILTER('FAB OVERVIEW'!$N$9:$N$32,'FAB OVERVIEW'!$M$9:$M$32='Fab Import Sheet'!A74,_xlfn._xlws.FILTER('FAB OVERVIEW'!$Q$9:$Q$18,'FAB OVERVIEW'!$P$9:$P$18='Fab Import Sheet'!A74,_xlfn._xlws.FILTER('FAB OVERVIEW'!$T$9,'FAB OVERVIEW'!$S$9='Fab Import Sheet'!A74,_xlfn._xlws.FILTER('FAB OVERVIEW'!$W$9:$W$12,'FAB OVERVIEW'!$V$9:$V$12='Fab Import Sheet'!A74,_xlfn._xlws.FILTER('FAB OVERVIEW'!$Z$9:$Z$10,'FAB OVERVIEW'!$Y$9:$Y$10='Fab Import Sheet'!A74))))))))</f>
        <v>25</v>
      </c>
    </row>
    <row r="75" spans="1:2" x14ac:dyDescent="0.35">
      <c r="A75" s="13" t="str">
        <v>100329-W-CSA</v>
      </c>
      <c r="B75" cm="1">
        <f t="array" ref="B75">_xlfn._xlws.FILTER('FAB OVERVIEW'!$C$9:$C$144,'FAB OVERVIEW'!$B$9:$B$144='Fab Import Sheet'!A75,_xlfn._xlws.FILTER('FAB OVERVIEW'!G80:G210,'FAB OVERVIEW'!$F$9:$F$139='Fab Import Sheet'!A75,_xlfn._xlws.FILTER('FAB OVERVIEW'!$K$9:$K$43,'FAB OVERVIEW'!$J$9:$J$43='Fab Import Sheet'!A75,_xlfn._xlws.FILTER('FAB OVERVIEW'!$N$9:$N$32,'FAB OVERVIEW'!$M$9:$M$32='Fab Import Sheet'!A75,_xlfn._xlws.FILTER('FAB OVERVIEW'!$Q$9:$Q$18,'FAB OVERVIEW'!$P$9:$P$18='Fab Import Sheet'!A75,_xlfn._xlws.FILTER('FAB OVERVIEW'!$T$9,'FAB OVERVIEW'!$S$9='Fab Import Sheet'!A75,_xlfn._xlws.FILTER('FAB OVERVIEW'!$W$9:$W$12,'FAB OVERVIEW'!$V$9:$V$12='Fab Import Sheet'!A75,_xlfn._xlws.FILTER('FAB OVERVIEW'!$Z$9:$Z$10,'FAB OVERVIEW'!$Y$9:$Y$10='Fab Import Sheet'!A75))))))))</f>
        <v>25</v>
      </c>
    </row>
    <row r="76" spans="1:2" x14ac:dyDescent="0.35">
      <c r="A76" s="13">
        <v>100343</v>
      </c>
      <c r="B76" cm="1">
        <f t="array" ref="B76">_xlfn._xlws.FILTER('FAB OVERVIEW'!$C$9:$C$144,'FAB OVERVIEW'!$B$9:$B$144='Fab Import Sheet'!A76,_xlfn._xlws.FILTER('FAB OVERVIEW'!G81:G211,'FAB OVERVIEW'!$F$9:$F$139='Fab Import Sheet'!A76,_xlfn._xlws.FILTER('FAB OVERVIEW'!$K$9:$K$43,'FAB OVERVIEW'!$J$9:$J$43='Fab Import Sheet'!A76,_xlfn._xlws.FILTER('FAB OVERVIEW'!$N$9:$N$32,'FAB OVERVIEW'!$M$9:$M$32='Fab Import Sheet'!A76,_xlfn._xlws.FILTER('FAB OVERVIEW'!$Q$9:$Q$18,'FAB OVERVIEW'!$P$9:$P$18='Fab Import Sheet'!A76,_xlfn._xlws.FILTER('FAB OVERVIEW'!$T$9,'FAB OVERVIEW'!$S$9='Fab Import Sheet'!A76,_xlfn._xlws.FILTER('FAB OVERVIEW'!$W$9:$W$12,'FAB OVERVIEW'!$V$9:$V$12='Fab Import Sheet'!A76,_xlfn._xlws.FILTER('FAB OVERVIEW'!$Z$9:$Z$10,'FAB OVERVIEW'!$Y$9:$Y$10='Fab Import Sheet'!A76))))))))</f>
        <v>95</v>
      </c>
    </row>
    <row r="77" spans="1:2" x14ac:dyDescent="0.35">
      <c r="A77" s="13">
        <v>100344</v>
      </c>
      <c r="B77" cm="1">
        <f t="array" ref="B77">_xlfn._xlws.FILTER('FAB OVERVIEW'!$C$9:$C$144,'FAB OVERVIEW'!$B$9:$B$144='Fab Import Sheet'!A77,_xlfn._xlws.FILTER('FAB OVERVIEW'!G82:G212,'FAB OVERVIEW'!$F$9:$F$139='Fab Import Sheet'!A77,_xlfn._xlws.FILTER('FAB OVERVIEW'!$K$9:$K$43,'FAB OVERVIEW'!$J$9:$J$43='Fab Import Sheet'!A77,_xlfn._xlws.FILTER('FAB OVERVIEW'!$N$9:$N$32,'FAB OVERVIEW'!$M$9:$M$32='Fab Import Sheet'!A77,_xlfn._xlws.FILTER('FAB OVERVIEW'!$Q$9:$Q$18,'FAB OVERVIEW'!$P$9:$P$18='Fab Import Sheet'!A77,_xlfn._xlws.FILTER('FAB OVERVIEW'!$T$9,'FAB OVERVIEW'!$S$9='Fab Import Sheet'!A77,_xlfn._xlws.FILTER('FAB OVERVIEW'!$W$9:$W$12,'FAB OVERVIEW'!$V$9:$V$12='Fab Import Sheet'!A77,_xlfn._xlws.FILTER('FAB OVERVIEW'!$Z$9:$Z$10,'FAB OVERVIEW'!$Y$9:$Y$10='Fab Import Sheet'!A77))))))))</f>
        <v>25</v>
      </c>
    </row>
    <row r="78" spans="1:2" x14ac:dyDescent="0.35">
      <c r="A78" s="13" t="str">
        <v>100344-G-CSA</v>
      </c>
      <c r="B78" cm="1">
        <f t="array" ref="B78">_xlfn._xlws.FILTER('FAB OVERVIEW'!$C$9:$C$144,'FAB OVERVIEW'!$B$9:$B$144='Fab Import Sheet'!A78,_xlfn._xlws.FILTER('FAB OVERVIEW'!G83:G213,'FAB OVERVIEW'!$F$9:$F$139='Fab Import Sheet'!A78,_xlfn._xlws.FILTER('FAB OVERVIEW'!$K$9:$K$43,'FAB OVERVIEW'!$J$9:$J$43='Fab Import Sheet'!A78,_xlfn._xlws.FILTER('FAB OVERVIEW'!$N$9:$N$32,'FAB OVERVIEW'!$M$9:$M$32='Fab Import Sheet'!A78,_xlfn._xlws.FILTER('FAB OVERVIEW'!$Q$9:$Q$18,'FAB OVERVIEW'!$P$9:$P$18='Fab Import Sheet'!A78,_xlfn._xlws.FILTER('FAB OVERVIEW'!$T$9,'FAB OVERVIEW'!$S$9='Fab Import Sheet'!A78,_xlfn._xlws.FILTER('FAB OVERVIEW'!$W$9:$W$12,'FAB OVERVIEW'!$V$9:$V$12='Fab Import Sheet'!A78,_xlfn._xlws.FILTER('FAB OVERVIEW'!$Z$9:$Z$10,'FAB OVERVIEW'!$Y$9:$Y$10='Fab Import Sheet'!A78))))))))</f>
        <v>25</v>
      </c>
    </row>
    <row r="79" spans="1:2" x14ac:dyDescent="0.35">
      <c r="A79" s="13">
        <v>100350</v>
      </c>
      <c r="B79" cm="1">
        <f t="array" ref="B79">_xlfn._xlws.FILTER('FAB OVERVIEW'!$C$9:$C$144,'FAB OVERVIEW'!$B$9:$B$144='Fab Import Sheet'!A79,_xlfn._xlws.FILTER('FAB OVERVIEW'!G84:G214,'FAB OVERVIEW'!$F$9:$F$139='Fab Import Sheet'!A79,_xlfn._xlws.FILTER('FAB OVERVIEW'!$K$9:$K$43,'FAB OVERVIEW'!$J$9:$J$43='Fab Import Sheet'!A79,_xlfn._xlws.FILTER('FAB OVERVIEW'!$N$9:$N$32,'FAB OVERVIEW'!$M$9:$M$32='Fab Import Sheet'!A79,_xlfn._xlws.FILTER('FAB OVERVIEW'!$Q$9:$Q$18,'FAB OVERVIEW'!$P$9:$P$18='Fab Import Sheet'!A79,_xlfn._xlws.FILTER('FAB OVERVIEW'!$T$9,'FAB OVERVIEW'!$S$9='Fab Import Sheet'!A79,_xlfn._xlws.FILTER('FAB OVERVIEW'!$W$9:$W$12,'FAB OVERVIEW'!$V$9:$V$12='Fab Import Sheet'!A79,_xlfn._xlws.FILTER('FAB OVERVIEW'!$Z$9:$Z$10,'FAB OVERVIEW'!$Y$9:$Y$10='Fab Import Sheet'!A79))))))))</f>
        <v>10</v>
      </c>
    </row>
    <row r="80" spans="1:2" x14ac:dyDescent="0.35">
      <c r="A80" s="13" t="str">
        <v>100373-FLAT</v>
      </c>
      <c r="B80" cm="1">
        <f t="array" ref="B80">_xlfn._xlws.FILTER('FAB OVERVIEW'!$C$9:$C$144,'FAB OVERVIEW'!$B$9:$B$144='Fab Import Sheet'!A80,_xlfn._xlws.FILTER('FAB OVERVIEW'!G85:G215,'FAB OVERVIEW'!$F$9:$F$139='Fab Import Sheet'!A80,_xlfn._xlws.FILTER('FAB OVERVIEW'!$K$9:$K$43,'FAB OVERVIEW'!$J$9:$J$43='Fab Import Sheet'!A80,_xlfn._xlws.FILTER('FAB OVERVIEW'!$N$9:$N$32,'FAB OVERVIEW'!$M$9:$M$32='Fab Import Sheet'!A80,_xlfn._xlws.FILTER('FAB OVERVIEW'!$Q$9:$Q$18,'FAB OVERVIEW'!$P$9:$P$18='Fab Import Sheet'!A80,_xlfn._xlws.FILTER('FAB OVERVIEW'!$T$9,'FAB OVERVIEW'!$S$9='Fab Import Sheet'!A80,_xlfn._xlws.FILTER('FAB OVERVIEW'!$W$9:$W$12,'FAB OVERVIEW'!$V$9:$V$12='Fab Import Sheet'!A80,_xlfn._xlws.FILTER('FAB OVERVIEW'!$Z$9:$Z$10,'FAB OVERVIEW'!$Y$9:$Y$10='Fab Import Sheet'!A80))))))))</f>
        <v>30</v>
      </c>
    </row>
    <row r="81" spans="1:2" x14ac:dyDescent="0.35">
      <c r="A81" s="13" t="str">
        <v>100373-FORM</v>
      </c>
      <c r="B81" cm="1">
        <f t="array" ref="B81">_xlfn._xlws.FILTER('FAB OVERVIEW'!$C$9:$C$144,'FAB OVERVIEW'!$B$9:$B$144='Fab Import Sheet'!A81,_xlfn._xlws.FILTER('FAB OVERVIEW'!G86:G216,'FAB OVERVIEW'!$F$9:$F$139='Fab Import Sheet'!A81,_xlfn._xlws.FILTER('FAB OVERVIEW'!$K$9:$K$43,'FAB OVERVIEW'!$J$9:$J$43='Fab Import Sheet'!A81,_xlfn._xlws.FILTER('FAB OVERVIEW'!$N$9:$N$32,'FAB OVERVIEW'!$M$9:$M$32='Fab Import Sheet'!A81,_xlfn._xlws.FILTER('FAB OVERVIEW'!$Q$9:$Q$18,'FAB OVERVIEW'!$P$9:$P$18='Fab Import Sheet'!A81,_xlfn._xlws.FILTER('FAB OVERVIEW'!$T$9,'FAB OVERVIEW'!$S$9='Fab Import Sheet'!A81,_xlfn._xlws.FILTER('FAB OVERVIEW'!$W$9:$W$12,'FAB OVERVIEW'!$V$9:$V$12='Fab Import Sheet'!A81,_xlfn._xlws.FILTER('FAB OVERVIEW'!$Z$9:$Z$10,'FAB OVERVIEW'!$Y$9:$Y$10='Fab Import Sheet'!A81))))))))</f>
        <v>60</v>
      </c>
    </row>
    <row r="82" spans="1:2" x14ac:dyDescent="0.35">
      <c r="A82" s="13">
        <v>100374</v>
      </c>
      <c r="B82" cm="1">
        <f t="array" ref="B82">_xlfn._xlws.FILTER('FAB OVERVIEW'!$C$9:$C$144,'FAB OVERVIEW'!$B$9:$B$144='Fab Import Sheet'!A82,_xlfn._xlws.FILTER('FAB OVERVIEW'!G87:G217,'FAB OVERVIEW'!$F$9:$F$139='Fab Import Sheet'!A82,_xlfn._xlws.FILTER('FAB OVERVIEW'!$K$9:$K$43,'FAB OVERVIEW'!$J$9:$J$43='Fab Import Sheet'!A82,_xlfn._xlws.FILTER('FAB OVERVIEW'!$N$9:$N$32,'FAB OVERVIEW'!$M$9:$M$32='Fab Import Sheet'!A82,_xlfn._xlws.FILTER('FAB OVERVIEW'!$Q$9:$Q$18,'FAB OVERVIEW'!$P$9:$P$18='Fab Import Sheet'!A82,_xlfn._xlws.FILTER('FAB OVERVIEW'!$T$9,'FAB OVERVIEW'!$S$9='Fab Import Sheet'!A82,_xlfn._xlws.FILTER('FAB OVERVIEW'!$W$9:$W$12,'FAB OVERVIEW'!$V$9:$V$12='Fab Import Sheet'!A82,_xlfn._xlws.FILTER('FAB OVERVIEW'!$Z$9:$Z$10,'FAB OVERVIEW'!$Y$9:$Y$10='Fab Import Sheet'!A82))))))))</f>
        <v>75</v>
      </c>
    </row>
    <row r="83" spans="1:2" x14ac:dyDescent="0.35">
      <c r="A83" s="13" t="str">
        <v>100399-G-CSA</v>
      </c>
      <c r="B83" cm="1">
        <f t="array" ref="B83">_xlfn._xlws.FILTER('FAB OVERVIEW'!$C$9:$C$144,'FAB OVERVIEW'!$B$9:$B$144='Fab Import Sheet'!A83,_xlfn._xlws.FILTER('FAB OVERVIEW'!G88:G218,'FAB OVERVIEW'!$F$9:$F$139='Fab Import Sheet'!A83,_xlfn._xlws.FILTER('FAB OVERVIEW'!$K$9:$K$43,'FAB OVERVIEW'!$J$9:$J$43='Fab Import Sheet'!A83,_xlfn._xlws.FILTER('FAB OVERVIEW'!$N$9:$N$32,'FAB OVERVIEW'!$M$9:$M$32='Fab Import Sheet'!A83,_xlfn._xlws.FILTER('FAB OVERVIEW'!$Q$9:$Q$18,'FAB OVERVIEW'!$P$9:$P$18='Fab Import Sheet'!A83,_xlfn._xlws.FILTER('FAB OVERVIEW'!$T$9,'FAB OVERVIEW'!$S$9='Fab Import Sheet'!A83,_xlfn._xlws.FILTER('FAB OVERVIEW'!$W$9:$W$12,'FAB OVERVIEW'!$V$9:$V$12='Fab Import Sheet'!A83,_xlfn._xlws.FILTER('FAB OVERVIEW'!$Z$9:$Z$10,'FAB OVERVIEW'!$Y$9:$Y$10='Fab Import Sheet'!A83))))))))</f>
        <v>30</v>
      </c>
    </row>
    <row r="84" spans="1:2" x14ac:dyDescent="0.35">
      <c r="A84" s="13" t="str">
        <v>100399-WELD</v>
      </c>
      <c r="B84" cm="1">
        <f t="array" ref="B84">_xlfn._xlws.FILTER('FAB OVERVIEW'!$C$9:$C$144,'FAB OVERVIEW'!$B$9:$B$144='Fab Import Sheet'!A84,_xlfn._xlws.FILTER('FAB OVERVIEW'!G89:G219,'FAB OVERVIEW'!$F$9:$F$139='Fab Import Sheet'!A84,_xlfn._xlws.FILTER('FAB OVERVIEW'!$K$9:$K$43,'FAB OVERVIEW'!$J$9:$J$43='Fab Import Sheet'!A84,_xlfn._xlws.FILTER('FAB OVERVIEW'!$N$9:$N$32,'FAB OVERVIEW'!$M$9:$M$32='Fab Import Sheet'!A84,_xlfn._xlws.FILTER('FAB OVERVIEW'!$Q$9:$Q$18,'FAB OVERVIEW'!$P$9:$P$18='Fab Import Sheet'!A84,_xlfn._xlws.FILTER('FAB OVERVIEW'!$T$9,'FAB OVERVIEW'!$S$9='Fab Import Sheet'!A84,_xlfn._xlws.FILTER('FAB OVERVIEW'!$W$9:$W$12,'FAB OVERVIEW'!$V$9:$V$12='Fab Import Sheet'!A84,_xlfn._xlws.FILTER('FAB OVERVIEW'!$Z$9:$Z$10,'FAB OVERVIEW'!$Y$9:$Y$10='Fab Import Sheet'!A84))))))))</f>
        <v>30</v>
      </c>
    </row>
    <row r="85" spans="1:2" x14ac:dyDescent="0.35">
      <c r="A85" s="13">
        <v>100402</v>
      </c>
      <c r="B85" cm="1">
        <f t="array" ref="B85">_xlfn._xlws.FILTER('FAB OVERVIEW'!$C$9:$C$144,'FAB OVERVIEW'!$B$9:$B$144='Fab Import Sheet'!A85,_xlfn._xlws.FILTER('FAB OVERVIEW'!G90:G220,'FAB OVERVIEW'!$F$9:$F$139='Fab Import Sheet'!A85,_xlfn._xlws.FILTER('FAB OVERVIEW'!$K$9:$K$43,'FAB OVERVIEW'!$J$9:$J$43='Fab Import Sheet'!A85,_xlfn._xlws.FILTER('FAB OVERVIEW'!$N$9:$N$32,'FAB OVERVIEW'!$M$9:$M$32='Fab Import Sheet'!A85,_xlfn._xlws.FILTER('FAB OVERVIEW'!$Q$9:$Q$18,'FAB OVERVIEW'!$P$9:$P$18='Fab Import Sheet'!A85,_xlfn._xlws.FILTER('FAB OVERVIEW'!$T$9,'FAB OVERVIEW'!$S$9='Fab Import Sheet'!A85,_xlfn._xlws.FILTER('FAB OVERVIEW'!$W$9:$W$12,'FAB OVERVIEW'!$V$9:$V$12='Fab Import Sheet'!A85,_xlfn._xlws.FILTER('FAB OVERVIEW'!$Z$9:$Z$10,'FAB OVERVIEW'!$Y$9:$Y$10='Fab Import Sheet'!A85))))))))</f>
        <v>10</v>
      </c>
    </row>
    <row r="86" spans="1:2" x14ac:dyDescent="0.35">
      <c r="A86" s="13" t="str">
        <v>100403-1</v>
      </c>
      <c r="B86" cm="1">
        <f t="array" ref="B86">_xlfn._xlws.FILTER('FAB OVERVIEW'!$C$9:$C$144,'FAB OVERVIEW'!$B$9:$B$144='Fab Import Sheet'!A86,_xlfn._xlws.FILTER('FAB OVERVIEW'!G91:G221,'FAB OVERVIEW'!$F$9:$F$139='Fab Import Sheet'!A86,_xlfn._xlws.FILTER('FAB OVERVIEW'!$K$9:$K$43,'FAB OVERVIEW'!$J$9:$J$43='Fab Import Sheet'!A86,_xlfn._xlws.FILTER('FAB OVERVIEW'!$N$9:$N$32,'FAB OVERVIEW'!$M$9:$M$32='Fab Import Sheet'!A86,_xlfn._xlws.FILTER('FAB OVERVIEW'!$Q$9:$Q$18,'FAB OVERVIEW'!$P$9:$P$18='Fab Import Sheet'!A86,_xlfn._xlws.FILTER('FAB OVERVIEW'!$T$9,'FAB OVERVIEW'!$S$9='Fab Import Sheet'!A86,_xlfn._xlws.FILTER('FAB OVERVIEW'!$W$9:$W$12,'FAB OVERVIEW'!$V$9:$V$12='Fab Import Sheet'!A86,_xlfn._xlws.FILTER('FAB OVERVIEW'!$Z$9:$Z$10,'FAB OVERVIEW'!$Y$9:$Y$10='Fab Import Sheet'!A86))))))))</f>
        <v>10</v>
      </c>
    </row>
    <row r="87" spans="1:2" x14ac:dyDescent="0.35">
      <c r="A87" s="13" t="str">
        <v>100403-2</v>
      </c>
      <c r="B87" cm="1">
        <f t="array" ref="B87">_xlfn._xlws.FILTER('FAB OVERVIEW'!$C$9:$C$144,'FAB OVERVIEW'!$B$9:$B$144='Fab Import Sheet'!A87,_xlfn._xlws.FILTER('FAB OVERVIEW'!G92:G222,'FAB OVERVIEW'!$F$9:$F$139='Fab Import Sheet'!A87,_xlfn._xlws.FILTER('FAB OVERVIEW'!$K$9:$K$43,'FAB OVERVIEW'!$J$9:$J$43='Fab Import Sheet'!A87,_xlfn._xlws.FILTER('FAB OVERVIEW'!$N$9:$N$32,'FAB OVERVIEW'!$M$9:$M$32='Fab Import Sheet'!A87,_xlfn._xlws.FILTER('FAB OVERVIEW'!$Q$9:$Q$18,'FAB OVERVIEW'!$P$9:$P$18='Fab Import Sheet'!A87,_xlfn._xlws.FILTER('FAB OVERVIEW'!$T$9,'FAB OVERVIEW'!$S$9='Fab Import Sheet'!A87,_xlfn._xlws.FILTER('FAB OVERVIEW'!$W$9:$W$12,'FAB OVERVIEW'!$V$9:$V$12='Fab Import Sheet'!A87,_xlfn._xlws.FILTER('FAB OVERVIEW'!$Z$9:$Z$10,'FAB OVERVIEW'!$Y$9:$Y$10='Fab Import Sheet'!A87))))))))</f>
        <v>10</v>
      </c>
    </row>
    <row r="88" spans="1:2" x14ac:dyDescent="0.35">
      <c r="A88" s="13">
        <v>100407</v>
      </c>
      <c r="B88" cm="1">
        <f t="array" ref="B88">_xlfn._xlws.FILTER('FAB OVERVIEW'!$C$9:$C$144,'FAB OVERVIEW'!$B$9:$B$144='Fab Import Sheet'!A88,_xlfn._xlws.FILTER('FAB OVERVIEW'!G93:G223,'FAB OVERVIEW'!$F$9:$F$139='Fab Import Sheet'!A88,_xlfn._xlws.FILTER('FAB OVERVIEW'!$K$9:$K$43,'FAB OVERVIEW'!$J$9:$J$43='Fab Import Sheet'!A88,_xlfn._xlws.FILTER('FAB OVERVIEW'!$N$9:$N$32,'FAB OVERVIEW'!$M$9:$M$32='Fab Import Sheet'!A88,_xlfn._xlws.FILTER('FAB OVERVIEW'!$Q$9:$Q$18,'FAB OVERVIEW'!$P$9:$P$18='Fab Import Sheet'!A88,_xlfn._xlws.FILTER('FAB OVERVIEW'!$T$9,'FAB OVERVIEW'!$S$9='Fab Import Sheet'!A88,_xlfn._xlws.FILTER('FAB OVERVIEW'!$W$9:$W$12,'FAB OVERVIEW'!$V$9:$V$12='Fab Import Sheet'!A88,_xlfn._xlws.FILTER('FAB OVERVIEW'!$Z$9:$Z$10,'FAB OVERVIEW'!$Y$9:$Y$10='Fab Import Sheet'!A88))))))))</f>
        <v>95</v>
      </c>
    </row>
    <row r="89" spans="1:2" x14ac:dyDescent="0.35">
      <c r="A89" s="13">
        <v>100408</v>
      </c>
      <c r="B89" cm="1">
        <f t="array" ref="B89">_xlfn._xlws.FILTER('FAB OVERVIEW'!$C$9:$C$144,'FAB OVERVIEW'!$B$9:$B$144='Fab Import Sheet'!A89,_xlfn._xlws.FILTER('FAB OVERVIEW'!G94:G224,'FAB OVERVIEW'!$F$9:$F$139='Fab Import Sheet'!A89,_xlfn._xlws.FILTER('FAB OVERVIEW'!$K$9:$K$43,'FAB OVERVIEW'!$J$9:$J$43='Fab Import Sheet'!A89,_xlfn._xlws.FILTER('FAB OVERVIEW'!$N$9:$N$32,'FAB OVERVIEW'!$M$9:$M$32='Fab Import Sheet'!A89,_xlfn._xlws.FILTER('FAB OVERVIEW'!$Q$9:$Q$18,'FAB OVERVIEW'!$P$9:$P$18='Fab Import Sheet'!A89,_xlfn._xlws.FILTER('FAB OVERVIEW'!$T$9,'FAB OVERVIEW'!$S$9='Fab Import Sheet'!A89,_xlfn._xlws.FILTER('FAB OVERVIEW'!$W$9:$W$12,'FAB OVERVIEW'!$V$9:$V$12='Fab Import Sheet'!A89,_xlfn._xlws.FILTER('FAB OVERVIEW'!$Z$9:$Z$10,'FAB OVERVIEW'!$Y$9:$Y$10='Fab Import Sheet'!A89))))))))</f>
        <v>20</v>
      </c>
    </row>
    <row r="90" spans="1:2" x14ac:dyDescent="0.35">
      <c r="A90" s="13" t="str">
        <v>100409-1</v>
      </c>
      <c r="B90" cm="1">
        <f t="array" ref="B90">_xlfn._xlws.FILTER('FAB OVERVIEW'!$C$9:$C$144,'FAB OVERVIEW'!$B$9:$B$144='Fab Import Sheet'!A90,_xlfn._xlws.FILTER('FAB OVERVIEW'!G95:G225,'FAB OVERVIEW'!$F$9:$F$139='Fab Import Sheet'!A90,_xlfn._xlws.FILTER('FAB OVERVIEW'!$K$9:$K$43,'FAB OVERVIEW'!$J$9:$J$43='Fab Import Sheet'!A90,_xlfn._xlws.FILTER('FAB OVERVIEW'!$N$9:$N$32,'FAB OVERVIEW'!$M$9:$M$32='Fab Import Sheet'!A90,_xlfn._xlws.FILTER('FAB OVERVIEW'!$Q$9:$Q$18,'FAB OVERVIEW'!$P$9:$P$18='Fab Import Sheet'!A90,_xlfn._xlws.FILTER('FAB OVERVIEW'!$T$9,'FAB OVERVIEW'!$S$9='Fab Import Sheet'!A90,_xlfn._xlws.FILTER('FAB OVERVIEW'!$W$9:$W$12,'FAB OVERVIEW'!$V$9:$V$12='Fab Import Sheet'!A90,_xlfn._xlws.FILTER('FAB OVERVIEW'!$Z$9:$Z$10,'FAB OVERVIEW'!$Y$9:$Y$10='Fab Import Sheet'!A90))))))))</f>
        <v>0</v>
      </c>
    </row>
    <row r="91" spans="1:2" x14ac:dyDescent="0.35">
      <c r="A91" s="13" t="str">
        <v>100409-2</v>
      </c>
      <c r="B91" cm="1">
        <f t="array" ref="B91">_xlfn._xlws.FILTER('FAB OVERVIEW'!$C$9:$C$144,'FAB OVERVIEW'!$B$9:$B$144='Fab Import Sheet'!A91,_xlfn._xlws.FILTER('FAB OVERVIEW'!G96:G226,'FAB OVERVIEW'!$F$9:$F$139='Fab Import Sheet'!A91,_xlfn._xlws.FILTER('FAB OVERVIEW'!$K$9:$K$43,'FAB OVERVIEW'!$J$9:$J$43='Fab Import Sheet'!A91,_xlfn._xlws.FILTER('FAB OVERVIEW'!$N$9:$N$32,'FAB OVERVIEW'!$M$9:$M$32='Fab Import Sheet'!A91,_xlfn._xlws.FILTER('FAB OVERVIEW'!$Q$9:$Q$18,'FAB OVERVIEW'!$P$9:$P$18='Fab Import Sheet'!A91,_xlfn._xlws.FILTER('FAB OVERVIEW'!$T$9,'FAB OVERVIEW'!$S$9='Fab Import Sheet'!A91,_xlfn._xlws.FILTER('FAB OVERVIEW'!$W$9:$W$12,'FAB OVERVIEW'!$V$9:$V$12='Fab Import Sheet'!A91,_xlfn._xlws.FILTER('FAB OVERVIEW'!$Z$9:$Z$10,'FAB OVERVIEW'!$Y$9:$Y$10='Fab Import Sheet'!A91))))))))</f>
        <v>0</v>
      </c>
    </row>
    <row r="92" spans="1:2" x14ac:dyDescent="0.35">
      <c r="A92" s="13" t="str">
        <v>100409-FLAT</v>
      </c>
      <c r="B92" cm="1">
        <f t="array" ref="B92">_xlfn._xlws.FILTER('FAB OVERVIEW'!$C$9:$C$144,'FAB OVERVIEW'!$B$9:$B$144='Fab Import Sheet'!A92,_xlfn._xlws.FILTER('FAB OVERVIEW'!G97:G227,'FAB OVERVIEW'!$F$9:$F$139='Fab Import Sheet'!A92,_xlfn._xlws.FILTER('FAB OVERVIEW'!$K$9:$K$43,'FAB OVERVIEW'!$J$9:$J$43='Fab Import Sheet'!A92,_xlfn._xlws.FILTER('FAB OVERVIEW'!$N$9:$N$32,'FAB OVERVIEW'!$M$9:$M$32='Fab Import Sheet'!A92,_xlfn._xlws.FILTER('FAB OVERVIEW'!$Q$9:$Q$18,'FAB OVERVIEW'!$P$9:$P$18='Fab Import Sheet'!A92,_xlfn._xlws.FILTER('FAB OVERVIEW'!$T$9,'FAB OVERVIEW'!$S$9='Fab Import Sheet'!A92,_xlfn._xlws.FILTER('FAB OVERVIEW'!$W$9:$W$12,'FAB OVERVIEW'!$V$9:$V$12='Fab Import Sheet'!A92,_xlfn._xlws.FILTER('FAB OVERVIEW'!$Z$9:$Z$10,'FAB OVERVIEW'!$Y$9:$Y$10='Fab Import Sheet'!A92))))))))</f>
        <v>40</v>
      </c>
    </row>
    <row r="93" spans="1:2" x14ac:dyDescent="0.35">
      <c r="A93" s="13">
        <v>100410</v>
      </c>
      <c r="B93" cm="1">
        <f t="array" ref="B93">_xlfn._xlws.FILTER('FAB OVERVIEW'!$C$9:$C$144,'FAB OVERVIEW'!$B$9:$B$144='Fab Import Sheet'!A93,_xlfn._xlws.FILTER('FAB OVERVIEW'!G98:G228,'FAB OVERVIEW'!$F$9:$F$139='Fab Import Sheet'!A93,_xlfn._xlws.FILTER('FAB OVERVIEW'!$K$9:$K$43,'FAB OVERVIEW'!$J$9:$J$43='Fab Import Sheet'!A93,_xlfn._xlws.FILTER('FAB OVERVIEW'!$N$9:$N$32,'FAB OVERVIEW'!$M$9:$M$32='Fab Import Sheet'!A93,_xlfn._xlws.FILTER('FAB OVERVIEW'!$Q$9:$Q$18,'FAB OVERVIEW'!$P$9:$P$18='Fab Import Sheet'!A93,_xlfn._xlws.FILTER('FAB OVERVIEW'!$T$9,'FAB OVERVIEW'!$S$9='Fab Import Sheet'!A93,_xlfn._xlws.FILTER('FAB OVERVIEW'!$W$9:$W$12,'FAB OVERVIEW'!$V$9:$V$12='Fab Import Sheet'!A93,_xlfn._xlws.FILTER('FAB OVERVIEW'!$Z$9:$Z$10,'FAB OVERVIEW'!$Y$9:$Y$10='Fab Import Sheet'!A93))))))))</f>
        <v>10</v>
      </c>
    </row>
    <row r="94" spans="1:2" x14ac:dyDescent="0.35">
      <c r="A94" s="13" t="str">
        <v>100410-G-CSA</v>
      </c>
      <c r="B94" cm="1">
        <f t="array" ref="B94">_xlfn._xlws.FILTER('FAB OVERVIEW'!$C$9:$C$144,'FAB OVERVIEW'!$B$9:$B$144='Fab Import Sheet'!A94,_xlfn._xlws.FILTER('FAB OVERVIEW'!G99:G229,'FAB OVERVIEW'!$F$9:$F$139='Fab Import Sheet'!A94,_xlfn._xlws.FILTER('FAB OVERVIEW'!$K$9:$K$43,'FAB OVERVIEW'!$J$9:$J$43='Fab Import Sheet'!A94,_xlfn._xlws.FILTER('FAB OVERVIEW'!$N$9:$N$32,'FAB OVERVIEW'!$M$9:$M$32='Fab Import Sheet'!A94,_xlfn._xlws.FILTER('FAB OVERVIEW'!$Q$9:$Q$18,'FAB OVERVIEW'!$P$9:$P$18='Fab Import Sheet'!A94,_xlfn._xlws.FILTER('FAB OVERVIEW'!$T$9,'FAB OVERVIEW'!$S$9='Fab Import Sheet'!A94,_xlfn._xlws.FILTER('FAB OVERVIEW'!$W$9:$W$12,'FAB OVERVIEW'!$V$9:$V$12='Fab Import Sheet'!A94,_xlfn._xlws.FILTER('FAB OVERVIEW'!$Z$9:$Z$10,'FAB OVERVIEW'!$Y$9:$Y$10='Fab Import Sheet'!A94))))))))</f>
        <v>10</v>
      </c>
    </row>
    <row r="95" spans="1:2" x14ac:dyDescent="0.35">
      <c r="A95" s="13">
        <v>100411</v>
      </c>
      <c r="B95" cm="1">
        <f t="array" ref="B95">_xlfn._xlws.FILTER('FAB OVERVIEW'!$C$9:$C$144,'FAB OVERVIEW'!$B$9:$B$144='Fab Import Sheet'!A95,_xlfn._xlws.FILTER('FAB OVERVIEW'!G100:G230,'FAB OVERVIEW'!$F$9:$F$139='Fab Import Sheet'!A95,_xlfn._xlws.FILTER('FAB OVERVIEW'!$K$9:$K$43,'FAB OVERVIEW'!$J$9:$J$43='Fab Import Sheet'!A95,_xlfn._xlws.FILTER('FAB OVERVIEW'!$N$9:$N$32,'FAB OVERVIEW'!$M$9:$M$32='Fab Import Sheet'!A95,_xlfn._xlws.FILTER('FAB OVERVIEW'!$Q$9:$Q$18,'FAB OVERVIEW'!$P$9:$P$18='Fab Import Sheet'!A95,_xlfn._xlws.FILTER('FAB OVERVIEW'!$T$9,'FAB OVERVIEW'!$S$9='Fab Import Sheet'!A95,_xlfn._xlws.FILTER('FAB OVERVIEW'!$W$9:$W$12,'FAB OVERVIEW'!$V$9:$V$12='Fab Import Sheet'!A95,_xlfn._xlws.FILTER('FAB OVERVIEW'!$Z$9:$Z$10,'FAB OVERVIEW'!$Y$9:$Y$10='Fab Import Sheet'!A95))))))))</f>
        <v>20</v>
      </c>
    </row>
    <row r="96" spans="1:2" x14ac:dyDescent="0.35">
      <c r="A96" s="13" t="str">
        <v>100411-G-CSA</v>
      </c>
      <c r="B96" cm="1">
        <f t="array" ref="B96">_xlfn._xlws.FILTER('FAB OVERVIEW'!$C$9:$C$144,'FAB OVERVIEW'!$B$9:$B$144='Fab Import Sheet'!A96,_xlfn._xlws.FILTER('FAB OVERVIEW'!G101:G231,'FAB OVERVIEW'!$F$9:$F$139='Fab Import Sheet'!A96,_xlfn._xlws.FILTER('FAB OVERVIEW'!$K$9:$K$43,'FAB OVERVIEW'!$J$9:$J$43='Fab Import Sheet'!A96,_xlfn._xlws.FILTER('FAB OVERVIEW'!$N$9:$N$32,'FAB OVERVIEW'!$M$9:$M$32='Fab Import Sheet'!A96,_xlfn._xlws.FILTER('FAB OVERVIEW'!$Q$9:$Q$18,'FAB OVERVIEW'!$P$9:$P$18='Fab Import Sheet'!A96,_xlfn._xlws.FILTER('FAB OVERVIEW'!$T$9,'FAB OVERVIEW'!$S$9='Fab Import Sheet'!A96,_xlfn._xlws.FILTER('FAB OVERVIEW'!$W$9:$W$12,'FAB OVERVIEW'!$V$9:$V$12='Fab Import Sheet'!A96,_xlfn._xlws.FILTER('FAB OVERVIEW'!$Z$9:$Z$10,'FAB OVERVIEW'!$Y$9:$Y$10='Fab Import Sheet'!A96))))))))</f>
        <v>20</v>
      </c>
    </row>
    <row r="97" spans="1:2" x14ac:dyDescent="0.35">
      <c r="A97" s="13" t="str">
        <v>100539-FLAT</v>
      </c>
      <c r="B97" cm="1">
        <f t="array" ref="B97">_xlfn._xlws.FILTER('FAB OVERVIEW'!$C$9:$C$144,'FAB OVERVIEW'!$B$9:$B$144='Fab Import Sheet'!A97,_xlfn._xlws.FILTER('FAB OVERVIEW'!G102:G232,'FAB OVERVIEW'!$F$9:$F$139='Fab Import Sheet'!A97,_xlfn._xlws.FILTER('FAB OVERVIEW'!$K$9:$K$43,'FAB OVERVIEW'!$J$9:$J$43='Fab Import Sheet'!A97,_xlfn._xlws.FILTER('FAB OVERVIEW'!$N$9:$N$32,'FAB OVERVIEW'!$M$9:$M$32='Fab Import Sheet'!A97,_xlfn._xlws.FILTER('FAB OVERVIEW'!$Q$9:$Q$18,'FAB OVERVIEW'!$P$9:$P$18='Fab Import Sheet'!A97,_xlfn._xlws.FILTER('FAB OVERVIEW'!$T$9,'FAB OVERVIEW'!$S$9='Fab Import Sheet'!A97,_xlfn._xlws.FILTER('FAB OVERVIEW'!$W$9:$W$12,'FAB OVERVIEW'!$V$9:$V$12='Fab Import Sheet'!A97,_xlfn._xlws.FILTER('FAB OVERVIEW'!$Z$9:$Z$10,'FAB OVERVIEW'!$Y$9:$Y$10='Fab Import Sheet'!A97))))))))</f>
        <v>30</v>
      </c>
    </row>
    <row r="98" spans="1:2" x14ac:dyDescent="0.35">
      <c r="A98" s="13" t="str">
        <v>100539-FORM</v>
      </c>
      <c r="B98" cm="1">
        <f t="array" ref="B98">_xlfn._xlws.FILTER('FAB OVERVIEW'!$C$9:$C$144,'FAB OVERVIEW'!$B$9:$B$144='Fab Import Sheet'!A98,_xlfn._xlws.FILTER('FAB OVERVIEW'!G103:G233,'FAB OVERVIEW'!$F$9:$F$139='Fab Import Sheet'!A98,_xlfn._xlws.FILTER('FAB OVERVIEW'!$K$9:$K$43,'FAB OVERVIEW'!$J$9:$J$43='Fab Import Sheet'!A98,_xlfn._xlws.FILTER('FAB OVERVIEW'!$N$9:$N$32,'FAB OVERVIEW'!$M$9:$M$32='Fab Import Sheet'!A98,_xlfn._xlws.FILTER('FAB OVERVIEW'!$Q$9:$Q$18,'FAB OVERVIEW'!$P$9:$P$18='Fab Import Sheet'!A98,_xlfn._xlws.FILTER('FAB OVERVIEW'!$T$9,'FAB OVERVIEW'!$S$9='Fab Import Sheet'!A98,_xlfn._xlws.FILTER('FAB OVERVIEW'!$W$9:$W$12,'FAB OVERVIEW'!$V$9:$V$12='Fab Import Sheet'!A98,_xlfn._xlws.FILTER('FAB OVERVIEW'!$Z$9:$Z$10,'FAB OVERVIEW'!$Y$9:$Y$10='Fab Import Sheet'!A98))))))))</f>
        <v>0</v>
      </c>
    </row>
    <row r="99" spans="1:2" x14ac:dyDescent="0.35">
      <c r="A99" s="13">
        <v>100554</v>
      </c>
      <c r="B99" cm="1">
        <f t="array" ref="B99">_xlfn._xlws.FILTER('FAB OVERVIEW'!$C$9:$C$144,'FAB OVERVIEW'!$B$9:$B$144='Fab Import Sheet'!A99,_xlfn._xlws.FILTER('FAB OVERVIEW'!G104:G234,'FAB OVERVIEW'!$F$9:$F$139='Fab Import Sheet'!A99,_xlfn._xlws.FILTER('FAB OVERVIEW'!$K$9:$K$43,'FAB OVERVIEW'!$J$9:$J$43='Fab Import Sheet'!A99,_xlfn._xlws.FILTER('FAB OVERVIEW'!$N$9:$N$32,'FAB OVERVIEW'!$M$9:$M$32='Fab Import Sheet'!A99,_xlfn._xlws.FILTER('FAB OVERVIEW'!$Q$9:$Q$18,'FAB OVERVIEW'!$P$9:$P$18='Fab Import Sheet'!A99,_xlfn._xlws.FILTER('FAB OVERVIEW'!$T$9,'FAB OVERVIEW'!$S$9='Fab Import Sheet'!A99,_xlfn._xlws.FILTER('FAB OVERVIEW'!$W$9:$W$12,'FAB OVERVIEW'!$V$9:$V$12='Fab Import Sheet'!A99,_xlfn._xlws.FILTER('FAB OVERVIEW'!$Z$9:$Z$10,'FAB OVERVIEW'!$Y$9:$Y$10='Fab Import Sheet'!A99))))))))</f>
        <v>30</v>
      </c>
    </row>
    <row r="100" spans="1:2" x14ac:dyDescent="0.35">
      <c r="A100" s="13">
        <v>100595</v>
      </c>
      <c r="B100" cm="1">
        <f t="array" ref="B100">_xlfn._xlws.FILTER('FAB OVERVIEW'!$C$9:$C$144,'FAB OVERVIEW'!$B$9:$B$144='Fab Import Sheet'!A100,_xlfn._xlws.FILTER('FAB OVERVIEW'!G105:G235,'FAB OVERVIEW'!$F$9:$F$139='Fab Import Sheet'!A100,_xlfn._xlws.FILTER('FAB OVERVIEW'!$K$9:$K$43,'FAB OVERVIEW'!$J$9:$J$43='Fab Import Sheet'!A100,_xlfn._xlws.FILTER('FAB OVERVIEW'!$N$9:$N$32,'FAB OVERVIEW'!$M$9:$M$32='Fab Import Sheet'!A100,_xlfn._xlws.FILTER('FAB OVERVIEW'!$Q$9:$Q$18,'FAB OVERVIEW'!$P$9:$P$18='Fab Import Sheet'!A100,_xlfn._xlws.FILTER('FAB OVERVIEW'!$T$9,'FAB OVERVIEW'!$S$9='Fab Import Sheet'!A100,_xlfn._xlws.FILTER('FAB OVERVIEW'!$W$9:$W$12,'FAB OVERVIEW'!$V$9:$V$12='Fab Import Sheet'!A100,_xlfn._xlws.FILTER('FAB OVERVIEW'!$Z$9:$Z$10,'FAB OVERVIEW'!$Y$9:$Y$10='Fab Import Sheet'!A100))))))))</f>
        <v>70</v>
      </c>
    </row>
    <row r="101" spans="1:2" x14ac:dyDescent="0.35">
      <c r="A101" s="13">
        <v>100596</v>
      </c>
      <c r="B101" cm="1">
        <f t="array" ref="B101">_xlfn._xlws.FILTER('FAB OVERVIEW'!$C$9:$C$144,'FAB OVERVIEW'!$B$9:$B$144='Fab Import Sheet'!A101,_xlfn._xlws.FILTER('FAB OVERVIEW'!G106:G236,'FAB OVERVIEW'!$F$9:$F$139='Fab Import Sheet'!A101,_xlfn._xlws.FILTER('FAB OVERVIEW'!$K$9:$K$43,'FAB OVERVIEW'!$J$9:$J$43='Fab Import Sheet'!A101,_xlfn._xlws.FILTER('FAB OVERVIEW'!$N$9:$N$32,'FAB OVERVIEW'!$M$9:$M$32='Fab Import Sheet'!A101,_xlfn._xlws.FILTER('FAB OVERVIEW'!$Q$9:$Q$18,'FAB OVERVIEW'!$P$9:$P$18='Fab Import Sheet'!A101,_xlfn._xlws.FILTER('FAB OVERVIEW'!$T$9,'FAB OVERVIEW'!$S$9='Fab Import Sheet'!A101,_xlfn._xlws.FILTER('FAB OVERVIEW'!$W$9:$W$12,'FAB OVERVIEW'!$V$9:$V$12='Fab Import Sheet'!A101,_xlfn._xlws.FILTER('FAB OVERVIEW'!$Z$9:$Z$10,'FAB OVERVIEW'!$Y$9:$Y$10='Fab Import Sheet'!A101))))))))</f>
        <v>70</v>
      </c>
    </row>
    <row r="102" spans="1:2" x14ac:dyDescent="0.35">
      <c r="A102" s="13">
        <v>100599</v>
      </c>
      <c r="B102" cm="1">
        <f t="array" ref="B102">_xlfn._xlws.FILTER('FAB OVERVIEW'!$C$9:$C$144,'FAB OVERVIEW'!$B$9:$B$144='Fab Import Sheet'!A102,_xlfn._xlws.FILTER('FAB OVERVIEW'!G107:G237,'FAB OVERVIEW'!$F$9:$F$139='Fab Import Sheet'!A102,_xlfn._xlws.FILTER('FAB OVERVIEW'!$K$9:$K$43,'FAB OVERVIEW'!$J$9:$J$43='Fab Import Sheet'!A102,_xlfn._xlws.FILTER('FAB OVERVIEW'!$N$9:$N$32,'FAB OVERVIEW'!$M$9:$M$32='Fab Import Sheet'!A102,_xlfn._xlws.FILTER('FAB OVERVIEW'!$Q$9:$Q$18,'FAB OVERVIEW'!$P$9:$P$18='Fab Import Sheet'!A102,_xlfn._xlws.FILTER('FAB OVERVIEW'!$T$9,'FAB OVERVIEW'!$S$9='Fab Import Sheet'!A102,_xlfn._xlws.FILTER('FAB OVERVIEW'!$W$9:$W$12,'FAB OVERVIEW'!$V$9:$V$12='Fab Import Sheet'!A102,_xlfn._xlws.FILTER('FAB OVERVIEW'!$Z$9:$Z$10,'FAB OVERVIEW'!$Y$9:$Y$10='Fab Import Sheet'!A102))))))))</f>
        <v>70</v>
      </c>
    </row>
    <row r="103" spans="1:2" x14ac:dyDescent="0.35">
      <c r="A103" s="13">
        <v>100655</v>
      </c>
      <c r="B103" cm="1">
        <f t="array" ref="B103">_xlfn._xlws.FILTER('FAB OVERVIEW'!$C$9:$C$144,'FAB OVERVIEW'!$B$9:$B$144='Fab Import Sheet'!A103,_xlfn._xlws.FILTER('FAB OVERVIEW'!G108:G238,'FAB OVERVIEW'!$F$9:$F$139='Fab Import Sheet'!A103,_xlfn._xlws.FILTER('FAB OVERVIEW'!$K$9:$K$43,'FAB OVERVIEW'!$J$9:$J$43='Fab Import Sheet'!A103,_xlfn._xlws.FILTER('FAB OVERVIEW'!$N$9:$N$32,'FAB OVERVIEW'!$M$9:$M$32='Fab Import Sheet'!A103,_xlfn._xlws.FILTER('FAB OVERVIEW'!$Q$9:$Q$18,'FAB OVERVIEW'!$P$9:$P$18='Fab Import Sheet'!A103,_xlfn._xlws.FILTER('FAB OVERVIEW'!$T$9,'FAB OVERVIEW'!$S$9='Fab Import Sheet'!A103,_xlfn._xlws.FILTER('FAB OVERVIEW'!$W$9:$W$12,'FAB OVERVIEW'!$V$9:$V$12='Fab Import Sheet'!A103,_xlfn._xlws.FILTER('FAB OVERVIEW'!$Z$9:$Z$10,'FAB OVERVIEW'!$Y$9:$Y$10='Fab Import Sheet'!A103))))))))</f>
        <v>25</v>
      </c>
    </row>
    <row r="104" spans="1:2" x14ac:dyDescent="0.35">
      <c r="A104" s="13">
        <v>100818</v>
      </c>
      <c r="B104" cm="1">
        <f t="array" ref="B104">_xlfn._xlws.FILTER('FAB OVERVIEW'!$C$9:$C$144,'FAB OVERVIEW'!$B$9:$B$144='Fab Import Sheet'!A104,_xlfn._xlws.FILTER('FAB OVERVIEW'!G109:G239,'FAB OVERVIEW'!$F$9:$F$139='Fab Import Sheet'!A104,_xlfn._xlws.FILTER('FAB OVERVIEW'!$K$9:$K$43,'FAB OVERVIEW'!$J$9:$J$43='Fab Import Sheet'!A104,_xlfn._xlws.FILTER('FAB OVERVIEW'!$N$9:$N$32,'FAB OVERVIEW'!$M$9:$M$32='Fab Import Sheet'!A104,_xlfn._xlws.FILTER('FAB OVERVIEW'!$Q$9:$Q$18,'FAB OVERVIEW'!$P$9:$P$18='Fab Import Sheet'!A104,_xlfn._xlws.FILTER('FAB OVERVIEW'!$T$9,'FAB OVERVIEW'!$S$9='Fab Import Sheet'!A104,_xlfn._xlws.FILTER('FAB OVERVIEW'!$W$9:$W$12,'FAB OVERVIEW'!$V$9:$V$12='Fab Import Sheet'!A104,_xlfn._xlws.FILTER('FAB OVERVIEW'!$Z$9:$Z$10,'FAB OVERVIEW'!$Y$9:$Y$10='Fab Import Sheet'!A104))))))))</f>
        <v>150</v>
      </c>
    </row>
    <row r="105" spans="1:2" x14ac:dyDescent="0.35">
      <c r="A105" s="13">
        <v>101045</v>
      </c>
      <c r="B105" cm="1">
        <f t="array" ref="B105">_xlfn._xlws.FILTER('FAB OVERVIEW'!$C$9:$C$144,'FAB OVERVIEW'!$B$9:$B$144='Fab Import Sheet'!A105,_xlfn._xlws.FILTER('FAB OVERVIEW'!G110:G240,'FAB OVERVIEW'!$F$9:$F$139='Fab Import Sheet'!A105,_xlfn._xlws.FILTER('FAB OVERVIEW'!$K$9:$K$43,'FAB OVERVIEW'!$J$9:$J$43='Fab Import Sheet'!A105,_xlfn._xlws.FILTER('FAB OVERVIEW'!$N$9:$N$32,'FAB OVERVIEW'!$M$9:$M$32='Fab Import Sheet'!A105,_xlfn._xlws.FILTER('FAB OVERVIEW'!$Q$9:$Q$18,'FAB OVERVIEW'!$P$9:$P$18='Fab Import Sheet'!A105,_xlfn._xlws.FILTER('FAB OVERVIEW'!$T$9,'FAB OVERVIEW'!$S$9='Fab Import Sheet'!A105,_xlfn._xlws.FILTER('FAB OVERVIEW'!$W$9:$W$12,'FAB OVERVIEW'!$V$9:$V$12='Fab Import Sheet'!A105,_xlfn._xlws.FILTER('FAB OVERVIEW'!$Z$9:$Z$10,'FAB OVERVIEW'!$Y$9:$Y$10='Fab Import Sheet'!A105))))))))</f>
        <v>30</v>
      </c>
    </row>
    <row r="106" spans="1:2" x14ac:dyDescent="0.35">
      <c r="A106" s="13">
        <v>101046</v>
      </c>
      <c r="B106" cm="1">
        <f t="array" ref="B106">_xlfn._xlws.FILTER('FAB OVERVIEW'!$C$9:$C$144,'FAB OVERVIEW'!$B$9:$B$144='Fab Import Sheet'!A106,_xlfn._xlws.FILTER('FAB OVERVIEW'!G111:G241,'FAB OVERVIEW'!$F$9:$F$139='Fab Import Sheet'!A106,_xlfn._xlws.FILTER('FAB OVERVIEW'!$K$9:$K$43,'FAB OVERVIEW'!$J$9:$J$43='Fab Import Sheet'!A106,_xlfn._xlws.FILTER('FAB OVERVIEW'!$N$9:$N$32,'FAB OVERVIEW'!$M$9:$M$32='Fab Import Sheet'!A106,_xlfn._xlws.FILTER('FAB OVERVIEW'!$Q$9:$Q$18,'FAB OVERVIEW'!$P$9:$P$18='Fab Import Sheet'!A106,_xlfn._xlws.FILTER('FAB OVERVIEW'!$T$9,'FAB OVERVIEW'!$S$9='Fab Import Sheet'!A106,_xlfn._xlws.FILTER('FAB OVERVIEW'!$W$9:$W$12,'FAB OVERVIEW'!$V$9:$V$12='Fab Import Sheet'!A106,_xlfn._xlws.FILTER('FAB OVERVIEW'!$Z$9:$Z$10,'FAB OVERVIEW'!$Y$9:$Y$10='Fab Import Sheet'!A106))))))))</f>
        <v>30</v>
      </c>
    </row>
    <row r="107" spans="1:2" x14ac:dyDescent="0.35">
      <c r="A107" s="13">
        <v>101047</v>
      </c>
      <c r="B107" cm="1">
        <f t="array" ref="B107">_xlfn._xlws.FILTER('FAB OVERVIEW'!$C$9:$C$144,'FAB OVERVIEW'!$B$9:$B$144='Fab Import Sheet'!A107,_xlfn._xlws.FILTER('FAB OVERVIEW'!G112:G242,'FAB OVERVIEW'!$F$9:$F$139='Fab Import Sheet'!A107,_xlfn._xlws.FILTER('FAB OVERVIEW'!$K$9:$K$43,'FAB OVERVIEW'!$J$9:$J$43='Fab Import Sheet'!A107,_xlfn._xlws.FILTER('FAB OVERVIEW'!$N$9:$N$32,'FAB OVERVIEW'!$M$9:$M$32='Fab Import Sheet'!A107,_xlfn._xlws.FILTER('FAB OVERVIEW'!$Q$9:$Q$18,'FAB OVERVIEW'!$P$9:$P$18='Fab Import Sheet'!A107,_xlfn._xlws.FILTER('FAB OVERVIEW'!$T$9,'FAB OVERVIEW'!$S$9='Fab Import Sheet'!A107,_xlfn._xlws.FILTER('FAB OVERVIEW'!$W$9:$W$12,'FAB OVERVIEW'!$V$9:$V$12='Fab Import Sheet'!A107,_xlfn._xlws.FILTER('FAB OVERVIEW'!$Z$9:$Z$10,'FAB OVERVIEW'!$Y$9:$Y$10='Fab Import Sheet'!A107))))))))</f>
        <v>30</v>
      </c>
    </row>
    <row r="108" spans="1:2" x14ac:dyDescent="0.35">
      <c r="A108" s="13" t="str">
        <v>101047-G-CSA</v>
      </c>
      <c r="B108" cm="1">
        <f t="array" ref="B108">_xlfn._xlws.FILTER('FAB OVERVIEW'!$C$9:$C$144,'FAB OVERVIEW'!$B$9:$B$144='Fab Import Sheet'!A108,_xlfn._xlws.FILTER('FAB OVERVIEW'!G113:G243,'FAB OVERVIEW'!$F$9:$F$139='Fab Import Sheet'!A108,_xlfn._xlws.FILTER('FAB OVERVIEW'!$K$9:$K$43,'FAB OVERVIEW'!$J$9:$J$43='Fab Import Sheet'!A108,_xlfn._xlws.FILTER('FAB OVERVIEW'!$N$9:$N$32,'FAB OVERVIEW'!$M$9:$M$32='Fab Import Sheet'!A108,_xlfn._xlws.FILTER('FAB OVERVIEW'!$Q$9:$Q$18,'FAB OVERVIEW'!$P$9:$P$18='Fab Import Sheet'!A108,_xlfn._xlws.FILTER('FAB OVERVIEW'!$T$9,'FAB OVERVIEW'!$S$9='Fab Import Sheet'!A108,_xlfn._xlws.FILTER('FAB OVERVIEW'!$W$9:$W$12,'FAB OVERVIEW'!$V$9:$V$12='Fab Import Sheet'!A108,_xlfn._xlws.FILTER('FAB OVERVIEW'!$Z$9:$Z$10,'FAB OVERVIEW'!$Y$9:$Y$10='Fab Import Sheet'!A108))))))))</f>
        <v>30</v>
      </c>
    </row>
    <row r="109" spans="1:2" x14ac:dyDescent="0.35">
      <c r="A109" s="13" t="str">
        <v>101049-PPG-CSA</v>
      </c>
      <c r="B109" cm="1">
        <f t="array" ref="B109">_xlfn._xlws.FILTER('FAB OVERVIEW'!$C$9:$C$144,'FAB OVERVIEW'!$B$9:$B$144='Fab Import Sheet'!A109,_xlfn._xlws.FILTER('FAB OVERVIEW'!G114:G244,'FAB OVERVIEW'!$F$9:$F$139='Fab Import Sheet'!A109,_xlfn._xlws.FILTER('FAB OVERVIEW'!$K$9:$K$43,'FAB OVERVIEW'!$J$9:$J$43='Fab Import Sheet'!A109,_xlfn._xlws.FILTER('FAB OVERVIEW'!$N$9:$N$32,'FAB OVERVIEW'!$M$9:$M$32='Fab Import Sheet'!A109,_xlfn._xlws.FILTER('FAB OVERVIEW'!$Q$9:$Q$18,'FAB OVERVIEW'!$P$9:$P$18='Fab Import Sheet'!A109,_xlfn._xlws.FILTER('FAB OVERVIEW'!$T$9,'FAB OVERVIEW'!$S$9='Fab Import Sheet'!A109,_xlfn._xlws.FILTER('FAB OVERVIEW'!$W$9:$W$12,'FAB OVERVIEW'!$V$9:$V$12='Fab Import Sheet'!A109,_xlfn._xlws.FILTER('FAB OVERVIEW'!$Z$9:$Z$10,'FAB OVERVIEW'!$Y$9:$Y$10='Fab Import Sheet'!A109))))))))</f>
        <v>255</v>
      </c>
    </row>
    <row r="110" spans="1:2" x14ac:dyDescent="0.35">
      <c r="A110" s="13">
        <v>101050</v>
      </c>
      <c r="B110" cm="1">
        <f t="array" ref="B110">_xlfn._xlws.FILTER('FAB OVERVIEW'!$C$9:$C$144,'FAB OVERVIEW'!$B$9:$B$144='Fab Import Sheet'!A110,_xlfn._xlws.FILTER('FAB OVERVIEW'!G115:G245,'FAB OVERVIEW'!$F$9:$F$139='Fab Import Sheet'!A110,_xlfn._xlws.FILTER('FAB OVERVIEW'!$K$9:$K$43,'FAB OVERVIEW'!$J$9:$J$43='Fab Import Sheet'!A110,_xlfn._xlws.FILTER('FAB OVERVIEW'!$N$9:$N$32,'FAB OVERVIEW'!$M$9:$M$32='Fab Import Sheet'!A110,_xlfn._xlws.FILTER('FAB OVERVIEW'!$Q$9:$Q$18,'FAB OVERVIEW'!$P$9:$P$18='Fab Import Sheet'!A110,_xlfn._xlws.FILTER('FAB OVERVIEW'!$T$9,'FAB OVERVIEW'!$S$9='Fab Import Sheet'!A110,_xlfn._xlws.FILTER('FAB OVERVIEW'!$W$9:$W$12,'FAB OVERVIEW'!$V$9:$V$12='Fab Import Sheet'!A110,_xlfn._xlws.FILTER('FAB OVERVIEW'!$Z$9:$Z$10,'FAB OVERVIEW'!$Y$9:$Y$10='Fab Import Sheet'!A110))))))))</f>
        <v>30</v>
      </c>
    </row>
    <row r="111" spans="1:2" x14ac:dyDescent="0.35">
      <c r="A111" s="13" t="str">
        <v>101050-G-CSA</v>
      </c>
      <c r="B111" cm="1">
        <f t="array" ref="B111">_xlfn._xlws.FILTER('FAB OVERVIEW'!$C$9:$C$144,'FAB OVERVIEW'!$B$9:$B$144='Fab Import Sheet'!A111,_xlfn._xlws.FILTER('FAB OVERVIEW'!G116:G246,'FAB OVERVIEW'!$F$9:$F$139='Fab Import Sheet'!A111,_xlfn._xlws.FILTER('FAB OVERVIEW'!$K$9:$K$43,'FAB OVERVIEW'!$J$9:$J$43='Fab Import Sheet'!A111,_xlfn._xlws.FILTER('FAB OVERVIEW'!$N$9:$N$32,'FAB OVERVIEW'!$M$9:$M$32='Fab Import Sheet'!A111,_xlfn._xlws.FILTER('FAB OVERVIEW'!$Q$9:$Q$18,'FAB OVERVIEW'!$P$9:$P$18='Fab Import Sheet'!A111,_xlfn._xlws.FILTER('FAB OVERVIEW'!$T$9,'FAB OVERVIEW'!$S$9='Fab Import Sheet'!A111,_xlfn._xlws.FILTER('FAB OVERVIEW'!$W$9:$W$12,'FAB OVERVIEW'!$V$9:$V$12='Fab Import Sheet'!A111,_xlfn._xlws.FILTER('FAB OVERVIEW'!$Z$9:$Z$10,'FAB OVERVIEW'!$Y$9:$Y$10='Fab Import Sheet'!A111))))))))</f>
        <v>30</v>
      </c>
    </row>
    <row r="112" spans="1:2" x14ac:dyDescent="0.35">
      <c r="A112" s="13">
        <v>101066</v>
      </c>
      <c r="B112" cm="1">
        <f t="array" ref="B112">_xlfn._xlws.FILTER('FAB OVERVIEW'!$C$9:$C$144,'FAB OVERVIEW'!$B$9:$B$144='Fab Import Sheet'!A112,_xlfn._xlws.FILTER('FAB OVERVIEW'!G117:G247,'FAB OVERVIEW'!$F$9:$F$139='Fab Import Sheet'!A112,_xlfn._xlws.FILTER('FAB OVERVIEW'!$K$9:$K$43,'FAB OVERVIEW'!$J$9:$J$43='Fab Import Sheet'!A112,_xlfn._xlws.FILTER('FAB OVERVIEW'!$N$9:$N$32,'FAB OVERVIEW'!$M$9:$M$32='Fab Import Sheet'!A112,_xlfn._xlws.FILTER('FAB OVERVIEW'!$Q$9:$Q$18,'FAB OVERVIEW'!$P$9:$P$18='Fab Import Sheet'!A112,_xlfn._xlws.FILTER('FAB OVERVIEW'!$T$9,'FAB OVERVIEW'!$S$9='Fab Import Sheet'!A112,_xlfn._xlws.FILTER('FAB OVERVIEW'!$W$9:$W$12,'FAB OVERVIEW'!$V$9:$V$12='Fab Import Sheet'!A112,_xlfn._xlws.FILTER('FAB OVERVIEW'!$Z$9:$Z$10,'FAB OVERVIEW'!$Y$9:$Y$10='Fab Import Sheet'!A112))))))))</f>
        <v>75</v>
      </c>
    </row>
    <row r="113" spans="1:2" x14ac:dyDescent="0.35">
      <c r="A113" s="13" t="str">
        <v>101307-1-W-CSA</v>
      </c>
      <c r="B113" cm="1">
        <f t="array" ref="B113">_xlfn._xlws.FILTER('FAB OVERVIEW'!$C$9:$C$144,'FAB OVERVIEW'!$B$9:$B$144='Fab Import Sheet'!A113,_xlfn._xlws.FILTER('FAB OVERVIEW'!G118:G248,'FAB OVERVIEW'!$F$9:$F$139='Fab Import Sheet'!A113,_xlfn._xlws.FILTER('FAB OVERVIEW'!$K$9:$K$43,'FAB OVERVIEW'!$J$9:$J$43='Fab Import Sheet'!A113,_xlfn._xlws.FILTER('FAB OVERVIEW'!$N$9:$N$32,'FAB OVERVIEW'!$M$9:$M$32='Fab Import Sheet'!A113,_xlfn._xlws.FILTER('FAB OVERVIEW'!$Q$9:$Q$18,'FAB OVERVIEW'!$P$9:$P$18='Fab Import Sheet'!A113,_xlfn._xlws.FILTER('FAB OVERVIEW'!$T$9,'FAB OVERVIEW'!$S$9='Fab Import Sheet'!A113,_xlfn._xlws.FILTER('FAB OVERVIEW'!$W$9:$W$12,'FAB OVERVIEW'!$V$9:$V$12='Fab Import Sheet'!A113,_xlfn._xlws.FILTER('FAB OVERVIEW'!$Z$9:$Z$10,'FAB OVERVIEW'!$Y$9:$Y$10='Fab Import Sheet'!A113))))))))</f>
        <v>0</v>
      </c>
    </row>
    <row r="114" spans="1:2" x14ac:dyDescent="0.35">
      <c r="A114" s="13" t="str">
        <v>101307-2-W-CSA</v>
      </c>
      <c r="B114" cm="1">
        <f t="array" ref="B114">_xlfn._xlws.FILTER('FAB OVERVIEW'!$C$9:$C$144,'FAB OVERVIEW'!$B$9:$B$144='Fab Import Sheet'!A114,_xlfn._xlws.FILTER('FAB OVERVIEW'!G119:G249,'FAB OVERVIEW'!$F$9:$F$139='Fab Import Sheet'!A114,_xlfn._xlws.FILTER('FAB OVERVIEW'!$K$9:$K$43,'FAB OVERVIEW'!$J$9:$J$43='Fab Import Sheet'!A114,_xlfn._xlws.FILTER('FAB OVERVIEW'!$N$9:$N$32,'FAB OVERVIEW'!$M$9:$M$32='Fab Import Sheet'!A114,_xlfn._xlws.FILTER('FAB OVERVIEW'!$Q$9:$Q$18,'FAB OVERVIEW'!$P$9:$P$18='Fab Import Sheet'!A114,_xlfn._xlws.FILTER('FAB OVERVIEW'!$T$9,'FAB OVERVIEW'!$S$9='Fab Import Sheet'!A114,_xlfn._xlws.FILTER('FAB OVERVIEW'!$W$9:$W$12,'FAB OVERVIEW'!$V$9:$V$12='Fab Import Sheet'!A114,_xlfn._xlws.FILTER('FAB OVERVIEW'!$Z$9:$Z$10,'FAB OVERVIEW'!$Y$9:$Y$10='Fab Import Sheet'!A114))))))))</f>
        <v>0</v>
      </c>
    </row>
    <row r="115" spans="1:2" x14ac:dyDescent="0.35">
      <c r="A115" s="13" t="str">
        <v>101307-W-FLAT</v>
      </c>
      <c r="B115" cm="1">
        <f t="array" ref="B115">_xlfn._xlws.FILTER('FAB OVERVIEW'!$C$9:$C$144,'FAB OVERVIEW'!$B$9:$B$144='Fab Import Sheet'!A115,_xlfn._xlws.FILTER('FAB OVERVIEW'!G120:G250,'FAB OVERVIEW'!$F$9:$F$139='Fab Import Sheet'!A115,_xlfn._xlws.FILTER('FAB OVERVIEW'!$K$9:$K$43,'FAB OVERVIEW'!$J$9:$J$43='Fab Import Sheet'!A115,_xlfn._xlws.FILTER('FAB OVERVIEW'!$N$9:$N$32,'FAB OVERVIEW'!$M$9:$M$32='Fab Import Sheet'!A115,_xlfn._xlws.FILTER('FAB OVERVIEW'!$Q$9:$Q$18,'FAB OVERVIEW'!$P$9:$P$18='Fab Import Sheet'!A115,_xlfn._xlws.FILTER('FAB OVERVIEW'!$T$9,'FAB OVERVIEW'!$S$9='Fab Import Sheet'!A115,_xlfn._xlws.FILTER('FAB OVERVIEW'!$W$9:$W$12,'FAB OVERVIEW'!$V$9:$V$12='Fab Import Sheet'!A115,_xlfn._xlws.FILTER('FAB OVERVIEW'!$Z$9:$Z$10,'FAB OVERVIEW'!$Y$9:$Y$10='Fab Import Sheet'!A115))))))))</f>
        <v>1560</v>
      </c>
    </row>
    <row r="116" spans="1:2" x14ac:dyDescent="0.35">
      <c r="A116" s="13" t="str">
        <v>101310-W-CSA</v>
      </c>
      <c r="B116" cm="1">
        <f t="array" ref="B116">_xlfn._xlws.FILTER('FAB OVERVIEW'!$C$9:$C$144,'FAB OVERVIEW'!$B$9:$B$144='Fab Import Sheet'!A116,_xlfn._xlws.FILTER('FAB OVERVIEW'!G121:G251,'FAB OVERVIEW'!$F$9:$F$139='Fab Import Sheet'!A116,_xlfn._xlws.FILTER('FAB OVERVIEW'!$K$9:$K$43,'FAB OVERVIEW'!$J$9:$J$43='Fab Import Sheet'!A116,_xlfn._xlws.FILTER('FAB OVERVIEW'!$N$9:$N$32,'FAB OVERVIEW'!$M$9:$M$32='Fab Import Sheet'!A116,_xlfn._xlws.FILTER('FAB OVERVIEW'!$Q$9:$Q$18,'FAB OVERVIEW'!$P$9:$P$18='Fab Import Sheet'!A116,_xlfn._xlws.FILTER('FAB OVERVIEW'!$T$9,'FAB OVERVIEW'!$S$9='Fab Import Sheet'!A116,_xlfn._xlws.FILTER('FAB OVERVIEW'!$W$9:$W$12,'FAB OVERVIEW'!$V$9:$V$12='Fab Import Sheet'!A116,_xlfn._xlws.FILTER('FAB OVERVIEW'!$Z$9:$Z$10,'FAB OVERVIEW'!$Y$9:$Y$10='Fab Import Sheet'!A116))))))))</f>
        <v>0</v>
      </c>
    </row>
    <row r="117" spans="1:2" x14ac:dyDescent="0.35">
      <c r="A117" s="13" t="str">
        <v>101310-W-FLAT</v>
      </c>
      <c r="B117" cm="1">
        <f t="array" ref="B117">_xlfn._xlws.FILTER('FAB OVERVIEW'!$C$9:$C$144,'FAB OVERVIEW'!$B$9:$B$144='Fab Import Sheet'!A117,_xlfn._xlws.FILTER('FAB OVERVIEW'!G122:G252,'FAB OVERVIEW'!$F$9:$F$139='Fab Import Sheet'!A117,_xlfn._xlws.FILTER('FAB OVERVIEW'!$K$9:$K$43,'FAB OVERVIEW'!$J$9:$J$43='Fab Import Sheet'!A117,_xlfn._xlws.FILTER('FAB OVERVIEW'!$N$9:$N$32,'FAB OVERVIEW'!$M$9:$M$32='Fab Import Sheet'!A117,_xlfn._xlws.FILTER('FAB OVERVIEW'!$Q$9:$Q$18,'FAB OVERVIEW'!$P$9:$P$18='Fab Import Sheet'!A117,_xlfn._xlws.FILTER('FAB OVERVIEW'!$T$9,'FAB OVERVIEW'!$S$9='Fab Import Sheet'!A117,_xlfn._xlws.FILTER('FAB OVERVIEW'!$W$9:$W$12,'FAB OVERVIEW'!$V$9:$V$12='Fab Import Sheet'!A117,_xlfn._xlws.FILTER('FAB OVERVIEW'!$Z$9:$Z$10,'FAB OVERVIEW'!$Y$9:$Y$10='Fab Import Sheet'!A117))))))))</f>
        <v>780</v>
      </c>
    </row>
    <row r="118" spans="1:2" x14ac:dyDescent="0.35">
      <c r="A118" s="13" t="str">
        <v>101311-W-CSA</v>
      </c>
      <c r="B118" cm="1">
        <f t="array" ref="B118">_xlfn._xlws.FILTER('FAB OVERVIEW'!$C$9:$C$144,'FAB OVERVIEW'!$B$9:$B$144='Fab Import Sheet'!A118,_xlfn._xlws.FILTER('FAB OVERVIEW'!G123:G253,'FAB OVERVIEW'!$F$9:$F$139='Fab Import Sheet'!A118,_xlfn._xlws.FILTER('FAB OVERVIEW'!$K$9:$K$43,'FAB OVERVIEW'!$J$9:$J$43='Fab Import Sheet'!A118,_xlfn._xlws.FILTER('FAB OVERVIEW'!$N$9:$N$32,'FAB OVERVIEW'!$M$9:$M$32='Fab Import Sheet'!A118,_xlfn._xlws.FILTER('FAB OVERVIEW'!$Q$9:$Q$18,'FAB OVERVIEW'!$P$9:$P$18='Fab Import Sheet'!A118,_xlfn._xlws.FILTER('FAB OVERVIEW'!$T$9,'FAB OVERVIEW'!$S$9='Fab Import Sheet'!A118,_xlfn._xlws.FILTER('FAB OVERVIEW'!$W$9:$W$12,'FAB OVERVIEW'!$V$9:$V$12='Fab Import Sheet'!A118,_xlfn._xlws.FILTER('FAB OVERVIEW'!$Z$9:$Z$10,'FAB OVERVIEW'!$Y$9:$Y$10='Fab Import Sheet'!A118))))))))</f>
        <v>0</v>
      </c>
    </row>
    <row r="119" spans="1:2" x14ac:dyDescent="0.35">
      <c r="A119" s="13" t="str">
        <v>101311-W-FLAT</v>
      </c>
      <c r="B119" cm="1">
        <f t="array" ref="B119">_xlfn._xlws.FILTER('FAB OVERVIEW'!$C$9:$C$144,'FAB OVERVIEW'!$B$9:$B$144='Fab Import Sheet'!A119,_xlfn._xlws.FILTER('FAB OVERVIEW'!G124:G254,'FAB OVERVIEW'!$F$9:$F$139='Fab Import Sheet'!A119,_xlfn._xlws.FILTER('FAB OVERVIEW'!$K$9:$K$43,'FAB OVERVIEW'!$J$9:$J$43='Fab Import Sheet'!A119,_xlfn._xlws.FILTER('FAB OVERVIEW'!$N$9:$N$32,'FAB OVERVIEW'!$M$9:$M$32='Fab Import Sheet'!A119,_xlfn._xlws.FILTER('FAB OVERVIEW'!$Q$9:$Q$18,'FAB OVERVIEW'!$P$9:$P$18='Fab Import Sheet'!A119,_xlfn._xlws.FILTER('FAB OVERVIEW'!$T$9,'FAB OVERVIEW'!$S$9='Fab Import Sheet'!A119,_xlfn._xlws.FILTER('FAB OVERVIEW'!$W$9:$W$12,'FAB OVERVIEW'!$V$9:$V$12='Fab Import Sheet'!A119,_xlfn._xlws.FILTER('FAB OVERVIEW'!$Z$9:$Z$10,'FAB OVERVIEW'!$Y$9:$Y$10='Fab Import Sheet'!A119))))))))</f>
        <v>780</v>
      </c>
    </row>
    <row r="120" spans="1:2" x14ac:dyDescent="0.35">
      <c r="A120" s="13">
        <v>101878</v>
      </c>
      <c r="B120" cm="1">
        <f t="array" ref="B120">_xlfn._xlws.FILTER('FAB OVERVIEW'!$C$9:$C$144,'FAB OVERVIEW'!$B$9:$B$144='Fab Import Sheet'!A120,_xlfn._xlws.FILTER('FAB OVERVIEW'!G125:G255,'FAB OVERVIEW'!$F$9:$F$139='Fab Import Sheet'!A120,_xlfn._xlws.FILTER('FAB OVERVIEW'!$K$9:$K$43,'FAB OVERVIEW'!$J$9:$J$43='Fab Import Sheet'!A120,_xlfn._xlws.FILTER('FAB OVERVIEW'!$N$9:$N$32,'FAB OVERVIEW'!$M$9:$M$32='Fab Import Sheet'!A120,_xlfn._xlws.FILTER('FAB OVERVIEW'!$Q$9:$Q$18,'FAB OVERVIEW'!$P$9:$P$18='Fab Import Sheet'!A120,_xlfn._xlws.FILTER('FAB OVERVIEW'!$T$9,'FAB OVERVIEW'!$S$9='Fab Import Sheet'!A120,_xlfn._xlws.FILTER('FAB OVERVIEW'!$W$9:$W$12,'FAB OVERVIEW'!$V$9:$V$12='Fab Import Sheet'!A120,_xlfn._xlws.FILTER('FAB OVERVIEW'!$Z$9:$Z$10,'FAB OVERVIEW'!$Y$9:$Y$10='Fab Import Sheet'!A120))))))))</f>
        <v>30</v>
      </c>
    </row>
    <row r="121" spans="1:2" x14ac:dyDescent="0.35">
      <c r="A121" s="13">
        <v>101882</v>
      </c>
      <c r="B121" cm="1">
        <f t="array" ref="B121">_xlfn._xlws.FILTER('FAB OVERVIEW'!$C$9:$C$144,'FAB OVERVIEW'!$B$9:$B$144='Fab Import Sheet'!A121,_xlfn._xlws.FILTER('FAB OVERVIEW'!G126:G256,'FAB OVERVIEW'!$F$9:$F$139='Fab Import Sheet'!A121,_xlfn._xlws.FILTER('FAB OVERVIEW'!$K$9:$K$43,'FAB OVERVIEW'!$J$9:$J$43='Fab Import Sheet'!A121,_xlfn._xlws.FILTER('FAB OVERVIEW'!$N$9:$N$32,'FAB OVERVIEW'!$M$9:$M$32='Fab Import Sheet'!A121,_xlfn._xlws.FILTER('FAB OVERVIEW'!$Q$9:$Q$18,'FAB OVERVIEW'!$P$9:$P$18='Fab Import Sheet'!A121,_xlfn._xlws.FILTER('FAB OVERVIEW'!$T$9,'FAB OVERVIEW'!$S$9='Fab Import Sheet'!A121,_xlfn._xlws.FILTER('FAB OVERVIEW'!$W$9:$W$12,'FAB OVERVIEW'!$V$9:$V$12='Fab Import Sheet'!A121,_xlfn._xlws.FILTER('FAB OVERVIEW'!$Z$9:$Z$10,'FAB OVERVIEW'!$Y$9:$Y$10='Fab Import Sheet'!A121))))))))</f>
        <v>30</v>
      </c>
    </row>
    <row r="122" spans="1:2" x14ac:dyDescent="0.35">
      <c r="A122" s="13">
        <v>101886</v>
      </c>
      <c r="B122" cm="1">
        <f t="array" ref="B122">_xlfn._xlws.FILTER('FAB OVERVIEW'!$C$9:$C$144,'FAB OVERVIEW'!$B$9:$B$144='Fab Import Sheet'!A122,_xlfn._xlws.FILTER('FAB OVERVIEW'!G127:G257,'FAB OVERVIEW'!$F$9:$F$139='Fab Import Sheet'!A122,_xlfn._xlws.FILTER('FAB OVERVIEW'!$K$9:$K$43,'FAB OVERVIEW'!$J$9:$J$43='Fab Import Sheet'!A122,_xlfn._xlws.FILTER('FAB OVERVIEW'!$N$9:$N$32,'FAB OVERVIEW'!$M$9:$M$32='Fab Import Sheet'!A122,_xlfn._xlws.FILTER('FAB OVERVIEW'!$Q$9:$Q$18,'FAB OVERVIEW'!$P$9:$P$18='Fab Import Sheet'!A122,_xlfn._xlws.FILTER('FAB OVERVIEW'!$T$9,'FAB OVERVIEW'!$S$9='Fab Import Sheet'!A122,_xlfn._xlws.FILTER('FAB OVERVIEW'!$W$9:$W$12,'FAB OVERVIEW'!$V$9:$V$12='Fab Import Sheet'!A122,_xlfn._xlws.FILTER('FAB OVERVIEW'!$Z$9:$Z$10,'FAB OVERVIEW'!$Y$9:$Y$10='Fab Import Sheet'!A122))))))))</f>
        <v>70</v>
      </c>
    </row>
    <row r="123" spans="1:2" x14ac:dyDescent="0.35">
      <c r="A123" s="13">
        <v>101891</v>
      </c>
      <c r="B123" cm="1">
        <f t="array" ref="B123">_xlfn._xlws.FILTER('FAB OVERVIEW'!$C$9:$C$144,'FAB OVERVIEW'!$B$9:$B$144='Fab Import Sheet'!A123,_xlfn._xlws.FILTER('FAB OVERVIEW'!G128:G258,'FAB OVERVIEW'!$F$9:$F$139='Fab Import Sheet'!A123,_xlfn._xlws.FILTER('FAB OVERVIEW'!$K$9:$K$43,'FAB OVERVIEW'!$J$9:$J$43='Fab Import Sheet'!A123,_xlfn._xlws.FILTER('FAB OVERVIEW'!$N$9:$N$32,'FAB OVERVIEW'!$M$9:$M$32='Fab Import Sheet'!A123,_xlfn._xlws.FILTER('FAB OVERVIEW'!$Q$9:$Q$18,'FAB OVERVIEW'!$P$9:$P$18='Fab Import Sheet'!A123,_xlfn._xlws.FILTER('FAB OVERVIEW'!$T$9,'FAB OVERVIEW'!$S$9='Fab Import Sheet'!A123,_xlfn._xlws.FILTER('FAB OVERVIEW'!$W$9:$W$12,'FAB OVERVIEW'!$V$9:$V$12='Fab Import Sheet'!A123,_xlfn._xlws.FILTER('FAB OVERVIEW'!$Z$9:$Z$10,'FAB OVERVIEW'!$Y$9:$Y$10='Fab Import Sheet'!A123))))))))</f>
        <v>70</v>
      </c>
    </row>
    <row r="124" spans="1:2" x14ac:dyDescent="0.35">
      <c r="A124" s="13">
        <v>101902</v>
      </c>
      <c r="B124" cm="1">
        <f t="array" ref="B124">_xlfn._xlws.FILTER('FAB OVERVIEW'!$C$9:$C$144,'FAB OVERVIEW'!$B$9:$B$144='Fab Import Sheet'!A124,_xlfn._xlws.FILTER('FAB OVERVIEW'!G129:G259,'FAB OVERVIEW'!$F$9:$F$139='Fab Import Sheet'!A124,_xlfn._xlws.FILTER('FAB OVERVIEW'!$K$9:$K$43,'FAB OVERVIEW'!$J$9:$J$43='Fab Import Sheet'!A124,_xlfn._xlws.FILTER('FAB OVERVIEW'!$N$9:$N$32,'FAB OVERVIEW'!$M$9:$M$32='Fab Import Sheet'!A124,_xlfn._xlws.FILTER('FAB OVERVIEW'!$Q$9:$Q$18,'FAB OVERVIEW'!$P$9:$P$18='Fab Import Sheet'!A124,_xlfn._xlws.FILTER('FAB OVERVIEW'!$T$9,'FAB OVERVIEW'!$S$9='Fab Import Sheet'!A124,_xlfn._xlws.FILTER('FAB OVERVIEW'!$W$9:$W$12,'FAB OVERVIEW'!$V$9:$V$12='Fab Import Sheet'!A124,_xlfn._xlws.FILTER('FAB OVERVIEW'!$Z$9:$Z$10,'FAB OVERVIEW'!$Y$9:$Y$10='Fab Import Sheet'!A124))))))))</f>
        <v>30</v>
      </c>
    </row>
    <row r="125" spans="1:2" x14ac:dyDescent="0.35">
      <c r="A125" s="13">
        <v>101916</v>
      </c>
      <c r="B125" cm="1">
        <f t="array" ref="B125">_xlfn._xlws.FILTER('FAB OVERVIEW'!$C$9:$C$144,'FAB OVERVIEW'!$B$9:$B$144='Fab Import Sheet'!A125,_xlfn._xlws.FILTER('FAB OVERVIEW'!G130:G260,'FAB OVERVIEW'!$F$9:$F$139='Fab Import Sheet'!A125,_xlfn._xlws.FILTER('FAB OVERVIEW'!$K$9:$K$43,'FAB OVERVIEW'!$J$9:$J$43='Fab Import Sheet'!A125,_xlfn._xlws.FILTER('FAB OVERVIEW'!$N$9:$N$32,'FAB OVERVIEW'!$M$9:$M$32='Fab Import Sheet'!A125,_xlfn._xlws.FILTER('FAB OVERVIEW'!$Q$9:$Q$18,'FAB OVERVIEW'!$P$9:$P$18='Fab Import Sheet'!A125,_xlfn._xlws.FILTER('FAB OVERVIEW'!$T$9,'FAB OVERVIEW'!$S$9='Fab Import Sheet'!A125,_xlfn._xlws.FILTER('FAB OVERVIEW'!$W$9:$W$12,'FAB OVERVIEW'!$V$9:$V$12='Fab Import Sheet'!A125,_xlfn._xlws.FILTER('FAB OVERVIEW'!$Z$9:$Z$10,'FAB OVERVIEW'!$Y$9:$Y$10='Fab Import Sheet'!A125))))))))</f>
        <v>70</v>
      </c>
    </row>
    <row r="126" spans="1:2" x14ac:dyDescent="0.35">
      <c r="A126" s="13" t="str">
        <v>101916-B-CSA</v>
      </c>
      <c r="B126" cm="1">
        <f t="array" ref="B126">_xlfn._xlws.FILTER('FAB OVERVIEW'!$C$9:$C$144,'FAB OVERVIEW'!$B$9:$B$144='Fab Import Sheet'!A126,_xlfn._xlws.FILTER('FAB OVERVIEW'!G131:G261,'FAB OVERVIEW'!$F$9:$F$139='Fab Import Sheet'!A126,_xlfn._xlws.FILTER('FAB OVERVIEW'!$K$9:$K$43,'FAB OVERVIEW'!$J$9:$J$43='Fab Import Sheet'!A126,_xlfn._xlws.FILTER('FAB OVERVIEW'!$N$9:$N$32,'FAB OVERVIEW'!$M$9:$M$32='Fab Import Sheet'!A126,_xlfn._xlws.FILTER('FAB OVERVIEW'!$Q$9:$Q$18,'FAB OVERVIEW'!$P$9:$P$18='Fab Import Sheet'!A126,_xlfn._xlws.FILTER('FAB OVERVIEW'!$T$9,'FAB OVERVIEW'!$S$9='Fab Import Sheet'!A126,_xlfn._xlws.FILTER('FAB OVERVIEW'!$W$9:$W$12,'FAB OVERVIEW'!$V$9:$V$12='Fab Import Sheet'!A126,_xlfn._xlws.FILTER('FAB OVERVIEW'!$Z$9:$Z$10,'FAB OVERVIEW'!$Y$9:$Y$10='Fab Import Sheet'!A126))))))))</f>
        <v>70</v>
      </c>
    </row>
    <row r="127" spans="1:2" x14ac:dyDescent="0.35">
      <c r="A127" s="13">
        <v>101922</v>
      </c>
      <c r="B127" cm="1">
        <f t="array" ref="B127">_xlfn._xlws.FILTER('FAB OVERVIEW'!$C$9:$C$144,'FAB OVERVIEW'!$B$9:$B$144='Fab Import Sheet'!A127,_xlfn._xlws.FILTER('FAB OVERVIEW'!G132:G262,'FAB OVERVIEW'!$F$9:$F$139='Fab Import Sheet'!A127,_xlfn._xlws.FILTER('FAB OVERVIEW'!$K$9:$K$43,'FAB OVERVIEW'!$J$9:$J$43='Fab Import Sheet'!A127,_xlfn._xlws.FILTER('FAB OVERVIEW'!$N$9:$N$32,'FAB OVERVIEW'!$M$9:$M$32='Fab Import Sheet'!A127,_xlfn._xlws.FILTER('FAB OVERVIEW'!$Q$9:$Q$18,'FAB OVERVIEW'!$P$9:$P$18='Fab Import Sheet'!A127,_xlfn._xlws.FILTER('FAB OVERVIEW'!$T$9,'FAB OVERVIEW'!$S$9='Fab Import Sheet'!A127,_xlfn._xlws.FILTER('FAB OVERVIEW'!$W$9:$W$12,'FAB OVERVIEW'!$V$9:$V$12='Fab Import Sheet'!A127,_xlfn._xlws.FILTER('FAB OVERVIEW'!$Z$9:$Z$10,'FAB OVERVIEW'!$Y$9:$Y$10='Fab Import Sheet'!A127))))))))</f>
        <v>70</v>
      </c>
    </row>
    <row r="128" spans="1:2" x14ac:dyDescent="0.35">
      <c r="A128" s="13">
        <v>101923</v>
      </c>
      <c r="B128" cm="1">
        <f t="array" ref="B128">_xlfn._xlws.FILTER('FAB OVERVIEW'!$C$9:$C$144,'FAB OVERVIEW'!$B$9:$B$144='Fab Import Sheet'!A128,_xlfn._xlws.FILTER('FAB OVERVIEW'!G133:G263,'FAB OVERVIEW'!$F$9:$F$139='Fab Import Sheet'!A128,_xlfn._xlws.FILTER('FAB OVERVIEW'!$K$9:$K$43,'FAB OVERVIEW'!$J$9:$J$43='Fab Import Sheet'!A128,_xlfn._xlws.FILTER('FAB OVERVIEW'!$N$9:$N$32,'FAB OVERVIEW'!$M$9:$M$32='Fab Import Sheet'!A128,_xlfn._xlws.FILTER('FAB OVERVIEW'!$Q$9:$Q$18,'FAB OVERVIEW'!$P$9:$P$18='Fab Import Sheet'!A128,_xlfn._xlws.FILTER('FAB OVERVIEW'!$T$9,'FAB OVERVIEW'!$S$9='Fab Import Sheet'!A128,_xlfn._xlws.FILTER('FAB OVERVIEW'!$W$9:$W$12,'FAB OVERVIEW'!$V$9:$V$12='Fab Import Sheet'!A128,_xlfn._xlws.FILTER('FAB OVERVIEW'!$Z$9:$Z$10,'FAB OVERVIEW'!$Y$9:$Y$10='Fab Import Sheet'!A128))))))))</f>
        <v>280</v>
      </c>
    </row>
    <row r="129" spans="1:2" x14ac:dyDescent="0.35">
      <c r="A129" s="13">
        <v>103995</v>
      </c>
      <c r="B129" cm="1">
        <f t="array" ref="B129">_xlfn._xlws.FILTER('FAB OVERVIEW'!$C$9:$C$144,'FAB OVERVIEW'!$B$9:$B$144='Fab Import Sheet'!A129,_xlfn._xlws.FILTER('FAB OVERVIEW'!G134:G264,'FAB OVERVIEW'!$F$9:$F$139='Fab Import Sheet'!A129,_xlfn._xlws.FILTER('FAB OVERVIEW'!$K$9:$K$43,'FAB OVERVIEW'!$J$9:$J$43='Fab Import Sheet'!A129,_xlfn._xlws.FILTER('FAB OVERVIEW'!$N$9:$N$32,'FAB OVERVIEW'!$M$9:$M$32='Fab Import Sheet'!A129,_xlfn._xlws.FILTER('FAB OVERVIEW'!$Q$9:$Q$18,'FAB OVERVIEW'!$P$9:$P$18='Fab Import Sheet'!A129,_xlfn._xlws.FILTER('FAB OVERVIEW'!$T$9,'FAB OVERVIEW'!$S$9='Fab Import Sheet'!A129,_xlfn._xlws.FILTER('FAB OVERVIEW'!$W$9:$W$12,'FAB OVERVIEW'!$V$9:$V$12='Fab Import Sheet'!A129,_xlfn._xlws.FILTER('FAB OVERVIEW'!$Z$9:$Z$10,'FAB OVERVIEW'!$Y$9:$Y$10='Fab Import Sheet'!A129))))))))</f>
        <v>40</v>
      </c>
    </row>
    <row r="130" spans="1:2" x14ac:dyDescent="0.35">
      <c r="A130" s="13">
        <v>104131</v>
      </c>
      <c r="B130" cm="1">
        <f t="array" ref="B130">_xlfn._xlws.FILTER('FAB OVERVIEW'!$C$9:$C$144,'FAB OVERVIEW'!$B$9:$B$144='Fab Import Sheet'!A130,_xlfn._xlws.FILTER('FAB OVERVIEW'!G135:G265,'FAB OVERVIEW'!$F$9:$F$139='Fab Import Sheet'!A130,_xlfn._xlws.FILTER('FAB OVERVIEW'!$K$9:$K$43,'FAB OVERVIEW'!$J$9:$J$43='Fab Import Sheet'!A130,_xlfn._xlws.FILTER('FAB OVERVIEW'!$N$9:$N$32,'FAB OVERVIEW'!$M$9:$M$32='Fab Import Sheet'!A130,_xlfn._xlws.FILTER('FAB OVERVIEW'!$Q$9:$Q$18,'FAB OVERVIEW'!$P$9:$P$18='Fab Import Sheet'!A130,_xlfn._xlws.FILTER('FAB OVERVIEW'!$T$9,'FAB OVERVIEW'!$S$9='Fab Import Sheet'!A130,_xlfn._xlws.FILTER('FAB OVERVIEW'!$W$9:$W$12,'FAB OVERVIEW'!$V$9:$V$12='Fab Import Sheet'!A130,_xlfn._xlws.FILTER('FAB OVERVIEW'!$Z$9:$Z$10,'FAB OVERVIEW'!$Y$9:$Y$10='Fab Import Sheet'!A130))))))))</f>
        <v>30</v>
      </c>
    </row>
    <row r="131" spans="1:2" x14ac:dyDescent="0.35">
      <c r="A131" s="13">
        <v>104132</v>
      </c>
      <c r="B131" cm="1">
        <f t="array" ref="B131">_xlfn._xlws.FILTER('FAB OVERVIEW'!$C$9:$C$144,'FAB OVERVIEW'!$B$9:$B$144='Fab Import Sheet'!A131,_xlfn._xlws.FILTER('FAB OVERVIEW'!G136:G266,'FAB OVERVIEW'!$F$9:$F$139='Fab Import Sheet'!A131,_xlfn._xlws.FILTER('FAB OVERVIEW'!$K$9:$K$43,'FAB OVERVIEW'!$J$9:$J$43='Fab Import Sheet'!A131,_xlfn._xlws.FILTER('FAB OVERVIEW'!$N$9:$N$32,'FAB OVERVIEW'!$M$9:$M$32='Fab Import Sheet'!A131,_xlfn._xlws.FILTER('FAB OVERVIEW'!$Q$9:$Q$18,'FAB OVERVIEW'!$P$9:$P$18='Fab Import Sheet'!A131,_xlfn._xlws.FILTER('FAB OVERVIEW'!$T$9,'FAB OVERVIEW'!$S$9='Fab Import Sheet'!A131,_xlfn._xlws.FILTER('FAB OVERVIEW'!$W$9:$W$12,'FAB OVERVIEW'!$V$9:$V$12='Fab Import Sheet'!A131,_xlfn._xlws.FILTER('FAB OVERVIEW'!$Z$9:$Z$10,'FAB OVERVIEW'!$Y$9:$Y$10='Fab Import Sheet'!A131))))))))</f>
        <v>30</v>
      </c>
    </row>
    <row r="132" spans="1:2" x14ac:dyDescent="0.35">
      <c r="A132" s="13">
        <v>104133</v>
      </c>
      <c r="B132" cm="1">
        <f t="array" ref="B132">_xlfn._xlws.FILTER('FAB OVERVIEW'!$C$9:$C$144,'FAB OVERVIEW'!$B$9:$B$144='Fab Import Sheet'!A132,_xlfn._xlws.FILTER('FAB OVERVIEW'!G137:G267,'FAB OVERVIEW'!$F$9:$F$139='Fab Import Sheet'!A132,_xlfn._xlws.FILTER('FAB OVERVIEW'!$K$9:$K$43,'FAB OVERVIEW'!$J$9:$J$43='Fab Import Sheet'!A132,_xlfn._xlws.FILTER('FAB OVERVIEW'!$N$9:$N$32,'FAB OVERVIEW'!$M$9:$M$32='Fab Import Sheet'!A132,_xlfn._xlws.FILTER('FAB OVERVIEW'!$Q$9:$Q$18,'FAB OVERVIEW'!$P$9:$P$18='Fab Import Sheet'!A132,_xlfn._xlws.FILTER('FAB OVERVIEW'!$T$9,'FAB OVERVIEW'!$S$9='Fab Import Sheet'!A132,_xlfn._xlws.FILTER('FAB OVERVIEW'!$W$9:$W$12,'FAB OVERVIEW'!$V$9:$V$12='Fab Import Sheet'!A132,_xlfn._xlws.FILTER('FAB OVERVIEW'!$Z$9:$Z$10,'FAB OVERVIEW'!$Y$9:$Y$10='Fab Import Sheet'!A132))))))))</f>
        <v>30</v>
      </c>
    </row>
    <row r="133" spans="1:2" x14ac:dyDescent="0.35">
      <c r="A133" s="13">
        <v>104135</v>
      </c>
      <c r="B133" cm="1">
        <f t="array" ref="B133">_xlfn._xlws.FILTER('FAB OVERVIEW'!$C$9:$C$144,'FAB OVERVIEW'!$B$9:$B$144='Fab Import Sheet'!A133,_xlfn._xlws.FILTER('FAB OVERVIEW'!G138:G268,'FAB OVERVIEW'!$F$9:$F$139='Fab Import Sheet'!A133,_xlfn._xlws.FILTER('FAB OVERVIEW'!$K$9:$K$43,'FAB OVERVIEW'!$J$9:$J$43='Fab Import Sheet'!A133,_xlfn._xlws.FILTER('FAB OVERVIEW'!$N$9:$N$32,'FAB OVERVIEW'!$M$9:$M$32='Fab Import Sheet'!A133,_xlfn._xlws.FILTER('FAB OVERVIEW'!$Q$9:$Q$18,'FAB OVERVIEW'!$P$9:$P$18='Fab Import Sheet'!A133,_xlfn._xlws.FILTER('FAB OVERVIEW'!$T$9,'FAB OVERVIEW'!$S$9='Fab Import Sheet'!A133,_xlfn._xlws.FILTER('FAB OVERVIEW'!$W$9:$W$12,'FAB OVERVIEW'!$V$9:$V$12='Fab Import Sheet'!A133,_xlfn._xlws.FILTER('FAB OVERVIEW'!$Z$9:$Z$10,'FAB OVERVIEW'!$Y$9:$Y$10='Fab Import Sheet'!A133))))))))</f>
        <v>15</v>
      </c>
    </row>
    <row r="134" spans="1:2" x14ac:dyDescent="0.35">
      <c r="A134" s="13">
        <v>104136</v>
      </c>
      <c r="B134" cm="1">
        <f t="array" ref="B134">_xlfn._xlws.FILTER('FAB OVERVIEW'!$C$9:$C$144,'FAB OVERVIEW'!$B$9:$B$144='Fab Import Sheet'!A134,_xlfn._xlws.FILTER('FAB OVERVIEW'!G139:G269,'FAB OVERVIEW'!$F$9:$F$139='Fab Import Sheet'!A134,_xlfn._xlws.FILTER('FAB OVERVIEW'!$K$9:$K$43,'FAB OVERVIEW'!$J$9:$J$43='Fab Import Sheet'!A134,_xlfn._xlws.FILTER('FAB OVERVIEW'!$N$9:$N$32,'FAB OVERVIEW'!$M$9:$M$32='Fab Import Sheet'!A134,_xlfn._xlws.FILTER('FAB OVERVIEW'!$Q$9:$Q$18,'FAB OVERVIEW'!$P$9:$P$18='Fab Import Sheet'!A134,_xlfn._xlws.FILTER('FAB OVERVIEW'!$T$9,'FAB OVERVIEW'!$S$9='Fab Import Sheet'!A134,_xlfn._xlws.FILTER('FAB OVERVIEW'!$W$9:$W$12,'FAB OVERVIEW'!$V$9:$V$12='Fab Import Sheet'!A134,_xlfn._xlws.FILTER('FAB OVERVIEW'!$Z$9:$Z$10,'FAB OVERVIEW'!$Y$9:$Y$10='Fab Import Sheet'!A134))))))))</f>
        <v>15</v>
      </c>
    </row>
    <row r="135" spans="1:2" x14ac:dyDescent="0.35">
      <c r="A135" s="13">
        <v>104137</v>
      </c>
      <c r="B135" cm="1">
        <f t="array" ref="B135">_xlfn._xlws.FILTER('FAB OVERVIEW'!$C$9:$C$144,'FAB OVERVIEW'!$B$9:$B$144='Fab Import Sheet'!A135,_xlfn._xlws.FILTER('FAB OVERVIEW'!G140:G270,'FAB OVERVIEW'!$F$9:$F$139='Fab Import Sheet'!A135,_xlfn._xlws.FILTER('FAB OVERVIEW'!$K$9:$K$43,'FAB OVERVIEW'!$J$9:$J$43='Fab Import Sheet'!A135,_xlfn._xlws.FILTER('FAB OVERVIEW'!$N$9:$N$32,'FAB OVERVIEW'!$M$9:$M$32='Fab Import Sheet'!A135,_xlfn._xlws.FILTER('FAB OVERVIEW'!$Q$9:$Q$18,'FAB OVERVIEW'!$P$9:$P$18='Fab Import Sheet'!A135,_xlfn._xlws.FILTER('FAB OVERVIEW'!$T$9,'FAB OVERVIEW'!$S$9='Fab Import Sheet'!A135,_xlfn._xlws.FILTER('FAB OVERVIEW'!$W$9:$W$12,'FAB OVERVIEW'!$V$9:$V$12='Fab Import Sheet'!A135,_xlfn._xlws.FILTER('FAB OVERVIEW'!$Z$9:$Z$10,'FAB OVERVIEW'!$Y$9:$Y$10='Fab Import Sheet'!A135))))))))</f>
        <v>15</v>
      </c>
    </row>
    <row r="136" spans="1:2" x14ac:dyDescent="0.35">
      <c r="A136" s="13">
        <v>104139</v>
      </c>
      <c r="B136" cm="1">
        <f t="array" ref="B136">_xlfn._xlws.FILTER('FAB OVERVIEW'!$C$9:$C$144,'FAB OVERVIEW'!$B$9:$B$144='Fab Import Sheet'!A136,_xlfn._xlws.FILTER('FAB OVERVIEW'!G141:G271,'FAB OVERVIEW'!$F$9:$F$139='Fab Import Sheet'!A136,_xlfn._xlws.FILTER('FAB OVERVIEW'!$K$9:$K$43,'FAB OVERVIEW'!$J$9:$J$43='Fab Import Sheet'!A136,_xlfn._xlws.FILTER('FAB OVERVIEW'!$N$9:$N$32,'FAB OVERVIEW'!$M$9:$M$32='Fab Import Sheet'!A136,_xlfn._xlws.FILTER('FAB OVERVIEW'!$Q$9:$Q$18,'FAB OVERVIEW'!$P$9:$P$18='Fab Import Sheet'!A136,_xlfn._xlws.FILTER('FAB OVERVIEW'!$T$9,'FAB OVERVIEW'!$S$9='Fab Import Sheet'!A136,_xlfn._xlws.FILTER('FAB OVERVIEW'!$W$9:$W$12,'FAB OVERVIEW'!$V$9:$V$12='Fab Import Sheet'!A136,_xlfn._xlws.FILTER('FAB OVERVIEW'!$Z$9:$Z$10,'FAB OVERVIEW'!$Y$9:$Y$10='Fab Import Sheet'!A136))))))))</f>
        <v>30</v>
      </c>
    </row>
    <row r="137" spans="1:2" x14ac:dyDescent="0.35">
      <c r="A137" s="13">
        <v>104432</v>
      </c>
      <c r="B137" cm="1">
        <f t="array" ref="B137">_xlfn._xlws.FILTER('FAB OVERVIEW'!$C$9:$C$144,'FAB OVERVIEW'!$B$9:$B$144='Fab Import Sheet'!A137,_xlfn._xlws.FILTER('FAB OVERVIEW'!G142:G272,'FAB OVERVIEW'!$F$9:$F$139='Fab Import Sheet'!A137,_xlfn._xlws.FILTER('FAB OVERVIEW'!$K$9:$K$43,'FAB OVERVIEW'!$J$9:$J$43='Fab Import Sheet'!A137,_xlfn._xlws.FILTER('FAB OVERVIEW'!$N$9:$N$32,'FAB OVERVIEW'!$M$9:$M$32='Fab Import Sheet'!A137,_xlfn._xlws.FILTER('FAB OVERVIEW'!$Q$9:$Q$18,'FAB OVERVIEW'!$P$9:$P$18='Fab Import Sheet'!A137,_xlfn._xlws.FILTER('FAB OVERVIEW'!$T$9,'FAB OVERVIEW'!$S$9='Fab Import Sheet'!A137,_xlfn._xlws.FILTER('FAB OVERVIEW'!$W$9:$W$12,'FAB OVERVIEW'!$V$9:$V$12='Fab Import Sheet'!A137,_xlfn._xlws.FILTER('FAB OVERVIEW'!$Z$9:$Z$10,'FAB OVERVIEW'!$Y$9:$Y$10='Fab Import Sheet'!A137))))))))</f>
        <v>40</v>
      </c>
    </row>
    <row r="138" spans="1:2" x14ac:dyDescent="0.35">
      <c r="A138" s="13" t="str">
        <v>104432-G-CSA</v>
      </c>
      <c r="B138" cm="1">
        <f t="array" ref="B138">_xlfn._xlws.FILTER('FAB OVERVIEW'!$C$9:$C$144,'FAB OVERVIEW'!$B$9:$B$144='Fab Import Sheet'!A138,_xlfn._xlws.FILTER('FAB OVERVIEW'!G143:G273,'FAB OVERVIEW'!$F$9:$F$139='Fab Import Sheet'!A138,_xlfn._xlws.FILTER('FAB OVERVIEW'!$K$9:$K$43,'FAB OVERVIEW'!$J$9:$J$43='Fab Import Sheet'!A138,_xlfn._xlws.FILTER('FAB OVERVIEW'!$N$9:$N$32,'FAB OVERVIEW'!$M$9:$M$32='Fab Import Sheet'!A138,_xlfn._xlws.FILTER('FAB OVERVIEW'!$Q$9:$Q$18,'FAB OVERVIEW'!$P$9:$P$18='Fab Import Sheet'!A138,_xlfn._xlws.FILTER('FAB OVERVIEW'!$T$9,'FAB OVERVIEW'!$S$9='Fab Import Sheet'!A138,_xlfn._xlws.FILTER('FAB OVERVIEW'!$W$9:$W$12,'FAB OVERVIEW'!$V$9:$V$12='Fab Import Sheet'!A138,_xlfn._xlws.FILTER('FAB OVERVIEW'!$Z$9:$Z$10,'FAB OVERVIEW'!$Y$9:$Y$10='Fab Import Sheet'!A138))))))))</f>
        <v>40</v>
      </c>
    </row>
    <row r="139" spans="1:2" x14ac:dyDescent="0.35">
      <c r="A139" s="13">
        <v>104433</v>
      </c>
      <c r="B139" cm="1">
        <f t="array" ref="B139">_xlfn._xlws.FILTER('FAB OVERVIEW'!$C$9:$C$144,'FAB OVERVIEW'!$B$9:$B$144='Fab Import Sheet'!A139,_xlfn._xlws.FILTER('FAB OVERVIEW'!G144:G274,'FAB OVERVIEW'!$F$9:$F$139='Fab Import Sheet'!A139,_xlfn._xlws.FILTER('FAB OVERVIEW'!$K$9:$K$43,'FAB OVERVIEW'!$J$9:$J$43='Fab Import Sheet'!A139,_xlfn._xlws.FILTER('FAB OVERVIEW'!$N$9:$N$32,'FAB OVERVIEW'!$M$9:$M$32='Fab Import Sheet'!A139,_xlfn._xlws.FILTER('FAB OVERVIEW'!$Q$9:$Q$18,'FAB OVERVIEW'!$P$9:$P$18='Fab Import Sheet'!A139,_xlfn._xlws.FILTER('FAB OVERVIEW'!$T$9,'FAB OVERVIEW'!$S$9='Fab Import Sheet'!A139,_xlfn._xlws.FILTER('FAB OVERVIEW'!$W$9:$W$12,'FAB OVERVIEW'!$V$9:$V$12='Fab Import Sheet'!A139,_xlfn._xlws.FILTER('FAB OVERVIEW'!$Z$9:$Z$10,'FAB OVERVIEW'!$Y$9:$Y$10='Fab Import Sheet'!A139))))))))</f>
        <v>40</v>
      </c>
    </row>
    <row r="140" spans="1:2" x14ac:dyDescent="0.35">
      <c r="A140" s="13">
        <v>104461</v>
      </c>
      <c r="B140" cm="1">
        <f t="array" ref="B140">_xlfn._xlws.FILTER('FAB OVERVIEW'!$C$9:$C$144,'FAB OVERVIEW'!$B$9:$B$144='Fab Import Sheet'!A140,_xlfn._xlws.FILTER('FAB OVERVIEW'!G145:G275,'FAB OVERVIEW'!$F$9:$F$139='Fab Import Sheet'!A140,_xlfn._xlws.FILTER('FAB OVERVIEW'!$K$9:$K$43,'FAB OVERVIEW'!$J$9:$J$43='Fab Import Sheet'!A140,_xlfn._xlws.FILTER('FAB OVERVIEW'!$N$9:$N$32,'FAB OVERVIEW'!$M$9:$M$32='Fab Import Sheet'!A140,_xlfn._xlws.FILTER('FAB OVERVIEW'!$Q$9:$Q$18,'FAB OVERVIEW'!$P$9:$P$18='Fab Import Sheet'!A140,_xlfn._xlws.FILTER('FAB OVERVIEW'!$T$9,'FAB OVERVIEW'!$S$9='Fab Import Sheet'!A140,_xlfn._xlws.FILTER('FAB OVERVIEW'!$W$9:$W$12,'FAB OVERVIEW'!$V$9:$V$12='Fab Import Sheet'!A140,_xlfn._xlws.FILTER('FAB OVERVIEW'!$Z$9:$Z$10,'FAB OVERVIEW'!$Y$9:$Y$10='Fab Import Sheet'!A140))))))))</f>
        <v>15</v>
      </c>
    </row>
    <row r="141" spans="1:2" x14ac:dyDescent="0.35">
      <c r="A141" s="13" t="str">
        <v>104461-G-CSA</v>
      </c>
      <c r="B141" cm="1">
        <f t="array" ref="B141">_xlfn._xlws.FILTER('FAB OVERVIEW'!$C$9:$C$144,'FAB OVERVIEW'!$B$9:$B$144='Fab Import Sheet'!A141,_xlfn._xlws.FILTER('FAB OVERVIEW'!G146:G276,'FAB OVERVIEW'!$F$9:$F$139='Fab Import Sheet'!A141,_xlfn._xlws.FILTER('FAB OVERVIEW'!$K$9:$K$43,'FAB OVERVIEW'!$J$9:$J$43='Fab Import Sheet'!A141,_xlfn._xlws.FILTER('FAB OVERVIEW'!$N$9:$N$32,'FAB OVERVIEW'!$M$9:$M$32='Fab Import Sheet'!A141,_xlfn._xlws.FILTER('FAB OVERVIEW'!$Q$9:$Q$18,'FAB OVERVIEW'!$P$9:$P$18='Fab Import Sheet'!A141,_xlfn._xlws.FILTER('FAB OVERVIEW'!$T$9,'FAB OVERVIEW'!$S$9='Fab Import Sheet'!A141,_xlfn._xlws.FILTER('FAB OVERVIEW'!$W$9:$W$12,'FAB OVERVIEW'!$V$9:$V$12='Fab Import Sheet'!A141,_xlfn._xlws.FILTER('FAB OVERVIEW'!$Z$9:$Z$10,'FAB OVERVIEW'!$Y$9:$Y$10='Fab Import Sheet'!A141))))))))</f>
        <v>15</v>
      </c>
    </row>
    <row r="142" spans="1:2" x14ac:dyDescent="0.35">
      <c r="A142" s="13">
        <v>104465</v>
      </c>
      <c r="B142" cm="1">
        <f t="array" ref="B142">_xlfn._xlws.FILTER('FAB OVERVIEW'!$C$9:$C$144,'FAB OVERVIEW'!$B$9:$B$144='Fab Import Sheet'!A142,_xlfn._xlws.FILTER('FAB OVERVIEW'!G147:G277,'FAB OVERVIEW'!$F$9:$F$139='Fab Import Sheet'!A142,_xlfn._xlws.FILTER('FAB OVERVIEW'!$K$9:$K$43,'FAB OVERVIEW'!$J$9:$J$43='Fab Import Sheet'!A142,_xlfn._xlws.FILTER('FAB OVERVIEW'!$N$9:$N$32,'FAB OVERVIEW'!$M$9:$M$32='Fab Import Sheet'!A142,_xlfn._xlws.FILTER('FAB OVERVIEW'!$Q$9:$Q$18,'FAB OVERVIEW'!$P$9:$P$18='Fab Import Sheet'!A142,_xlfn._xlws.FILTER('FAB OVERVIEW'!$T$9,'FAB OVERVIEW'!$S$9='Fab Import Sheet'!A142,_xlfn._xlws.FILTER('FAB OVERVIEW'!$W$9:$W$12,'FAB OVERVIEW'!$V$9:$V$12='Fab Import Sheet'!A142,_xlfn._xlws.FILTER('FAB OVERVIEW'!$Z$9:$Z$10,'FAB OVERVIEW'!$Y$9:$Y$10='Fab Import Sheet'!A142))))))))</f>
        <v>15</v>
      </c>
    </row>
    <row r="143" spans="1:2" x14ac:dyDescent="0.35">
      <c r="A143" s="13" t="str">
        <v>104465-G-CSA</v>
      </c>
      <c r="B143" cm="1">
        <f t="array" ref="B143">_xlfn._xlws.FILTER('FAB OVERVIEW'!$C$9:$C$144,'FAB OVERVIEW'!$B$9:$B$144='Fab Import Sheet'!A143,_xlfn._xlws.FILTER('FAB OVERVIEW'!G148:G278,'FAB OVERVIEW'!$F$9:$F$139='Fab Import Sheet'!A143,_xlfn._xlws.FILTER('FAB OVERVIEW'!$K$9:$K$43,'FAB OVERVIEW'!$J$9:$J$43='Fab Import Sheet'!A143,_xlfn._xlws.FILTER('FAB OVERVIEW'!$N$9:$N$32,'FAB OVERVIEW'!$M$9:$M$32='Fab Import Sheet'!A143,_xlfn._xlws.FILTER('FAB OVERVIEW'!$Q$9:$Q$18,'FAB OVERVIEW'!$P$9:$P$18='Fab Import Sheet'!A143,_xlfn._xlws.FILTER('FAB OVERVIEW'!$T$9,'FAB OVERVIEW'!$S$9='Fab Import Sheet'!A143,_xlfn._xlws.FILTER('FAB OVERVIEW'!$W$9:$W$12,'FAB OVERVIEW'!$V$9:$V$12='Fab Import Sheet'!A143,_xlfn._xlws.FILTER('FAB OVERVIEW'!$Z$9:$Z$10,'FAB OVERVIEW'!$Y$9:$Y$10='Fab Import Sheet'!A143))))))))</f>
        <v>15</v>
      </c>
    </row>
    <row r="144" spans="1:2" x14ac:dyDescent="0.35">
      <c r="A144" s="13">
        <v>104472</v>
      </c>
      <c r="B144" cm="1">
        <f t="array" ref="B144">_xlfn._xlws.FILTER('FAB OVERVIEW'!$C$9:$C$144,'FAB OVERVIEW'!$B$9:$B$144='Fab Import Sheet'!A144,_xlfn._xlws.FILTER('FAB OVERVIEW'!G149:G279,'FAB OVERVIEW'!$F$9:$F$139='Fab Import Sheet'!A144,_xlfn._xlws.FILTER('FAB OVERVIEW'!$K$9:$K$43,'FAB OVERVIEW'!$J$9:$J$43='Fab Import Sheet'!A144,_xlfn._xlws.FILTER('FAB OVERVIEW'!$N$9:$N$32,'FAB OVERVIEW'!$M$9:$M$32='Fab Import Sheet'!A144,_xlfn._xlws.FILTER('FAB OVERVIEW'!$Q$9:$Q$18,'FAB OVERVIEW'!$P$9:$P$18='Fab Import Sheet'!A144,_xlfn._xlws.FILTER('FAB OVERVIEW'!$T$9,'FAB OVERVIEW'!$S$9='Fab Import Sheet'!A144,_xlfn._xlws.FILTER('FAB OVERVIEW'!$W$9:$W$12,'FAB OVERVIEW'!$V$9:$V$12='Fab Import Sheet'!A144,_xlfn._xlws.FILTER('FAB OVERVIEW'!$Z$9:$Z$10,'FAB OVERVIEW'!$Y$9:$Y$10='Fab Import Sheet'!A144))))))))</f>
        <v>30</v>
      </c>
    </row>
    <row r="145" spans="1:2" x14ac:dyDescent="0.35">
      <c r="A145" s="13">
        <v>105001</v>
      </c>
      <c r="B145" cm="1">
        <f t="array" ref="B145">_xlfn._xlws.FILTER('FAB OVERVIEW'!$C$9:$C$144,'FAB OVERVIEW'!$B$9:$B$144='Fab Import Sheet'!A145,_xlfn._xlws.FILTER('FAB OVERVIEW'!G150:G280,'FAB OVERVIEW'!$F$9:$F$139='Fab Import Sheet'!A145,_xlfn._xlws.FILTER('FAB OVERVIEW'!$K$9:$K$43,'FAB OVERVIEW'!$J$9:$J$43='Fab Import Sheet'!A145,_xlfn._xlws.FILTER('FAB OVERVIEW'!$N$9:$N$32,'FAB OVERVIEW'!$M$9:$M$32='Fab Import Sheet'!A145,_xlfn._xlws.FILTER('FAB OVERVIEW'!$Q$9:$Q$18,'FAB OVERVIEW'!$P$9:$P$18='Fab Import Sheet'!A145,_xlfn._xlws.FILTER('FAB OVERVIEW'!$T$9,'FAB OVERVIEW'!$S$9='Fab Import Sheet'!A145,_xlfn._xlws.FILTER('FAB OVERVIEW'!$W$9:$W$12,'FAB OVERVIEW'!$V$9:$V$12='Fab Import Sheet'!A145,_xlfn._xlws.FILTER('FAB OVERVIEW'!$Z$9:$Z$10,'FAB OVERVIEW'!$Y$9:$Y$10='Fab Import Sheet'!A145))))))))</f>
        <v>0</v>
      </c>
    </row>
    <row r="146" spans="1:2" x14ac:dyDescent="0.35">
      <c r="A146" s="13">
        <v>105017</v>
      </c>
      <c r="B146" cm="1">
        <f t="array" ref="B146">_xlfn._xlws.FILTER('FAB OVERVIEW'!$C$9:$C$144,'FAB OVERVIEW'!$B$9:$B$144='Fab Import Sheet'!A146,_xlfn._xlws.FILTER('FAB OVERVIEW'!G151:G281,'FAB OVERVIEW'!$F$9:$F$139='Fab Import Sheet'!A146,_xlfn._xlws.FILTER('FAB OVERVIEW'!$K$9:$K$43,'FAB OVERVIEW'!$J$9:$J$43='Fab Import Sheet'!A146,_xlfn._xlws.FILTER('FAB OVERVIEW'!$N$9:$N$32,'FAB OVERVIEW'!$M$9:$M$32='Fab Import Sheet'!A146,_xlfn._xlws.FILTER('FAB OVERVIEW'!$Q$9:$Q$18,'FAB OVERVIEW'!$P$9:$P$18='Fab Import Sheet'!A146,_xlfn._xlws.FILTER('FAB OVERVIEW'!$T$9,'FAB OVERVIEW'!$S$9='Fab Import Sheet'!A146,_xlfn._xlws.FILTER('FAB OVERVIEW'!$W$9:$W$12,'FAB OVERVIEW'!$V$9:$V$12='Fab Import Sheet'!A146,_xlfn._xlws.FILTER('FAB OVERVIEW'!$Z$9:$Z$10,'FAB OVERVIEW'!$Y$9:$Y$10='Fab Import Sheet'!A146))))))))</f>
        <v>215</v>
      </c>
    </row>
    <row r="147" spans="1:2" x14ac:dyDescent="0.35">
      <c r="A147" s="13" t="str">
        <v>105812-FLAT</v>
      </c>
      <c r="B147" cm="1">
        <f t="array" ref="B147">_xlfn._xlws.FILTER('FAB OVERVIEW'!$C$9:$C$144,'FAB OVERVIEW'!$B$9:$B$144='Fab Import Sheet'!A147,_xlfn._xlws.FILTER('FAB OVERVIEW'!G152:G282,'FAB OVERVIEW'!$F$9:$F$139='Fab Import Sheet'!A147,_xlfn._xlws.FILTER('FAB OVERVIEW'!$K$9:$K$43,'FAB OVERVIEW'!$J$9:$J$43='Fab Import Sheet'!A147,_xlfn._xlws.FILTER('FAB OVERVIEW'!$N$9:$N$32,'FAB OVERVIEW'!$M$9:$M$32='Fab Import Sheet'!A147,_xlfn._xlws.FILTER('FAB OVERVIEW'!$Q$9:$Q$18,'FAB OVERVIEW'!$P$9:$P$18='Fab Import Sheet'!A147,_xlfn._xlws.FILTER('FAB OVERVIEW'!$T$9,'FAB OVERVIEW'!$S$9='Fab Import Sheet'!A147,_xlfn._xlws.FILTER('FAB OVERVIEW'!$W$9:$W$12,'FAB OVERVIEW'!$V$9:$V$12='Fab Import Sheet'!A147,_xlfn._xlws.FILTER('FAB OVERVIEW'!$Z$9:$Z$10,'FAB OVERVIEW'!$Y$9:$Y$10='Fab Import Sheet'!A147))))))))</f>
        <v>225</v>
      </c>
    </row>
    <row r="148" spans="1:2" x14ac:dyDescent="0.35">
      <c r="A148" s="13" t="str">
        <v>105812-FORM</v>
      </c>
      <c r="B148" cm="1">
        <f t="array" ref="B148">_xlfn._xlws.FILTER('FAB OVERVIEW'!$C$9:$C$144,'FAB OVERVIEW'!$B$9:$B$144='Fab Import Sheet'!A148,_xlfn._xlws.FILTER('FAB OVERVIEW'!G153:G283,'FAB OVERVIEW'!$F$9:$F$139='Fab Import Sheet'!A148,_xlfn._xlws.FILTER('FAB OVERVIEW'!$K$9:$K$43,'FAB OVERVIEW'!$J$9:$J$43='Fab Import Sheet'!A148,_xlfn._xlws.FILTER('FAB OVERVIEW'!$N$9:$N$32,'FAB OVERVIEW'!$M$9:$M$32='Fab Import Sheet'!A148,_xlfn._xlws.FILTER('FAB OVERVIEW'!$Q$9:$Q$18,'FAB OVERVIEW'!$P$9:$P$18='Fab Import Sheet'!A148,_xlfn._xlws.FILTER('FAB OVERVIEW'!$T$9,'FAB OVERVIEW'!$S$9='Fab Import Sheet'!A148,_xlfn._xlws.FILTER('FAB OVERVIEW'!$W$9:$W$12,'FAB OVERVIEW'!$V$9:$V$12='Fab Import Sheet'!A148,_xlfn._xlws.FILTER('FAB OVERVIEW'!$Z$9:$Z$10,'FAB OVERVIEW'!$Y$9:$Y$10='Fab Import Sheet'!A148))))))))</f>
        <v>0</v>
      </c>
    </row>
    <row r="149" spans="1:2" x14ac:dyDescent="0.35">
      <c r="A149" s="13">
        <v>105944</v>
      </c>
      <c r="B149" cm="1">
        <f t="array" ref="B149">_xlfn._xlws.FILTER('FAB OVERVIEW'!$C$9:$C$144,'FAB OVERVIEW'!$B$9:$B$144='Fab Import Sheet'!A149,_xlfn._xlws.FILTER('FAB OVERVIEW'!G154:G284,'FAB OVERVIEW'!$F$9:$F$139='Fab Import Sheet'!A149,_xlfn._xlws.FILTER('FAB OVERVIEW'!$K$9:$K$43,'FAB OVERVIEW'!$J$9:$J$43='Fab Import Sheet'!A149,_xlfn._xlws.FILTER('FAB OVERVIEW'!$N$9:$N$32,'FAB OVERVIEW'!$M$9:$M$32='Fab Import Sheet'!A149,_xlfn._xlws.FILTER('FAB OVERVIEW'!$Q$9:$Q$18,'FAB OVERVIEW'!$P$9:$P$18='Fab Import Sheet'!A149,_xlfn._xlws.FILTER('FAB OVERVIEW'!$T$9,'FAB OVERVIEW'!$S$9='Fab Import Sheet'!A149,_xlfn._xlws.FILTER('FAB OVERVIEW'!$W$9:$W$12,'FAB OVERVIEW'!$V$9:$V$12='Fab Import Sheet'!A149,_xlfn._xlws.FILTER('FAB OVERVIEW'!$Z$9:$Z$10,'FAB OVERVIEW'!$Y$9:$Y$10='Fab Import Sheet'!A149))))))))</f>
        <v>285</v>
      </c>
    </row>
    <row r="150" spans="1:2" x14ac:dyDescent="0.35">
      <c r="A150" s="13" t="str">
        <v>20 WSC CASE</v>
      </c>
      <c r="B150" cm="1">
        <f t="array" ref="B150">_xlfn._xlws.FILTER('FAB OVERVIEW'!$C$9:$C$144,'FAB OVERVIEW'!$B$9:$B$144='Fab Import Sheet'!A150,_xlfn._xlws.FILTER('FAB OVERVIEW'!G155:G285,'FAB OVERVIEW'!$F$9:$F$139='Fab Import Sheet'!A150,_xlfn._xlws.FILTER('FAB OVERVIEW'!$K$9:$K$43,'FAB OVERVIEW'!$J$9:$J$43='Fab Import Sheet'!A150,_xlfn._xlws.FILTER('FAB OVERVIEW'!$N$9:$N$32,'FAB OVERVIEW'!$M$9:$M$32='Fab Import Sheet'!A150,_xlfn._xlws.FILTER('FAB OVERVIEW'!$Q$9:$Q$18,'FAB OVERVIEW'!$P$9:$P$18='Fab Import Sheet'!A150,_xlfn._xlws.FILTER('FAB OVERVIEW'!$T$9,'FAB OVERVIEW'!$S$9='Fab Import Sheet'!A150,_xlfn._xlws.FILTER('FAB OVERVIEW'!$W$9:$W$12,'FAB OVERVIEW'!$V$9:$V$12='Fab Import Sheet'!A150,_xlfn._xlws.FILTER('FAB OVERVIEW'!$Z$9:$Z$10,'FAB OVERVIEW'!$Y$9:$Y$10='Fab Import Sheet'!A150))))))))</f>
        <v>90</v>
      </c>
    </row>
    <row r="151" spans="1:2" x14ac:dyDescent="0.35">
      <c r="A151" s="13" t="str">
        <v>20-02</v>
      </c>
      <c r="B151" cm="1">
        <f t="array" ref="B151">_xlfn._xlws.FILTER('FAB OVERVIEW'!$C$9:$C$144,'FAB OVERVIEW'!$B$9:$B$144='Fab Import Sheet'!A151,_xlfn._xlws.FILTER('FAB OVERVIEW'!G156:G286,'FAB OVERVIEW'!$F$9:$F$139='Fab Import Sheet'!A151,_xlfn._xlws.FILTER('FAB OVERVIEW'!$K$9:$K$43,'FAB OVERVIEW'!$J$9:$J$43='Fab Import Sheet'!A151,_xlfn._xlws.FILTER('FAB OVERVIEW'!$N$9:$N$32,'FAB OVERVIEW'!$M$9:$M$32='Fab Import Sheet'!A151,_xlfn._xlws.FILTER('FAB OVERVIEW'!$Q$9:$Q$18,'FAB OVERVIEW'!$P$9:$P$18='Fab Import Sheet'!A151,_xlfn._xlws.FILTER('FAB OVERVIEW'!$T$9,'FAB OVERVIEW'!$S$9='Fab Import Sheet'!A151,_xlfn._xlws.FILTER('FAB OVERVIEW'!$W$9:$W$12,'FAB OVERVIEW'!$V$9:$V$12='Fab Import Sheet'!A151,_xlfn._xlws.FILTER('FAB OVERVIEW'!$Z$9:$Z$10,'FAB OVERVIEW'!$Y$9:$Y$10='Fab Import Sheet'!A151))))))))</f>
        <v>0</v>
      </c>
    </row>
    <row r="152" spans="1:2" x14ac:dyDescent="0.35">
      <c r="A152" s="13" t="str">
        <v>20-02-P</v>
      </c>
      <c r="B152" cm="1">
        <f t="array" ref="B152">_xlfn._xlws.FILTER('FAB OVERVIEW'!$C$9:$C$144,'FAB OVERVIEW'!$B$9:$B$144='Fab Import Sheet'!A152,_xlfn._xlws.FILTER('FAB OVERVIEW'!G157:G287,'FAB OVERVIEW'!$F$9:$F$139='Fab Import Sheet'!A152,_xlfn._xlws.FILTER('FAB OVERVIEW'!$K$9:$K$43,'FAB OVERVIEW'!$J$9:$J$43='Fab Import Sheet'!A152,_xlfn._xlws.FILTER('FAB OVERVIEW'!$N$9:$N$32,'FAB OVERVIEW'!$M$9:$M$32='Fab Import Sheet'!A152,_xlfn._xlws.FILTER('FAB OVERVIEW'!$Q$9:$Q$18,'FAB OVERVIEW'!$P$9:$P$18='Fab Import Sheet'!A152,_xlfn._xlws.FILTER('FAB OVERVIEW'!$T$9,'FAB OVERVIEW'!$S$9='Fab Import Sheet'!A152,_xlfn._xlws.FILTER('FAB OVERVIEW'!$W$9:$W$12,'FAB OVERVIEW'!$V$9:$V$12='Fab Import Sheet'!A152,_xlfn._xlws.FILTER('FAB OVERVIEW'!$Z$9:$Z$10,'FAB OVERVIEW'!$Y$9:$Y$10='Fab Import Sheet'!A152))))))))</f>
        <v>940</v>
      </c>
    </row>
    <row r="153" spans="1:2" x14ac:dyDescent="0.35">
      <c r="A153" s="13" t="str">
        <v>20-03</v>
      </c>
      <c r="B153" cm="1">
        <f t="array" ref="B153">_xlfn._xlws.FILTER('FAB OVERVIEW'!$C$9:$C$144,'FAB OVERVIEW'!$B$9:$B$144='Fab Import Sheet'!A153,_xlfn._xlws.FILTER('FAB OVERVIEW'!G158:G288,'FAB OVERVIEW'!$F$9:$F$139='Fab Import Sheet'!A153,_xlfn._xlws.FILTER('FAB OVERVIEW'!$K$9:$K$43,'FAB OVERVIEW'!$J$9:$J$43='Fab Import Sheet'!A153,_xlfn._xlws.FILTER('FAB OVERVIEW'!$N$9:$N$32,'FAB OVERVIEW'!$M$9:$M$32='Fab Import Sheet'!A153,_xlfn._xlws.FILTER('FAB OVERVIEW'!$Q$9:$Q$18,'FAB OVERVIEW'!$P$9:$P$18='Fab Import Sheet'!A153,_xlfn._xlws.FILTER('FAB OVERVIEW'!$T$9,'FAB OVERVIEW'!$S$9='Fab Import Sheet'!A153,_xlfn._xlws.FILTER('FAB OVERVIEW'!$W$9:$W$12,'FAB OVERVIEW'!$V$9:$V$12='Fab Import Sheet'!A153,_xlfn._xlws.FILTER('FAB OVERVIEW'!$Z$9:$Z$10,'FAB OVERVIEW'!$Y$9:$Y$10='Fab Import Sheet'!A153))))))))</f>
        <v>1030</v>
      </c>
    </row>
    <row r="154" spans="1:2" x14ac:dyDescent="0.35">
      <c r="A154" s="13" t="str">
        <v>20-04</v>
      </c>
      <c r="B154" cm="1">
        <f t="array" ref="B154">_xlfn._xlws.FILTER('FAB OVERVIEW'!$C$9:$C$144,'FAB OVERVIEW'!$B$9:$B$144='Fab Import Sheet'!A154,_xlfn._xlws.FILTER('FAB OVERVIEW'!G159:G289,'FAB OVERVIEW'!$F$9:$F$139='Fab Import Sheet'!A154,_xlfn._xlws.FILTER('FAB OVERVIEW'!$K$9:$K$43,'FAB OVERVIEW'!$J$9:$J$43='Fab Import Sheet'!A154,_xlfn._xlws.FILTER('FAB OVERVIEW'!$N$9:$N$32,'FAB OVERVIEW'!$M$9:$M$32='Fab Import Sheet'!A154,_xlfn._xlws.FILTER('FAB OVERVIEW'!$Q$9:$Q$18,'FAB OVERVIEW'!$P$9:$P$18='Fab Import Sheet'!A154,_xlfn._xlws.FILTER('FAB OVERVIEW'!$T$9,'FAB OVERVIEW'!$S$9='Fab Import Sheet'!A154,_xlfn._xlws.FILTER('FAB OVERVIEW'!$W$9:$W$12,'FAB OVERVIEW'!$V$9:$V$12='Fab Import Sheet'!A154,_xlfn._xlws.FILTER('FAB OVERVIEW'!$Z$9:$Z$10,'FAB OVERVIEW'!$Y$9:$Y$10='Fab Import Sheet'!A154))))))))</f>
        <v>1030</v>
      </c>
    </row>
    <row r="155" spans="1:2" x14ac:dyDescent="0.35">
      <c r="A155" s="13" t="str">
        <v>20-05</v>
      </c>
      <c r="B155" cm="1">
        <f t="array" ref="B155">_xlfn._xlws.FILTER('FAB OVERVIEW'!$C$9:$C$144,'FAB OVERVIEW'!$B$9:$B$144='Fab Import Sheet'!A155,_xlfn._xlws.FILTER('FAB OVERVIEW'!G160:G290,'FAB OVERVIEW'!$F$9:$F$139='Fab Import Sheet'!A155,_xlfn._xlws.FILTER('FAB OVERVIEW'!$K$9:$K$43,'FAB OVERVIEW'!$J$9:$J$43='Fab Import Sheet'!A155,_xlfn._xlws.FILTER('FAB OVERVIEW'!$N$9:$N$32,'FAB OVERVIEW'!$M$9:$M$32='Fab Import Sheet'!A155,_xlfn._xlws.FILTER('FAB OVERVIEW'!$Q$9:$Q$18,'FAB OVERVIEW'!$P$9:$P$18='Fab Import Sheet'!A155,_xlfn._xlws.FILTER('FAB OVERVIEW'!$T$9,'FAB OVERVIEW'!$S$9='Fab Import Sheet'!A155,_xlfn._xlws.FILTER('FAB OVERVIEW'!$W$9:$W$12,'FAB OVERVIEW'!$V$9:$V$12='Fab Import Sheet'!A155,_xlfn._xlws.FILTER('FAB OVERVIEW'!$Z$9:$Z$10,'FAB OVERVIEW'!$Y$9:$Y$10='Fab Import Sheet'!A155))))))))</f>
        <v>1030</v>
      </c>
    </row>
    <row r="156" spans="1:2" x14ac:dyDescent="0.35">
      <c r="A156" s="13" t="str">
        <v>20-10</v>
      </c>
      <c r="B156" cm="1">
        <f t="array" ref="B156">_xlfn._xlws.FILTER('FAB OVERVIEW'!$C$9:$C$144,'FAB OVERVIEW'!$B$9:$B$144='Fab Import Sheet'!A156,_xlfn._xlws.FILTER('FAB OVERVIEW'!G161:G291,'FAB OVERVIEW'!$F$9:$F$139='Fab Import Sheet'!A156,_xlfn._xlws.FILTER('FAB OVERVIEW'!$K$9:$K$43,'FAB OVERVIEW'!$J$9:$J$43='Fab Import Sheet'!A156,_xlfn._xlws.FILTER('FAB OVERVIEW'!$N$9:$N$32,'FAB OVERVIEW'!$M$9:$M$32='Fab Import Sheet'!A156,_xlfn._xlws.FILTER('FAB OVERVIEW'!$Q$9:$Q$18,'FAB OVERVIEW'!$P$9:$P$18='Fab Import Sheet'!A156,_xlfn._xlws.FILTER('FAB OVERVIEW'!$T$9,'FAB OVERVIEW'!$S$9='Fab Import Sheet'!A156,_xlfn._xlws.FILTER('FAB OVERVIEW'!$W$9:$W$12,'FAB OVERVIEW'!$V$9:$V$12='Fab Import Sheet'!A156,_xlfn._xlws.FILTER('FAB OVERVIEW'!$Z$9:$Z$10,'FAB OVERVIEW'!$Y$9:$Y$10='Fab Import Sheet'!A156))))))))</f>
        <v>90</v>
      </c>
    </row>
    <row r="157" spans="1:2" x14ac:dyDescent="0.35">
      <c r="A157" s="13" t="str">
        <v>20-11</v>
      </c>
      <c r="B157" cm="1">
        <f t="array" ref="B157">_xlfn._xlws.FILTER('FAB OVERVIEW'!$C$9:$C$144,'FAB OVERVIEW'!$B$9:$B$144='Fab Import Sheet'!A157,_xlfn._xlws.FILTER('FAB OVERVIEW'!G162:G292,'FAB OVERVIEW'!$F$9:$F$139='Fab Import Sheet'!A157,_xlfn._xlws.FILTER('FAB OVERVIEW'!$K$9:$K$43,'FAB OVERVIEW'!$J$9:$J$43='Fab Import Sheet'!A157,_xlfn._xlws.FILTER('FAB OVERVIEW'!$N$9:$N$32,'FAB OVERVIEW'!$M$9:$M$32='Fab Import Sheet'!A157,_xlfn._xlws.FILTER('FAB OVERVIEW'!$Q$9:$Q$18,'FAB OVERVIEW'!$P$9:$P$18='Fab Import Sheet'!A157,_xlfn._xlws.FILTER('FAB OVERVIEW'!$T$9,'FAB OVERVIEW'!$S$9='Fab Import Sheet'!A157,_xlfn._xlws.FILTER('FAB OVERVIEW'!$W$9:$W$12,'FAB OVERVIEW'!$V$9:$V$12='Fab Import Sheet'!A157,_xlfn._xlws.FILTER('FAB OVERVIEW'!$Z$9:$Z$10,'FAB OVERVIEW'!$Y$9:$Y$10='Fab Import Sheet'!A157))))))))</f>
        <v>90</v>
      </c>
    </row>
    <row r="158" spans="1:2" x14ac:dyDescent="0.35">
      <c r="A158" s="13" t="str">
        <v>20-12</v>
      </c>
      <c r="B158" cm="1">
        <f t="array" ref="B158">_xlfn._xlws.FILTER('FAB OVERVIEW'!$C$9:$C$144,'FAB OVERVIEW'!$B$9:$B$144='Fab Import Sheet'!A158,_xlfn._xlws.FILTER('FAB OVERVIEW'!G163:G293,'FAB OVERVIEW'!$F$9:$F$139='Fab Import Sheet'!A158,_xlfn._xlws.FILTER('FAB OVERVIEW'!$K$9:$K$43,'FAB OVERVIEW'!$J$9:$J$43='Fab Import Sheet'!A158,_xlfn._xlws.FILTER('FAB OVERVIEW'!$N$9:$N$32,'FAB OVERVIEW'!$M$9:$M$32='Fab Import Sheet'!A158,_xlfn._xlws.FILTER('FAB OVERVIEW'!$Q$9:$Q$18,'FAB OVERVIEW'!$P$9:$P$18='Fab Import Sheet'!A158,_xlfn._xlws.FILTER('FAB OVERVIEW'!$T$9,'FAB OVERVIEW'!$S$9='Fab Import Sheet'!A158,_xlfn._xlws.FILTER('FAB OVERVIEW'!$W$9:$W$12,'FAB OVERVIEW'!$V$9:$V$12='Fab Import Sheet'!A158,_xlfn._xlws.FILTER('FAB OVERVIEW'!$Z$9:$Z$10,'FAB OVERVIEW'!$Y$9:$Y$10='Fab Import Sheet'!A158))))))))</f>
        <v>90</v>
      </c>
    </row>
    <row r="159" spans="1:2" x14ac:dyDescent="0.35">
      <c r="A159" s="13" t="str">
        <v>20-13</v>
      </c>
      <c r="B159" cm="1">
        <f t="array" ref="B159">_xlfn._xlws.FILTER('FAB OVERVIEW'!$C$9:$C$144,'FAB OVERVIEW'!$B$9:$B$144='Fab Import Sheet'!A159,_xlfn._xlws.FILTER('FAB OVERVIEW'!G164:G294,'FAB OVERVIEW'!$F$9:$F$139='Fab Import Sheet'!A159,_xlfn._xlws.FILTER('FAB OVERVIEW'!$K$9:$K$43,'FAB OVERVIEW'!$J$9:$J$43='Fab Import Sheet'!A159,_xlfn._xlws.FILTER('FAB OVERVIEW'!$N$9:$N$32,'FAB OVERVIEW'!$M$9:$M$32='Fab Import Sheet'!A159,_xlfn._xlws.FILTER('FAB OVERVIEW'!$Q$9:$Q$18,'FAB OVERVIEW'!$P$9:$P$18='Fab Import Sheet'!A159,_xlfn._xlws.FILTER('FAB OVERVIEW'!$T$9,'FAB OVERVIEW'!$S$9='Fab Import Sheet'!A159,_xlfn._xlws.FILTER('FAB OVERVIEW'!$W$9:$W$12,'FAB OVERVIEW'!$V$9:$V$12='Fab Import Sheet'!A159,_xlfn._xlws.FILTER('FAB OVERVIEW'!$Z$9:$Z$10,'FAB OVERVIEW'!$Y$9:$Y$10='Fab Import Sheet'!A159))))))))</f>
        <v>90</v>
      </c>
    </row>
    <row r="160" spans="1:2" x14ac:dyDescent="0.35">
      <c r="A160" s="13" t="str">
        <v>22 WHF INTERIOR</v>
      </c>
      <c r="B160" cm="1">
        <f t="array" ref="B160">_xlfn._xlws.FILTER('FAB OVERVIEW'!$C$9:$C$144,'FAB OVERVIEW'!$B$9:$B$144='Fab Import Sheet'!A160,_xlfn._xlws.FILTER('FAB OVERVIEW'!G165:G295,'FAB OVERVIEW'!$F$9:$F$139='Fab Import Sheet'!A160,_xlfn._xlws.FILTER('FAB OVERVIEW'!$K$9:$K$43,'FAB OVERVIEW'!$J$9:$J$43='Fab Import Sheet'!A160,_xlfn._xlws.FILTER('FAB OVERVIEW'!$N$9:$N$32,'FAB OVERVIEW'!$M$9:$M$32='Fab Import Sheet'!A160,_xlfn._xlws.FILTER('FAB OVERVIEW'!$Q$9:$Q$18,'FAB OVERVIEW'!$P$9:$P$18='Fab Import Sheet'!A160,_xlfn._xlws.FILTER('FAB OVERVIEW'!$T$9,'FAB OVERVIEW'!$S$9='Fab Import Sheet'!A160,_xlfn._xlws.FILTER('FAB OVERVIEW'!$W$9:$W$12,'FAB OVERVIEW'!$V$9:$V$12='Fab Import Sheet'!A160,_xlfn._xlws.FILTER('FAB OVERVIEW'!$Z$9:$Z$10,'FAB OVERVIEW'!$Y$9:$Y$10='Fab Import Sheet'!A160))))))))</f>
        <v>40</v>
      </c>
    </row>
    <row r="161" spans="1:2" x14ac:dyDescent="0.35">
      <c r="A161" s="13" t="str">
        <v>22 WHFC CEILING CASE ASSEM</v>
      </c>
      <c r="B161" cm="1">
        <f t="array" ref="B161">_xlfn._xlws.FILTER('FAB OVERVIEW'!$C$9:$C$144,'FAB OVERVIEW'!$B$9:$B$144='Fab Import Sheet'!A161,_xlfn._xlws.FILTER('FAB OVERVIEW'!G166:G296,'FAB OVERVIEW'!$F$9:$F$139='Fab Import Sheet'!A161,_xlfn._xlws.FILTER('FAB OVERVIEW'!$K$9:$K$43,'FAB OVERVIEW'!$J$9:$J$43='Fab Import Sheet'!A161,_xlfn._xlws.FILTER('FAB OVERVIEW'!$N$9:$N$32,'FAB OVERVIEW'!$M$9:$M$32='Fab Import Sheet'!A161,_xlfn._xlws.FILTER('FAB OVERVIEW'!$Q$9:$Q$18,'FAB OVERVIEW'!$P$9:$P$18='Fab Import Sheet'!A161,_xlfn._xlws.FILTER('FAB OVERVIEW'!$T$9,'FAB OVERVIEW'!$S$9='Fab Import Sheet'!A161,_xlfn._xlws.FILTER('FAB OVERVIEW'!$W$9:$W$12,'FAB OVERVIEW'!$V$9:$V$12='Fab Import Sheet'!A161,_xlfn._xlws.FILTER('FAB OVERVIEW'!$Z$9:$Z$10,'FAB OVERVIEW'!$Y$9:$Y$10='Fab Import Sheet'!A161))))))))</f>
        <v>50</v>
      </c>
    </row>
    <row r="162" spans="1:2" x14ac:dyDescent="0.35">
      <c r="A162" s="13" t="str">
        <v>22 WHFC INTERIOR</v>
      </c>
      <c r="B162" cm="1">
        <f t="array" ref="B162">_xlfn._xlws.FILTER('FAB OVERVIEW'!$C$9:$C$144,'FAB OVERVIEW'!$B$9:$B$144='Fab Import Sheet'!A162,_xlfn._xlws.FILTER('FAB OVERVIEW'!G167:G297,'FAB OVERVIEW'!$F$9:$F$139='Fab Import Sheet'!A162,_xlfn._xlws.FILTER('FAB OVERVIEW'!$K$9:$K$43,'FAB OVERVIEW'!$J$9:$J$43='Fab Import Sheet'!A162,_xlfn._xlws.FILTER('FAB OVERVIEW'!$N$9:$N$32,'FAB OVERVIEW'!$M$9:$M$32='Fab Import Sheet'!A162,_xlfn._xlws.FILTER('FAB OVERVIEW'!$Q$9:$Q$18,'FAB OVERVIEW'!$P$9:$P$18='Fab Import Sheet'!A162,_xlfn._xlws.FILTER('FAB OVERVIEW'!$T$9,'FAB OVERVIEW'!$S$9='Fab Import Sheet'!A162,_xlfn._xlws.FILTER('FAB OVERVIEW'!$W$9:$W$12,'FAB OVERVIEW'!$V$9:$V$12='Fab Import Sheet'!A162,_xlfn._xlws.FILTER('FAB OVERVIEW'!$Z$9:$Z$10,'FAB OVERVIEW'!$Y$9:$Y$10='Fab Import Sheet'!A162))))))))</f>
        <v>50</v>
      </c>
    </row>
    <row r="163" spans="1:2" x14ac:dyDescent="0.35">
      <c r="A163" s="13" t="str">
        <v>22-01</v>
      </c>
      <c r="B163" cm="1">
        <f t="array" ref="B163">_xlfn._xlws.FILTER('FAB OVERVIEW'!$C$9:$C$144,'FAB OVERVIEW'!$B$9:$B$144='Fab Import Sheet'!A163,_xlfn._xlws.FILTER('FAB OVERVIEW'!G168:G298,'FAB OVERVIEW'!$F$9:$F$139='Fab Import Sheet'!A163,_xlfn._xlws.FILTER('FAB OVERVIEW'!$K$9:$K$43,'FAB OVERVIEW'!$J$9:$J$43='Fab Import Sheet'!A163,_xlfn._xlws.FILTER('FAB OVERVIEW'!$N$9:$N$32,'FAB OVERVIEW'!$M$9:$M$32='Fab Import Sheet'!A163,_xlfn._xlws.FILTER('FAB OVERVIEW'!$Q$9:$Q$18,'FAB OVERVIEW'!$P$9:$P$18='Fab Import Sheet'!A163,_xlfn._xlws.FILTER('FAB OVERVIEW'!$T$9,'FAB OVERVIEW'!$S$9='Fab Import Sheet'!A163,_xlfn._xlws.FILTER('FAB OVERVIEW'!$W$9:$W$12,'FAB OVERVIEW'!$V$9:$V$12='Fab Import Sheet'!A163,_xlfn._xlws.FILTER('FAB OVERVIEW'!$Z$9:$Z$10,'FAB OVERVIEW'!$Y$9:$Y$10='Fab Import Sheet'!A163))))))))</f>
        <v>40</v>
      </c>
    </row>
    <row r="164" spans="1:2" x14ac:dyDescent="0.35">
      <c r="A164" s="13" t="str">
        <v>22-02</v>
      </c>
      <c r="B164" cm="1">
        <f t="array" ref="B164">_xlfn._xlws.FILTER('FAB OVERVIEW'!$C$9:$C$144,'FAB OVERVIEW'!$B$9:$B$144='Fab Import Sheet'!A164,_xlfn._xlws.FILTER('FAB OVERVIEW'!G169:G299,'FAB OVERVIEW'!$F$9:$F$139='Fab Import Sheet'!A164,_xlfn._xlws.FILTER('FAB OVERVIEW'!$K$9:$K$43,'FAB OVERVIEW'!$J$9:$J$43='Fab Import Sheet'!A164,_xlfn._xlws.FILTER('FAB OVERVIEW'!$N$9:$N$32,'FAB OVERVIEW'!$M$9:$M$32='Fab Import Sheet'!A164,_xlfn._xlws.FILTER('FAB OVERVIEW'!$Q$9:$Q$18,'FAB OVERVIEW'!$P$9:$P$18='Fab Import Sheet'!A164,_xlfn._xlws.FILTER('FAB OVERVIEW'!$T$9,'FAB OVERVIEW'!$S$9='Fab Import Sheet'!A164,_xlfn._xlws.FILTER('FAB OVERVIEW'!$W$9:$W$12,'FAB OVERVIEW'!$V$9:$V$12='Fab Import Sheet'!A164,_xlfn._xlws.FILTER('FAB OVERVIEW'!$Z$9:$Z$10,'FAB OVERVIEW'!$Y$9:$Y$10='Fab Import Sheet'!A164))))))))</f>
        <v>40</v>
      </c>
    </row>
    <row r="165" spans="1:2" x14ac:dyDescent="0.35">
      <c r="A165" s="13" t="str">
        <v>22-24</v>
      </c>
      <c r="B165" cm="1">
        <f t="array" ref="B165">_xlfn._xlws.FILTER('FAB OVERVIEW'!$C$9:$C$144,'FAB OVERVIEW'!$B$9:$B$144='Fab Import Sheet'!A165,_xlfn._xlws.FILTER('FAB OVERVIEW'!G170:G300,'FAB OVERVIEW'!$F$9:$F$139='Fab Import Sheet'!A165,_xlfn._xlws.FILTER('FAB OVERVIEW'!$K$9:$K$43,'FAB OVERVIEW'!$J$9:$J$43='Fab Import Sheet'!A165,_xlfn._xlws.FILTER('FAB OVERVIEW'!$N$9:$N$32,'FAB OVERVIEW'!$M$9:$M$32='Fab Import Sheet'!A165,_xlfn._xlws.FILTER('FAB OVERVIEW'!$Q$9:$Q$18,'FAB OVERVIEW'!$P$9:$P$18='Fab Import Sheet'!A165,_xlfn._xlws.FILTER('FAB OVERVIEW'!$T$9,'FAB OVERVIEW'!$S$9='Fab Import Sheet'!A165,_xlfn._xlws.FILTER('FAB OVERVIEW'!$W$9:$W$12,'FAB OVERVIEW'!$V$9:$V$12='Fab Import Sheet'!A165,_xlfn._xlws.FILTER('FAB OVERVIEW'!$Z$9:$Z$10,'FAB OVERVIEW'!$Y$9:$Y$10='Fab Import Sheet'!A165))))))))</f>
        <v>50</v>
      </c>
    </row>
    <row r="166" spans="1:2" x14ac:dyDescent="0.35">
      <c r="A166" s="13" t="str">
        <v>22-25</v>
      </c>
      <c r="B166" cm="1">
        <f t="array" ref="B166">_xlfn._xlws.FILTER('FAB OVERVIEW'!$C$9:$C$144,'FAB OVERVIEW'!$B$9:$B$144='Fab Import Sheet'!A166,_xlfn._xlws.FILTER('FAB OVERVIEW'!G171:G301,'FAB OVERVIEW'!$F$9:$F$139='Fab Import Sheet'!A166,_xlfn._xlws.FILTER('FAB OVERVIEW'!$K$9:$K$43,'FAB OVERVIEW'!$J$9:$J$43='Fab Import Sheet'!A166,_xlfn._xlws.FILTER('FAB OVERVIEW'!$N$9:$N$32,'FAB OVERVIEW'!$M$9:$M$32='Fab Import Sheet'!A166,_xlfn._xlws.FILTER('FAB OVERVIEW'!$Q$9:$Q$18,'FAB OVERVIEW'!$P$9:$P$18='Fab Import Sheet'!A166,_xlfn._xlws.FILTER('FAB OVERVIEW'!$T$9,'FAB OVERVIEW'!$S$9='Fab Import Sheet'!A166,_xlfn._xlws.FILTER('FAB OVERVIEW'!$W$9:$W$12,'FAB OVERVIEW'!$V$9:$V$12='Fab Import Sheet'!A166,_xlfn._xlws.FILTER('FAB OVERVIEW'!$Z$9:$Z$10,'FAB OVERVIEW'!$Y$9:$Y$10='Fab Import Sheet'!A166))))))))</f>
        <v>50</v>
      </c>
    </row>
    <row r="167" spans="1:2" x14ac:dyDescent="0.35">
      <c r="A167" s="13" t="str">
        <v>22-26</v>
      </c>
      <c r="B167" cm="1">
        <f t="array" ref="B167">_xlfn._xlws.FILTER('FAB OVERVIEW'!$C$9:$C$144,'FAB OVERVIEW'!$B$9:$B$144='Fab Import Sheet'!A167,_xlfn._xlws.FILTER('FAB OVERVIEW'!G172:G302,'FAB OVERVIEW'!$F$9:$F$139='Fab Import Sheet'!A167,_xlfn._xlws.FILTER('FAB OVERVIEW'!$K$9:$K$43,'FAB OVERVIEW'!$J$9:$J$43='Fab Import Sheet'!A167,_xlfn._xlws.FILTER('FAB OVERVIEW'!$N$9:$N$32,'FAB OVERVIEW'!$M$9:$M$32='Fab Import Sheet'!A167,_xlfn._xlws.FILTER('FAB OVERVIEW'!$Q$9:$Q$18,'FAB OVERVIEW'!$P$9:$P$18='Fab Import Sheet'!A167,_xlfn._xlws.FILTER('FAB OVERVIEW'!$T$9,'FAB OVERVIEW'!$S$9='Fab Import Sheet'!A167,_xlfn._xlws.FILTER('FAB OVERVIEW'!$W$9:$W$12,'FAB OVERVIEW'!$V$9:$V$12='Fab Import Sheet'!A167,_xlfn._xlws.FILTER('FAB OVERVIEW'!$Z$9:$Z$10,'FAB OVERVIEW'!$Y$9:$Y$10='Fab Import Sheet'!A167))))))))</f>
        <v>50</v>
      </c>
    </row>
    <row r="168" spans="1:2" x14ac:dyDescent="0.35">
      <c r="A168" s="13" t="str">
        <v>22-28</v>
      </c>
      <c r="B168" cm="1">
        <f t="array" ref="B168">_xlfn._xlws.FILTER('FAB OVERVIEW'!$C$9:$C$144,'FAB OVERVIEW'!$B$9:$B$144='Fab Import Sheet'!A168,_xlfn._xlws.FILTER('FAB OVERVIEW'!G173:G303,'FAB OVERVIEW'!$F$9:$F$139='Fab Import Sheet'!A168,_xlfn._xlws.FILTER('FAB OVERVIEW'!$K$9:$K$43,'FAB OVERVIEW'!$J$9:$J$43='Fab Import Sheet'!A168,_xlfn._xlws.FILTER('FAB OVERVIEW'!$N$9:$N$32,'FAB OVERVIEW'!$M$9:$M$32='Fab Import Sheet'!A168,_xlfn._xlws.FILTER('FAB OVERVIEW'!$Q$9:$Q$18,'FAB OVERVIEW'!$P$9:$P$18='Fab Import Sheet'!A168,_xlfn._xlws.FILTER('FAB OVERVIEW'!$T$9,'FAB OVERVIEW'!$S$9='Fab Import Sheet'!A168,_xlfn._xlws.FILTER('FAB OVERVIEW'!$W$9:$W$12,'FAB OVERVIEW'!$V$9:$V$12='Fab Import Sheet'!A168,_xlfn._xlws.FILTER('FAB OVERVIEW'!$Z$9:$Z$10,'FAB OVERVIEW'!$Y$9:$Y$10='Fab Import Sheet'!A168))))))))</f>
        <v>50</v>
      </c>
    </row>
    <row r="169" spans="1:2" x14ac:dyDescent="0.35">
      <c r="A169" s="13" t="str">
        <v>22-29</v>
      </c>
      <c r="B169" cm="1">
        <f t="array" ref="B169">_xlfn._xlws.FILTER('FAB OVERVIEW'!$C$9:$C$144,'FAB OVERVIEW'!$B$9:$B$144='Fab Import Sheet'!A169,_xlfn._xlws.FILTER('FAB OVERVIEW'!G174:G304,'FAB OVERVIEW'!$F$9:$F$139='Fab Import Sheet'!A169,_xlfn._xlws.FILTER('FAB OVERVIEW'!$K$9:$K$43,'FAB OVERVIEW'!$J$9:$J$43='Fab Import Sheet'!A169,_xlfn._xlws.FILTER('FAB OVERVIEW'!$N$9:$N$32,'FAB OVERVIEW'!$M$9:$M$32='Fab Import Sheet'!A169,_xlfn._xlws.FILTER('FAB OVERVIEW'!$Q$9:$Q$18,'FAB OVERVIEW'!$P$9:$P$18='Fab Import Sheet'!A169,_xlfn._xlws.FILTER('FAB OVERVIEW'!$T$9,'FAB OVERVIEW'!$S$9='Fab Import Sheet'!A169,_xlfn._xlws.FILTER('FAB OVERVIEW'!$W$9:$W$12,'FAB OVERVIEW'!$V$9:$V$12='Fab Import Sheet'!A169,_xlfn._xlws.FILTER('FAB OVERVIEW'!$Z$9:$Z$10,'FAB OVERVIEW'!$Y$9:$Y$10='Fab Import Sheet'!A169))))))))</f>
        <v>50</v>
      </c>
    </row>
    <row r="170" spans="1:2" x14ac:dyDescent="0.35">
      <c r="A170" s="13" t="str">
        <v>22-31</v>
      </c>
      <c r="B170" cm="1">
        <f t="array" ref="B170">_xlfn._xlws.FILTER('FAB OVERVIEW'!$C$9:$C$144,'FAB OVERVIEW'!$B$9:$B$144='Fab Import Sheet'!A170,_xlfn._xlws.FILTER('FAB OVERVIEW'!G175:G305,'FAB OVERVIEW'!$F$9:$F$139='Fab Import Sheet'!A170,_xlfn._xlws.FILTER('FAB OVERVIEW'!$K$9:$K$43,'FAB OVERVIEW'!$J$9:$J$43='Fab Import Sheet'!A170,_xlfn._xlws.FILTER('FAB OVERVIEW'!$N$9:$N$32,'FAB OVERVIEW'!$M$9:$M$32='Fab Import Sheet'!A170,_xlfn._xlws.FILTER('FAB OVERVIEW'!$Q$9:$Q$18,'FAB OVERVIEW'!$P$9:$P$18='Fab Import Sheet'!A170,_xlfn._xlws.FILTER('FAB OVERVIEW'!$T$9,'FAB OVERVIEW'!$S$9='Fab Import Sheet'!A170,_xlfn._xlws.FILTER('FAB OVERVIEW'!$W$9:$W$12,'FAB OVERVIEW'!$V$9:$V$12='Fab Import Sheet'!A170,_xlfn._xlws.FILTER('FAB OVERVIEW'!$Z$9:$Z$10,'FAB OVERVIEW'!$Y$9:$Y$10='Fab Import Sheet'!A170))))))))</f>
        <v>50</v>
      </c>
    </row>
    <row r="171" spans="1:2" x14ac:dyDescent="0.35">
      <c r="A171" s="13" t="str">
        <v>24 KT CASE</v>
      </c>
      <c r="B171" cm="1">
        <f t="array" ref="B171">_xlfn._xlws.FILTER('FAB OVERVIEW'!$C$9:$C$144,'FAB OVERVIEW'!$B$9:$B$144='Fab Import Sheet'!A171,_xlfn._xlws.FILTER('FAB OVERVIEW'!G176:G306,'FAB OVERVIEW'!$F$9:$F$139='Fab Import Sheet'!A171,_xlfn._xlws.FILTER('FAB OVERVIEW'!$K$9:$K$43,'FAB OVERVIEW'!$J$9:$J$43='Fab Import Sheet'!A171,_xlfn._xlws.FILTER('FAB OVERVIEW'!$N$9:$N$32,'FAB OVERVIEW'!$M$9:$M$32='Fab Import Sheet'!A171,_xlfn._xlws.FILTER('FAB OVERVIEW'!$Q$9:$Q$18,'FAB OVERVIEW'!$P$9:$P$18='Fab Import Sheet'!A171,_xlfn._xlws.FILTER('FAB OVERVIEW'!$T$9,'FAB OVERVIEW'!$S$9='Fab Import Sheet'!A171,_xlfn._xlws.FILTER('FAB OVERVIEW'!$W$9:$W$12,'FAB OVERVIEW'!$V$9:$V$12='Fab Import Sheet'!A171,_xlfn._xlws.FILTER('FAB OVERVIEW'!$Z$9:$Z$10,'FAB OVERVIEW'!$Y$9:$Y$10='Fab Import Sheet'!A171))))))))</f>
        <v>180</v>
      </c>
    </row>
    <row r="172" spans="1:2" x14ac:dyDescent="0.35">
      <c r="A172" s="13" t="str">
        <v>24 KT INTERIOR</v>
      </c>
      <c r="B172" cm="1">
        <f t="array" ref="B172">_xlfn._xlws.FILTER('FAB OVERVIEW'!$C$9:$C$144,'FAB OVERVIEW'!$B$9:$B$144='Fab Import Sheet'!A172,_xlfn._xlws.FILTER('FAB OVERVIEW'!G177:G307,'FAB OVERVIEW'!$F$9:$F$139='Fab Import Sheet'!A172,_xlfn._xlws.FILTER('FAB OVERVIEW'!$K$9:$K$43,'FAB OVERVIEW'!$J$9:$J$43='Fab Import Sheet'!A172,_xlfn._xlws.FILTER('FAB OVERVIEW'!$N$9:$N$32,'FAB OVERVIEW'!$M$9:$M$32='Fab Import Sheet'!A172,_xlfn._xlws.FILTER('FAB OVERVIEW'!$Q$9:$Q$18,'FAB OVERVIEW'!$P$9:$P$18='Fab Import Sheet'!A172,_xlfn._xlws.FILTER('FAB OVERVIEW'!$T$9,'FAB OVERVIEW'!$S$9='Fab Import Sheet'!A172,_xlfn._xlws.FILTER('FAB OVERVIEW'!$W$9:$W$12,'FAB OVERVIEW'!$V$9:$V$12='Fab Import Sheet'!A172,_xlfn._xlws.FILTER('FAB OVERVIEW'!$Z$9:$Z$10,'FAB OVERVIEW'!$Y$9:$Y$10='Fab Import Sheet'!A172))))))))</f>
        <v>180</v>
      </c>
    </row>
    <row r="173" spans="1:2" x14ac:dyDescent="0.35">
      <c r="A173" s="13" t="str">
        <v>24-01</v>
      </c>
      <c r="B173" cm="1">
        <f t="array" ref="B173">_xlfn._xlws.FILTER('FAB OVERVIEW'!$C$9:$C$144,'FAB OVERVIEW'!$B$9:$B$144='Fab Import Sheet'!A173,_xlfn._xlws.FILTER('FAB OVERVIEW'!G178:G308,'FAB OVERVIEW'!$F$9:$F$139='Fab Import Sheet'!A173,_xlfn._xlws.FILTER('FAB OVERVIEW'!$K$9:$K$43,'FAB OVERVIEW'!$J$9:$J$43='Fab Import Sheet'!A173,_xlfn._xlws.FILTER('FAB OVERVIEW'!$N$9:$N$32,'FAB OVERVIEW'!$M$9:$M$32='Fab Import Sheet'!A173,_xlfn._xlws.FILTER('FAB OVERVIEW'!$Q$9:$Q$18,'FAB OVERVIEW'!$P$9:$P$18='Fab Import Sheet'!A173,_xlfn._xlws.FILTER('FAB OVERVIEW'!$T$9,'FAB OVERVIEW'!$S$9='Fab Import Sheet'!A173,_xlfn._xlws.FILTER('FAB OVERVIEW'!$W$9:$W$12,'FAB OVERVIEW'!$V$9:$V$12='Fab Import Sheet'!A173,_xlfn._xlws.FILTER('FAB OVERVIEW'!$Z$9:$Z$10,'FAB OVERVIEW'!$Y$9:$Y$10='Fab Import Sheet'!A173))))))))</f>
        <v>180</v>
      </c>
    </row>
    <row r="174" spans="1:2" x14ac:dyDescent="0.35">
      <c r="A174" s="13" t="str">
        <v>24-02</v>
      </c>
      <c r="B174" cm="1">
        <f t="array" ref="B174">_xlfn._xlws.FILTER('FAB OVERVIEW'!$C$9:$C$144,'FAB OVERVIEW'!$B$9:$B$144='Fab Import Sheet'!A174,_xlfn._xlws.FILTER('FAB OVERVIEW'!G179:G309,'FAB OVERVIEW'!$F$9:$F$139='Fab Import Sheet'!A174,_xlfn._xlws.FILTER('FAB OVERVIEW'!$K$9:$K$43,'FAB OVERVIEW'!$J$9:$J$43='Fab Import Sheet'!A174,_xlfn._xlws.FILTER('FAB OVERVIEW'!$N$9:$N$32,'FAB OVERVIEW'!$M$9:$M$32='Fab Import Sheet'!A174,_xlfn._xlws.FILTER('FAB OVERVIEW'!$Q$9:$Q$18,'FAB OVERVIEW'!$P$9:$P$18='Fab Import Sheet'!A174,_xlfn._xlws.FILTER('FAB OVERVIEW'!$T$9,'FAB OVERVIEW'!$S$9='Fab Import Sheet'!A174,_xlfn._xlws.FILTER('FAB OVERVIEW'!$W$9:$W$12,'FAB OVERVIEW'!$V$9:$V$12='Fab Import Sheet'!A174,_xlfn._xlws.FILTER('FAB OVERVIEW'!$Z$9:$Z$10,'FAB OVERVIEW'!$Y$9:$Y$10='Fab Import Sheet'!A174))))))))</f>
        <v>180</v>
      </c>
    </row>
    <row r="175" spans="1:2" x14ac:dyDescent="0.35">
      <c r="A175" s="13" t="str">
        <v>24-03</v>
      </c>
      <c r="B175" cm="1">
        <f t="array" ref="B175">_xlfn._xlws.FILTER('FAB OVERVIEW'!$C$9:$C$144,'FAB OVERVIEW'!$B$9:$B$144='Fab Import Sheet'!A175,_xlfn._xlws.FILTER('FAB OVERVIEW'!G180:G310,'FAB OVERVIEW'!$F$9:$F$139='Fab Import Sheet'!A175,_xlfn._xlws.FILTER('FAB OVERVIEW'!$K$9:$K$43,'FAB OVERVIEW'!$J$9:$J$43='Fab Import Sheet'!A175,_xlfn._xlws.FILTER('FAB OVERVIEW'!$N$9:$N$32,'FAB OVERVIEW'!$M$9:$M$32='Fab Import Sheet'!A175,_xlfn._xlws.FILTER('FAB OVERVIEW'!$Q$9:$Q$18,'FAB OVERVIEW'!$P$9:$P$18='Fab Import Sheet'!A175,_xlfn._xlws.FILTER('FAB OVERVIEW'!$T$9,'FAB OVERVIEW'!$S$9='Fab Import Sheet'!A175,_xlfn._xlws.FILTER('FAB OVERVIEW'!$W$9:$W$12,'FAB OVERVIEW'!$V$9:$V$12='Fab Import Sheet'!A175,_xlfn._xlws.FILTER('FAB OVERVIEW'!$Z$9:$Z$10,'FAB OVERVIEW'!$Y$9:$Y$10='Fab Import Sheet'!A175))))))))</f>
        <v>180</v>
      </c>
    </row>
    <row r="176" spans="1:2" x14ac:dyDescent="0.35">
      <c r="A176" s="13" t="str">
        <v>24-05</v>
      </c>
      <c r="B176" cm="1">
        <f t="array" ref="B176">_xlfn._xlws.FILTER('FAB OVERVIEW'!$C$9:$C$144,'FAB OVERVIEW'!$B$9:$B$144='Fab Import Sheet'!A176,_xlfn._xlws.FILTER('FAB OVERVIEW'!G181:G311,'FAB OVERVIEW'!$F$9:$F$139='Fab Import Sheet'!A176,_xlfn._xlws.FILTER('FAB OVERVIEW'!$K$9:$K$43,'FAB OVERVIEW'!$J$9:$J$43='Fab Import Sheet'!A176,_xlfn._xlws.FILTER('FAB OVERVIEW'!$N$9:$N$32,'FAB OVERVIEW'!$M$9:$M$32='Fab Import Sheet'!A176,_xlfn._xlws.FILTER('FAB OVERVIEW'!$Q$9:$Q$18,'FAB OVERVIEW'!$P$9:$P$18='Fab Import Sheet'!A176,_xlfn._xlws.FILTER('FAB OVERVIEW'!$T$9,'FAB OVERVIEW'!$S$9='Fab Import Sheet'!A176,_xlfn._xlws.FILTER('FAB OVERVIEW'!$W$9:$W$12,'FAB OVERVIEW'!$V$9:$V$12='Fab Import Sheet'!A176,_xlfn._xlws.FILTER('FAB OVERVIEW'!$Z$9:$Z$10,'FAB OVERVIEW'!$Y$9:$Y$10='Fab Import Sheet'!A176))))))))</f>
        <v>180</v>
      </c>
    </row>
    <row r="177" spans="1:2" x14ac:dyDescent="0.35">
      <c r="A177" s="13" t="str">
        <v>24-06</v>
      </c>
      <c r="B177" cm="1">
        <f t="array" ref="B177">_xlfn._xlws.FILTER('FAB OVERVIEW'!$C$9:$C$144,'FAB OVERVIEW'!$B$9:$B$144='Fab Import Sheet'!A177,_xlfn._xlws.FILTER('FAB OVERVIEW'!G182:G312,'FAB OVERVIEW'!$F$9:$F$139='Fab Import Sheet'!A177,_xlfn._xlws.FILTER('FAB OVERVIEW'!$K$9:$K$43,'FAB OVERVIEW'!$J$9:$J$43='Fab Import Sheet'!A177,_xlfn._xlws.FILTER('FAB OVERVIEW'!$N$9:$N$32,'FAB OVERVIEW'!$M$9:$M$32='Fab Import Sheet'!A177,_xlfn._xlws.FILTER('FAB OVERVIEW'!$Q$9:$Q$18,'FAB OVERVIEW'!$P$9:$P$18='Fab Import Sheet'!A177,_xlfn._xlws.FILTER('FAB OVERVIEW'!$T$9,'FAB OVERVIEW'!$S$9='Fab Import Sheet'!A177,_xlfn._xlws.FILTER('FAB OVERVIEW'!$W$9:$W$12,'FAB OVERVIEW'!$V$9:$V$12='Fab Import Sheet'!A177,_xlfn._xlws.FILTER('FAB OVERVIEW'!$Z$9:$Z$10,'FAB OVERVIEW'!$Y$9:$Y$10='Fab Import Sheet'!A177))))))))</f>
        <v>360</v>
      </c>
    </row>
    <row r="178" spans="1:2" x14ac:dyDescent="0.35">
      <c r="A178" s="13" t="str">
        <v>24-11</v>
      </c>
      <c r="B178" cm="1">
        <f t="array" ref="B178">_xlfn._xlws.FILTER('FAB OVERVIEW'!$C$9:$C$144,'FAB OVERVIEW'!$B$9:$B$144='Fab Import Sheet'!A178,_xlfn._xlws.FILTER('FAB OVERVIEW'!G183:G313,'FAB OVERVIEW'!$F$9:$F$139='Fab Import Sheet'!A178,_xlfn._xlws.FILTER('FAB OVERVIEW'!$K$9:$K$43,'FAB OVERVIEW'!$J$9:$J$43='Fab Import Sheet'!A178,_xlfn._xlws.FILTER('FAB OVERVIEW'!$N$9:$N$32,'FAB OVERVIEW'!$M$9:$M$32='Fab Import Sheet'!A178,_xlfn._xlws.FILTER('FAB OVERVIEW'!$Q$9:$Q$18,'FAB OVERVIEW'!$P$9:$P$18='Fab Import Sheet'!A178,_xlfn._xlws.FILTER('FAB OVERVIEW'!$T$9,'FAB OVERVIEW'!$S$9='Fab Import Sheet'!A178,_xlfn._xlws.FILTER('FAB OVERVIEW'!$W$9:$W$12,'FAB OVERVIEW'!$V$9:$V$12='Fab Import Sheet'!A178,_xlfn._xlws.FILTER('FAB OVERVIEW'!$Z$9:$Z$10,'FAB OVERVIEW'!$Y$9:$Y$10='Fab Import Sheet'!A178))))))))</f>
        <v>360</v>
      </c>
    </row>
    <row r="179" spans="1:2" x14ac:dyDescent="0.35">
      <c r="A179" s="13" t="str">
        <v>24-12</v>
      </c>
      <c r="B179" cm="1">
        <f t="array" ref="B179">_xlfn._xlws.FILTER('FAB OVERVIEW'!$C$9:$C$144,'FAB OVERVIEW'!$B$9:$B$144='Fab Import Sheet'!A179,_xlfn._xlws.FILTER('FAB OVERVIEW'!G184:G314,'FAB OVERVIEW'!$F$9:$F$139='Fab Import Sheet'!A179,_xlfn._xlws.FILTER('FAB OVERVIEW'!$K$9:$K$43,'FAB OVERVIEW'!$J$9:$J$43='Fab Import Sheet'!A179,_xlfn._xlws.FILTER('FAB OVERVIEW'!$N$9:$N$32,'FAB OVERVIEW'!$M$9:$M$32='Fab Import Sheet'!A179,_xlfn._xlws.FILTER('FAB OVERVIEW'!$Q$9:$Q$18,'FAB OVERVIEW'!$P$9:$P$18='Fab Import Sheet'!A179,_xlfn._xlws.FILTER('FAB OVERVIEW'!$T$9,'FAB OVERVIEW'!$S$9='Fab Import Sheet'!A179,_xlfn._xlws.FILTER('FAB OVERVIEW'!$W$9:$W$12,'FAB OVERVIEW'!$V$9:$V$12='Fab Import Sheet'!A179,_xlfn._xlws.FILTER('FAB OVERVIEW'!$Z$9:$Z$10,'FAB OVERVIEW'!$Y$9:$Y$10='Fab Import Sheet'!A179))))))))</f>
        <v>180</v>
      </c>
    </row>
    <row r="180" spans="1:2" x14ac:dyDescent="0.35">
      <c r="A180" s="13" t="str">
        <v>24-23-01</v>
      </c>
      <c r="B180" cm="1">
        <f t="array" ref="B180">_xlfn._xlws.FILTER('FAB OVERVIEW'!$C$9:$C$144,'FAB OVERVIEW'!$B$9:$B$144='Fab Import Sheet'!A180,_xlfn._xlws.FILTER('FAB OVERVIEW'!G185:G315,'FAB OVERVIEW'!$F$9:$F$139='Fab Import Sheet'!A180,_xlfn._xlws.FILTER('FAB OVERVIEW'!$K$9:$K$43,'FAB OVERVIEW'!$J$9:$J$43='Fab Import Sheet'!A180,_xlfn._xlws.FILTER('FAB OVERVIEW'!$N$9:$N$32,'FAB OVERVIEW'!$M$9:$M$32='Fab Import Sheet'!A180,_xlfn._xlws.FILTER('FAB OVERVIEW'!$Q$9:$Q$18,'FAB OVERVIEW'!$P$9:$P$18='Fab Import Sheet'!A180,_xlfn._xlws.FILTER('FAB OVERVIEW'!$T$9,'FAB OVERVIEW'!$S$9='Fab Import Sheet'!A180,_xlfn._xlws.FILTER('FAB OVERVIEW'!$W$9:$W$12,'FAB OVERVIEW'!$V$9:$V$12='Fab Import Sheet'!A180,_xlfn._xlws.FILTER('FAB OVERVIEW'!$Z$9:$Z$10,'FAB OVERVIEW'!$Y$9:$Y$10='Fab Import Sheet'!A180))))))))</f>
        <v>180</v>
      </c>
    </row>
    <row r="181" spans="1:2" x14ac:dyDescent="0.35">
      <c r="A181" s="13" t="str">
        <v>30-07</v>
      </c>
      <c r="B181" cm="1">
        <f t="array" ref="B181">_xlfn._xlws.FILTER('FAB OVERVIEW'!$C$9:$C$144,'FAB OVERVIEW'!$B$9:$B$144='Fab Import Sheet'!A181,_xlfn._xlws.FILTER('FAB OVERVIEW'!G186:G316,'FAB OVERVIEW'!$F$9:$F$139='Fab Import Sheet'!A181,_xlfn._xlws.FILTER('FAB OVERVIEW'!$K$9:$K$43,'FAB OVERVIEW'!$J$9:$J$43='Fab Import Sheet'!A181,_xlfn._xlws.FILTER('FAB OVERVIEW'!$N$9:$N$32,'FAB OVERVIEW'!$M$9:$M$32='Fab Import Sheet'!A181,_xlfn._xlws.FILTER('FAB OVERVIEW'!$Q$9:$Q$18,'FAB OVERVIEW'!$P$9:$P$18='Fab Import Sheet'!A181,_xlfn._xlws.FILTER('FAB OVERVIEW'!$T$9,'FAB OVERVIEW'!$S$9='Fab Import Sheet'!A181,_xlfn._xlws.FILTER('FAB OVERVIEW'!$W$9:$W$12,'FAB OVERVIEW'!$V$9:$V$12='Fab Import Sheet'!A181,_xlfn._xlws.FILTER('FAB OVERVIEW'!$Z$9:$Z$10,'FAB OVERVIEW'!$Y$9:$Y$10='Fab Import Sheet'!A181))))))))</f>
        <v>70</v>
      </c>
    </row>
    <row r="182" spans="1:2" x14ac:dyDescent="0.35">
      <c r="A182" s="13" t="str">
        <v>40 KBP CASE</v>
      </c>
      <c r="B182" cm="1">
        <f t="array" ref="B182">_xlfn._xlws.FILTER('FAB OVERVIEW'!$C$9:$C$144,'FAB OVERVIEW'!$B$9:$B$144='Fab Import Sheet'!A182,_xlfn._xlws.FILTER('FAB OVERVIEW'!G187:G317,'FAB OVERVIEW'!$F$9:$F$139='Fab Import Sheet'!A182,_xlfn._xlws.FILTER('FAB OVERVIEW'!$K$9:$K$43,'FAB OVERVIEW'!$J$9:$J$43='Fab Import Sheet'!A182,_xlfn._xlws.FILTER('FAB OVERVIEW'!$N$9:$N$32,'FAB OVERVIEW'!$M$9:$M$32='Fab Import Sheet'!A182,_xlfn._xlws.FILTER('FAB OVERVIEW'!$Q$9:$Q$18,'FAB OVERVIEW'!$P$9:$P$18='Fab Import Sheet'!A182,_xlfn._xlws.FILTER('FAB OVERVIEW'!$T$9,'FAB OVERVIEW'!$S$9='Fab Import Sheet'!A182,_xlfn._xlws.FILTER('FAB OVERVIEW'!$W$9:$W$12,'FAB OVERVIEW'!$V$9:$V$12='Fab Import Sheet'!A182,_xlfn._xlws.FILTER('FAB OVERVIEW'!$Z$9:$Z$10,'FAB OVERVIEW'!$Y$9:$Y$10='Fab Import Sheet'!A182))))))))</f>
        <v>70</v>
      </c>
    </row>
    <row r="183" spans="1:2" x14ac:dyDescent="0.35">
      <c r="A183" s="13" t="str">
        <v>40 KBP CASE-G-CSA</v>
      </c>
      <c r="B183" cm="1">
        <f t="array" ref="B183">_xlfn._xlws.FILTER('FAB OVERVIEW'!$C$9:$C$144,'FAB OVERVIEW'!$B$9:$B$144='Fab Import Sheet'!A183,_xlfn._xlws.FILTER('FAB OVERVIEW'!G188:G318,'FAB OVERVIEW'!$F$9:$F$139='Fab Import Sheet'!A183,_xlfn._xlws.FILTER('FAB OVERVIEW'!$K$9:$K$43,'FAB OVERVIEW'!$J$9:$J$43='Fab Import Sheet'!A183,_xlfn._xlws.FILTER('FAB OVERVIEW'!$N$9:$N$32,'FAB OVERVIEW'!$M$9:$M$32='Fab Import Sheet'!A183,_xlfn._xlws.FILTER('FAB OVERVIEW'!$Q$9:$Q$18,'FAB OVERVIEW'!$P$9:$P$18='Fab Import Sheet'!A183,_xlfn._xlws.FILTER('FAB OVERVIEW'!$T$9,'FAB OVERVIEW'!$S$9='Fab Import Sheet'!A183,_xlfn._xlws.FILTER('FAB OVERVIEW'!$W$9:$W$12,'FAB OVERVIEW'!$V$9:$V$12='Fab Import Sheet'!A183,_xlfn._xlws.FILTER('FAB OVERVIEW'!$Z$9:$Z$10,'FAB OVERVIEW'!$Y$9:$Y$10='Fab Import Sheet'!A183))))))))</f>
        <v>70</v>
      </c>
    </row>
    <row r="184" spans="1:2" x14ac:dyDescent="0.35">
      <c r="A184" s="13" t="str">
        <v>40 KBP INTERIOR</v>
      </c>
      <c r="B184" cm="1">
        <f t="array" ref="B184">_xlfn._xlws.FILTER('FAB OVERVIEW'!$C$9:$C$144,'FAB OVERVIEW'!$B$9:$B$144='Fab Import Sheet'!A184,_xlfn._xlws.FILTER('FAB OVERVIEW'!G189:G319,'FAB OVERVIEW'!$F$9:$F$139='Fab Import Sheet'!A184,_xlfn._xlws.FILTER('FAB OVERVIEW'!$K$9:$K$43,'FAB OVERVIEW'!$J$9:$J$43='Fab Import Sheet'!A184,_xlfn._xlws.FILTER('FAB OVERVIEW'!$N$9:$N$32,'FAB OVERVIEW'!$M$9:$M$32='Fab Import Sheet'!A184,_xlfn._xlws.FILTER('FAB OVERVIEW'!$Q$9:$Q$18,'FAB OVERVIEW'!$P$9:$P$18='Fab Import Sheet'!A184,_xlfn._xlws.FILTER('FAB OVERVIEW'!$T$9,'FAB OVERVIEW'!$S$9='Fab Import Sheet'!A184,_xlfn._xlws.FILTER('FAB OVERVIEW'!$W$9:$W$12,'FAB OVERVIEW'!$V$9:$V$12='Fab Import Sheet'!A184,_xlfn._xlws.FILTER('FAB OVERVIEW'!$Z$9:$Z$10,'FAB OVERVIEW'!$Y$9:$Y$10='Fab Import Sheet'!A184))))))))</f>
        <v>70</v>
      </c>
    </row>
    <row r="185" spans="1:2" x14ac:dyDescent="0.35">
      <c r="A185" s="13" t="str">
        <v>40 KBP INTERIOR-G-CSA</v>
      </c>
      <c r="B185" cm="1">
        <f t="array" ref="B185">_xlfn._xlws.FILTER('FAB OVERVIEW'!$C$9:$C$144,'FAB OVERVIEW'!$B$9:$B$144='Fab Import Sheet'!A185,_xlfn._xlws.FILTER('FAB OVERVIEW'!G190:G320,'FAB OVERVIEW'!$F$9:$F$139='Fab Import Sheet'!A185,_xlfn._xlws.FILTER('FAB OVERVIEW'!$K$9:$K$43,'FAB OVERVIEW'!$J$9:$J$43='Fab Import Sheet'!A185,_xlfn._xlws.FILTER('FAB OVERVIEW'!$N$9:$N$32,'FAB OVERVIEW'!$M$9:$M$32='Fab Import Sheet'!A185,_xlfn._xlws.FILTER('FAB OVERVIEW'!$Q$9:$Q$18,'FAB OVERVIEW'!$P$9:$P$18='Fab Import Sheet'!A185,_xlfn._xlws.FILTER('FAB OVERVIEW'!$T$9,'FAB OVERVIEW'!$S$9='Fab Import Sheet'!A185,_xlfn._xlws.FILTER('FAB OVERVIEW'!$W$9:$W$12,'FAB OVERVIEW'!$V$9:$V$12='Fab Import Sheet'!A185,_xlfn._xlws.FILTER('FAB OVERVIEW'!$Z$9:$Z$10,'FAB OVERVIEW'!$Y$9:$Y$10='Fab Import Sheet'!A185))))))))</f>
        <v>70</v>
      </c>
    </row>
    <row r="186" spans="1:2" x14ac:dyDescent="0.35">
      <c r="A186" s="13" t="str">
        <v>40-01</v>
      </c>
      <c r="B186" cm="1">
        <f t="array" ref="B186">_xlfn._xlws.FILTER('FAB OVERVIEW'!$C$9:$C$144,'FAB OVERVIEW'!$B$9:$B$144='Fab Import Sheet'!A186,_xlfn._xlws.FILTER('FAB OVERVIEW'!G191:G321,'FAB OVERVIEW'!$F$9:$F$139='Fab Import Sheet'!A186,_xlfn._xlws.FILTER('FAB OVERVIEW'!$K$9:$K$43,'FAB OVERVIEW'!$J$9:$J$43='Fab Import Sheet'!A186,_xlfn._xlws.FILTER('FAB OVERVIEW'!$N$9:$N$32,'FAB OVERVIEW'!$M$9:$M$32='Fab Import Sheet'!A186,_xlfn._xlws.FILTER('FAB OVERVIEW'!$Q$9:$Q$18,'FAB OVERVIEW'!$P$9:$P$18='Fab Import Sheet'!A186,_xlfn._xlws.FILTER('FAB OVERVIEW'!$T$9,'FAB OVERVIEW'!$S$9='Fab Import Sheet'!A186,_xlfn._xlws.FILTER('FAB OVERVIEW'!$W$9:$W$12,'FAB OVERVIEW'!$V$9:$V$12='Fab Import Sheet'!A186,_xlfn._xlws.FILTER('FAB OVERVIEW'!$Z$9:$Z$10,'FAB OVERVIEW'!$Y$9:$Y$10='Fab Import Sheet'!A186))))))))</f>
        <v>70</v>
      </c>
    </row>
    <row r="187" spans="1:2" x14ac:dyDescent="0.35">
      <c r="A187" s="13" t="str">
        <v>40-02</v>
      </c>
      <c r="B187" cm="1">
        <f t="array" ref="B187">_xlfn._xlws.FILTER('FAB OVERVIEW'!$C$9:$C$144,'FAB OVERVIEW'!$B$9:$B$144='Fab Import Sheet'!A187,_xlfn._xlws.FILTER('FAB OVERVIEW'!G192:G322,'FAB OVERVIEW'!$F$9:$F$139='Fab Import Sheet'!A187,_xlfn._xlws.FILTER('FAB OVERVIEW'!$K$9:$K$43,'FAB OVERVIEW'!$J$9:$J$43='Fab Import Sheet'!A187,_xlfn._xlws.FILTER('FAB OVERVIEW'!$N$9:$N$32,'FAB OVERVIEW'!$M$9:$M$32='Fab Import Sheet'!A187,_xlfn._xlws.FILTER('FAB OVERVIEW'!$Q$9:$Q$18,'FAB OVERVIEW'!$P$9:$P$18='Fab Import Sheet'!A187,_xlfn._xlws.FILTER('FAB OVERVIEW'!$T$9,'FAB OVERVIEW'!$S$9='Fab Import Sheet'!A187,_xlfn._xlws.FILTER('FAB OVERVIEW'!$W$9:$W$12,'FAB OVERVIEW'!$V$9:$V$12='Fab Import Sheet'!A187,_xlfn._xlws.FILTER('FAB OVERVIEW'!$Z$9:$Z$10,'FAB OVERVIEW'!$Y$9:$Y$10='Fab Import Sheet'!A187))))))))</f>
        <v>70</v>
      </c>
    </row>
    <row r="188" spans="1:2" x14ac:dyDescent="0.35">
      <c r="A188" s="13" t="str">
        <v>40-04</v>
      </c>
      <c r="B188" cm="1">
        <f t="array" ref="B188">_xlfn._xlws.FILTER('FAB OVERVIEW'!$C$9:$C$144,'FAB OVERVIEW'!$B$9:$B$144='Fab Import Sheet'!A188,_xlfn._xlws.FILTER('FAB OVERVIEW'!G193:G323,'FAB OVERVIEW'!$F$9:$F$139='Fab Import Sheet'!A188,_xlfn._xlws.FILTER('FAB OVERVIEW'!$K$9:$K$43,'FAB OVERVIEW'!$J$9:$J$43='Fab Import Sheet'!A188,_xlfn._xlws.FILTER('FAB OVERVIEW'!$N$9:$N$32,'FAB OVERVIEW'!$M$9:$M$32='Fab Import Sheet'!A188,_xlfn._xlws.FILTER('FAB OVERVIEW'!$Q$9:$Q$18,'FAB OVERVIEW'!$P$9:$P$18='Fab Import Sheet'!A188,_xlfn._xlws.FILTER('FAB OVERVIEW'!$T$9,'FAB OVERVIEW'!$S$9='Fab Import Sheet'!A188,_xlfn._xlws.FILTER('FAB OVERVIEW'!$W$9:$W$12,'FAB OVERVIEW'!$V$9:$V$12='Fab Import Sheet'!A188,_xlfn._xlws.FILTER('FAB OVERVIEW'!$Z$9:$Z$10,'FAB OVERVIEW'!$Y$9:$Y$10='Fab Import Sheet'!A188))))))))</f>
        <v>70</v>
      </c>
    </row>
    <row r="189" spans="1:2" x14ac:dyDescent="0.35">
      <c r="A189" s="13" t="str">
        <v>40-08</v>
      </c>
      <c r="B189" cm="1">
        <f t="array" ref="B189">_xlfn._xlws.FILTER('FAB OVERVIEW'!$C$9:$C$144,'FAB OVERVIEW'!$B$9:$B$144='Fab Import Sheet'!A189,_xlfn._xlws.FILTER('FAB OVERVIEW'!G194:G324,'FAB OVERVIEW'!$F$9:$F$139='Fab Import Sheet'!A189,_xlfn._xlws.FILTER('FAB OVERVIEW'!$K$9:$K$43,'FAB OVERVIEW'!$J$9:$J$43='Fab Import Sheet'!A189,_xlfn._xlws.FILTER('FAB OVERVIEW'!$N$9:$N$32,'FAB OVERVIEW'!$M$9:$M$32='Fab Import Sheet'!A189,_xlfn._xlws.FILTER('FAB OVERVIEW'!$Q$9:$Q$18,'FAB OVERVIEW'!$P$9:$P$18='Fab Import Sheet'!A189,_xlfn._xlws.FILTER('FAB OVERVIEW'!$T$9,'FAB OVERVIEW'!$S$9='Fab Import Sheet'!A189,_xlfn._xlws.FILTER('FAB OVERVIEW'!$W$9:$W$12,'FAB OVERVIEW'!$V$9:$V$12='Fab Import Sheet'!A189,_xlfn._xlws.FILTER('FAB OVERVIEW'!$Z$9:$Z$10,'FAB OVERVIEW'!$Y$9:$Y$10='Fab Import Sheet'!A189))))))))</f>
        <v>70</v>
      </c>
    </row>
    <row r="190" spans="1:2" x14ac:dyDescent="0.35">
      <c r="A190" s="13" t="str">
        <v>40-10</v>
      </c>
      <c r="B190" cm="1">
        <f t="array" ref="B190">_xlfn._xlws.FILTER('FAB OVERVIEW'!$C$9:$C$144,'FAB OVERVIEW'!$B$9:$B$144='Fab Import Sheet'!A190,_xlfn._xlws.FILTER('FAB OVERVIEW'!G195:G325,'FAB OVERVIEW'!$F$9:$F$139='Fab Import Sheet'!A190,_xlfn._xlws.FILTER('FAB OVERVIEW'!$K$9:$K$43,'FAB OVERVIEW'!$J$9:$J$43='Fab Import Sheet'!A190,_xlfn._xlws.FILTER('FAB OVERVIEW'!$N$9:$N$32,'FAB OVERVIEW'!$M$9:$M$32='Fab Import Sheet'!A190,_xlfn._xlws.FILTER('FAB OVERVIEW'!$Q$9:$Q$18,'FAB OVERVIEW'!$P$9:$P$18='Fab Import Sheet'!A190,_xlfn._xlws.FILTER('FAB OVERVIEW'!$T$9,'FAB OVERVIEW'!$S$9='Fab Import Sheet'!A190,_xlfn._xlws.FILTER('FAB OVERVIEW'!$W$9:$W$12,'FAB OVERVIEW'!$V$9:$V$12='Fab Import Sheet'!A190,_xlfn._xlws.FILTER('FAB OVERVIEW'!$Z$9:$Z$10,'FAB OVERVIEW'!$Y$9:$Y$10='Fab Import Sheet'!A190))))))))</f>
        <v>70</v>
      </c>
    </row>
    <row r="191" spans="1:2" x14ac:dyDescent="0.35">
      <c r="A191" s="13" t="str">
        <v>40-10-G-CSA</v>
      </c>
      <c r="B191" cm="1">
        <f t="array" ref="B191">_xlfn._xlws.FILTER('FAB OVERVIEW'!$C$9:$C$144,'FAB OVERVIEW'!$B$9:$B$144='Fab Import Sheet'!A191,_xlfn._xlws.FILTER('FAB OVERVIEW'!G196:G326,'FAB OVERVIEW'!$F$9:$F$139='Fab Import Sheet'!A191,_xlfn._xlws.FILTER('FAB OVERVIEW'!$K$9:$K$43,'FAB OVERVIEW'!$J$9:$J$43='Fab Import Sheet'!A191,_xlfn._xlws.FILTER('FAB OVERVIEW'!$N$9:$N$32,'FAB OVERVIEW'!$M$9:$M$32='Fab Import Sheet'!A191,_xlfn._xlws.FILTER('FAB OVERVIEW'!$Q$9:$Q$18,'FAB OVERVIEW'!$P$9:$P$18='Fab Import Sheet'!A191,_xlfn._xlws.FILTER('FAB OVERVIEW'!$T$9,'FAB OVERVIEW'!$S$9='Fab Import Sheet'!A191,_xlfn._xlws.FILTER('FAB OVERVIEW'!$W$9:$W$12,'FAB OVERVIEW'!$V$9:$V$12='Fab Import Sheet'!A191,_xlfn._xlws.FILTER('FAB OVERVIEW'!$Z$9:$Z$10,'FAB OVERVIEW'!$Y$9:$Y$10='Fab Import Sheet'!A191))))))))</f>
        <v>70</v>
      </c>
    </row>
    <row r="192" spans="1:2" x14ac:dyDescent="0.35">
      <c r="A192" s="13" t="str">
        <v>40-11-FLAT</v>
      </c>
      <c r="B192" cm="1">
        <f t="array" ref="B192">_xlfn._xlws.FILTER('FAB OVERVIEW'!$C$9:$C$144,'FAB OVERVIEW'!$B$9:$B$144='Fab Import Sheet'!A192,_xlfn._xlws.FILTER('FAB OVERVIEW'!G197:G327,'FAB OVERVIEW'!$F$9:$F$139='Fab Import Sheet'!A192,_xlfn._xlws.FILTER('FAB OVERVIEW'!$K$9:$K$43,'FAB OVERVIEW'!$J$9:$J$43='Fab Import Sheet'!A192,_xlfn._xlws.FILTER('FAB OVERVIEW'!$N$9:$N$32,'FAB OVERVIEW'!$M$9:$M$32='Fab Import Sheet'!A192,_xlfn._xlws.FILTER('FAB OVERVIEW'!$Q$9:$Q$18,'FAB OVERVIEW'!$P$9:$P$18='Fab Import Sheet'!A192,_xlfn._xlws.FILTER('FAB OVERVIEW'!$T$9,'FAB OVERVIEW'!$S$9='Fab Import Sheet'!A192,_xlfn._xlws.FILTER('FAB OVERVIEW'!$W$9:$W$12,'FAB OVERVIEW'!$V$9:$V$12='Fab Import Sheet'!A192,_xlfn._xlws.FILTER('FAB OVERVIEW'!$Z$9:$Z$10,'FAB OVERVIEW'!$Y$9:$Y$10='Fab Import Sheet'!A192))))))))</f>
        <v>70</v>
      </c>
    </row>
    <row r="193" spans="1:2" x14ac:dyDescent="0.35">
      <c r="A193" s="13" t="str">
        <v>40-11-G-CSA</v>
      </c>
      <c r="B193" cm="1">
        <f t="array" ref="B193">_xlfn._xlws.FILTER('FAB OVERVIEW'!$C$9:$C$144,'FAB OVERVIEW'!$B$9:$B$144='Fab Import Sheet'!A193,_xlfn._xlws.FILTER('FAB OVERVIEW'!G198:G328,'FAB OVERVIEW'!$F$9:$F$139='Fab Import Sheet'!A193,_xlfn._xlws.FILTER('FAB OVERVIEW'!$K$9:$K$43,'FAB OVERVIEW'!$J$9:$J$43='Fab Import Sheet'!A193,_xlfn._xlws.FILTER('FAB OVERVIEW'!$N$9:$N$32,'FAB OVERVIEW'!$M$9:$M$32='Fab Import Sheet'!A193,_xlfn._xlws.FILTER('FAB OVERVIEW'!$Q$9:$Q$18,'FAB OVERVIEW'!$P$9:$P$18='Fab Import Sheet'!A193,_xlfn._xlws.FILTER('FAB OVERVIEW'!$T$9,'FAB OVERVIEW'!$S$9='Fab Import Sheet'!A193,_xlfn._xlws.FILTER('FAB OVERVIEW'!$W$9:$W$12,'FAB OVERVIEW'!$V$9:$V$12='Fab Import Sheet'!A193,_xlfn._xlws.FILTER('FAB OVERVIEW'!$Z$9:$Z$10,'FAB OVERVIEW'!$Y$9:$Y$10='Fab Import Sheet'!A193))))))))</f>
        <v>70</v>
      </c>
    </row>
    <row r="194" spans="1:2" x14ac:dyDescent="0.35">
      <c r="A194" s="13" t="str">
        <v>40-12</v>
      </c>
      <c r="B194" cm="1">
        <f t="array" ref="B194">_xlfn._xlws.FILTER('FAB OVERVIEW'!$C$9:$C$144,'FAB OVERVIEW'!$B$9:$B$144='Fab Import Sheet'!A194,_xlfn._xlws.FILTER('FAB OVERVIEW'!G199:G329,'FAB OVERVIEW'!$F$9:$F$139='Fab Import Sheet'!A194,_xlfn._xlws.FILTER('FAB OVERVIEW'!$K$9:$K$43,'FAB OVERVIEW'!$J$9:$J$43='Fab Import Sheet'!A194,_xlfn._xlws.FILTER('FAB OVERVIEW'!$N$9:$N$32,'FAB OVERVIEW'!$M$9:$M$32='Fab Import Sheet'!A194,_xlfn._xlws.FILTER('FAB OVERVIEW'!$Q$9:$Q$18,'FAB OVERVIEW'!$P$9:$P$18='Fab Import Sheet'!A194,_xlfn._xlws.FILTER('FAB OVERVIEW'!$T$9,'FAB OVERVIEW'!$S$9='Fab Import Sheet'!A194,_xlfn._xlws.FILTER('FAB OVERVIEW'!$W$9:$W$12,'FAB OVERVIEW'!$V$9:$V$12='Fab Import Sheet'!A194,_xlfn._xlws.FILTER('FAB OVERVIEW'!$Z$9:$Z$10,'FAB OVERVIEW'!$Y$9:$Y$10='Fab Import Sheet'!A194))))))))</f>
        <v>210</v>
      </c>
    </row>
    <row r="195" spans="1:2" x14ac:dyDescent="0.35">
      <c r="A195" s="13" t="str">
        <v>41 EKB CASE</v>
      </c>
      <c r="B195" cm="1">
        <f t="array" ref="B195">_xlfn._xlws.FILTER('FAB OVERVIEW'!$C$9:$C$144,'FAB OVERVIEW'!$B$9:$B$144='Fab Import Sheet'!A195,_xlfn._xlws.FILTER('FAB OVERVIEW'!G200:G330,'FAB OVERVIEW'!$F$9:$F$139='Fab Import Sheet'!A195,_xlfn._xlws.FILTER('FAB OVERVIEW'!$K$9:$K$43,'FAB OVERVIEW'!$J$9:$J$43='Fab Import Sheet'!A195,_xlfn._xlws.FILTER('FAB OVERVIEW'!$N$9:$N$32,'FAB OVERVIEW'!$M$9:$M$32='Fab Import Sheet'!A195,_xlfn._xlws.FILTER('FAB OVERVIEW'!$Q$9:$Q$18,'FAB OVERVIEW'!$P$9:$P$18='Fab Import Sheet'!A195,_xlfn._xlws.FILTER('FAB OVERVIEW'!$T$9,'FAB OVERVIEW'!$S$9='Fab Import Sheet'!A195,_xlfn._xlws.FILTER('FAB OVERVIEW'!$W$9:$W$12,'FAB OVERVIEW'!$V$9:$V$12='Fab Import Sheet'!A195,_xlfn._xlws.FILTER('FAB OVERVIEW'!$Z$9:$Z$10,'FAB OVERVIEW'!$Y$9:$Y$10='Fab Import Sheet'!A195))))))))</f>
        <v>25</v>
      </c>
    </row>
    <row r="196" spans="1:2" x14ac:dyDescent="0.35">
      <c r="A196" s="13" t="str">
        <v>41 EKB CASE-B-CSA</v>
      </c>
      <c r="B196" cm="1">
        <f t="array" ref="B196">_xlfn._xlws.FILTER('FAB OVERVIEW'!$C$9:$C$144,'FAB OVERVIEW'!$B$9:$B$144='Fab Import Sheet'!A196,_xlfn._xlws.FILTER('FAB OVERVIEW'!G201:G331,'FAB OVERVIEW'!$F$9:$F$139='Fab Import Sheet'!A196,_xlfn._xlws.FILTER('FAB OVERVIEW'!$K$9:$K$43,'FAB OVERVIEW'!$J$9:$J$43='Fab Import Sheet'!A196,_xlfn._xlws.FILTER('FAB OVERVIEW'!$N$9:$N$32,'FAB OVERVIEW'!$M$9:$M$32='Fab Import Sheet'!A196,_xlfn._xlws.FILTER('FAB OVERVIEW'!$Q$9:$Q$18,'FAB OVERVIEW'!$P$9:$P$18='Fab Import Sheet'!A196,_xlfn._xlws.FILTER('FAB OVERVIEW'!$T$9,'FAB OVERVIEW'!$S$9='Fab Import Sheet'!A196,_xlfn._xlws.FILTER('FAB OVERVIEW'!$W$9:$W$12,'FAB OVERVIEW'!$V$9:$V$12='Fab Import Sheet'!A196,_xlfn._xlws.FILTER('FAB OVERVIEW'!$Z$9:$Z$10,'FAB OVERVIEW'!$Y$9:$Y$10='Fab Import Sheet'!A196))))))))</f>
        <v>25</v>
      </c>
    </row>
    <row r="197" spans="1:2" x14ac:dyDescent="0.35">
      <c r="A197" s="13" t="str">
        <v>41 EKB INTERIOR</v>
      </c>
      <c r="B197" cm="1">
        <f t="array" ref="B197">_xlfn._xlws.FILTER('FAB OVERVIEW'!$C$9:$C$144,'FAB OVERVIEW'!$B$9:$B$144='Fab Import Sheet'!A197,_xlfn._xlws.FILTER('FAB OVERVIEW'!G202:G332,'FAB OVERVIEW'!$F$9:$F$139='Fab Import Sheet'!A197,_xlfn._xlws.FILTER('FAB OVERVIEW'!$K$9:$K$43,'FAB OVERVIEW'!$J$9:$J$43='Fab Import Sheet'!A197,_xlfn._xlws.FILTER('FAB OVERVIEW'!$N$9:$N$32,'FAB OVERVIEW'!$M$9:$M$32='Fab Import Sheet'!A197,_xlfn._xlws.FILTER('FAB OVERVIEW'!$Q$9:$Q$18,'FAB OVERVIEW'!$P$9:$P$18='Fab Import Sheet'!A197,_xlfn._xlws.FILTER('FAB OVERVIEW'!$T$9,'FAB OVERVIEW'!$S$9='Fab Import Sheet'!A197,_xlfn._xlws.FILTER('FAB OVERVIEW'!$W$9:$W$12,'FAB OVERVIEW'!$V$9:$V$12='Fab Import Sheet'!A197,_xlfn._xlws.FILTER('FAB OVERVIEW'!$Z$9:$Z$10,'FAB OVERVIEW'!$Y$9:$Y$10='Fab Import Sheet'!A197))))))))</f>
        <v>25</v>
      </c>
    </row>
    <row r="198" spans="1:2" x14ac:dyDescent="0.35">
      <c r="A198" s="13" t="str">
        <v>41 EKB INTERIOR-B-CSA</v>
      </c>
      <c r="B198" cm="1">
        <f t="array" ref="B198">_xlfn._xlws.FILTER('FAB OVERVIEW'!$C$9:$C$144,'FAB OVERVIEW'!$B$9:$B$144='Fab Import Sheet'!A198,_xlfn._xlws.FILTER('FAB OVERVIEW'!G203:G333,'FAB OVERVIEW'!$F$9:$F$139='Fab Import Sheet'!A198,_xlfn._xlws.FILTER('FAB OVERVIEW'!$K$9:$K$43,'FAB OVERVIEW'!$J$9:$J$43='Fab Import Sheet'!A198,_xlfn._xlws.FILTER('FAB OVERVIEW'!$N$9:$N$32,'FAB OVERVIEW'!$M$9:$M$32='Fab Import Sheet'!A198,_xlfn._xlws.FILTER('FAB OVERVIEW'!$Q$9:$Q$18,'FAB OVERVIEW'!$P$9:$P$18='Fab Import Sheet'!A198,_xlfn._xlws.FILTER('FAB OVERVIEW'!$T$9,'FAB OVERVIEW'!$S$9='Fab Import Sheet'!A198,_xlfn._xlws.FILTER('FAB OVERVIEW'!$W$9:$W$12,'FAB OVERVIEW'!$V$9:$V$12='Fab Import Sheet'!A198,_xlfn._xlws.FILTER('FAB OVERVIEW'!$Z$9:$Z$10,'FAB OVERVIEW'!$Y$9:$Y$10='Fab Import Sheet'!A198))))))))</f>
        <v>25</v>
      </c>
    </row>
    <row r="199" spans="1:2" x14ac:dyDescent="0.35">
      <c r="A199" s="13" t="str">
        <v>41-01</v>
      </c>
      <c r="B199" cm="1">
        <f t="array" ref="B199">_xlfn._xlws.FILTER('FAB OVERVIEW'!$C$9:$C$144,'FAB OVERVIEW'!$B$9:$B$144='Fab Import Sheet'!A199,_xlfn._xlws.FILTER('FAB OVERVIEW'!G204:G334,'FAB OVERVIEW'!$F$9:$F$139='Fab Import Sheet'!A199,_xlfn._xlws.FILTER('FAB OVERVIEW'!$K$9:$K$43,'FAB OVERVIEW'!$J$9:$J$43='Fab Import Sheet'!A199,_xlfn._xlws.FILTER('FAB OVERVIEW'!$N$9:$N$32,'FAB OVERVIEW'!$M$9:$M$32='Fab Import Sheet'!A199,_xlfn._xlws.FILTER('FAB OVERVIEW'!$Q$9:$Q$18,'FAB OVERVIEW'!$P$9:$P$18='Fab Import Sheet'!A199,_xlfn._xlws.FILTER('FAB OVERVIEW'!$T$9,'FAB OVERVIEW'!$S$9='Fab Import Sheet'!A199,_xlfn._xlws.FILTER('FAB OVERVIEW'!$W$9:$W$12,'FAB OVERVIEW'!$V$9:$V$12='Fab Import Sheet'!A199,_xlfn._xlws.FILTER('FAB OVERVIEW'!$Z$9:$Z$10,'FAB OVERVIEW'!$Y$9:$Y$10='Fab Import Sheet'!A199))))))))</f>
        <v>25</v>
      </c>
    </row>
    <row r="200" spans="1:2" x14ac:dyDescent="0.35">
      <c r="A200" s="13" t="str">
        <v>41-02</v>
      </c>
      <c r="B200" cm="1">
        <f t="array" ref="B200">_xlfn._xlws.FILTER('FAB OVERVIEW'!$C$9:$C$144,'FAB OVERVIEW'!$B$9:$B$144='Fab Import Sheet'!A200,_xlfn._xlws.FILTER('FAB OVERVIEW'!G205:G335,'FAB OVERVIEW'!$F$9:$F$139='Fab Import Sheet'!A200,_xlfn._xlws.FILTER('FAB OVERVIEW'!$K$9:$K$43,'FAB OVERVIEW'!$J$9:$J$43='Fab Import Sheet'!A200,_xlfn._xlws.FILTER('FAB OVERVIEW'!$N$9:$N$32,'FAB OVERVIEW'!$M$9:$M$32='Fab Import Sheet'!A200,_xlfn._xlws.FILTER('FAB OVERVIEW'!$Q$9:$Q$18,'FAB OVERVIEW'!$P$9:$P$18='Fab Import Sheet'!A200,_xlfn._xlws.FILTER('FAB OVERVIEW'!$T$9,'FAB OVERVIEW'!$S$9='Fab Import Sheet'!A200,_xlfn._xlws.FILTER('FAB OVERVIEW'!$W$9:$W$12,'FAB OVERVIEW'!$V$9:$V$12='Fab Import Sheet'!A200,_xlfn._xlws.FILTER('FAB OVERVIEW'!$Z$9:$Z$10,'FAB OVERVIEW'!$Y$9:$Y$10='Fab Import Sheet'!A200))))))))</f>
        <v>25</v>
      </c>
    </row>
    <row r="201" spans="1:2" x14ac:dyDescent="0.35">
      <c r="A201" s="13" t="str">
        <v>41-03</v>
      </c>
      <c r="B201" cm="1">
        <f t="array" ref="B201">_xlfn._xlws.FILTER('FAB OVERVIEW'!$C$9:$C$144,'FAB OVERVIEW'!$B$9:$B$144='Fab Import Sheet'!A201,_xlfn._xlws.FILTER('FAB OVERVIEW'!G206:G336,'FAB OVERVIEW'!$F$9:$F$139='Fab Import Sheet'!A201,_xlfn._xlws.FILTER('FAB OVERVIEW'!$K$9:$K$43,'FAB OVERVIEW'!$J$9:$J$43='Fab Import Sheet'!A201,_xlfn._xlws.FILTER('FAB OVERVIEW'!$N$9:$N$32,'FAB OVERVIEW'!$M$9:$M$32='Fab Import Sheet'!A201,_xlfn._xlws.FILTER('FAB OVERVIEW'!$Q$9:$Q$18,'FAB OVERVIEW'!$P$9:$P$18='Fab Import Sheet'!A201,_xlfn._xlws.FILTER('FAB OVERVIEW'!$T$9,'FAB OVERVIEW'!$S$9='Fab Import Sheet'!A201,_xlfn._xlws.FILTER('FAB OVERVIEW'!$W$9:$W$12,'FAB OVERVIEW'!$V$9:$V$12='Fab Import Sheet'!A201,_xlfn._xlws.FILTER('FAB OVERVIEW'!$Z$9:$Z$10,'FAB OVERVIEW'!$Y$9:$Y$10='Fab Import Sheet'!A201))))))))</f>
        <v>25</v>
      </c>
    </row>
    <row r="202" spans="1:2" x14ac:dyDescent="0.35">
      <c r="A202" s="13" t="str">
        <v>41-04</v>
      </c>
      <c r="B202" cm="1">
        <f t="array" ref="B202">_xlfn._xlws.FILTER('FAB OVERVIEW'!$C$9:$C$144,'FAB OVERVIEW'!$B$9:$B$144='Fab Import Sheet'!A202,_xlfn._xlws.FILTER('FAB OVERVIEW'!G207:G337,'FAB OVERVIEW'!$F$9:$F$139='Fab Import Sheet'!A202,_xlfn._xlws.FILTER('FAB OVERVIEW'!$K$9:$K$43,'FAB OVERVIEW'!$J$9:$J$43='Fab Import Sheet'!A202,_xlfn._xlws.FILTER('FAB OVERVIEW'!$N$9:$N$32,'FAB OVERVIEW'!$M$9:$M$32='Fab Import Sheet'!A202,_xlfn._xlws.FILTER('FAB OVERVIEW'!$Q$9:$Q$18,'FAB OVERVIEW'!$P$9:$P$18='Fab Import Sheet'!A202,_xlfn._xlws.FILTER('FAB OVERVIEW'!$T$9,'FAB OVERVIEW'!$S$9='Fab Import Sheet'!A202,_xlfn._xlws.FILTER('FAB OVERVIEW'!$W$9:$W$12,'FAB OVERVIEW'!$V$9:$V$12='Fab Import Sheet'!A202,_xlfn._xlws.FILTER('FAB OVERVIEW'!$Z$9:$Z$10,'FAB OVERVIEW'!$Y$9:$Y$10='Fab Import Sheet'!A202))))))))</f>
        <v>25</v>
      </c>
    </row>
    <row r="203" spans="1:2" x14ac:dyDescent="0.35">
      <c r="A203" s="13" t="str">
        <v>41-07</v>
      </c>
      <c r="B203" cm="1">
        <f t="array" ref="B203">_xlfn._xlws.FILTER('FAB OVERVIEW'!$C$9:$C$144,'FAB OVERVIEW'!$B$9:$B$144='Fab Import Sheet'!A203,_xlfn._xlws.FILTER('FAB OVERVIEW'!G208:G338,'FAB OVERVIEW'!$F$9:$F$139='Fab Import Sheet'!A203,_xlfn._xlws.FILTER('FAB OVERVIEW'!$K$9:$K$43,'FAB OVERVIEW'!$J$9:$J$43='Fab Import Sheet'!A203,_xlfn._xlws.FILTER('FAB OVERVIEW'!$N$9:$N$32,'FAB OVERVIEW'!$M$9:$M$32='Fab Import Sheet'!A203,_xlfn._xlws.FILTER('FAB OVERVIEW'!$Q$9:$Q$18,'FAB OVERVIEW'!$P$9:$P$18='Fab Import Sheet'!A203,_xlfn._xlws.FILTER('FAB OVERVIEW'!$T$9,'FAB OVERVIEW'!$S$9='Fab Import Sheet'!A203,_xlfn._xlws.FILTER('FAB OVERVIEW'!$W$9:$W$12,'FAB OVERVIEW'!$V$9:$V$12='Fab Import Sheet'!A203,_xlfn._xlws.FILTER('FAB OVERVIEW'!$Z$9:$Z$10,'FAB OVERVIEW'!$Y$9:$Y$10='Fab Import Sheet'!A203))))))))</f>
        <v>100</v>
      </c>
    </row>
    <row r="204" spans="1:2" x14ac:dyDescent="0.35">
      <c r="A204" s="13" t="str">
        <v>41-09</v>
      </c>
      <c r="B204" cm="1">
        <f t="array" ref="B204">_xlfn._xlws.FILTER('FAB OVERVIEW'!$C$9:$C$144,'FAB OVERVIEW'!$B$9:$B$144='Fab Import Sheet'!A204,_xlfn._xlws.FILTER('FAB OVERVIEW'!G209:G339,'FAB OVERVIEW'!$F$9:$F$139='Fab Import Sheet'!A204,_xlfn._xlws.FILTER('FAB OVERVIEW'!$K$9:$K$43,'FAB OVERVIEW'!$J$9:$J$43='Fab Import Sheet'!A204,_xlfn._xlws.FILTER('FAB OVERVIEW'!$N$9:$N$32,'FAB OVERVIEW'!$M$9:$M$32='Fab Import Sheet'!A204,_xlfn._xlws.FILTER('FAB OVERVIEW'!$Q$9:$Q$18,'FAB OVERVIEW'!$P$9:$P$18='Fab Import Sheet'!A204,_xlfn._xlws.FILTER('FAB OVERVIEW'!$T$9,'FAB OVERVIEW'!$S$9='Fab Import Sheet'!A204,_xlfn._xlws.FILTER('FAB OVERVIEW'!$W$9:$W$12,'FAB OVERVIEW'!$V$9:$V$12='Fab Import Sheet'!A204,_xlfn._xlws.FILTER('FAB OVERVIEW'!$Z$9:$Z$10,'FAB OVERVIEW'!$Y$9:$Y$10='Fab Import Sheet'!A204))))))))</f>
        <v>25</v>
      </c>
    </row>
    <row r="205" spans="1:2" x14ac:dyDescent="0.35">
      <c r="A205" s="13" t="str">
        <v>41-11</v>
      </c>
      <c r="B205" cm="1">
        <f t="array" ref="B205">_xlfn._xlws.FILTER('FAB OVERVIEW'!$C$9:$C$144,'FAB OVERVIEW'!$B$9:$B$144='Fab Import Sheet'!A205,_xlfn._xlws.FILTER('FAB OVERVIEW'!G210:G340,'FAB OVERVIEW'!$F$9:$F$139='Fab Import Sheet'!A205,_xlfn._xlws.FILTER('FAB OVERVIEW'!$K$9:$K$43,'FAB OVERVIEW'!$J$9:$J$43='Fab Import Sheet'!A205,_xlfn._xlws.FILTER('FAB OVERVIEW'!$N$9:$N$32,'FAB OVERVIEW'!$M$9:$M$32='Fab Import Sheet'!A205,_xlfn._xlws.FILTER('FAB OVERVIEW'!$Q$9:$Q$18,'FAB OVERVIEW'!$P$9:$P$18='Fab Import Sheet'!A205,_xlfn._xlws.FILTER('FAB OVERVIEW'!$T$9,'FAB OVERVIEW'!$S$9='Fab Import Sheet'!A205,_xlfn._xlws.FILTER('FAB OVERVIEW'!$W$9:$W$12,'FAB OVERVIEW'!$V$9:$V$12='Fab Import Sheet'!A205,_xlfn._xlws.FILTER('FAB OVERVIEW'!$Z$9:$Z$10,'FAB OVERVIEW'!$Y$9:$Y$10='Fab Import Sheet'!A205))))))))</f>
        <v>25</v>
      </c>
    </row>
    <row r="206" spans="1:2" x14ac:dyDescent="0.35">
      <c r="A206" s="13" t="str">
        <v>41-11-B-CSA</v>
      </c>
      <c r="B206" cm="1">
        <f t="array" ref="B206">_xlfn._xlws.FILTER('FAB OVERVIEW'!$C$9:$C$144,'FAB OVERVIEW'!$B$9:$B$144='Fab Import Sheet'!A206,_xlfn._xlws.FILTER('FAB OVERVIEW'!G211:G341,'FAB OVERVIEW'!$F$9:$F$139='Fab Import Sheet'!A206,_xlfn._xlws.FILTER('FAB OVERVIEW'!$K$9:$K$43,'FAB OVERVIEW'!$J$9:$J$43='Fab Import Sheet'!A206,_xlfn._xlws.FILTER('FAB OVERVIEW'!$N$9:$N$32,'FAB OVERVIEW'!$M$9:$M$32='Fab Import Sheet'!A206,_xlfn._xlws.FILTER('FAB OVERVIEW'!$Q$9:$Q$18,'FAB OVERVIEW'!$P$9:$P$18='Fab Import Sheet'!A206,_xlfn._xlws.FILTER('FAB OVERVIEW'!$T$9,'FAB OVERVIEW'!$S$9='Fab Import Sheet'!A206,_xlfn._xlws.FILTER('FAB OVERVIEW'!$W$9:$W$12,'FAB OVERVIEW'!$V$9:$V$12='Fab Import Sheet'!A206,_xlfn._xlws.FILTER('FAB OVERVIEW'!$Z$9:$Z$10,'FAB OVERVIEW'!$Y$9:$Y$10='Fab Import Sheet'!A206))))))))</f>
        <v>25</v>
      </c>
    </row>
    <row r="207" spans="1:2" x14ac:dyDescent="0.35">
      <c r="A207" s="13" t="str">
        <v>41-14-FLAT</v>
      </c>
      <c r="B207" cm="1">
        <f t="array" ref="B207">_xlfn._xlws.FILTER('FAB OVERVIEW'!$C$9:$C$144,'FAB OVERVIEW'!$B$9:$B$144='Fab Import Sheet'!A207,_xlfn._xlws.FILTER('FAB OVERVIEW'!G212:G342,'FAB OVERVIEW'!$F$9:$F$139='Fab Import Sheet'!A207,_xlfn._xlws.FILTER('FAB OVERVIEW'!$K$9:$K$43,'FAB OVERVIEW'!$J$9:$J$43='Fab Import Sheet'!A207,_xlfn._xlws.FILTER('FAB OVERVIEW'!$N$9:$N$32,'FAB OVERVIEW'!$M$9:$M$32='Fab Import Sheet'!A207,_xlfn._xlws.FILTER('FAB OVERVIEW'!$Q$9:$Q$18,'FAB OVERVIEW'!$P$9:$P$18='Fab Import Sheet'!A207,_xlfn._xlws.FILTER('FAB OVERVIEW'!$T$9,'FAB OVERVIEW'!$S$9='Fab Import Sheet'!A207,_xlfn._xlws.FILTER('FAB OVERVIEW'!$W$9:$W$12,'FAB OVERVIEW'!$V$9:$V$12='Fab Import Sheet'!A207,_xlfn._xlws.FILTER('FAB OVERVIEW'!$Z$9:$Z$10,'FAB OVERVIEW'!$Y$9:$Y$10='Fab Import Sheet'!A207))))))))</f>
        <v>180</v>
      </c>
    </row>
    <row r="208" spans="1:2" x14ac:dyDescent="0.35">
      <c r="A208" s="13" t="str">
        <v>41-15</v>
      </c>
      <c r="B208" cm="1">
        <f t="array" ref="B208">_xlfn._xlws.FILTER('FAB OVERVIEW'!$C$9:$C$144,'FAB OVERVIEW'!$B$9:$B$144='Fab Import Sheet'!A208,_xlfn._xlws.FILTER('FAB OVERVIEW'!G213:G343,'FAB OVERVIEW'!$F$9:$F$139='Fab Import Sheet'!A208,_xlfn._xlws.FILTER('FAB OVERVIEW'!$K$9:$K$43,'FAB OVERVIEW'!$J$9:$J$43='Fab Import Sheet'!A208,_xlfn._xlws.FILTER('FAB OVERVIEW'!$N$9:$N$32,'FAB OVERVIEW'!$M$9:$M$32='Fab Import Sheet'!A208,_xlfn._xlws.FILTER('FAB OVERVIEW'!$Q$9:$Q$18,'FAB OVERVIEW'!$P$9:$P$18='Fab Import Sheet'!A208,_xlfn._xlws.FILTER('FAB OVERVIEW'!$T$9,'FAB OVERVIEW'!$S$9='Fab Import Sheet'!A208,_xlfn._xlws.FILTER('FAB OVERVIEW'!$W$9:$W$12,'FAB OVERVIEW'!$V$9:$V$12='Fab Import Sheet'!A208,_xlfn._xlws.FILTER('FAB OVERVIEW'!$Z$9:$Z$10,'FAB OVERVIEW'!$Y$9:$Y$10='Fab Import Sheet'!A208))))))))</f>
        <v>25</v>
      </c>
    </row>
    <row r="209" spans="1:2" x14ac:dyDescent="0.35">
      <c r="A209" s="13" t="str">
        <v>41-15-B-CSA</v>
      </c>
      <c r="B209" cm="1">
        <f t="array" ref="B209">_xlfn._xlws.FILTER('FAB OVERVIEW'!$C$9:$C$144,'FAB OVERVIEW'!$B$9:$B$144='Fab Import Sheet'!A209,_xlfn._xlws.FILTER('FAB OVERVIEW'!G214:G344,'FAB OVERVIEW'!$F$9:$F$139='Fab Import Sheet'!A209,_xlfn._xlws.FILTER('FAB OVERVIEW'!$K$9:$K$43,'FAB OVERVIEW'!$J$9:$J$43='Fab Import Sheet'!A209,_xlfn._xlws.FILTER('FAB OVERVIEW'!$N$9:$N$32,'FAB OVERVIEW'!$M$9:$M$32='Fab Import Sheet'!A209,_xlfn._xlws.FILTER('FAB OVERVIEW'!$Q$9:$Q$18,'FAB OVERVIEW'!$P$9:$P$18='Fab Import Sheet'!A209,_xlfn._xlws.FILTER('FAB OVERVIEW'!$T$9,'FAB OVERVIEW'!$S$9='Fab Import Sheet'!A209,_xlfn._xlws.FILTER('FAB OVERVIEW'!$W$9:$W$12,'FAB OVERVIEW'!$V$9:$V$12='Fab Import Sheet'!A209,_xlfn._xlws.FILTER('FAB OVERVIEW'!$Z$9:$Z$10,'FAB OVERVIEW'!$Y$9:$Y$10='Fab Import Sheet'!A209))))))))</f>
        <v>25</v>
      </c>
    </row>
    <row r="210" spans="1:2" x14ac:dyDescent="0.35">
      <c r="A210" s="13" t="str">
        <v>45-17-FLAT</v>
      </c>
      <c r="B210" cm="1">
        <f t="array" ref="B210">_xlfn._xlws.FILTER('FAB OVERVIEW'!$C$9:$C$144,'FAB OVERVIEW'!$B$9:$B$144='Fab Import Sheet'!A210,_xlfn._xlws.FILTER('FAB OVERVIEW'!G215:G345,'FAB OVERVIEW'!$F$9:$F$139='Fab Import Sheet'!A210,_xlfn._xlws.FILTER('FAB OVERVIEW'!$K$9:$K$43,'FAB OVERVIEW'!$J$9:$J$43='Fab Import Sheet'!A210,_xlfn._xlws.FILTER('FAB OVERVIEW'!$N$9:$N$32,'FAB OVERVIEW'!$M$9:$M$32='Fab Import Sheet'!A210,_xlfn._xlws.FILTER('FAB OVERVIEW'!$Q$9:$Q$18,'FAB OVERVIEW'!$P$9:$P$18='Fab Import Sheet'!A210,_xlfn._xlws.FILTER('FAB OVERVIEW'!$T$9,'FAB OVERVIEW'!$S$9='Fab Import Sheet'!A210,_xlfn._xlws.FILTER('FAB OVERVIEW'!$W$9:$W$12,'FAB OVERVIEW'!$V$9:$V$12='Fab Import Sheet'!A210,_xlfn._xlws.FILTER('FAB OVERVIEW'!$Z$9:$Z$10,'FAB OVERVIEW'!$Y$9:$Y$10='Fab Import Sheet'!A210))))))))</f>
        <v>225</v>
      </c>
    </row>
    <row r="211" spans="1:2" x14ac:dyDescent="0.35">
      <c r="A211" s="13" t="str">
        <v>45-17-FORM</v>
      </c>
      <c r="B211" cm="1">
        <f t="array" ref="B211">_xlfn._xlws.FILTER('FAB OVERVIEW'!$C$9:$C$144,'FAB OVERVIEW'!$B$9:$B$144='Fab Import Sheet'!A211,_xlfn._xlws.FILTER('FAB OVERVIEW'!G216:G346,'FAB OVERVIEW'!$F$9:$F$139='Fab Import Sheet'!A211,_xlfn._xlws.FILTER('FAB OVERVIEW'!$K$9:$K$43,'FAB OVERVIEW'!$J$9:$J$43='Fab Import Sheet'!A211,_xlfn._xlws.FILTER('FAB OVERVIEW'!$N$9:$N$32,'FAB OVERVIEW'!$M$9:$M$32='Fab Import Sheet'!A211,_xlfn._xlws.FILTER('FAB OVERVIEW'!$Q$9:$Q$18,'FAB OVERVIEW'!$P$9:$P$18='Fab Import Sheet'!A211,_xlfn._xlws.FILTER('FAB OVERVIEW'!$T$9,'FAB OVERVIEW'!$S$9='Fab Import Sheet'!A211,_xlfn._xlws.FILTER('FAB OVERVIEW'!$W$9:$W$12,'FAB OVERVIEW'!$V$9:$V$12='Fab Import Sheet'!A211,_xlfn._xlws.FILTER('FAB OVERVIEW'!$Z$9:$Z$10,'FAB OVERVIEW'!$Y$9:$Y$10='Fab Import Sheet'!A211))))))))</f>
        <v>0</v>
      </c>
    </row>
    <row r="212" spans="1:2" x14ac:dyDescent="0.35">
      <c r="A212" s="13" t="str">
        <v>45-34-FLAT</v>
      </c>
      <c r="B212" cm="1">
        <f t="array" ref="B212">_xlfn._xlws.FILTER('FAB OVERVIEW'!$C$9:$C$144,'FAB OVERVIEW'!$B$9:$B$144='Fab Import Sheet'!A212,_xlfn._xlws.FILTER('FAB OVERVIEW'!G217:G347,'FAB OVERVIEW'!$F$9:$F$139='Fab Import Sheet'!A212,_xlfn._xlws.FILTER('FAB OVERVIEW'!$K$9:$K$43,'FAB OVERVIEW'!$J$9:$J$43='Fab Import Sheet'!A212,_xlfn._xlws.FILTER('FAB OVERVIEW'!$N$9:$N$32,'FAB OVERVIEW'!$M$9:$M$32='Fab Import Sheet'!A212,_xlfn._xlws.FILTER('FAB OVERVIEW'!$Q$9:$Q$18,'FAB OVERVIEW'!$P$9:$P$18='Fab Import Sheet'!A212,_xlfn._xlws.FILTER('FAB OVERVIEW'!$T$9,'FAB OVERVIEW'!$S$9='Fab Import Sheet'!A212,_xlfn._xlws.FILTER('FAB OVERVIEW'!$W$9:$W$12,'FAB OVERVIEW'!$V$9:$V$12='Fab Import Sheet'!A212,_xlfn._xlws.FILTER('FAB OVERVIEW'!$Z$9:$Z$10,'FAB OVERVIEW'!$Y$9:$Y$10='Fab Import Sheet'!A212))))))))</f>
        <v>285</v>
      </c>
    </row>
    <row r="213" spans="1:2" x14ac:dyDescent="0.35">
      <c r="A213" s="13" t="str">
        <v>64-04</v>
      </c>
      <c r="B213" cm="1">
        <f t="array" ref="B213">_xlfn._xlws.FILTER('FAB OVERVIEW'!$C$9:$C$144,'FAB OVERVIEW'!$B$9:$B$144='Fab Import Sheet'!A213,_xlfn._xlws.FILTER('FAB OVERVIEW'!G218:G348,'FAB OVERVIEW'!$F$9:$F$139='Fab Import Sheet'!A213,_xlfn._xlws.FILTER('FAB OVERVIEW'!$K$9:$K$43,'FAB OVERVIEW'!$J$9:$J$43='Fab Import Sheet'!A213,_xlfn._xlws.FILTER('FAB OVERVIEW'!$N$9:$N$32,'FAB OVERVIEW'!$M$9:$M$32='Fab Import Sheet'!A213,_xlfn._xlws.FILTER('FAB OVERVIEW'!$Q$9:$Q$18,'FAB OVERVIEW'!$P$9:$P$18='Fab Import Sheet'!A213,_xlfn._xlws.FILTER('FAB OVERVIEW'!$T$9,'FAB OVERVIEW'!$S$9='Fab Import Sheet'!A213,_xlfn._xlws.FILTER('FAB OVERVIEW'!$W$9:$W$12,'FAB OVERVIEW'!$V$9:$V$12='Fab Import Sheet'!A213,_xlfn._xlws.FILTER('FAB OVERVIEW'!$Z$9:$Z$10,'FAB OVERVIEW'!$Y$9:$Y$10='Fab Import Sheet'!A213))))))))</f>
        <v>30</v>
      </c>
    </row>
    <row r="214" spans="1:2" x14ac:dyDescent="0.35">
      <c r="A214" s="13" t="str">
        <v>64-04-SS</v>
      </c>
      <c r="B214" cm="1">
        <f t="array" ref="B214">_xlfn._xlws.FILTER('FAB OVERVIEW'!$C$9:$C$144,'FAB OVERVIEW'!$B$9:$B$144='Fab Import Sheet'!A214,_xlfn._xlws.FILTER('FAB OVERVIEW'!G219:G349,'FAB OVERVIEW'!$F$9:$F$139='Fab Import Sheet'!A214,_xlfn._xlws.FILTER('FAB OVERVIEW'!$K$9:$K$43,'FAB OVERVIEW'!$J$9:$J$43='Fab Import Sheet'!A214,_xlfn._xlws.FILTER('FAB OVERVIEW'!$N$9:$N$32,'FAB OVERVIEW'!$M$9:$M$32='Fab Import Sheet'!A214,_xlfn._xlws.FILTER('FAB OVERVIEW'!$Q$9:$Q$18,'FAB OVERVIEW'!$P$9:$P$18='Fab Import Sheet'!A214,_xlfn._xlws.FILTER('FAB OVERVIEW'!$T$9,'FAB OVERVIEW'!$S$9='Fab Import Sheet'!A214,_xlfn._xlws.FILTER('FAB OVERVIEW'!$W$9:$W$12,'FAB OVERVIEW'!$V$9:$V$12='Fab Import Sheet'!A214,_xlfn._xlws.FILTER('FAB OVERVIEW'!$Z$9:$Z$10,'FAB OVERVIEW'!$Y$9:$Y$10='Fab Import Sheet'!A214))))))))</f>
        <v>60</v>
      </c>
    </row>
    <row r="215" spans="1:2" x14ac:dyDescent="0.35">
      <c r="A215" s="13" t="str">
        <v>64-07</v>
      </c>
      <c r="B215" cm="1">
        <f t="array" ref="B215">_xlfn._xlws.FILTER('FAB OVERVIEW'!$C$9:$C$144,'FAB OVERVIEW'!$B$9:$B$144='Fab Import Sheet'!A215,_xlfn._xlws.FILTER('FAB OVERVIEW'!G220:G350,'FAB OVERVIEW'!$F$9:$F$139='Fab Import Sheet'!A215,_xlfn._xlws.FILTER('FAB OVERVIEW'!$K$9:$K$43,'FAB OVERVIEW'!$J$9:$J$43='Fab Import Sheet'!A215,_xlfn._xlws.FILTER('FAB OVERVIEW'!$N$9:$N$32,'FAB OVERVIEW'!$M$9:$M$32='Fab Import Sheet'!A215,_xlfn._xlws.FILTER('FAB OVERVIEW'!$Q$9:$Q$18,'FAB OVERVIEW'!$P$9:$P$18='Fab Import Sheet'!A215,_xlfn._xlws.FILTER('FAB OVERVIEW'!$T$9,'FAB OVERVIEW'!$S$9='Fab Import Sheet'!A215,_xlfn._xlws.FILTER('FAB OVERVIEW'!$W$9:$W$12,'FAB OVERVIEW'!$V$9:$V$12='Fab Import Sheet'!A215,_xlfn._xlws.FILTER('FAB OVERVIEW'!$Z$9:$Z$10,'FAB OVERVIEW'!$Y$9:$Y$10='Fab Import Sheet'!A215))))))))</f>
        <v>15</v>
      </c>
    </row>
    <row r="216" spans="1:2" x14ac:dyDescent="0.35">
      <c r="A216" s="13" t="str">
        <v>64-07-SS</v>
      </c>
      <c r="B216" cm="1">
        <f t="array" ref="B216">_xlfn._xlws.FILTER('FAB OVERVIEW'!$C$9:$C$144,'FAB OVERVIEW'!$B$9:$B$144='Fab Import Sheet'!A216,_xlfn._xlws.FILTER('FAB OVERVIEW'!G221:G351,'FAB OVERVIEW'!$F$9:$F$139='Fab Import Sheet'!A216,_xlfn._xlws.FILTER('FAB OVERVIEW'!$K$9:$K$43,'FAB OVERVIEW'!$J$9:$J$43='Fab Import Sheet'!A216,_xlfn._xlws.FILTER('FAB OVERVIEW'!$N$9:$N$32,'FAB OVERVIEW'!$M$9:$M$32='Fab Import Sheet'!A216,_xlfn._xlws.FILTER('FAB OVERVIEW'!$Q$9:$Q$18,'FAB OVERVIEW'!$P$9:$P$18='Fab Import Sheet'!A216,_xlfn._xlws.FILTER('FAB OVERVIEW'!$T$9,'FAB OVERVIEW'!$S$9='Fab Import Sheet'!A216,_xlfn._xlws.FILTER('FAB OVERVIEW'!$W$9:$W$12,'FAB OVERVIEW'!$V$9:$V$12='Fab Import Sheet'!A216,_xlfn._xlws.FILTER('FAB OVERVIEW'!$Z$9:$Z$10,'FAB OVERVIEW'!$Y$9:$Y$10='Fab Import Sheet'!A216))))))))</f>
        <v>30</v>
      </c>
    </row>
    <row r="217" spans="1:2" x14ac:dyDescent="0.35">
      <c r="A217" s="13" t="str">
        <v>99-01</v>
      </c>
      <c r="B217" cm="1">
        <f t="array" ref="B217">_xlfn._xlws.FILTER('FAB OVERVIEW'!$C$9:$C$144,'FAB OVERVIEW'!$B$9:$B$144='Fab Import Sheet'!A217,_xlfn._xlws.FILTER('FAB OVERVIEW'!G222:G352,'FAB OVERVIEW'!$F$9:$F$139='Fab Import Sheet'!A217,_xlfn._xlws.FILTER('FAB OVERVIEW'!$K$9:$K$43,'FAB OVERVIEW'!$J$9:$J$43='Fab Import Sheet'!A217,_xlfn._xlws.FILTER('FAB OVERVIEW'!$N$9:$N$32,'FAB OVERVIEW'!$M$9:$M$32='Fab Import Sheet'!A217,_xlfn._xlws.FILTER('FAB OVERVIEW'!$Q$9:$Q$18,'FAB OVERVIEW'!$P$9:$P$18='Fab Import Sheet'!A217,_xlfn._xlws.FILTER('FAB OVERVIEW'!$T$9,'FAB OVERVIEW'!$S$9='Fab Import Sheet'!A217,_xlfn._xlws.FILTER('FAB OVERVIEW'!$W$9:$W$12,'FAB OVERVIEW'!$V$9:$V$12='Fab Import Sheet'!A217,_xlfn._xlws.FILTER('FAB OVERVIEW'!$Z$9:$Z$10,'FAB OVERVIEW'!$Y$9:$Y$10='Fab Import Sheet'!A217))))))))</f>
        <v>1120</v>
      </c>
    </row>
    <row r="218" spans="1:2" x14ac:dyDescent="0.35">
      <c r="A218" s="13" t="str">
        <v>99-02</v>
      </c>
      <c r="B218" cm="1">
        <f t="array" ref="B218">_xlfn._xlws.FILTER('FAB OVERVIEW'!$C$9:$C$144,'FAB OVERVIEW'!$B$9:$B$144='Fab Import Sheet'!A218,_xlfn._xlws.FILTER('FAB OVERVIEW'!G223:G353,'FAB OVERVIEW'!$F$9:$F$139='Fab Import Sheet'!A218,_xlfn._xlws.FILTER('FAB OVERVIEW'!$K$9:$K$43,'FAB OVERVIEW'!$J$9:$J$43='Fab Import Sheet'!A218,_xlfn._xlws.FILTER('FAB OVERVIEW'!$N$9:$N$32,'FAB OVERVIEW'!$M$9:$M$32='Fab Import Sheet'!A218,_xlfn._xlws.FILTER('FAB OVERVIEW'!$Q$9:$Q$18,'FAB OVERVIEW'!$P$9:$P$18='Fab Import Sheet'!A218,_xlfn._xlws.FILTER('FAB OVERVIEW'!$T$9,'FAB OVERVIEW'!$S$9='Fab Import Sheet'!A218,_xlfn._xlws.FILTER('FAB OVERVIEW'!$W$9:$W$12,'FAB OVERVIEW'!$V$9:$V$12='Fab Import Sheet'!A218,_xlfn._xlws.FILTER('FAB OVERVIEW'!$Z$9:$Z$10,'FAB OVERVIEW'!$Y$9:$Y$10='Fab Import Sheet'!A218))))))))</f>
        <v>635</v>
      </c>
    </row>
    <row r="219" spans="1:2" x14ac:dyDescent="0.35">
      <c r="A219" s="13" t="str">
        <v>99-07</v>
      </c>
      <c r="B219" cm="1">
        <f t="array" ref="B219">_xlfn._xlws.FILTER('FAB OVERVIEW'!$C$9:$C$144,'FAB OVERVIEW'!$B$9:$B$144='Fab Import Sheet'!A219,_xlfn._xlws.FILTER('FAB OVERVIEW'!G224:G354,'FAB OVERVIEW'!$F$9:$F$139='Fab Import Sheet'!A219,_xlfn._xlws.FILTER('FAB OVERVIEW'!$K$9:$K$43,'FAB OVERVIEW'!$J$9:$J$43='Fab Import Sheet'!A219,_xlfn._xlws.FILTER('FAB OVERVIEW'!$N$9:$N$32,'FAB OVERVIEW'!$M$9:$M$32='Fab Import Sheet'!A219,_xlfn._xlws.FILTER('FAB OVERVIEW'!$Q$9:$Q$18,'FAB OVERVIEW'!$P$9:$P$18='Fab Import Sheet'!A219,_xlfn._xlws.FILTER('FAB OVERVIEW'!$T$9,'FAB OVERVIEW'!$S$9='Fab Import Sheet'!A219,_xlfn._xlws.FILTER('FAB OVERVIEW'!$W$9:$W$12,'FAB OVERVIEW'!$V$9:$V$12='Fab Import Sheet'!A219,_xlfn._xlws.FILTER('FAB OVERVIEW'!$Z$9:$Z$10,'FAB OVERVIEW'!$Y$9:$Y$10='Fab Import Sheet'!A219))))))))</f>
        <v>595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90F0A-DE25-425C-BFC7-E7EF60E4C38F}">
  <dimension ref="A1:AA157"/>
  <sheetViews>
    <sheetView zoomScale="55" zoomScaleNormal="55" workbookViewId="0">
      <selection activeCell="T15" sqref="T15"/>
    </sheetView>
  </sheetViews>
  <sheetFormatPr defaultRowHeight="14.5" x14ac:dyDescent="0.35"/>
  <cols>
    <col min="1" max="1" width="8" style="13" bestFit="1" customWidth="1"/>
    <col min="2" max="2" width="14.6328125" style="13" bestFit="1" customWidth="1"/>
    <col min="3" max="3" width="6.6328125" style="13" bestFit="1" customWidth="1"/>
    <col min="4" max="4" width="8.81640625" style="13" bestFit="1" customWidth="1"/>
    <col min="5" max="5" width="7.81640625" style="13" bestFit="1" customWidth="1"/>
    <col min="6" max="6" width="14.6328125" style="13" bestFit="1" customWidth="1"/>
    <col min="7" max="7" width="6.6328125" style="13" bestFit="1" customWidth="1"/>
    <col min="8" max="8" width="7.81640625" style="13" bestFit="1" customWidth="1"/>
    <col min="9" max="9" width="17.453125" style="13" bestFit="1" customWidth="1"/>
    <col min="10" max="10" width="26.54296875" style="13" bestFit="1" customWidth="1"/>
    <col min="11" max="11" width="3.81640625" style="13" bestFit="1" customWidth="1"/>
    <col min="12" max="12" width="8.81640625" style="13" bestFit="1" customWidth="1"/>
    <col min="13" max="13" width="20.6328125" style="13" bestFit="1" customWidth="1"/>
    <col min="14" max="14" width="3.81640625" style="13" bestFit="1" customWidth="1"/>
    <col min="15" max="15" width="7.81640625" style="13" bestFit="1" customWidth="1"/>
    <col min="19" max="19" width="8.7265625" style="40"/>
    <col min="25" max="25" width="19.54296875" customWidth="1"/>
    <col min="26" max="29" width="8.7265625" customWidth="1"/>
  </cols>
  <sheetData>
    <row r="1" spans="1:27" x14ac:dyDescent="0.35">
      <c r="A1" s="98" t="s">
        <v>6665</v>
      </c>
      <c r="B1" s="98"/>
      <c r="C1" s="98"/>
      <c r="D1" s="98" t="s">
        <v>6664</v>
      </c>
      <c r="E1" s="98"/>
      <c r="F1" s="98"/>
      <c r="G1" s="98" t="s">
        <v>6666</v>
      </c>
      <c r="H1" s="98"/>
      <c r="I1" s="98"/>
      <c r="J1" s="98"/>
      <c r="K1" s="98" t="s">
        <v>6667</v>
      </c>
      <c r="L1" s="98"/>
      <c r="M1" s="98"/>
      <c r="N1"/>
      <c r="O1"/>
      <c r="S1" s="53"/>
    </row>
    <row r="2" spans="1:27" x14ac:dyDescent="0.35">
      <c r="A2" s="98">
        <f>SUM(C9:C1048576)*2+SUM(G9:G157,K9:K43,N9:N32)</f>
        <v>53590</v>
      </c>
      <c r="B2" s="98"/>
      <c r="C2" s="98"/>
      <c r="D2" s="98">
        <f>A2/5</f>
        <v>10718</v>
      </c>
      <c r="E2" s="98"/>
      <c r="F2" s="98"/>
      <c r="G2" s="98">
        <f>SUM(A4:V4)</f>
        <v>670.89071999999987</v>
      </c>
      <c r="H2" s="98"/>
      <c r="I2" s="98"/>
      <c r="J2" s="98"/>
      <c r="K2" s="98">
        <f>G2/5</f>
        <v>134.17814399999997</v>
      </c>
      <c r="L2" s="98"/>
      <c r="M2" s="98"/>
      <c r="N2"/>
      <c r="O2"/>
      <c r="S2" s="53"/>
    </row>
    <row r="3" spans="1:27" x14ac:dyDescent="0.35">
      <c r="A3" s="98" t="s">
        <v>6660</v>
      </c>
      <c r="B3" s="98"/>
      <c r="C3" s="98" t="s">
        <v>6663</v>
      </c>
      <c r="D3" s="98"/>
      <c r="E3" s="98" t="s">
        <v>6659</v>
      </c>
      <c r="F3" s="98"/>
      <c r="G3" s="98" t="s">
        <v>6661</v>
      </c>
      <c r="H3" s="98"/>
      <c r="I3" s="98"/>
      <c r="J3" s="98"/>
      <c r="K3" s="98" t="s">
        <v>6662</v>
      </c>
      <c r="L3" s="98"/>
      <c r="M3" s="98"/>
      <c r="N3" s="98" t="s">
        <v>6791</v>
      </c>
      <c r="O3" s="98"/>
      <c r="P3" s="98"/>
      <c r="Q3" s="98" t="s">
        <v>6792</v>
      </c>
      <c r="R3" s="98"/>
      <c r="S3" s="98"/>
      <c r="T3" s="98" t="s">
        <v>6793</v>
      </c>
      <c r="U3" s="98"/>
      <c r="V3" s="98"/>
    </row>
    <row r="4" spans="1:27" x14ac:dyDescent="0.35">
      <c r="A4" s="98">
        <f>SUM(D9:D141)</f>
        <v>159.23072000000005</v>
      </c>
      <c r="B4" s="98"/>
      <c r="C4" s="98">
        <f>SUM(E9:E1048576)</f>
        <v>83.836699999999922</v>
      </c>
      <c r="D4" s="98"/>
      <c r="E4" s="98">
        <f>SUM(H9:H1048576)</f>
        <v>221.2671</v>
      </c>
      <c r="F4" s="98"/>
      <c r="G4" s="98">
        <f>SUM(L9:L43)</f>
        <v>113.73790000000002</v>
      </c>
      <c r="H4" s="98"/>
      <c r="I4" s="98"/>
      <c r="J4" s="98"/>
      <c r="K4" s="98">
        <f>SUM(O9:O32)</f>
        <v>74.220699999999979</v>
      </c>
      <c r="L4" s="98"/>
      <c r="M4" s="98"/>
      <c r="N4" s="98">
        <f>SUM(R9:R32)</f>
        <v>9.0394999999999985</v>
      </c>
      <c r="O4" s="98"/>
      <c r="P4" s="98"/>
      <c r="Q4" s="98">
        <f>SUM(U9:U32)</f>
        <v>0.59740000000000004</v>
      </c>
      <c r="R4" s="98"/>
      <c r="S4" s="98"/>
      <c r="T4" s="98">
        <f>SUM(X9:X32)</f>
        <v>8.9606999999999992</v>
      </c>
      <c r="U4" s="98"/>
      <c r="V4" s="98"/>
    </row>
    <row r="5" spans="1:27" x14ac:dyDescent="0.3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S5" s="55"/>
    </row>
    <row r="6" spans="1:27" ht="15" thickBot="1" x14ac:dyDescent="0.4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S6" s="53"/>
    </row>
    <row r="7" spans="1:27" ht="15" thickBot="1" x14ac:dyDescent="0.4">
      <c r="B7" s="92" t="s">
        <v>6569</v>
      </c>
      <c r="C7" s="93"/>
      <c r="D7" s="94"/>
      <c r="E7" s="49" t="s">
        <v>6570</v>
      </c>
      <c r="F7" s="92" t="s">
        <v>6571</v>
      </c>
      <c r="G7" s="93"/>
      <c r="H7" s="93"/>
      <c r="I7" s="94"/>
      <c r="J7" s="92" t="s">
        <v>6572</v>
      </c>
      <c r="K7" s="93"/>
      <c r="L7" s="94"/>
      <c r="M7" s="92" t="s">
        <v>6573</v>
      </c>
      <c r="N7" s="93"/>
      <c r="O7" s="94"/>
      <c r="P7" s="92" t="s">
        <v>6613</v>
      </c>
      <c r="Q7" s="93"/>
      <c r="R7" s="94"/>
      <c r="S7" s="95" t="s">
        <v>6617</v>
      </c>
      <c r="T7" s="96"/>
      <c r="U7" s="97"/>
      <c r="V7" s="92" t="s">
        <v>6621</v>
      </c>
      <c r="W7" s="93"/>
      <c r="X7" s="94"/>
      <c r="Y7" s="103" t="s">
        <v>6596</v>
      </c>
      <c r="Z7" s="102"/>
      <c r="AA7" s="102"/>
    </row>
    <row r="8" spans="1:27" x14ac:dyDescent="0.35">
      <c r="A8"/>
      <c r="B8" t="s">
        <v>231</v>
      </c>
      <c r="C8" t="s">
        <v>232</v>
      </c>
      <c r="D8" s="50" t="s">
        <v>6658</v>
      </c>
      <c r="E8" s="51" t="s">
        <v>6658</v>
      </c>
      <c r="F8" t="s">
        <v>231</v>
      </c>
      <c r="G8" t="s">
        <v>232</v>
      </c>
      <c r="H8" s="6" t="s">
        <v>6658</v>
      </c>
      <c r="I8" s="8" t="s">
        <v>6773</v>
      </c>
      <c r="J8" t="s">
        <v>231</v>
      </c>
      <c r="K8" t="s">
        <v>232</v>
      </c>
      <c r="L8" s="50" t="s">
        <v>6658</v>
      </c>
      <c r="M8" t="s">
        <v>231</v>
      </c>
      <c r="N8" t="s">
        <v>232</v>
      </c>
      <c r="O8" s="50" t="s">
        <v>6658</v>
      </c>
      <c r="P8" t="s">
        <v>231</v>
      </c>
      <c r="Q8" t="s">
        <v>232</v>
      </c>
      <c r="R8" s="50" t="s">
        <v>6658</v>
      </c>
      <c r="S8" t="s">
        <v>231</v>
      </c>
      <c r="T8" t="s">
        <v>232</v>
      </c>
      <c r="U8" s="50" t="s">
        <v>6658</v>
      </c>
      <c r="V8" t="s">
        <v>231</v>
      </c>
      <c r="W8" t="s">
        <v>232</v>
      </c>
      <c r="X8" s="50" t="s">
        <v>6658</v>
      </c>
      <c r="Y8" t="s">
        <v>231</v>
      </c>
      <c r="Z8" t="s">
        <v>232</v>
      </c>
      <c r="AA8" s="50" t="s">
        <v>6658</v>
      </c>
    </row>
    <row r="9" spans="1:27" x14ac:dyDescent="0.35">
      <c r="B9" s="13" t="str" cm="1">
        <f t="array" ref="B9:B144">_xlfn._xlws.FILTER('Sequence Routings'!C:C,'Sequence Routings'!D:D='FAB OVERVIEW'!$B$7)</f>
        <v>06-03-P</v>
      </c>
      <c r="C9" s="13" cm="1">
        <f t="array" ref="C9">SUM(_xlfn._xlws.FILTER('A02 FAB'!$D$5:$D$60,'A02 FAB'!$B$5:$B$60='FAB OVERVIEW'!B9,_xlfn._xlws.FILTER('A03 FAB'!$D$5:$D$100,'A03 FAB'!$B$5:$B$100='FAB OVERVIEW'!B9,_xlfn._xlws.FILTER('A05 FAB'!$C$7:$C$13,'A05 FAB'!$A$7:$A$13='FAB OVERVIEW'!B9,_xlfn._xlws.FILTER('A07 FAB'!$D$5:$D$125,'A07 FAB'!$B$5:$B$125='FAB OVERVIEW'!B9)))))</f>
        <v>595</v>
      </c>
      <c r="D9" s="41">
        <f>C9*SUMIFS('Sequence Routings'!H:H,'Sequence Routings'!C:C,'FAB OVERVIEW'!B9,'Sequence Routings'!D:D,'FAB OVERVIEW'!$B$7)+SUMIFS('Sequence Routings'!E:E,'Sequence Routings'!C:C,'FAB OVERVIEW'!B9,'Sequence Routings'!D:D,'FAB OVERVIEW'!$B$7)</f>
        <v>2.1625999999999999</v>
      </c>
      <c r="E9" s="52">
        <f>C9*SUMIFS('Sequence Routings'!H:H,'Sequence Routings'!C:C,'FAB OVERVIEW'!B9,'Sequence Routings'!D:D,'FAB OVERVIEW'!$E$7)+SUMIFS('Sequence Routings'!E:E,'Sequence Routings'!C:C,'FAB OVERVIEW'!B9,'Sequence Routings'!D:D,'FAB OVERVIEW'!$E$7)</f>
        <v>2.1062999999999996</v>
      </c>
      <c r="F9" s="13" t="str" cm="1">
        <f t="array" ref="F9:F139">_xlfn.UNIQUE(_xlfn._xlws.FILTER('Sequence Routings'!C:C,'Sequence Routings'!D:D='FAB OVERVIEW'!$F$7))</f>
        <v>06-03</v>
      </c>
      <c r="G9" s="13" cm="1">
        <f t="array" ref="G9">SUM(_xlfn._xlws.FILTER('A02 FAB'!$D$5:$D$60,'A02 FAB'!$B$5:$B$60='FAB OVERVIEW'!F9,_xlfn._xlws.FILTER('A03 FAB'!$D$5:$D$100,'A03 FAB'!$B$5:$B$100='FAB OVERVIEW'!F9,_xlfn._xlws.FILTER('A05 FAB'!$C$7:$C$13,'A05 FAB'!$A$7:$A$13='FAB OVERVIEW'!F9,_xlfn._xlws.FILTER('A07 FAB'!$D$5:$D$125,'A07 FAB'!$B$5:$B$125='FAB OVERVIEW'!F9)))))</f>
        <v>595</v>
      </c>
      <c r="H9" s="14">
        <f>G9*SUMIFS('Sequence Routings'!H:H,'Sequence Routings'!C:C,'FAB OVERVIEW'!F9,'Sequence Routings'!D:D,'FAB OVERVIEW'!$F$7)+SUMIFS('Sequence Routings'!E:E,'Sequence Routings'!C:C,'FAB OVERVIEW'!F9,'Sequence Routings'!D:D,'FAB OVERVIEW'!$F$7)</f>
        <v>2.5469999999999997</v>
      </c>
      <c r="I9" s="41" t="s">
        <v>6774</v>
      </c>
      <c r="J9" s="13" t="str" cm="1">
        <f t="array" ref="J9:J43">_xlfn._xlws.FILTER('Sequence Routings'!C:C,'Sequence Routings'!D:D='FAB OVERVIEW'!$J$7)</f>
        <v>06 PAW INTERIOR</v>
      </c>
      <c r="K9" s="13" cm="1">
        <f t="array" ref="K9">SUM(_xlfn._xlws.FILTER('A02 FAB'!$D$5:$D$60,'A02 FAB'!$B$5:$B$60='FAB OVERVIEW'!J9,_xlfn._xlws.FILTER('A03 FAB'!$D$5:$D$100,'A03 FAB'!$B$5:$B$100='FAB OVERVIEW'!J9,_xlfn._xlws.FILTER('A05 FAB'!$C$7:$C$13,'A05 FAB'!$A$7:$A$13='FAB OVERVIEW'!J9,_xlfn._xlws.FILTER('A07 FAB'!$D$5:$D$125,'A07 FAB'!$B$5:$B$125='FAB OVERVIEW'!J9)))))</f>
        <v>595</v>
      </c>
      <c r="L9" s="41">
        <f>K9*SUMIFS('Sequence Routings'!H:H,'Sequence Routings'!C:C,'FAB OVERVIEW'!J9,'Sequence Routings'!D:D,'FAB OVERVIEW'!$J$7)+SUMIFS('Sequence Routings'!E:E,'Sequence Routings'!C:C,'FAB OVERVIEW'!J9,'Sequence Routings'!D:D,'FAB OVERVIEW'!$J$7)</f>
        <v>4.1885000000000003</v>
      </c>
      <c r="M9" s="13" t="str" cm="1">
        <f t="array" ref="M9:M32">_xlfn._xlws.FILTER('Sequence Routings'!C:C,'Sequence Routings'!D:D='FAB OVERVIEW'!$M$7)</f>
        <v>100-04-W-CSA</v>
      </c>
      <c r="N9" s="13" cm="1">
        <f t="array" ref="N9">SUM(_xlfn._xlws.FILTER('A02 FAB'!$D$5:$D$60,'A02 FAB'!$B$5:$B$60='FAB OVERVIEW'!M9,_xlfn._xlws.FILTER('A03 FAB'!$D$5:$D$100,'A03 FAB'!$B$5:$B$100='FAB OVERVIEW'!M9,_xlfn._xlws.FILTER('A05 FAB'!$C$7:$C$13,'A05 FAB'!$A$7:$A$13='FAB OVERVIEW'!M9,_xlfn._xlws.FILTER('A07 FAB'!$D$5:$D$125,'A07 FAB'!$B$5:$B$125='FAB OVERVIEW'!M9)))))</f>
        <v>15</v>
      </c>
      <c r="O9" s="41">
        <f>N9*SUMIFS('Sequence Routings'!H:H,'Sequence Routings'!C:C,'FAB OVERVIEW'!M9,'Sequence Routings'!D:D,'FAB OVERVIEW'!$M$7)+SUMIFS('Sequence Routings'!E:E,'Sequence Routings'!C:C,'FAB OVERVIEW'!M9,'Sequence Routings'!D:D,'FAB OVERVIEW'!$M$7)</f>
        <v>0.23200000000000001</v>
      </c>
      <c r="P9" t="str" cm="1">
        <f t="array" ref="P9:P18">_xlfn._xlws.FILTER('Sequence Routings'!C:C,'Sequence Routings'!D:D='FAB OVERVIEW'!$P$7)</f>
        <v>101049-PPG-CSA</v>
      </c>
      <c r="Q9" cm="1">
        <f t="array" ref="Q9">SUM(_xlfn._xlws.FILTER('A02 FAB'!$D$5:$D$60,'A02 FAB'!$B$5:$B$60='FAB OVERVIEW'!P9,_xlfn._xlws.FILTER('A03 FAB'!$D$5:$D$100,'A03 FAB'!$B$5:$B$100='FAB OVERVIEW'!P9,_xlfn._xlws.FILTER('A05 FAB'!$C$7:$C$13,'A05 FAB'!$A$7:$A$13='FAB OVERVIEW'!P9,_xlfn._xlws.FILTER('A07 FAB'!$D$5:$D$125,'A07 FAB'!$B$5:$B$125='FAB OVERVIEW'!P9)))))</f>
        <v>255</v>
      </c>
      <c r="R9" s="60">
        <f>Q9*SUMIFS('Sequence Routings'!H:H,'Sequence Routings'!C:C,'FAB OVERVIEW'!P9,'Sequence Routings'!D:D,'FAB OVERVIEW'!$P$7)+SUMIFS('Sequence Routings'!E:E,'Sequence Routings'!C:C,'FAB OVERVIEW'!P9,'Sequence Routings'!D:D,'FAB OVERVIEW'!$P$7)</f>
        <v>3.1875</v>
      </c>
      <c r="S9" s="54" t="str" cm="1">
        <f t="array" ref="S9">_xlfn._xlws.FILTER('Sequence Routings'!C:C,'Sequence Routings'!D:D='FAB OVERVIEW'!$S$7)</f>
        <v>20-03</v>
      </c>
      <c r="T9" cm="1">
        <f t="array" ref="T9">SUM(_xlfn._xlws.FILTER('A02 FAB'!$D$5:$D$60,'A02 FAB'!$B$5:$B$60='FAB OVERVIEW'!S9,_xlfn._xlws.FILTER('A03 FAB'!$D$5:$D$100,'A03 FAB'!$B$5:$B$100='FAB OVERVIEW'!S9,_xlfn._xlws.FILTER('A05 FAB'!$C$7:$C$13,'A05 FAB'!$A$7:$A$13='FAB OVERVIEW'!S9,_xlfn._xlws.FILTER('A07 FAB'!$D$5:$D$125,'A07 FAB'!$B$5:$B$125='FAB OVERVIEW'!S9)))))</f>
        <v>1030</v>
      </c>
      <c r="U9" s="60">
        <f>T9*SUMIFS('Sequence Routings'!H:H,'Sequence Routings'!C:C,'FAB OVERVIEW'!S9,'Sequence Routings'!D:D,'FAB OVERVIEW'!$S$7)+SUMIFS('Sequence Routings'!E:E,'Sequence Routings'!C:C,'FAB OVERVIEW'!S9,'Sequence Routings'!D:D,'FAB OVERVIEW'!$S$7)</f>
        <v>0.59740000000000004</v>
      </c>
      <c r="V9" t="str" cm="1">
        <f t="array" ref="V9:V12">_xlfn._xlws.FILTER('Sequence Routings'!C:C,'Sequence Routings'!D:D='FAB OVERVIEW'!$V$7)</f>
        <v>20-05</v>
      </c>
      <c r="W9" cm="1">
        <f t="array" ref="W9">SUM(_xlfn._xlws.FILTER('A02 FAB'!$D$5:$D$60,'A02 FAB'!$B$5:$B$60='FAB OVERVIEW'!V9,_xlfn._xlws.FILTER('A03 FAB'!$D$5:$D$100,'A03 FAB'!$B$5:$B$100='FAB OVERVIEW'!V9,_xlfn._xlws.FILTER('A05 FAB'!$C$7:$C$13,'A05 FAB'!$A$7:$A$13='FAB OVERVIEW'!V9,_xlfn._xlws.FILTER('A07 FAB'!$D$5:$D$125,'A07 FAB'!$B$5:$B$125='FAB OVERVIEW'!V9)))))</f>
        <v>1030</v>
      </c>
      <c r="X9" s="60">
        <f>W9*SUMIFS('Sequence Routings'!H:H,'Sequence Routings'!C:C,'FAB OVERVIEW'!V9,'Sequence Routings'!D:D,'FAB OVERVIEW'!$V$7)+SUMIFS('Sequence Routings'!E:E,'Sequence Routings'!C:C,'FAB OVERVIEW'!V9,'Sequence Routings'!D:D,'FAB OVERVIEW'!$V$7)</f>
        <v>2.476</v>
      </c>
      <c r="Y9" t="str" cm="1">
        <f t="array" ref="Y9:Y10">_xlfn._xlws.FILTER('Sequence Routings'!C:C,'Sequence Routings'!D:D='FAB OVERVIEW'!$Y$7)</f>
        <v>100-0305-W-CSA</v>
      </c>
      <c r="Z9" cm="1">
        <f t="array" ref="Z9">SUM(_xlfn._xlws.FILTER('A02 FAB'!$D$5:$D$60,'A02 FAB'!$B$5:$B$60='FAB OVERVIEW'!Y9,_xlfn._xlws.FILTER('A03 FAB'!$D$5:$D$100,'A03 FAB'!$B$5:$B$100='FAB OVERVIEW'!Y9,_xlfn._xlws.FILTER('A05 FAB'!$C$7:$C$13,'A05 FAB'!$A$7:$A$13='FAB OVERVIEW'!Y9,_xlfn._xlws.FILTER('A07 FAB'!$D$5:$D$125,'A07 FAB'!$B$5:$B$125='FAB OVERVIEW'!Y9)))))</f>
        <v>15</v>
      </c>
      <c r="AA9">
        <f>Z9*SUMIFS('Sequence Routings'!H:H,'Sequence Routings'!C:C,'FAB OVERVIEW'!Y9,'Sequence Routings'!D:D,'FAB OVERVIEW'!$Y$7)+SUMIFS('Sequence Routings'!E:E,'Sequence Routings'!C:C,'FAB OVERVIEW'!Y9,'Sequence Routings'!D:D,'FAB OVERVIEW'!$Y$7)</f>
        <v>0</v>
      </c>
    </row>
    <row r="10" spans="1:27" x14ac:dyDescent="0.35">
      <c r="B10" s="13" t="str">
        <v>06-04-P</v>
      </c>
      <c r="C10" s="13" cm="1">
        <f t="array" ref="C10">SUM(_xlfn._xlws.FILTER('A02 FAB'!$D$5:$D$60,'A02 FAB'!$B$5:$B$60='FAB OVERVIEW'!B10,_xlfn._xlws.FILTER('A03 FAB'!$D$5:$D$100,'A03 FAB'!$B$5:$B$100='FAB OVERVIEW'!B10,_xlfn._xlws.FILTER('A05 FAB'!$C$7:$C$13,'A05 FAB'!$A$7:$A$13='FAB OVERVIEW'!B10,_xlfn._xlws.FILTER('A07 FAB'!$D$5:$D$125,'A07 FAB'!$B$5:$B$125='FAB OVERVIEW'!B10)))))</f>
        <v>595</v>
      </c>
      <c r="D10" s="41">
        <f>C10*SUMIFS('Sequence Routings'!H:H,'Sequence Routings'!C:C,'FAB OVERVIEW'!B10,'Sequence Routings'!D:D,'FAB OVERVIEW'!$B$7)+SUMIFS('Sequence Routings'!E:E,'Sequence Routings'!C:C,'FAB OVERVIEW'!B10,'Sequence Routings'!D:D,'FAB OVERVIEW'!$B$7)</f>
        <v>2.5943000000000001</v>
      </c>
      <c r="E10" s="52">
        <f>C10*SUMIFS('Sequence Routings'!H:H,'Sequence Routings'!C:C,'FAB OVERVIEW'!B10,'Sequence Routings'!D:D,'FAB OVERVIEW'!$E$7)+SUMIFS('Sequence Routings'!E:E,'Sequence Routings'!C:C,'FAB OVERVIEW'!B10,'Sequence Routings'!D:D,'FAB OVERVIEW'!$E$7)</f>
        <v>2.1657999999999999</v>
      </c>
      <c r="F10" s="13" t="str">
        <v>06-04</v>
      </c>
      <c r="G10" s="13" cm="1">
        <f t="array" ref="G10">SUM(_xlfn._xlws.FILTER('A02 FAB'!$D$5:$D$60,'A02 FAB'!$B$5:$B$60='FAB OVERVIEW'!F10,_xlfn._xlws.FILTER('A03 FAB'!$D$5:$D$100,'A03 FAB'!$B$5:$B$100='FAB OVERVIEW'!F10,_xlfn._xlws.FILTER('A05 FAB'!$C$7:$C$13,'A05 FAB'!$A$7:$A$13='FAB OVERVIEW'!F10,_xlfn._xlws.FILTER('A07 FAB'!$D$5:$D$125,'A07 FAB'!$B$5:$B$125='FAB OVERVIEW'!F10)))))</f>
        <v>595</v>
      </c>
      <c r="H10" s="14">
        <f>G10*SUMIFS('Sequence Routings'!H:H,'Sequence Routings'!C:C,'FAB OVERVIEW'!F10,'Sequence Routings'!D:D,'FAB OVERVIEW'!$F$7)+SUMIFS('Sequence Routings'!E:E,'Sequence Routings'!C:C,'FAB OVERVIEW'!F10,'Sequence Routings'!D:D,'FAB OVERVIEW'!$F$7)</f>
        <v>3.5430000000000001</v>
      </c>
      <c r="I10" s="41" t="s">
        <v>6772</v>
      </c>
      <c r="J10" s="13" t="str">
        <v>06 PAWS CASE</v>
      </c>
      <c r="K10" s="13" cm="1">
        <f t="array" ref="K10">SUM(_xlfn._xlws.FILTER('A02 FAB'!$D$5:$D$60,'A02 FAB'!$B$5:$B$60='FAB OVERVIEW'!J10,_xlfn._xlws.FILTER('A03 FAB'!$D$5:$D$100,'A03 FAB'!$B$5:$B$100='FAB OVERVIEW'!J10,_xlfn._xlws.FILTER('A05 FAB'!$C$7:$C$13,'A05 FAB'!$A$7:$A$13='FAB OVERVIEW'!J10,_xlfn._xlws.FILTER('A07 FAB'!$D$5:$D$125,'A07 FAB'!$B$5:$B$125='FAB OVERVIEW'!J10)))))</f>
        <v>25</v>
      </c>
      <c r="L10" s="41">
        <f>K10*SUMIFS('Sequence Routings'!H:H,'Sequence Routings'!C:C,'FAB OVERVIEW'!J10,'Sequence Routings'!D:D,'FAB OVERVIEW'!$J$7)+SUMIFS('Sequence Routings'!E:E,'Sequence Routings'!C:C,'FAB OVERVIEW'!J10,'Sequence Routings'!D:D,'FAB OVERVIEW'!$J$7)</f>
        <v>2.33325</v>
      </c>
      <c r="M10" s="13" t="str">
        <v>100002-CSA</v>
      </c>
      <c r="N10" s="13" cm="1">
        <f t="array" ref="N10">SUM(_xlfn._xlws.FILTER('A02 FAB'!$D$5:$D$60,'A02 FAB'!$B$5:$B$60='FAB OVERVIEW'!M10,_xlfn._xlws.FILTER('A03 FAB'!$D$5:$D$100,'A03 FAB'!$B$5:$B$100='FAB OVERVIEW'!M10,_xlfn._xlws.FILTER('A05 FAB'!$C$7:$C$13,'A05 FAB'!$A$7:$A$13='FAB OVERVIEW'!M10,_xlfn._xlws.FILTER('A07 FAB'!$D$5:$D$125,'A07 FAB'!$B$5:$B$125='FAB OVERVIEW'!M10)))))</f>
        <v>185</v>
      </c>
      <c r="O10" s="41">
        <f>N10*SUMIFS('Sequence Routings'!H:H,'Sequence Routings'!C:C,'FAB OVERVIEW'!M10,'Sequence Routings'!D:D,'FAB OVERVIEW'!$M$7)+SUMIFS('Sequence Routings'!E:E,'Sequence Routings'!C:C,'FAB OVERVIEW'!J10,'Sequence Routings'!D:D,'FAB OVERVIEW'!$M$7)</f>
        <v>35.205500000000001</v>
      </c>
      <c r="P10">
        <v>101050</v>
      </c>
      <c r="Q10" cm="1">
        <f t="array" ref="Q10">SUM(_xlfn._xlws.FILTER('A02 FAB'!$D$5:$D$60,'A02 FAB'!$B$5:$B$60='FAB OVERVIEW'!P10,_xlfn._xlws.FILTER('A03 FAB'!$D$5:$D$100,'A03 FAB'!$B$5:$B$100='FAB OVERVIEW'!P10,_xlfn._xlws.FILTER('A05 FAB'!$C$7:$C$13,'A05 FAB'!$A$7:$A$13='FAB OVERVIEW'!P10,_xlfn._xlws.FILTER('A07 FAB'!$D$5:$D$125,'A07 FAB'!$B$5:$B$125='FAB OVERVIEW'!P10)))))</f>
        <v>30</v>
      </c>
      <c r="R10" s="60">
        <f>Q10*SUMIFS('Sequence Routings'!H:H,'Sequence Routings'!C:C,'FAB OVERVIEW'!P10,'Sequence Routings'!D:D,'FAB OVERVIEW'!$P$7)+SUMIFS('Sequence Routings'!E:E,'Sequence Routings'!C:C,'FAB OVERVIEW'!P10,'Sequence Routings'!D:D,'FAB OVERVIEW'!$P$7)</f>
        <v>0.24990000000000001</v>
      </c>
      <c r="S10" s="54"/>
      <c r="V10" t="str">
        <v>99-01</v>
      </c>
      <c r="W10" cm="1">
        <f t="array" ref="W10">SUM(_xlfn._xlws.FILTER('A02 FAB'!$D$5:$D$60,'A02 FAB'!$B$5:$B$60='FAB OVERVIEW'!V10,_xlfn._xlws.FILTER('A03 FAB'!$D$5:$D$100,'A03 FAB'!$B$5:$B$100='FAB OVERVIEW'!V10,_xlfn._xlws.FILTER('A05 FAB'!$C$7:$C$13,'A05 FAB'!$A$7:$A$13='FAB OVERVIEW'!V10,_xlfn._xlws.FILTER('A07 FAB'!$D$5:$D$125,'A07 FAB'!$B$5:$B$125='FAB OVERVIEW'!V10)))))</f>
        <v>1120</v>
      </c>
      <c r="X10" s="60">
        <f>W10*SUMIFS('Sequence Routings'!H:H,'Sequence Routings'!C:C,'FAB OVERVIEW'!V10,'Sequence Routings'!D:D,'FAB OVERVIEW'!$V$7)+SUMIFS('Sequence Routings'!E:E,'Sequence Routings'!C:C,'FAB OVERVIEW'!V10,'Sequence Routings'!D:D,'FAB OVERVIEW'!$V$7)</f>
        <v>1.9816</v>
      </c>
      <c r="Y10" t="str">
        <v>100329-W-CSA</v>
      </c>
      <c r="Z10" cm="1">
        <f t="array" ref="Z10">SUM(_xlfn._xlws.FILTER('A02 FAB'!$D$5:$D$60,'A02 FAB'!$B$5:$B$60='FAB OVERVIEW'!Y10,_xlfn._xlws.FILTER('A03 FAB'!$D$5:$D$100,'A03 FAB'!$B$5:$B$100='FAB OVERVIEW'!Y10,_xlfn._xlws.FILTER('A05 FAB'!$C$7:$C$13,'A05 FAB'!$A$7:$A$13='FAB OVERVIEW'!Y10,_xlfn._xlws.FILTER('A07 FAB'!$D$5:$D$125,'A07 FAB'!$B$5:$B$125='FAB OVERVIEW'!Y10)))))</f>
        <v>25</v>
      </c>
      <c r="AA10">
        <f>Z10*SUMIFS('Sequence Routings'!H:H,'Sequence Routings'!C:C,'FAB OVERVIEW'!Y10,'Sequence Routings'!D:D,'FAB OVERVIEW'!$Y$7)+SUMIFS('Sequence Routings'!E:E,'Sequence Routings'!C:C,'FAB OVERVIEW'!Y10,'Sequence Routings'!D:D,'FAB OVERVIEW'!$Y$7)</f>
        <v>0</v>
      </c>
    </row>
    <row r="11" spans="1:27" x14ac:dyDescent="0.35">
      <c r="B11" s="13" t="str">
        <v>06-11</v>
      </c>
      <c r="C11" s="13" cm="1">
        <f t="array" ref="C11">SUM(_xlfn._xlws.FILTER('A02 FAB'!$D$5:$D$60,'A02 FAB'!$B$5:$B$60='FAB OVERVIEW'!B11,_xlfn._xlws.FILTER('A03 FAB'!$D$5:$D$100,'A03 FAB'!$B$5:$B$100='FAB OVERVIEW'!B11,_xlfn._xlws.FILTER('A05 FAB'!$C$7:$C$13,'A05 FAB'!$A$7:$A$13='FAB OVERVIEW'!B11,_xlfn._xlws.FILTER('A07 FAB'!$D$5:$D$125,'A07 FAB'!$B$5:$B$125='FAB OVERVIEW'!B11)))))</f>
        <v>25</v>
      </c>
      <c r="D11" s="41">
        <f>C11*SUMIFS('Sequence Routings'!H:H,'Sequence Routings'!C:C,'FAB OVERVIEW'!B11,'Sequence Routings'!D:D,'FAB OVERVIEW'!$B$7)+SUMIFS('Sequence Routings'!E:E,'Sequence Routings'!C:C,'FAB OVERVIEW'!B11,'Sequence Routings'!D:D,'FAB OVERVIEW'!$B$7)</f>
        <v>0.61549999999999994</v>
      </c>
      <c r="E11" s="52">
        <f>C11*SUMIFS('Sequence Routings'!H:H,'Sequence Routings'!C:C,'FAB OVERVIEW'!B11,'Sequence Routings'!D:D,'FAB OVERVIEW'!$E$7)+SUMIFS('Sequence Routings'!E:E,'Sequence Routings'!C:C,'FAB OVERVIEW'!B11,'Sequence Routings'!D:D,'FAB OVERVIEW'!$E$7)</f>
        <v>0.25105</v>
      </c>
      <c r="F11" s="13" t="str">
        <v>06-11</v>
      </c>
      <c r="G11" s="13" cm="1">
        <f t="array" ref="G11">SUM(_xlfn._xlws.FILTER('A02 FAB'!$D$5:$D$60,'A02 FAB'!$B$5:$B$60='FAB OVERVIEW'!F11,_xlfn._xlws.FILTER('A03 FAB'!$D$5:$D$100,'A03 FAB'!$B$5:$B$100='FAB OVERVIEW'!F11,_xlfn._xlws.FILTER('A05 FAB'!$C$7:$C$13,'A05 FAB'!$A$7:$A$13='FAB OVERVIEW'!F11,_xlfn._xlws.FILTER('A07 FAB'!$D$5:$D$125,'A07 FAB'!$B$5:$B$125='FAB OVERVIEW'!F11)))))</f>
        <v>25</v>
      </c>
      <c r="H11" s="14">
        <f>G11*SUMIFS('Sequence Routings'!H:H,'Sequence Routings'!C:C,'FAB OVERVIEW'!F11,'Sequence Routings'!D:D,'FAB OVERVIEW'!$F$7)+SUMIFS('Sequence Routings'!E:E,'Sequence Routings'!C:C,'FAB OVERVIEW'!F11,'Sequence Routings'!D:D,'FAB OVERVIEW'!$F$7)</f>
        <v>1.756</v>
      </c>
      <c r="I11" s="41" t="s">
        <v>6775</v>
      </c>
      <c r="J11" s="13" t="str">
        <v>100-0105</v>
      </c>
      <c r="K11" s="13" cm="1">
        <f t="array" ref="K11">SUM(_xlfn._xlws.FILTER('A02 FAB'!$D$5:$D$60,'A02 FAB'!$B$5:$B$60='FAB OVERVIEW'!J11,_xlfn._xlws.FILTER('A03 FAB'!$D$5:$D$100,'A03 FAB'!$B$5:$B$100='FAB OVERVIEW'!J11,_xlfn._xlws.FILTER('A05 FAB'!$C$7:$C$13,'A05 FAB'!$A$7:$A$13='FAB OVERVIEW'!J11,_xlfn._xlws.FILTER('A07 FAB'!$D$5:$D$125,'A07 FAB'!$B$5:$B$125='FAB OVERVIEW'!J11)))))</f>
        <v>15</v>
      </c>
      <c r="L11" s="41">
        <f>K11*SUMIFS('Sequence Routings'!H:H,'Sequence Routings'!C:C,'FAB OVERVIEW'!J11,'Sequence Routings'!D:D,'FAB OVERVIEW'!$J$7)+SUMIFS('Sequence Routings'!E:E,'Sequence Routings'!C:C,'FAB OVERVIEW'!J11,'Sequence Routings'!D:D,'FAB OVERVIEW'!$J$7)</f>
        <v>0.61504999999999999</v>
      </c>
      <c r="M11" s="13" t="str">
        <v>100062-G-CSA</v>
      </c>
      <c r="N11" s="13" cm="1">
        <f t="array" ref="N11">SUM(_xlfn._xlws.FILTER('A02 FAB'!$D$5:$D$60,'A02 FAB'!$B$5:$B$60='FAB OVERVIEW'!M11,_xlfn._xlws.FILTER('A03 FAB'!$D$5:$D$100,'A03 FAB'!$B$5:$B$100='FAB OVERVIEW'!M11,_xlfn._xlws.FILTER('A05 FAB'!$C$7:$C$13,'A05 FAB'!$A$7:$A$13='FAB OVERVIEW'!M11,_xlfn._xlws.FILTER('A07 FAB'!$D$5:$D$125,'A07 FAB'!$B$5:$B$125='FAB OVERVIEW'!M11)))))</f>
        <v>10</v>
      </c>
      <c r="O11" s="41">
        <f>N11*SUMIFS('Sequence Routings'!H:H,'Sequence Routings'!C:C,'FAB OVERVIEW'!M11,'Sequence Routings'!D:D,'FAB OVERVIEW'!$M$7)+SUMIFS('Sequence Routings'!E:E,'Sequence Routings'!C:C,'FAB OVERVIEW'!J11,'Sequence Routings'!D:D,'FAB OVERVIEW'!$M$7)</f>
        <v>0.83330000000000004</v>
      </c>
      <c r="P11">
        <v>104131</v>
      </c>
      <c r="Q11" cm="1">
        <f t="array" ref="Q11">SUM(_xlfn._xlws.FILTER('A02 FAB'!$D$5:$D$60,'A02 FAB'!$B$5:$B$60='FAB OVERVIEW'!P11,_xlfn._xlws.FILTER('A03 FAB'!$D$5:$D$100,'A03 FAB'!$B$5:$B$100='FAB OVERVIEW'!P11,_xlfn._xlws.FILTER('A05 FAB'!$C$7:$C$13,'A05 FAB'!$A$7:$A$13='FAB OVERVIEW'!P11,_xlfn._xlws.FILTER('A07 FAB'!$D$5:$D$125,'A07 FAB'!$B$5:$B$125='FAB OVERVIEW'!P11)))))</f>
        <v>30</v>
      </c>
      <c r="R11" s="60">
        <f>Q11*SUMIFS('Sequence Routings'!H:H,'Sequence Routings'!C:C,'FAB OVERVIEW'!P11,'Sequence Routings'!D:D,'FAB OVERVIEW'!$P$7)+SUMIFS('Sequence Routings'!E:E,'Sequence Routings'!C:C,'FAB OVERVIEW'!P11,'Sequence Routings'!D:D,'FAB OVERVIEW'!$P$7)</f>
        <v>0.6129</v>
      </c>
      <c r="S11" s="53"/>
      <c r="V11" t="str">
        <v>99-02</v>
      </c>
      <c r="W11" cm="1">
        <f t="array" ref="W11">SUM(_xlfn._xlws.FILTER('A02 FAB'!$D$5:$D$60,'A02 FAB'!$B$5:$B$60='FAB OVERVIEW'!V11,_xlfn._xlws.FILTER('A03 FAB'!$D$5:$D$100,'A03 FAB'!$B$5:$B$100='FAB OVERVIEW'!V11,_xlfn._xlws.FILTER('A05 FAB'!$C$7:$C$13,'A05 FAB'!$A$7:$A$13='FAB OVERVIEW'!V11,_xlfn._xlws.FILTER('A07 FAB'!$D$5:$D$125,'A07 FAB'!$B$5:$B$125='FAB OVERVIEW'!V11)))))</f>
        <v>635</v>
      </c>
      <c r="X11" s="60">
        <f>W11*SUMIFS('Sequence Routings'!H:H,'Sequence Routings'!C:C,'FAB OVERVIEW'!V11,'Sequence Routings'!D:D,'FAB OVERVIEW'!$V$7)+SUMIFS('Sequence Routings'!E:E,'Sequence Routings'!C:C,'FAB OVERVIEW'!V11,'Sequence Routings'!D:D,'FAB OVERVIEW'!$V$7)</f>
        <v>1.7413000000000001</v>
      </c>
    </row>
    <row r="12" spans="1:27" x14ac:dyDescent="0.35">
      <c r="B12" s="13" t="str">
        <v>06-12</v>
      </c>
      <c r="C12" s="13" cm="1">
        <f t="array" ref="C12">SUM(_xlfn._xlws.FILTER('A02 FAB'!$D$5:$D$60,'A02 FAB'!$B$5:$B$60='FAB OVERVIEW'!B12,_xlfn._xlws.FILTER('A03 FAB'!$D$5:$D$100,'A03 FAB'!$B$5:$B$100='FAB OVERVIEW'!B12,_xlfn._xlws.FILTER('A05 FAB'!$C$7:$C$13,'A05 FAB'!$A$7:$A$13='FAB OVERVIEW'!B12,_xlfn._xlws.FILTER('A07 FAB'!$D$5:$D$125,'A07 FAB'!$B$5:$B$125='FAB OVERVIEW'!B12)))))</f>
        <v>25</v>
      </c>
      <c r="D12" s="41">
        <f>C12*SUMIFS('Sequence Routings'!H:H,'Sequence Routings'!C:C,'FAB OVERVIEW'!B12,'Sequence Routings'!D:D,'FAB OVERVIEW'!$B$7)+SUMIFS('Sequence Routings'!E:E,'Sequence Routings'!C:C,'FAB OVERVIEW'!B12,'Sequence Routings'!D:D,'FAB OVERVIEW'!$B$7)</f>
        <v>0.35050000000000003</v>
      </c>
      <c r="E12" s="52">
        <f>C12*SUMIFS('Sequence Routings'!H:H,'Sequence Routings'!C:C,'FAB OVERVIEW'!B12,'Sequence Routings'!D:D,'FAB OVERVIEW'!$E$7)+SUMIFS('Sequence Routings'!E:E,'Sequence Routings'!C:C,'FAB OVERVIEW'!B12,'Sequence Routings'!D:D,'FAB OVERVIEW'!$E$7)</f>
        <v>0.1333</v>
      </c>
      <c r="F12" s="13" t="str">
        <v>06-12</v>
      </c>
      <c r="G12" s="13" cm="1">
        <f t="array" ref="G12">SUM(_xlfn._xlws.FILTER('A02 FAB'!$D$5:$D$60,'A02 FAB'!$B$5:$B$60='FAB OVERVIEW'!F12,_xlfn._xlws.FILTER('A03 FAB'!$D$5:$D$100,'A03 FAB'!$B$5:$B$100='FAB OVERVIEW'!F12,_xlfn._xlws.FILTER('A05 FAB'!$C$7:$C$13,'A05 FAB'!$A$7:$A$13='FAB OVERVIEW'!F12,_xlfn._xlws.FILTER('A07 FAB'!$D$5:$D$125,'A07 FAB'!$B$5:$B$125='FAB OVERVIEW'!F12)))))</f>
        <v>25</v>
      </c>
      <c r="H12" s="14">
        <f>G12*SUMIFS('Sequence Routings'!H:H,'Sequence Routings'!C:C,'FAB OVERVIEW'!F12,'Sequence Routings'!D:D,'FAB OVERVIEW'!$F$7)+SUMIFS('Sequence Routings'!E:E,'Sequence Routings'!C:C,'FAB OVERVIEW'!F12,'Sequence Routings'!D:D,'FAB OVERVIEW'!$F$7)</f>
        <v>0.29400000000000004</v>
      </c>
      <c r="I12" s="41" t="s">
        <v>6769</v>
      </c>
      <c r="J12" s="13" t="str">
        <v>100-0205</v>
      </c>
      <c r="K12" s="13" cm="1">
        <f t="array" ref="K12">SUM(_xlfn._xlws.FILTER('A02 FAB'!$D$5:$D$60,'A02 FAB'!$B$5:$B$60='FAB OVERVIEW'!J12,_xlfn._xlws.FILTER('A03 FAB'!$D$5:$D$100,'A03 FAB'!$B$5:$B$100='FAB OVERVIEW'!J12,_xlfn._xlws.FILTER('A05 FAB'!$C$7:$C$13,'A05 FAB'!$A$7:$A$13='FAB OVERVIEW'!J12,_xlfn._xlws.FILTER('A07 FAB'!$D$5:$D$125,'A07 FAB'!$B$5:$B$125='FAB OVERVIEW'!J12)))))</f>
        <v>15</v>
      </c>
      <c r="L12" s="41">
        <f>K12*SUMIFS('Sequence Routings'!H:H,'Sequence Routings'!C:C,'FAB OVERVIEW'!J12,'Sequence Routings'!D:D,'FAB OVERVIEW'!$J$7)+SUMIFS('Sequence Routings'!E:E,'Sequence Routings'!C:C,'FAB OVERVIEW'!J12,'Sequence Routings'!D:D,'FAB OVERVIEW'!$J$7)</f>
        <v>0.37445000000000001</v>
      </c>
      <c r="M12" s="13" t="str">
        <v>100070-G-CSA</v>
      </c>
      <c r="N12" s="13" cm="1">
        <f t="array" ref="N12">SUM(_xlfn._xlws.FILTER('A02 FAB'!$D$5:$D$60,'A02 FAB'!$B$5:$B$60='FAB OVERVIEW'!M12,_xlfn._xlws.FILTER('A03 FAB'!$D$5:$D$100,'A03 FAB'!$B$5:$B$100='FAB OVERVIEW'!M12,_xlfn._xlws.FILTER('A05 FAB'!$C$7:$C$13,'A05 FAB'!$A$7:$A$13='FAB OVERVIEW'!M12,_xlfn._xlws.FILTER('A07 FAB'!$D$5:$D$125,'A07 FAB'!$B$5:$B$125='FAB OVERVIEW'!M12)))))</f>
        <v>10</v>
      </c>
      <c r="O12" s="41">
        <f>N12*SUMIFS('Sequence Routings'!H:H,'Sequence Routings'!C:C,'FAB OVERVIEW'!M12,'Sequence Routings'!D:D,'FAB OVERVIEW'!$M$7)+SUMIFS('Sequence Routings'!E:E,'Sequence Routings'!C:C,'FAB OVERVIEW'!J12,'Sequence Routings'!D:D,'FAB OVERVIEW'!$M$7)</f>
        <v>0.16670000000000001</v>
      </c>
      <c r="P12">
        <v>104132</v>
      </c>
      <c r="Q12" cm="1">
        <f t="array" ref="Q12">SUM(_xlfn._xlws.FILTER('A02 FAB'!$D$5:$D$60,'A02 FAB'!$B$5:$B$60='FAB OVERVIEW'!P12,_xlfn._xlws.FILTER('A03 FAB'!$D$5:$D$100,'A03 FAB'!$B$5:$B$100='FAB OVERVIEW'!P12,_xlfn._xlws.FILTER('A05 FAB'!$C$7:$C$13,'A05 FAB'!$A$7:$A$13='FAB OVERVIEW'!P12,_xlfn._xlws.FILTER('A07 FAB'!$D$5:$D$125,'A07 FAB'!$B$5:$B$125='FAB OVERVIEW'!P12)))))</f>
        <v>30</v>
      </c>
      <c r="R12" s="60">
        <f>Q12*SUMIFS('Sequence Routings'!H:H,'Sequence Routings'!C:C,'FAB OVERVIEW'!P12,'Sequence Routings'!D:D,'FAB OVERVIEW'!$P$7)+SUMIFS('Sequence Routings'!E:E,'Sequence Routings'!C:C,'FAB OVERVIEW'!P12,'Sequence Routings'!D:D,'FAB OVERVIEW'!$P$7)</f>
        <v>0.6129</v>
      </c>
      <c r="S12" s="53"/>
      <c r="V12" t="str">
        <v>99-07</v>
      </c>
      <c r="W12" cm="1">
        <f t="array" ref="W12">SUM(_xlfn._xlws.FILTER('A02 FAB'!$D$5:$D$60,'A02 FAB'!$B$5:$B$60='FAB OVERVIEW'!V12,_xlfn._xlws.FILTER('A03 FAB'!$D$5:$D$100,'A03 FAB'!$B$5:$B$100='FAB OVERVIEW'!V12,_xlfn._xlws.FILTER('A05 FAB'!$C$7:$C$13,'A05 FAB'!$A$7:$A$13='FAB OVERVIEW'!V12,_xlfn._xlws.FILTER('A07 FAB'!$D$5:$D$125,'A07 FAB'!$B$5:$B$125='FAB OVERVIEW'!V12)))))</f>
        <v>595</v>
      </c>
      <c r="X12" s="60">
        <f>W12*SUMIFS('Sequence Routings'!H:H,'Sequence Routings'!C:C,'FAB OVERVIEW'!V12,'Sequence Routings'!D:D,'FAB OVERVIEW'!$V$7)+SUMIFS('Sequence Routings'!E:E,'Sequence Routings'!C:C,'FAB OVERVIEW'!V12,'Sequence Routings'!D:D,'FAB OVERVIEW'!$V$7)</f>
        <v>2.7618</v>
      </c>
    </row>
    <row r="13" spans="1:27" x14ac:dyDescent="0.35">
      <c r="B13" s="13" t="str">
        <v>06-13</v>
      </c>
      <c r="C13" s="13" cm="1">
        <f t="array" ref="C13">SUM(_xlfn._xlws.FILTER('A02 FAB'!$D$5:$D$60,'A02 FAB'!$B$5:$B$60='FAB OVERVIEW'!B13,_xlfn._xlws.FILTER('A03 FAB'!$D$5:$D$100,'A03 FAB'!$B$5:$B$100='FAB OVERVIEW'!B13,_xlfn._xlws.FILTER('A05 FAB'!$C$7:$C$13,'A05 FAB'!$A$7:$A$13='FAB OVERVIEW'!B13,_xlfn._xlws.FILTER('A07 FAB'!$D$5:$D$125,'A07 FAB'!$B$5:$B$125='FAB OVERVIEW'!B13)))))</f>
        <v>25</v>
      </c>
      <c r="D13" s="41">
        <f>C13*SUMIFS('Sequence Routings'!H:H,'Sequence Routings'!C:C,'FAB OVERVIEW'!B13,'Sequence Routings'!D:D,'FAB OVERVIEW'!$B$7)+SUMIFS('Sequence Routings'!E:E,'Sequence Routings'!C:C,'FAB OVERVIEW'!B13,'Sequence Routings'!D:D,'FAB OVERVIEW'!$B$7)</f>
        <v>0.66149999999999998</v>
      </c>
      <c r="E13" s="52">
        <f>C13*SUMIFS('Sequence Routings'!H:H,'Sequence Routings'!C:C,'FAB OVERVIEW'!B13,'Sequence Routings'!D:D,'FAB OVERVIEW'!$E$7)+SUMIFS('Sequence Routings'!E:E,'Sequence Routings'!C:C,'FAB OVERVIEW'!B13,'Sequence Routings'!D:D,'FAB OVERVIEW'!$E$7)</f>
        <v>0.2868</v>
      </c>
      <c r="F13" s="13" t="str">
        <v>06-13</v>
      </c>
      <c r="G13" s="13" cm="1">
        <f t="array" ref="G13">SUM(_xlfn._xlws.FILTER('A02 FAB'!$D$5:$D$60,'A02 FAB'!$B$5:$B$60='FAB OVERVIEW'!F13,_xlfn._xlws.FILTER('A03 FAB'!$D$5:$D$100,'A03 FAB'!$B$5:$B$100='FAB OVERVIEW'!F13,_xlfn._xlws.FILTER('A05 FAB'!$C$7:$C$13,'A05 FAB'!$A$7:$A$13='FAB OVERVIEW'!F13,_xlfn._xlws.FILTER('A07 FAB'!$D$5:$D$125,'A07 FAB'!$B$5:$B$125='FAB OVERVIEW'!F13)))))</f>
        <v>25</v>
      </c>
      <c r="H13" s="14">
        <f>G13*SUMIFS('Sequence Routings'!H:H,'Sequence Routings'!C:C,'FAB OVERVIEW'!F13,'Sequence Routings'!D:D,'FAB OVERVIEW'!$F$7)+SUMIFS('Sequence Routings'!E:E,'Sequence Routings'!C:C,'FAB OVERVIEW'!F13,'Sequence Routings'!D:D,'FAB OVERVIEW'!$F$7)</f>
        <v>0.53275000000000006</v>
      </c>
      <c r="I13" s="41" t="s">
        <v>6769</v>
      </c>
      <c r="J13" s="13" t="str">
        <v>100002-WELD</v>
      </c>
      <c r="K13" s="13" cm="1">
        <f t="array" ref="K13">SUM(_xlfn._xlws.FILTER('A02 FAB'!$D$5:$D$60,'A02 FAB'!$B$5:$B$60='FAB OVERVIEW'!J13,_xlfn._xlws.FILTER('A03 FAB'!$D$5:$D$100,'A03 FAB'!$B$5:$B$100='FAB OVERVIEW'!J13,_xlfn._xlws.FILTER('A05 FAB'!$C$7:$C$13,'A05 FAB'!$A$7:$A$13='FAB OVERVIEW'!J13,_xlfn._xlws.FILTER('A07 FAB'!$D$5:$D$125,'A07 FAB'!$B$5:$B$125='FAB OVERVIEW'!J13)))))</f>
        <v>185</v>
      </c>
      <c r="L13" s="41">
        <f>K13*SUMIFS('Sequence Routings'!H:H,'Sequence Routings'!C:C,'FAB OVERVIEW'!J13,'Sequence Routings'!D:D,'FAB OVERVIEW'!$J$7)+SUMIFS('Sequence Routings'!E:E,'Sequence Routings'!C:C,'FAB OVERVIEW'!J13,'Sequence Routings'!D:D,'FAB OVERVIEW'!$J$7)</f>
        <v>32.307050000000004</v>
      </c>
      <c r="M13" s="13" t="str">
        <v>100078-G-CSA</v>
      </c>
      <c r="N13" s="13" cm="1">
        <f t="array" ref="N13">SUM(_xlfn._xlws.FILTER('A02 FAB'!$D$5:$D$60,'A02 FAB'!$B$5:$B$60='FAB OVERVIEW'!M13,_xlfn._xlws.FILTER('A03 FAB'!$D$5:$D$100,'A03 FAB'!$B$5:$B$100='FAB OVERVIEW'!M13,_xlfn._xlws.FILTER('A05 FAB'!$C$7:$C$13,'A05 FAB'!$A$7:$A$13='FAB OVERVIEW'!M13,_xlfn._xlws.FILTER('A07 FAB'!$D$5:$D$125,'A07 FAB'!$B$5:$B$125='FAB OVERVIEW'!M13)))))</f>
        <v>20</v>
      </c>
      <c r="O13" s="41">
        <f>N13*SUMIFS('Sequence Routings'!H:H,'Sequence Routings'!C:C,'FAB OVERVIEW'!M13,'Sequence Routings'!D:D,'FAB OVERVIEW'!$M$7)+SUMIFS('Sequence Routings'!E:E,'Sequence Routings'!C:C,'FAB OVERVIEW'!J13,'Sequence Routings'!D:D,'FAB OVERVIEW'!$M$7)</f>
        <v>0.43339999999999995</v>
      </c>
      <c r="P13">
        <v>104133</v>
      </c>
      <c r="Q13" cm="1">
        <f t="array" ref="Q13">SUM(_xlfn._xlws.FILTER('A02 FAB'!$D$5:$D$60,'A02 FAB'!$B$5:$B$60='FAB OVERVIEW'!P13,_xlfn._xlws.FILTER('A03 FAB'!$D$5:$D$100,'A03 FAB'!$B$5:$B$100='FAB OVERVIEW'!P13,_xlfn._xlws.FILTER('A05 FAB'!$C$7:$C$13,'A05 FAB'!$A$7:$A$13='FAB OVERVIEW'!P13,_xlfn._xlws.FILTER('A07 FAB'!$D$5:$D$125,'A07 FAB'!$B$5:$B$125='FAB OVERVIEW'!P13)))))</f>
        <v>30</v>
      </c>
      <c r="R13" s="60">
        <f>Q13*SUMIFS('Sequence Routings'!H:H,'Sequence Routings'!C:C,'FAB OVERVIEW'!P13,'Sequence Routings'!D:D,'FAB OVERVIEW'!$P$7)+SUMIFS('Sequence Routings'!E:E,'Sequence Routings'!C:C,'FAB OVERVIEW'!P13,'Sequence Routings'!D:D,'FAB OVERVIEW'!$P$7)</f>
        <v>0.6129</v>
      </c>
      <c r="S13" s="53"/>
    </row>
    <row r="14" spans="1:27" x14ac:dyDescent="0.35">
      <c r="B14" s="13" t="str">
        <v>06-14</v>
      </c>
      <c r="C14" s="13" cm="1">
        <f t="array" ref="C14">SUM(_xlfn._xlws.FILTER('A02 FAB'!$D$5:$D$60,'A02 FAB'!$B$5:$B$60='FAB OVERVIEW'!B14,_xlfn._xlws.FILTER('A03 FAB'!$D$5:$D$100,'A03 FAB'!$B$5:$B$100='FAB OVERVIEW'!B14,_xlfn._xlws.FILTER('A05 FAB'!$C$7:$C$13,'A05 FAB'!$A$7:$A$13='FAB OVERVIEW'!B14,_xlfn._xlws.FILTER('A07 FAB'!$D$5:$D$125,'A07 FAB'!$B$5:$B$125='FAB OVERVIEW'!B14)))))</f>
        <v>50</v>
      </c>
      <c r="D14" s="41">
        <f>C14*SUMIFS('Sequence Routings'!H:H,'Sequence Routings'!C:C,'FAB OVERVIEW'!B14,'Sequence Routings'!D:D,'FAB OVERVIEW'!$B$7)+SUMIFS('Sequence Routings'!E:E,'Sequence Routings'!C:C,'FAB OVERVIEW'!B14,'Sequence Routings'!D:D,'FAB OVERVIEW'!$B$7)</f>
        <v>0.6885</v>
      </c>
      <c r="E14" s="52">
        <f>C14*SUMIFS('Sequence Routings'!H:H,'Sequence Routings'!C:C,'FAB OVERVIEW'!B14,'Sequence Routings'!D:D,'FAB OVERVIEW'!$E$7)+SUMIFS('Sequence Routings'!E:E,'Sequence Routings'!C:C,'FAB OVERVIEW'!B14,'Sequence Routings'!D:D,'FAB OVERVIEW'!$E$7)</f>
        <v>0.2898</v>
      </c>
      <c r="F14" s="13" t="str">
        <v>06-14</v>
      </c>
      <c r="G14" s="13" cm="1">
        <f t="array" ref="G14">SUM(_xlfn._xlws.FILTER('A02 FAB'!$D$5:$D$60,'A02 FAB'!$B$5:$B$60='FAB OVERVIEW'!F14,_xlfn._xlws.FILTER('A03 FAB'!$D$5:$D$100,'A03 FAB'!$B$5:$B$100='FAB OVERVIEW'!F14,_xlfn._xlws.FILTER('A05 FAB'!$C$7:$C$13,'A05 FAB'!$A$7:$A$13='FAB OVERVIEW'!F14,_xlfn._xlws.FILTER('A07 FAB'!$D$5:$D$125,'A07 FAB'!$B$5:$B$125='FAB OVERVIEW'!F14)))))</f>
        <v>50</v>
      </c>
      <c r="H14" s="14">
        <f>G14*SUMIFS('Sequence Routings'!H:H,'Sequence Routings'!C:C,'FAB OVERVIEW'!F14,'Sequence Routings'!D:D,'FAB OVERVIEW'!$F$7)+SUMIFS('Sequence Routings'!E:E,'Sequence Routings'!C:C,'FAB OVERVIEW'!F14,'Sequence Routings'!D:D,'FAB OVERVIEW'!$F$7)</f>
        <v>0.32700000000000001</v>
      </c>
      <c r="I14" s="41" t="s">
        <v>6769</v>
      </c>
      <c r="J14" s="13">
        <v>100044</v>
      </c>
      <c r="K14" s="13" cm="1">
        <f t="array" ref="K14">SUM(_xlfn._xlws.FILTER('A02 FAB'!$D$5:$D$60,'A02 FAB'!$B$5:$B$60='FAB OVERVIEW'!J14,_xlfn._xlws.FILTER('A03 FAB'!$D$5:$D$100,'A03 FAB'!$B$5:$B$100='FAB OVERVIEW'!J14,_xlfn._xlws.FILTER('A05 FAB'!$C$7:$C$13,'A05 FAB'!$A$7:$A$13='FAB OVERVIEW'!J14,_xlfn._xlws.FILTER('A07 FAB'!$D$5:$D$125,'A07 FAB'!$B$5:$B$125='FAB OVERVIEW'!J14)))))</f>
        <v>30</v>
      </c>
      <c r="L14" s="41">
        <f>K14*SUMIFS('Sequence Routings'!H:H,'Sequence Routings'!C:C,'FAB OVERVIEW'!J14,'Sequence Routings'!D:D,'FAB OVERVIEW'!$J$7)+SUMIFS('Sequence Routings'!E:E,'Sequence Routings'!C:C,'FAB OVERVIEW'!J14,'Sequence Routings'!D:D,'FAB OVERVIEW'!$J$7)</f>
        <v>1.016</v>
      </c>
      <c r="M14" s="13" t="str">
        <v>100081-G-CSA</v>
      </c>
      <c r="N14" s="13" cm="1">
        <f t="array" ref="N14">SUM(_xlfn._xlws.FILTER('A02 FAB'!$D$5:$D$60,'A02 FAB'!$B$5:$B$60='FAB OVERVIEW'!M14,_xlfn._xlws.FILTER('A03 FAB'!$D$5:$D$100,'A03 FAB'!$B$5:$B$100='FAB OVERVIEW'!M14,_xlfn._xlws.FILTER('A05 FAB'!$C$7:$C$13,'A05 FAB'!$A$7:$A$13='FAB OVERVIEW'!M14,_xlfn._xlws.FILTER('A07 FAB'!$D$5:$D$125,'A07 FAB'!$B$5:$B$125='FAB OVERVIEW'!M14)))))</f>
        <v>20</v>
      </c>
      <c r="O14" s="41">
        <f>N14*SUMIFS('Sequence Routings'!H:H,'Sequence Routings'!C:C,'FAB OVERVIEW'!M14,'Sequence Routings'!D:D,'FAB OVERVIEW'!$M$7)+SUMIFS('Sequence Routings'!E:E,'Sequence Routings'!C:C,'FAB OVERVIEW'!J14,'Sequence Routings'!D:D,'FAB OVERVIEW'!$M$7)</f>
        <v>0.90480000000000005</v>
      </c>
      <c r="P14">
        <v>104139</v>
      </c>
      <c r="Q14" cm="1">
        <f t="array" ref="Q14">SUM(_xlfn._xlws.FILTER('A02 FAB'!$D$5:$D$60,'A02 FAB'!$B$5:$B$60='FAB OVERVIEW'!P14,_xlfn._xlws.FILTER('A03 FAB'!$D$5:$D$100,'A03 FAB'!$B$5:$B$100='FAB OVERVIEW'!P14,_xlfn._xlws.FILTER('A05 FAB'!$C$7:$C$13,'A05 FAB'!$A$7:$A$13='FAB OVERVIEW'!P14,_xlfn._xlws.FILTER('A07 FAB'!$D$5:$D$125,'A07 FAB'!$B$5:$B$125='FAB OVERVIEW'!P14)))))</f>
        <v>30</v>
      </c>
      <c r="R14" s="60">
        <f>Q14*SUMIFS('Sequence Routings'!H:H,'Sequence Routings'!C:C,'FAB OVERVIEW'!P14,'Sequence Routings'!D:D,'FAB OVERVIEW'!$P$7)+SUMIFS('Sequence Routings'!E:E,'Sequence Routings'!C:C,'FAB OVERVIEW'!P14,'Sequence Routings'!D:D,'FAB OVERVIEW'!$P$7)</f>
        <v>0.50009999999999999</v>
      </c>
      <c r="S14" s="54"/>
    </row>
    <row r="15" spans="1:27" x14ac:dyDescent="0.35">
      <c r="B15" s="13" t="str">
        <v>06-16</v>
      </c>
      <c r="C15" s="13" cm="1">
        <f t="array" ref="C15">SUM(_xlfn._xlws.FILTER('A02 FAB'!$D$5:$D$60,'A02 FAB'!$B$5:$B$60='FAB OVERVIEW'!B15,_xlfn._xlws.FILTER('A03 FAB'!$D$5:$D$100,'A03 FAB'!$B$5:$B$100='FAB OVERVIEW'!B15,_xlfn._xlws.FILTER('A05 FAB'!$C$7:$C$13,'A05 FAB'!$A$7:$A$13='FAB OVERVIEW'!B15,_xlfn._xlws.FILTER('A07 FAB'!$D$5:$D$125,'A07 FAB'!$B$5:$B$125='FAB OVERVIEW'!B15)))))</f>
        <v>25</v>
      </c>
      <c r="D15" s="41">
        <f>C15*SUMIFS('Sequence Routings'!H:H,'Sequence Routings'!C:C,'FAB OVERVIEW'!B15,'Sequence Routings'!D:D,'FAB OVERVIEW'!$B$7)+SUMIFS('Sequence Routings'!E:E,'Sequence Routings'!C:C,'FAB OVERVIEW'!B15,'Sequence Routings'!D:D,'FAB OVERVIEW'!$B$7)</f>
        <v>0.34475</v>
      </c>
      <c r="E15" s="52">
        <f>C15*SUMIFS('Sequence Routings'!H:H,'Sequence Routings'!C:C,'FAB OVERVIEW'!B15,'Sequence Routings'!D:D,'FAB OVERVIEW'!$E$7)+SUMIFS('Sequence Routings'!E:E,'Sequence Routings'!C:C,'FAB OVERVIEW'!B15,'Sequence Routings'!D:D,'FAB OVERVIEW'!$E$7)</f>
        <v>0.12429999999999999</v>
      </c>
      <c r="F15" s="13" t="str">
        <v>06-16</v>
      </c>
      <c r="G15" s="13" cm="1">
        <f t="array" ref="G15">SUM(_xlfn._xlws.FILTER('A02 FAB'!$D$5:$D$60,'A02 FAB'!$B$5:$B$60='FAB OVERVIEW'!F15,_xlfn._xlws.FILTER('A03 FAB'!$D$5:$D$100,'A03 FAB'!$B$5:$B$100='FAB OVERVIEW'!F15,_xlfn._xlws.FILTER('A05 FAB'!$C$7:$C$13,'A05 FAB'!$A$7:$A$13='FAB OVERVIEW'!F15,_xlfn._xlws.FILTER('A07 FAB'!$D$5:$D$125,'A07 FAB'!$B$5:$B$125='FAB OVERVIEW'!F15)))))</f>
        <v>25</v>
      </c>
      <c r="H15" s="14">
        <f>G15*SUMIFS('Sequence Routings'!H:H,'Sequence Routings'!C:C,'FAB OVERVIEW'!F15,'Sequence Routings'!D:D,'FAB OVERVIEW'!$F$7)+SUMIFS('Sequence Routings'!E:E,'Sequence Routings'!C:C,'FAB OVERVIEW'!F15,'Sequence Routings'!D:D,'FAB OVERVIEW'!$F$7)</f>
        <v>0.26950000000000002</v>
      </c>
      <c r="I15" s="41" t="s">
        <v>6769</v>
      </c>
      <c r="J15" s="13">
        <v>100059</v>
      </c>
      <c r="K15" s="13" cm="1">
        <f t="array" ref="K15">SUM(_xlfn._xlws.FILTER('A02 FAB'!$D$5:$D$60,'A02 FAB'!$B$5:$B$60='FAB OVERVIEW'!J15,_xlfn._xlws.FILTER('A03 FAB'!$D$5:$D$100,'A03 FAB'!$B$5:$B$100='FAB OVERVIEW'!J15,_xlfn._xlws.FILTER('A05 FAB'!$C$7:$C$13,'A05 FAB'!$A$7:$A$13='FAB OVERVIEW'!J15,_xlfn._xlws.FILTER('A07 FAB'!$D$5:$D$125,'A07 FAB'!$B$5:$B$125='FAB OVERVIEW'!J15)))))</f>
        <v>30</v>
      </c>
      <c r="L15" s="41">
        <f>K15*SUMIFS('Sequence Routings'!H:H,'Sequence Routings'!C:C,'FAB OVERVIEW'!J15,'Sequence Routings'!D:D,'FAB OVERVIEW'!$J$7)+SUMIFS('Sequence Routings'!E:E,'Sequence Routings'!C:C,'FAB OVERVIEW'!J15,'Sequence Routings'!D:D,'FAB OVERVIEW'!$J$7)</f>
        <v>0.26690000000000003</v>
      </c>
      <c r="M15" s="13" t="str">
        <v>100344-G-CSA</v>
      </c>
      <c r="N15" s="13" cm="1">
        <f t="array" ref="N15">SUM(_xlfn._xlws.FILTER('A02 FAB'!$D$5:$D$60,'A02 FAB'!$B$5:$B$60='FAB OVERVIEW'!M15,_xlfn._xlws.FILTER('A03 FAB'!$D$5:$D$100,'A03 FAB'!$B$5:$B$100='FAB OVERVIEW'!M15,_xlfn._xlws.FILTER('A05 FAB'!$C$7:$C$13,'A05 FAB'!$A$7:$A$13='FAB OVERVIEW'!M15,_xlfn._xlws.FILTER('A07 FAB'!$D$5:$D$125,'A07 FAB'!$B$5:$B$125='FAB OVERVIEW'!M15)))))</f>
        <v>25</v>
      </c>
      <c r="O15" s="41">
        <f>N15*SUMIFS('Sequence Routings'!H:H,'Sequence Routings'!C:C,'FAB OVERVIEW'!M15,'Sequence Routings'!D:D,'FAB OVERVIEW'!$M$7)+SUMIFS('Sequence Routings'!E:E,'Sequence Routings'!C:C,'FAB OVERVIEW'!J15,'Sequence Routings'!D:D,'FAB OVERVIEW'!$M$7)</f>
        <v>0.20825000000000002</v>
      </c>
      <c r="P15">
        <v>104472</v>
      </c>
      <c r="Q15" cm="1">
        <f t="array" ref="Q15">SUM(_xlfn._xlws.FILTER('A02 FAB'!$D$5:$D$60,'A02 FAB'!$B$5:$B$60='FAB OVERVIEW'!P15,_xlfn._xlws.FILTER('A03 FAB'!$D$5:$D$100,'A03 FAB'!$B$5:$B$100='FAB OVERVIEW'!P15,_xlfn._xlws.FILTER('A05 FAB'!$C$7:$C$13,'A05 FAB'!$A$7:$A$13='FAB OVERVIEW'!P15,_xlfn._xlws.FILTER('A07 FAB'!$D$5:$D$125,'A07 FAB'!$B$5:$B$125='FAB OVERVIEW'!P15)))))</f>
        <v>30</v>
      </c>
      <c r="R15" s="60">
        <f>Q15*SUMIFS('Sequence Routings'!H:H,'Sequence Routings'!C:C,'FAB OVERVIEW'!P15,'Sequence Routings'!D:D,'FAB OVERVIEW'!$P$7)+SUMIFS('Sequence Routings'!E:E,'Sequence Routings'!C:C,'FAB OVERVIEW'!P15,'Sequence Routings'!D:D,'FAB OVERVIEW'!$P$7)</f>
        <v>0.50009999999999999</v>
      </c>
      <c r="S15" s="53"/>
    </row>
    <row r="16" spans="1:27" x14ac:dyDescent="0.35">
      <c r="B16" s="13" t="str">
        <v>100-0105</v>
      </c>
      <c r="C16" s="13" cm="1">
        <f t="array" ref="C16">SUM(_xlfn._xlws.FILTER('A02 FAB'!$D$5:$D$60,'A02 FAB'!$B$5:$B$60='FAB OVERVIEW'!B16,_xlfn._xlws.FILTER('A03 FAB'!$D$5:$D$100,'A03 FAB'!$B$5:$B$100='FAB OVERVIEW'!B16,_xlfn._xlws.FILTER('A05 FAB'!$C$7:$C$13,'A05 FAB'!$A$7:$A$13='FAB OVERVIEW'!B16,_xlfn._xlws.FILTER('A07 FAB'!$D$5:$D$125,'A07 FAB'!$B$5:$B$125='FAB OVERVIEW'!B16)))))</f>
        <v>15</v>
      </c>
      <c r="D16" s="41">
        <f>C16*SUMIFS('Sequence Routings'!H:H,'Sequence Routings'!C:C,'FAB OVERVIEW'!B16,'Sequence Routings'!D:D,'FAB OVERVIEW'!$B$7)+SUMIFS('Sequence Routings'!E:E,'Sequence Routings'!C:C,'FAB OVERVIEW'!B16,'Sequence Routings'!D:D,'FAB OVERVIEW'!$B$7)</f>
        <v>0.72945000000000004</v>
      </c>
      <c r="E16" s="52">
        <f>C16*SUMIFS('Sequence Routings'!H:H,'Sequence Routings'!C:C,'FAB OVERVIEW'!B16,'Sequence Routings'!D:D,'FAB OVERVIEW'!$E$7)+SUMIFS('Sequence Routings'!E:E,'Sequence Routings'!C:C,'FAB OVERVIEW'!B16,'Sequence Routings'!D:D,'FAB OVERVIEW'!$E$7)</f>
        <v>0.20255000000000001</v>
      </c>
      <c r="F16" s="13" t="str">
        <v>100-0105</v>
      </c>
      <c r="G16" s="13" cm="1">
        <f t="array" ref="G16">SUM(_xlfn._xlws.FILTER('A02 FAB'!$D$5:$D$60,'A02 FAB'!$B$5:$B$60='FAB OVERVIEW'!F16,_xlfn._xlws.FILTER('A03 FAB'!$D$5:$D$100,'A03 FAB'!$B$5:$B$100='FAB OVERVIEW'!F16,_xlfn._xlws.FILTER('A05 FAB'!$C$7:$C$13,'A05 FAB'!$A$7:$A$13='FAB OVERVIEW'!F16,_xlfn._xlws.FILTER('A07 FAB'!$D$5:$D$125,'A07 FAB'!$B$5:$B$125='FAB OVERVIEW'!F16)))))</f>
        <v>15</v>
      </c>
      <c r="H16" s="14">
        <f>G16*SUMIFS('Sequence Routings'!H:H,'Sequence Routings'!C:C,'FAB OVERVIEW'!F16,'Sequence Routings'!D:D,'FAB OVERVIEW'!$F$7)+SUMIFS('Sequence Routings'!E:E,'Sequence Routings'!C:C,'FAB OVERVIEW'!F16,'Sequence Routings'!D:D,'FAB OVERVIEW'!$F$7)</f>
        <v>1.0813999999999999</v>
      </c>
      <c r="I16" s="41" t="s">
        <v>6770</v>
      </c>
      <c r="J16" s="13">
        <v>100070</v>
      </c>
      <c r="K16" s="13" cm="1">
        <f t="array" ref="K16">SUM(_xlfn._xlws.FILTER('A02 FAB'!$D$5:$D$60,'A02 FAB'!$B$5:$B$60='FAB OVERVIEW'!J16,_xlfn._xlws.FILTER('A03 FAB'!$D$5:$D$100,'A03 FAB'!$B$5:$B$100='FAB OVERVIEW'!J16,_xlfn._xlws.FILTER('A05 FAB'!$C$7:$C$13,'A05 FAB'!$A$7:$A$13='FAB OVERVIEW'!J16,_xlfn._xlws.FILTER('A07 FAB'!$D$5:$D$125,'A07 FAB'!$B$5:$B$125='FAB OVERVIEW'!J16)))))</f>
        <v>10</v>
      </c>
      <c r="L16" s="41">
        <f>K16*SUMIFS('Sequence Routings'!H:H,'Sequence Routings'!C:C,'FAB OVERVIEW'!J16,'Sequence Routings'!D:D,'FAB OVERVIEW'!$J$7)+SUMIFS('Sequence Routings'!E:E,'Sequence Routings'!C:C,'FAB OVERVIEW'!J16,'Sequence Routings'!D:D,'FAB OVERVIEW'!$J$7)</f>
        <v>1.2758</v>
      </c>
      <c r="M16" s="13" t="str">
        <v>100399-G-CSA</v>
      </c>
      <c r="N16" s="13" cm="1">
        <f t="array" ref="N16">SUM(_xlfn._xlws.FILTER('A02 FAB'!$D$5:$D$60,'A02 FAB'!$B$5:$B$60='FAB OVERVIEW'!M16,_xlfn._xlws.FILTER('A03 FAB'!$D$5:$D$100,'A03 FAB'!$B$5:$B$100='FAB OVERVIEW'!M16,_xlfn._xlws.FILTER('A05 FAB'!$C$7:$C$13,'A05 FAB'!$A$7:$A$13='FAB OVERVIEW'!M16,_xlfn._xlws.FILTER('A07 FAB'!$D$5:$D$125,'A07 FAB'!$B$5:$B$125='FAB OVERVIEW'!M16)))))</f>
        <v>30</v>
      </c>
      <c r="O16" s="41">
        <f>N16*SUMIFS('Sequence Routings'!H:H,'Sequence Routings'!C:C,'FAB OVERVIEW'!M16,'Sequence Routings'!D:D,'FAB OVERVIEW'!$M$7)+SUMIFS('Sequence Routings'!E:E,'Sequence Routings'!C:C,'FAB OVERVIEW'!J16,'Sequence Routings'!D:D,'FAB OVERVIEW'!$M$7)</f>
        <v>5.0001000000000007</v>
      </c>
      <c r="P16">
        <v>105001</v>
      </c>
      <c r="Q16" cm="1">
        <f t="array" ref="Q16">SUM(_xlfn._xlws.FILTER('A02 FAB'!$D$5:$D$60,'A02 FAB'!$B$5:$B$60='FAB OVERVIEW'!P16,_xlfn._xlws.FILTER('A03 FAB'!$D$5:$D$100,'A03 FAB'!$B$5:$B$100='FAB OVERVIEW'!P16,_xlfn._xlws.FILTER('A05 FAB'!$C$7:$C$13,'A05 FAB'!$A$7:$A$13='FAB OVERVIEW'!P16,_xlfn._xlws.FILTER('A07 FAB'!$D$5:$D$125,'A07 FAB'!$B$5:$B$125='FAB OVERVIEW'!P16)))))</f>
        <v>180</v>
      </c>
      <c r="R16" s="60">
        <f>Q16*SUMIFS('Sequence Routings'!H:H,'Sequence Routings'!C:C,'FAB OVERVIEW'!P16,'Sequence Routings'!D:D,'FAB OVERVIEW'!$P$7)+SUMIFS('Sequence Routings'!E:E,'Sequence Routings'!C:C,'FAB OVERVIEW'!P16,'Sequence Routings'!D:D,'FAB OVERVIEW'!$P$7)</f>
        <v>0.26300000000000001</v>
      </c>
      <c r="S16" s="53"/>
    </row>
    <row r="17" spans="2:19" x14ac:dyDescent="0.35">
      <c r="B17" s="13" t="str">
        <v>100-0205</v>
      </c>
      <c r="C17" s="13" cm="1">
        <f t="array" ref="C17">SUM(_xlfn._xlws.FILTER('A02 FAB'!$D$5:$D$60,'A02 FAB'!$B$5:$B$60='FAB OVERVIEW'!B17,_xlfn._xlws.FILTER('A03 FAB'!$D$5:$D$100,'A03 FAB'!$B$5:$B$100='FAB OVERVIEW'!B17,_xlfn._xlws.FILTER('A05 FAB'!$C$7:$C$13,'A05 FAB'!$A$7:$A$13='FAB OVERVIEW'!B17,_xlfn._xlws.FILTER('A07 FAB'!$D$5:$D$125,'A07 FAB'!$B$5:$B$125='FAB OVERVIEW'!B17)))))</f>
        <v>15</v>
      </c>
      <c r="D17" s="41">
        <f>C17*SUMIFS('Sequence Routings'!H:H,'Sequence Routings'!C:C,'FAB OVERVIEW'!B17,'Sequence Routings'!D:D,'FAB OVERVIEW'!$B$7)+SUMIFS('Sequence Routings'!E:E,'Sequence Routings'!C:C,'FAB OVERVIEW'!B17,'Sequence Routings'!D:D,'FAB OVERVIEW'!$B$7)</f>
        <v>0.4395</v>
      </c>
      <c r="E17" s="52">
        <f>C17*SUMIFS('Sequence Routings'!H:H,'Sequence Routings'!C:C,'FAB OVERVIEW'!B17,'Sequence Routings'!D:D,'FAB OVERVIEW'!$E$7)+SUMIFS('Sequence Routings'!E:E,'Sequence Routings'!C:C,'FAB OVERVIEW'!B17,'Sequence Routings'!D:D,'FAB OVERVIEW'!$E$7)</f>
        <v>0.22084999999999999</v>
      </c>
      <c r="F17" s="13" t="str">
        <v>100-0205</v>
      </c>
      <c r="G17" s="13" cm="1">
        <f t="array" ref="G17">SUM(_xlfn._xlws.FILTER('A02 FAB'!$D$5:$D$60,'A02 FAB'!$B$5:$B$60='FAB OVERVIEW'!F17,_xlfn._xlws.FILTER('A03 FAB'!$D$5:$D$100,'A03 FAB'!$B$5:$B$100='FAB OVERVIEW'!F17,_xlfn._xlws.FILTER('A05 FAB'!$C$7:$C$13,'A05 FAB'!$A$7:$A$13='FAB OVERVIEW'!F17,_xlfn._xlws.FILTER('A07 FAB'!$D$5:$D$125,'A07 FAB'!$B$5:$B$125='FAB OVERVIEW'!F17)))))</f>
        <v>15</v>
      </c>
      <c r="H17" s="14">
        <f>G17*SUMIFS('Sequence Routings'!H:H,'Sequence Routings'!C:C,'FAB OVERVIEW'!F17,'Sequence Routings'!D:D,'FAB OVERVIEW'!$F$7)+SUMIFS('Sequence Routings'!E:E,'Sequence Routings'!C:C,'FAB OVERVIEW'!F17,'Sequence Routings'!D:D,'FAB OVERVIEW'!$F$7)</f>
        <v>1.2356</v>
      </c>
      <c r="I17" s="41" t="s">
        <v>6770</v>
      </c>
      <c r="J17" s="13">
        <v>100078</v>
      </c>
      <c r="K17" s="13" cm="1">
        <f t="array" ref="K17">SUM(_xlfn._xlws.FILTER('A02 FAB'!$D$5:$D$60,'A02 FAB'!$B$5:$B$60='FAB OVERVIEW'!J17,_xlfn._xlws.FILTER('A03 FAB'!$D$5:$D$100,'A03 FAB'!$B$5:$B$100='FAB OVERVIEW'!J17,_xlfn._xlws.FILTER('A05 FAB'!$C$7:$C$13,'A05 FAB'!$A$7:$A$13='FAB OVERVIEW'!J17,_xlfn._xlws.FILTER('A07 FAB'!$D$5:$D$125,'A07 FAB'!$B$5:$B$125='FAB OVERVIEW'!J17)))))</f>
        <v>20</v>
      </c>
      <c r="L17" s="41">
        <f>K17*SUMIFS('Sequence Routings'!H:H,'Sequence Routings'!C:C,'FAB OVERVIEW'!J17,'Sequence Routings'!D:D,'FAB OVERVIEW'!$J$7)+SUMIFS('Sequence Routings'!E:E,'Sequence Routings'!C:C,'FAB OVERVIEW'!J17,'Sequence Routings'!D:D,'FAB OVERVIEW'!$J$7)</f>
        <v>0.76700000000000002</v>
      </c>
      <c r="M17" s="13" t="str">
        <v>100410-G-CSA</v>
      </c>
      <c r="N17" s="13" cm="1">
        <f t="array" ref="N17">SUM(_xlfn._xlws.FILTER('A02 FAB'!$D$5:$D$60,'A02 FAB'!$B$5:$B$60='FAB OVERVIEW'!M17,_xlfn._xlws.FILTER('A03 FAB'!$D$5:$D$100,'A03 FAB'!$B$5:$B$100='FAB OVERVIEW'!M17,_xlfn._xlws.FILTER('A05 FAB'!$C$7:$C$13,'A05 FAB'!$A$7:$A$13='FAB OVERVIEW'!M17,_xlfn._xlws.FILTER('A07 FAB'!$D$5:$D$125,'A07 FAB'!$B$5:$B$125='FAB OVERVIEW'!M17)))))</f>
        <v>10</v>
      </c>
      <c r="O17" s="41">
        <f>N17*SUMIFS('Sequence Routings'!H:H,'Sequence Routings'!C:C,'FAB OVERVIEW'!M17,'Sequence Routings'!D:D,'FAB OVERVIEW'!$M$7)+SUMIFS('Sequence Routings'!E:E,'Sequence Routings'!C:C,'FAB OVERVIEW'!J17,'Sequence Routings'!D:D,'FAB OVERVIEW'!$M$7)</f>
        <v>0.3</v>
      </c>
      <c r="P17" t="str">
        <v>64-04-SS</v>
      </c>
      <c r="Q17" cm="1">
        <f t="array" ref="Q17">SUM(_xlfn._xlws.FILTER('A02 FAB'!$D$5:$D$60,'A02 FAB'!$B$5:$B$60='FAB OVERVIEW'!P17,_xlfn._xlws.FILTER('A03 FAB'!$D$5:$D$100,'A03 FAB'!$B$5:$B$100='FAB OVERVIEW'!P17,_xlfn._xlws.FILTER('A05 FAB'!$C$7:$C$13,'A05 FAB'!$A$7:$A$13='FAB OVERVIEW'!P17,_xlfn._xlws.FILTER('A07 FAB'!$D$5:$D$125,'A07 FAB'!$B$5:$B$125='FAB OVERVIEW'!P17)))))</f>
        <v>60</v>
      </c>
      <c r="R17" s="60">
        <f>Q17*SUMIFS('Sequence Routings'!H:H,'Sequence Routings'!C:C,'FAB OVERVIEW'!P17,'Sequence Routings'!D:D,'FAB OVERVIEW'!$P$7)+SUMIFS('Sequence Routings'!E:E,'Sequence Routings'!C:C,'FAB OVERVIEW'!P17,'Sequence Routings'!D:D,'FAB OVERVIEW'!$P$7)</f>
        <v>1.0002</v>
      </c>
      <c r="S17" s="53"/>
    </row>
    <row r="18" spans="2:19" x14ac:dyDescent="0.35">
      <c r="B18" s="13" t="str">
        <v>100-0305</v>
      </c>
      <c r="C18" s="13" cm="1">
        <f t="array" ref="C18">SUM(_xlfn._xlws.FILTER('A02 FAB'!$D$5:$D$60,'A02 FAB'!$B$5:$B$60='FAB OVERVIEW'!B18,_xlfn._xlws.FILTER('A03 FAB'!$D$5:$D$100,'A03 FAB'!$B$5:$B$100='FAB OVERVIEW'!B18,_xlfn._xlws.FILTER('A05 FAB'!$C$7:$C$13,'A05 FAB'!$A$7:$A$13='FAB OVERVIEW'!B18,_xlfn._xlws.FILTER('A07 FAB'!$D$5:$D$125,'A07 FAB'!$B$5:$B$125='FAB OVERVIEW'!B18)))))</f>
        <v>15</v>
      </c>
      <c r="D18" s="41">
        <f>C18*SUMIFS('Sequence Routings'!H:H,'Sequence Routings'!C:C,'FAB OVERVIEW'!B18,'Sequence Routings'!D:D,'FAB OVERVIEW'!$B$7)+SUMIFS('Sequence Routings'!E:E,'Sequence Routings'!C:C,'FAB OVERVIEW'!B18,'Sequence Routings'!D:D,'FAB OVERVIEW'!$B$7)</f>
        <v>0.67669999999999997</v>
      </c>
      <c r="E18" s="52">
        <f>C18*SUMIFS('Sequence Routings'!H:H,'Sequence Routings'!C:C,'FAB OVERVIEW'!B18,'Sequence Routings'!D:D,'FAB OVERVIEW'!$E$7)+SUMIFS('Sequence Routings'!E:E,'Sequence Routings'!C:C,'FAB OVERVIEW'!B18,'Sequence Routings'!D:D,'FAB OVERVIEW'!$E$7)</f>
        <v>0.36079999999999995</v>
      </c>
      <c r="F18" s="13" t="str">
        <v>100-0305</v>
      </c>
      <c r="G18" s="13" cm="1">
        <f t="array" ref="G18">SUM(_xlfn._xlws.FILTER('A02 FAB'!$D$5:$D$60,'A02 FAB'!$B$5:$B$60='FAB OVERVIEW'!F18,_xlfn._xlws.FILTER('A03 FAB'!$D$5:$D$100,'A03 FAB'!$B$5:$B$100='FAB OVERVIEW'!F18,_xlfn._xlws.FILTER('A05 FAB'!$C$7:$C$13,'A05 FAB'!$A$7:$A$13='FAB OVERVIEW'!F18,_xlfn._xlws.FILTER('A07 FAB'!$D$5:$D$125,'A07 FAB'!$B$5:$B$125='FAB OVERVIEW'!F18)))))</f>
        <v>15</v>
      </c>
      <c r="H18" s="14">
        <f>G18*SUMIFS('Sequence Routings'!H:H,'Sequence Routings'!C:C,'FAB OVERVIEW'!F18,'Sequence Routings'!D:D,'FAB OVERVIEW'!$F$7)+SUMIFS('Sequence Routings'!E:E,'Sequence Routings'!C:C,'FAB OVERVIEW'!F18,'Sequence Routings'!D:D,'FAB OVERVIEW'!$F$7)</f>
        <v>0.50385000000000002</v>
      </c>
      <c r="I18" s="41" t="s">
        <v>6774</v>
      </c>
      <c r="J18" s="13">
        <v>100117</v>
      </c>
      <c r="K18" s="13" cm="1">
        <f t="array" ref="K18">SUM(_xlfn._xlws.FILTER('A02 FAB'!$D$5:$D$60,'A02 FAB'!$B$5:$B$60='FAB OVERVIEW'!J18,_xlfn._xlws.FILTER('A03 FAB'!$D$5:$D$100,'A03 FAB'!$B$5:$B$100='FAB OVERVIEW'!J18,_xlfn._xlws.FILTER('A05 FAB'!$C$7:$C$13,'A05 FAB'!$A$7:$A$13='FAB OVERVIEW'!J18,_xlfn._xlws.FILTER('A07 FAB'!$D$5:$D$125,'A07 FAB'!$B$5:$B$125='FAB OVERVIEW'!J18)))))</f>
        <v>75</v>
      </c>
      <c r="L18" s="41">
        <f>K18*SUMIFS('Sequence Routings'!H:H,'Sequence Routings'!C:C,'FAB OVERVIEW'!J18,'Sequence Routings'!D:D,'FAB OVERVIEW'!$J$7)+SUMIFS('Sequence Routings'!E:E,'Sequence Routings'!C:C,'FAB OVERVIEW'!J18,'Sequence Routings'!D:D,'FAB OVERVIEW'!$J$7)</f>
        <v>6.1219999999999999</v>
      </c>
      <c r="M18" s="13" t="str">
        <v>100411-G-CSA</v>
      </c>
      <c r="N18" s="13" cm="1">
        <f t="array" ref="N18">SUM(_xlfn._xlws.FILTER('A02 FAB'!$D$5:$D$60,'A02 FAB'!$B$5:$B$60='FAB OVERVIEW'!M18,_xlfn._xlws.FILTER('A03 FAB'!$D$5:$D$100,'A03 FAB'!$B$5:$B$100='FAB OVERVIEW'!M18,_xlfn._xlws.FILTER('A05 FAB'!$C$7:$C$13,'A05 FAB'!$A$7:$A$13='FAB OVERVIEW'!M18,_xlfn._xlws.FILTER('A07 FAB'!$D$5:$D$125,'A07 FAB'!$B$5:$B$125='FAB OVERVIEW'!M18)))))</f>
        <v>20</v>
      </c>
      <c r="O18" s="41">
        <f>N18*SUMIFS('Sequence Routings'!H:H,'Sequence Routings'!C:C,'FAB OVERVIEW'!M18,'Sequence Routings'!D:D,'FAB OVERVIEW'!$M$7)+SUMIFS('Sequence Routings'!E:E,'Sequence Routings'!C:C,'FAB OVERVIEW'!J18,'Sequence Routings'!D:D,'FAB OVERVIEW'!$M$7)</f>
        <v>0.6</v>
      </c>
      <c r="P18" t="str">
        <v>64-07-SS</v>
      </c>
      <c r="Q18" cm="1">
        <f t="array" ref="Q18">SUM(_xlfn._xlws.FILTER('A02 FAB'!$D$5:$D$60,'A02 FAB'!$B$5:$B$60='FAB OVERVIEW'!P18,_xlfn._xlws.FILTER('A03 FAB'!$D$5:$D$100,'A03 FAB'!$B$5:$B$100='FAB OVERVIEW'!P18,_xlfn._xlws.FILTER('A05 FAB'!$C$7:$C$13,'A05 FAB'!$A$7:$A$13='FAB OVERVIEW'!P18,_xlfn._xlws.FILTER('A07 FAB'!$D$5:$D$125,'A07 FAB'!$B$5:$B$125='FAB OVERVIEW'!P18)))))</f>
        <v>30</v>
      </c>
      <c r="R18" s="60">
        <f>Q18*SUMIFS('Sequence Routings'!H:H,'Sequence Routings'!C:C,'FAB OVERVIEW'!P18,'Sequence Routings'!D:D,'FAB OVERVIEW'!$P$7)+SUMIFS('Sequence Routings'!E:E,'Sequence Routings'!C:C,'FAB OVERVIEW'!P18,'Sequence Routings'!D:D,'FAB OVERVIEW'!$P$7)</f>
        <v>1.5</v>
      </c>
      <c r="S18" s="54"/>
    </row>
    <row r="19" spans="2:19" x14ac:dyDescent="0.35">
      <c r="B19" s="13" t="str">
        <v>100-04</v>
      </c>
      <c r="C19" s="13" cm="1">
        <f t="array" ref="C19">SUM(_xlfn._xlws.FILTER('A02 FAB'!$D$5:$D$60,'A02 FAB'!$B$5:$B$60='FAB OVERVIEW'!B19,_xlfn._xlws.FILTER('A03 FAB'!$D$5:$D$100,'A03 FAB'!$B$5:$B$100='FAB OVERVIEW'!B19,_xlfn._xlws.FILTER('A05 FAB'!$C$7:$C$13,'A05 FAB'!$A$7:$A$13='FAB OVERVIEW'!B19,_xlfn._xlws.FILTER('A07 FAB'!$D$5:$D$125,'A07 FAB'!$B$5:$B$125='FAB OVERVIEW'!B19)))))</f>
        <v>15</v>
      </c>
      <c r="D19" s="41">
        <f>C19*SUMIFS('Sequence Routings'!H:H,'Sequence Routings'!C:C,'FAB OVERVIEW'!B19,'Sequence Routings'!D:D,'FAB OVERVIEW'!$B$7)+SUMIFS('Sequence Routings'!E:E,'Sequence Routings'!C:C,'FAB OVERVIEW'!B19,'Sequence Routings'!D:D,'FAB OVERVIEW'!$B$7)</f>
        <v>0.34425</v>
      </c>
      <c r="E19" s="52">
        <f>C19*SUMIFS('Sequence Routings'!H:H,'Sequence Routings'!C:C,'FAB OVERVIEW'!B19,'Sequence Routings'!D:D,'FAB OVERVIEW'!$E$7)+SUMIFS('Sequence Routings'!E:E,'Sequence Routings'!C:C,'FAB OVERVIEW'!B19,'Sequence Routings'!D:D,'FAB OVERVIEW'!$E$7)</f>
        <v>9.5750000000000002E-2</v>
      </c>
      <c r="F19" s="13" t="str">
        <v>100-04</v>
      </c>
      <c r="G19" s="13" cm="1">
        <f t="array" ref="G19">SUM(_xlfn._xlws.FILTER('A02 FAB'!$D$5:$D$60,'A02 FAB'!$B$5:$B$60='FAB OVERVIEW'!F19,_xlfn._xlws.FILTER('A03 FAB'!$D$5:$D$100,'A03 FAB'!$B$5:$B$100='FAB OVERVIEW'!F19,_xlfn._xlws.FILTER('A05 FAB'!$C$7:$C$13,'A05 FAB'!$A$7:$A$13='FAB OVERVIEW'!F19,_xlfn._xlws.FILTER('A07 FAB'!$D$5:$D$125,'A07 FAB'!$B$5:$B$125='FAB OVERVIEW'!F19)))))</f>
        <v>15</v>
      </c>
      <c r="H19" s="14">
        <f>G19*SUMIFS('Sequence Routings'!H:H,'Sequence Routings'!C:C,'FAB OVERVIEW'!F19,'Sequence Routings'!D:D,'FAB OVERVIEW'!$F$7)+SUMIFS('Sequence Routings'!E:E,'Sequence Routings'!C:C,'FAB OVERVIEW'!F19,'Sequence Routings'!D:D,'FAB OVERVIEW'!$F$7)</f>
        <v>0.248</v>
      </c>
      <c r="I19" s="41" t="s">
        <v>6769</v>
      </c>
      <c r="J19" s="13">
        <v>100162</v>
      </c>
      <c r="K19" s="13" cm="1">
        <f t="array" ref="K19">SUM(_xlfn._xlws.FILTER('A02 FAB'!$D$5:$D$60,'A02 FAB'!$B$5:$B$60='FAB OVERVIEW'!J19,_xlfn._xlws.FILTER('A03 FAB'!$D$5:$D$100,'A03 FAB'!$B$5:$B$100='FAB OVERVIEW'!J19,_xlfn._xlws.FILTER('A05 FAB'!$C$7:$C$13,'A05 FAB'!$A$7:$A$13='FAB OVERVIEW'!J19,_xlfn._xlws.FILTER('A07 FAB'!$D$5:$D$125,'A07 FAB'!$B$5:$B$125='FAB OVERVIEW'!J19)))))</f>
        <v>95</v>
      </c>
      <c r="L19" s="41">
        <f>K19*SUMIFS('Sequence Routings'!H:H,'Sequence Routings'!C:C,'FAB OVERVIEW'!J19,'Sequence Routings'!D:D,'FAB OVERVIEW'!$J$7)+SUMIFS('Sequence Routings'!E:E,'Sequence Routings'!C:C,'FAB OVERVIEW'!J19,'Sequence Routings'!D:D,'FAB OVERVIEW'!$J$7)</f>
        <v>4.6351000000000004</v>
      </c>
      <c r="M19" s="13" t="str">
        <v>101047-G-CSA</v>
      </c>
      <c r="N19" s="13" cm="1">
        <f t="array" ref="N19">SUM(_xlfn._xlws.FILTER('A02 FAB'!$D$5:$D$60,'A02 FAB'!$B$5:$B$60='FAB OVERVIEW'!M19,_xlfn._xlws.FILTER('A03 FAB'!$D$5:$D$100,'A03 FAB'!$B$5:$B$100='FAB OVERVIEW'!M19,_xlfn._xlws.FILTER('A05 FAB'!$C$7:$C$13,'A05 FAB'!$A$7:$A$13='FAB OVERVIEW'!M19,_xlfn._xlws.FILTER('A07 FAB'!$D$5:$D$125,'A07 FAB'!$B$5:$B$125='FAB OVERVIEW'!M19)))))</f>
        <v>30</v>
      </c>
      <c r="O19" s="41">
        <f>N19*SUMIFS('Sequence Routings'!H:H,'Sequence Routings'!C:C,'FAB OVERVIEW'!M19,'Sequence Routings'!D:D,'FAB OVERVIEW'!$M$7)+SUMIFS('Sequence Routings'!E:E,'Sequence Routings'!C:C,'FAB OVERVIEW'!J19,'Sequence Routings'!D:D,'FAB OVERVIEW'!$M$7)</f>
        <v>0.24990000000000001</v>
      </c>
      <c r="S19" s="53"/>
    </row>
    <row r="20" spans="2:19" x14ac:dyDescent="0.35">
      <c r="B20" s="13" t="str">
        <v>100-05</v>
      </c>
      <c r="C20" s="13" cm="1">
        <f t="array" ref="C20">SUM(_xlfn._xlws.FILTER('A02 FAB'!$D$5:$D$60,'A02 FAB'!$B$5:$B$60='FAB OVERVIEW'!B20,_xlfn._xlws.FILTER('A03 FAB'!$D$5:$D$100,'A03 FAB'!$B$5:$B$100='FAB OVERVIEW'!B20,_xlfn._xlws.FILTER('A05 FAB'!$C$7:$C$13,'A05 FAB'!$A$7:$A$13='FAB OVERVIEW'!B20,_xlfn._xlws.FILTER('A07 FAB'!$D$5:$D$125,'A07 FAB'!$B$5:$B$125='FAB OVERVIEW'!B20)))))</f>
        <v>15</v>
      </c>
      <c r="D20" s="41">
        <f>C20*SUMIFS('Sequence Routings'!H:H,'Sequence Routings'!C:C,'FAB OVERVIEW'!B20,'Sequence Routings'!D:D,'FAB OVERVIEW'!$B$7)+SUMIFS('Sequence Routings'!E:E,'Sequence Routings'!C:C,'FAB OVERVIEW'!B20,'Sequence Routings'!D:D,'FAB OVERVIEW'!$B$7)</f>
        <v>0.39945000000000003</v>
      </c>
      <c r="E20" s="52">
        <f>C20*SUMIFS('Sequence Routings'!H:H,'Sequence Routings'!C:C,'FAB OVERVIEW'!B20,'Sequence Routings'!D:D,'FAB OVERVIEW'!$E$7)+SUMIFS('Sequence Routings'!E:E,'Sequence Routings'!C:C,'FAB OVERVIEW'!B20,'Sequence Routings'!D:D,'FAB OVERVIEW'!$E$7)</f>
        <v>0.14584999999999998</v>
      </c>
      <c r="F20" s="13" t="str">
        <v>100-05</v>
      </c>
      <c r="G20" s="13" cm="1">
        <f t="array" ref="G20">SUM(_xlfn._xlws.FILTER('A02 FAB'!$D$5:$D$60,'A02 FAB'!$B$5:$B$60='FAB OVERVIEW'!F20,_xlfn._xlws.FILTER('A03 FAB'!$D$5:$D$100,'A03 FAB'!$B$5:$B$100='FAB OVERVIEW'!F20,_xlfn._xlws.FILTER('A05 FAB'!$C$7:$C$13,'A05 FAB'!$A$7:$A$13='FAB OVERVIEW'!F20,_xlfn._xlws.FILTER('A07 FAB'!$D$5:$D$125,'A07 FAB'!$B$5:$B$125='FAB OVERVIEW'!F20)))))</f>
        <v>15</v>
      </c>
      <c r="H20" s="14">
        <f>G20*SUMIFS('Sequence Routings'!H:H,'Sequence Routings'!C:C,'FAB OVERVIEW'!F20,'Sequence Routings'!D:D,'FAB OVERVIEW'!$F$7)+SUMIFS('Sequence Routings'!E:E,'Sequence Routings'!C:C,'FAB OVERVIEW'!F20,'Sequence Routings'!D:D,'FAB OVERVIEW'!$F$7)</f>
        <v>0.74465000000000003</v>
      </c>
      <c r="I20" s="41" t="s">
        <v>6770</v>
      </c>
      <c r="J20" s="13">
        <v>100298</v>
      </c>
      <c r="K20" s="13" cm="1">
        <f t="array" ref="K20">SUM(_xlfn._xlws.FILTER('A02 FAB'!$D$5:$D$60,'A02 FAB'!$B$5:$B$60='FAB OVERVIEW'!J20,_xlfn._xlws.FILTER('A03 FAB'!$D$5:$D$100,'A03 FAB'!$B$5:$B$100='FAB OVERVIEW'!J20,_xlfn._xlws.FILTER('A05 FAB'!$C$7:$C$13,'A05 FAB'!$A$7:$A$13='FAB OVERVIEW'!J20,_xlfn._xlws.FILTER('A07 FAB'!$D$5:$D$125,'A07 FAB'!$B$5:$B$125='FAB OVERVIEW'!J20)))))</f>
        <v>25</v>
      </c>
      <c r="L20" s="41">
        <f>K20*SUMIFS('Sequence Routings'!H:H,'Sequence Routings'!C:C,'FAB OVERVIEW'!J20,'Sequence Routings'!D:D,'FAB OVERVIEW'!$J$7)+SUMIFS('Sequence Routings'!E:E,'Sequence Routings'!C:C,'FAB OVERVIEW'!J20,'Sequence Routings'!D:D,'FAB OVERVIEW'!$J$7)</f>
        <v>0.41700000000000004</v>
      </c>
      <c r="M20" s="13" t="str">
        <v>101050-G-CSA</v>
      </c>
      <c r="N20" s="13" cm="1">
        <f t="array" ref="N20">SUM(_xlfn._xlws.FILTER('A02 FAB'!$D$5:$D$60,'A02 FAB'!$B$5:$B$60='FAB OVERVIEW'!M20,_xlfn._xlws.FILTER('A03 FAB'!$D$5:$D$100,'A03 FAB'!$B$5:$B$100='FAB OVERVIEW'!M20,_xlfn._xlws.FILTER('A05 FAB'!$C$7:$C$13,'A05 FAB'!$A$7:$A$13='FAB OVERVIEW'!M20,_xlfn._xlws.FILTER('A07 FAB'!$D$5:$D$125,'A07 FAB'!$B$5:$B$125='FAB OVERVIEW'!M20)))))</f>
        <v>30</v>
      </c>
      <c r="O20" s="41">
        <f>N20*SUMIFS('Sequence Routings'!H:H,'Sequence Routings'!C:C,'FAB OVERVIEW'!M20,'Sequence Routings'!D:D,'FAB OVERVIEW'!$M$7)+SUMIFS('Sequence Routings'!E:E,'Sequence Routings'!C:C,'FAB OVERVIEW'!J20,'Sequence Routings'!D:D,'FAB OVERVIEW'!$M$7)</f>
        <v>0.99990000000000001</v>
      </c>
      <c r="S20" s="55"/>
    </row>
    <row r="21" spans="2:19" x14ac:dyDescent="0.35">
      <c r="B21" s="13" t="str">
        <v>100-06</v>
      </c>
      <c r="C21" s="13" cm="1">
        <f t="array" ref="C21">SUM(_xlfn._xlws.FILTER('A02 FAB'!$D$5:$D$60,'A02 FAB'!$B$5:$B$60='FAB OVERVIEW'!B21,_xlfn._xlws.FILTER('A03 FAB'!$D$5:$D$100,'A03 FAB'!$B$5:$B$100='FAB OVERVIEW'!B21,_xlfn._xlws.FILTER('A05 FAB'!$C$7:$C$13,'A05 FAB'!$A$7:$A$13='FAB OVERVIEW'!B21,_xlfn._xlws.FILTER('A07 FAB'!$D$5:$D$125,'A07 FAB'!$B$5:$B$125='FAB OVERVIEW'!B21)))))</f>
        <v>15</v>
      </c>
      <c r="D21" s="41">
        <f>C21*SUMIFS('Sequence Routings'!H:H,'Sequence Routings'!C:C,'FAB OVERVIEW'!B21,'Sequence Routings'!D:D,'FAB OVERVIEW'!$B$7)+SUMIFS('Sequence Routings'!E:E,'Sequence Routings'!C:C,'FAB OVERVIEW'!B21,'Sequence Routings'!D:D,'FAB OVERVIEW'!$B$7)</f>
        <v>0.26679999999999998</v>
      </c>
      <c r="E21" s="52">
        <f>C21*SUMIFS('Sequence Routings'!H:H,'Sequence Routings'!C:C,'FAB OVERVIEW'!B21,'Sequence Routings'!D:D,'FAB OVERVIEW'!$E$7)+SUMIFS('Sequence Routings'!E:E,'Sequence Routings'!C:C,'FAB OVERVIEW'!B21,'Sequence Routings'!D:D,'FAB OVERVIEW'!$E$7)</f>
        <v>0.11899999999999999</v>
      </c>
      <c r="F21" s="13" t="str">
        <v>100-06</v>
      </c>
      <c r="G21" s="13" cm="1">
        <f t="array" ref="G21">SUM(_xlfn._xlws.FILTER('A02 FAB'!$D$5:$D$60,'A02 FAB'!$B$5:$B$60='FAB OVERVIEW'!F21,_xlfn._xlws.FILTER('A03 FAB'!$D$5:$D$100,'A03 FAB'!$B$5:$B$100='FAB OVERVIEW'!F21,_xlfn._xlws.FILTER('A05 FAB'!$C$7:$C$13,'A05 FAB'!$A$7:$A$13='FAB OVERVIEW'!F21,_xlfn._xlws.FILTER('A07 FAB'!$D$5:$D$125,'A07 FAB'!$B$5:$B$125='FAB OVERVIEW'!F21)))))</f>
        <v>15</v>
      </c>
      <c r="H21" s="14">
        <f>G21*SUMIFS('Sequence Routings'!H:H,'Sequence Routings'!C:C,'FAB OVERVIEW'!F21,'Sequence Routings'!D:D,'FAB OVERVIEW'!$F$7)+SUMIFS('Sequence Routings'!E:E,'Sequence Routings'!C:C,'FAB OVERVIEW'!F21,'Sequence Routings'!D:D,'FAB OVERVIEW'!$F$7)</f>
        <v>0.31764999999999999</v>
      </c>
      <c r="I21" s="41" t="s">
        <v>6769</v>
      </c>
      <c r="J21" s="13">
        <v>100344</v>
      </c>
      <c r="K21" s="13" cm="1">
        <f t="array" ref="K21">SUM(_xlfn._xlws.FILTER('A02 FAB'!$D$5:$D$60,'A02 FAB'!$B$5:$B$60='FAB OVERVIEW'!J21,_xlfn._xlws.FILTER('A03 FAB'!$D$5:$D$100,'A03 FAB'!$B$5:$B$100='FAB OVERVIEW'!J21,_xlfn._xlws.FILTER('A05 FAB'!$C$7:$C$13,'A05 FAB'!$A$7:$A$13='FAB OVERVIEW'!J21,_xlfn._xlws.FILTER('A07 FAB'!$D$5:$D$125,'A07 FAB'!$B$5:$B$125='FAB OVERVIEW'!J21)))))</f>
        <v>25</v>
      </c>
      <c r="L21" s="41">
        <f>K21*SUMIFS('Sequence Routings'!H:H,'Sequence Routings'!C:C,'FAB OVERVIEW'!J21,'Sequence Routings'!D:D,'FAB OVERVIEW'!$J$7)+SUMIFS('Sequence Routings'!E:E,'Sequence Routings'!C:C,'FAB OVERVIEW'!J21,'Sequence Routings'!D:D,'FAB OVERVIEW'!$J$7)</f>
        <v>1.556</v>
      </c>
      <c r="M21" s="13" t="str">
        <v>101916-B-CSA</v>
      </c>
      <c r="N21" s="13" cm="1">
        <f t="array" ref="N21">SUM(_xlfn._xlws.FILTER('A02 FAB'!$D$5:$D$60,'A02 FAB'!$B$5:$B$60='FAB OVERVIEW'!M21,_xlfn._xlws.FILTER('A03 FAB'!$D$5:$D$100,'A03 FAB'!$B$5:$B$100='FAB OVERVIEW'!M21,_xlfn._xlws.FILTER('A05 FAB'!$C$7:$C$13,'A05 FAB'!$A$7:$A$13='FAB OVERVIEW'!M21,_xlfn._xlws.FILTER('A07 FAB'!$D$5:$D$125,'A07 FAB'!$B$5:$B$125='FAB OVERVIEW'!M21)))))</f>
        <v>70</v>
      </c>
      <c r="O21" s="41">
        <f>N21*SUMIFS('Sequence Routings'!H:H,'Sequence Routings'!C:C,'FAB OVERVIEW'!M21,'Sequence Routings'!D:D,'FAB OVERVIEW'!$M$7)+SUMIFS('Sequence Routings'!E:E,'Sequence Routings'!C:C,'FAB OVERVIEW'!J21,'Sequence Routings'!D:D,'FAB OVERVIEW'!$M$7)</f>
        <v>2.87</v>
      </c>
      <c r="S21" s="53"/>
    </row>
    <row r="22" spans="2:19" x14ac:dyDescent="0.35">
      <c r="B22" s="13" t="str">
        <v>100007-FLAT</v>
      </c>
      <c r="C22" s="13" cm="1">
        <f t="array" ref="C22">SUM(_xlfn._xlws.FILTER('A02 FAB'!$D$5:$D$60,'A02 FAB'!$B$5:$B$60='FAB OVERVIEW'!B22,_xlfn._xlws.FILTER('A03 FAB'!$D$5:$D$100,'A03 FAB'!$B$5:$B$100='FAB OVERVIEW'!B22,_xlfn._xlws.FILTER('A05 FAB'!$C$7:$C$13,'A05 FAB'!$A$7:$A$13='FAB OVERVIEW'!B22,_xlfn._xlws.FILTER('A07 FAB'!$D$5:$D$125,'A07 FAB'!$B$5:$B$125='FAB OVERVIEW'!B22)))))</f>
        <v>185</v>
      </c>
      <c r="D22" s="41">
        <f>C22*SUMIFS('Sequence Routings'!H:H,'Sequence Routings'!C:C,'FAB OVERVIEW'!B22,'Sequence Routings'!D:D,'FAB OVERVIEW'!$B$7)+SUMIFS('Sequence Routings'!E:E,'Sequence Routings'!C:C,'FAB OVERVIEW'!B22,'Sequence Routings'!D:D,'FAB OVERVIEW'!$B$7)</f>
        <v>6.3964500000000006</v>
      </c>
      <c r="E22" s="52">
        <f>C22*SUMIFS('Sequence Routings'!H:H,'Sequence Routings'!C:C,'FAB OVERVIEW'!B22,'Sequence Routings'!D:D,'FAB OVERVIEW'!$E$7)+SUMIFS('Sequence Routings'!E:E,'Sequence Routings'!C:C,'FAB OVERVIEW'!B22,'Sequence Routings'!D:D,'FAB OVERVIEW'!$E$7)</f>
        <v>1.0083</v>
      </c>
      <c r="F22" s="13" t="str">
        <v>100007-FORM</v>
      </c>
      <c r="G22" s="13" cm="1">
        <f t="array" ref="G22">SUM(_xlfn._xlws.FILTER('A02 FAB'!$D$5:$D$60,'A02 FAB'!$B$5:$B$60='FAB OVERVIEW'!F22,_xlfn._xlws.FILTER('A03 FAB'!$D$5:$D$100,'A03 FAB'!$B$5:$B$100='FAB OVERVIEW'!F22,_xlfn._xlws.FILTER('A05 FAB'!$C$7:$C$13,'A05 FAB'!$A$7:$A$13='FAB OVERVIEW'!F22,_xlfn._xlws.FILTER('A07 FAB'!$D$5:$D$125,'A07 FAB'!$B$5:$B$125='FAB OVERVIEW'!F22)))))</f>
        <v>185</v>
      </c>
      <c r="H22" s="14">
        <f>G22*SUMIFS('Sequence Routings'!H:H,'Sequence Routings'!C:C,'FAB OVERVIEW'!F22,'Sequence Routings'!D:D,'FAB OVERVIEW'!$F$7)+SUMIFS('Sequence Routings'!E:E,'Sequence Routings'!C:C,'FAB OVERVIEW'!F22,'Sequence Routings'!D:D,'FAB OVERVIEW'!$F$7)</f>
        <v>6.0664500000000006</v>
      </c>
      <c r="I22" s="41" t="s">
        <v>6771</v>
      </c>
      <c r="J22" s="13">
        <v>100374</v>
      </c>
      <c r="K22" s="13" cm="1">
        <f t="array" ref="K22">SUM(_xlfn._xlws.FILTER('A02 FAB'!$D$5:$D$60,'A02 FAB'!$B$5:$B$60='FAB OVERVIEW'!J22,_xlfn._xlws.FILTER('A03 FAB'!$D$5:$D$100,'A03 FAB'!$B$5:$B$100='FAB OVERVIEW'!J22,_xlfn._xlws.FILTER('A05 FAB'!$C$7:$C$13,'A05 FAB'!$A$7:$A$13='FAB OVERVIEW'!J22,_xlfn._xlws.FILTER('A07 FAB'!$D$5:$D$125,'A07 FAB'!$B$5:$B$125='FAB OVERVIEW'!J22)))))</f>
        <v>75</v>
      </c>
      <c r="L22" s="41">
        <f>K22*SUMIFS('Sequence Routings'!H:H,'Sequence Routings'!C:C,'FAB OVERVIEW'!J22,'Sequence Routings'!D:D,'FAB OVERVIEW'!$J$7)+SUMIFS('Sequence Routings'!E:E,'Sequence Routings'!C:C,'FAB OVERVIEW'!J22,'Sequence Routings'!D:D,'FAB OVERVIEW'!$J$7)</f>
        <v>0.58325000000000005</v>
      </c>
      <c r="M22" s="13" t="str">
        <v>104432-G-CSA</v>
      </c>
      <c r="N22" s="13" cm="1">
        <f t="array" ref="N22">SUM(_xlfn._xlws.FILTER('A02 FAB'!$D$5:$D$60,'A02 FAB'!$B$5:$B$60='FAB OVERVIEW'!M22,_xlfn._xlws.FILTER('A03 FAB'!$D$5:$D$100,'A03 FAB'!$B$5:$B$100='FAB OVERVIEW'!M22,_xlfn._xlws.FILTER('A05 FAB'!$C$7:$C$13,'A05 FAB'!$A$7:$A$13='FAB OVERVIEW'!M22,_xlfn._xlws.FILTER('A07 FAB'!$D$5:$D$125,'A07 FAB'!$B$5:$B$125='FAB OVERVIEW'!M22)))))</f>
        <v>40</v>
      </c>
      <c r="O22" s="41">
        <f>N22*SUMIFS('Sequence Routings'!H:H,'Sequence Routings'!C:C,'FAB OVERVIEW'!M22,'Sequence Routings'!D:D,'FAB OVERVIEW'!$M$7)+SUMIFS('Sequence Routings'!E:E,'Sequence Routings'!C:C,'FAB OVERVIEW'!J22,'Sequence Routings'!D:D,'FAB OVERVIEW'!$M$7)</f>
        <v>6.6668000000000003</v>
      </c>
      <c r="S22" s="54"/>
    </row>
    <row r="23" spans="2:19" x14ac:dyDescent="0.35">
      <c r="B23" s="13" t="str">
        <v>100008-FLAT</v>
      </c>
      <c r="C23" s="13" cm="1">
        <f t="array" ref="C23">SUM(_xlfn._xlws.FILTER('A02 FAB'!$D$5:$D$60,'A02 FAB'!$B$5:$B$60='FAB OVERVIEW'!B23,_xlfn._xlws.FILTER('A03 FAB'!$D$5:$D$100,'A03 FAB'!$B$5:$B$100='FAB OVERVIEW'!B23,_xlfn._xlws.FILTER('A05 FAB'!$C$7:$C$13,'A05 FAB'!$A$7:$A$13='FAB OVERVIEW'!B23,_xlfn._xlws.FILTER('A07 FAB'!$D$5:$D$125,'A07 FAB'!$B$5:$B$125='FAB OVERVIEW'!B23)))))</f>
        <v>225</v>
      </c>
      <c r="D23" s="41">
        <f>C23*SUMIFS('Sequence Routings'!H:H,'Sequence Routings'!C:C,'FAB OVERVIEW'!B23,'Sequence Routings'!D:D,'FAB OVERVIEW'!$B$7)+SUMIFS('Sequence Routings'!E:E,'Sequence Routings'!C:C,'FAB OVERVIEW'!B23,'Sequence Routings'!D:D,'FAB OVERVIEW'!$B$7)</f>
        <v>9.6932500000000008</v>
      </c>
      <c r="E23" s="52">
        <f>C23*SUMIFS('Sequence Routings'!H:H,'Sequence Routings'!C:C,'FAB OVERVIEW'!B23,'Sequence Routings'!D:D,'FAB OVERVIEW'!$E$7)+SUMIFS('Sequence Routings'!E:E,'Sequence Routings'!C:C,'FAB OVERVIEW'!B23,'Sequence Routings'!D:D,'FAB OVERVIEW'!$E$7)</f>
        <v>2.4907999999999997</v>
      </c>
      <c r="F23" s="13" t="str">
        <v>100008-FORM</v>
      </c>
      <c r="G23" s="13" cm="1">
        <f t="array" ref="G23">SUM(_xlfn._xlws.FILTER('A02 FAB'!$D$5:$D$60,'A02 FAB'!$B$5:$B$60='FAB OVERVIEW'!F23,_xlfn._xlws.FILTER('A03 FAB'!$D$5:$D$100,'A03 FAB'!$B$5:$B$100='FAB OVERVIEW'!F23,_xlfn._xlws.FILTER('A05 FAB'!$C$7:$C$13,'A05 FAB'!$A$7:$A$13='FAB OVERVIEW'!F23,_xlfn._xlws.FILTER('A07 FAB'!$D$5:$D$125,'A07 FAB'!$B$5:$B$125='FAB OVERVIEW'!F23)))))</f>
        <v>225</v>
      </c>
      <c r="H23" s="14">
        <f>G23*SUMIFS('Sequence Routings'!H:H,'Sequence Routings'!C:C,'FAB OVERVIEW'!F23,'Sequence Routings'!D:D,'FAB OVERVIEW'!$F$7)+SUMIFS('Sequence Routings'!E:E,'Sequence Routings'!C:C,'FAB OVERVIEW'!F23,'Sequence Routings'!D:D,'FAB OVERVIEW'!$F$7)</f>
        <v>5.3025000000000002</v>
      </c>
      <c r="I23" s="41" t="s">
        <v>6771</v>
      </c>
      <c r="J23" s="13" t="str">
        <v>100399-WELD</v>
      </c>
      <c r="K23" s="13" cm="1">
        <f t="array" ref="K23">SUM(_xlfn._xlws.FILTER('A02 FAB'!$D$5:$D$60,'A02 FAB'!$B$5:$B$60='FAB OVERVIEW'!J23,_xlfn._xlws.FILTER('A03 FAB'!$D$5:$D$100,'A03 FAB'!$B$5:$B$100='FAB OVERVIEW'!J23,_xlfn._xlws.FILTER('A05 FAB'!$C$7:$C$13,'A05 FAB'!$A$7:$A$13='FAB OVERVIEW'!J23,_xlfn._xlws.FILTER('A07 FAB'!$D$5:$D$125,'A07 FAB'!$B$5:$B$125='FAB OVERVIEW'!J23)))))</f>
        <v>30</v>
      </c>
      <c r="L23" s="41">
        <f>K23*SUMIFS('Sequence Routings'!H:H,'Sequence Routings'!C:C,'FAB OVERVIEW'!J23,'Sequence Routings'!D:D,'FAB OVERVIEW'!$J$7)+SUMIFS('Sequence Routings'!E:E,'Sequence Routings'!C:C,'FAB OVERVIEW'!J23,'Sequence Routings'!D:D,'FAB OVERVIEW'!$J$7)</f>
        <v>3.6487999999999996</v>
      </c>
      <c r="M23" s="13" t="str">
        <v>104461-G-CSA</v>
      </c>
      <c r="N23" s="13" cm="1">
        <f t="array" ref="N23">SUM(_xlfn._xlws.FILTER('A02 FAB'!$D$5:$D$60,'A02 FAB'!$B$5:$B$60='FAB OVERVIEW'!M23,_xlfn._xlws.FILTER('A03 FAB'!$D$5:$D$100,'A03 FAB'!$B$5:$B$100='FAB OVERVIEW'!M23,_xlfn._xlws.FILTER('A05 FAB'!$C$7:$C$13,'A05 FAB'!$A$7:$A$13='FAB OVERVIEW'!M23,_xlfn._xlws.FILTER('A07 FAB'!$D$5:$D$125,'A07 FAB'!$B$5:$B$125='FAB OVERVIEW'!M23)))))</f>
        <v>15</v>
      </c>
      <c r="O23" s="41">
        <f>N23*SUMIFS('Sequence Routings'!H:H,'Sequence Routings'!C:C,'FAB OVERVIEW'!M23,'Sequence Routings'!D:D,'FAB OVERVIEW'!$M$7)+SUMIFS('Sequence Routings'!E:E,'Sequence Routings'!C:C,'FAB OVERVIEW'!J23,'Sequence Routings'!D:D,'FAB OVERVIEW'!$M$7)</f>
        <v>0.55005000000000004</v>
      </c>
      <c r="S23" s="54"/>
    </row>
    <row r="24" spans="2:19" x14ac:dyDescent="0.35">
      <c r="B24" s="13" t="str">
        <v>100009-PPG-CSA</v>
      </c>
      <c r="C24" s="13" cm="1">
        <f t="array" ref="C24">SUM(_xlfn._xlws.FILTER('A02 FAB'!$D$5:$D$60,'A02 FAB'!$B$5:$B$60='FAB OVERVIEW'!B24,_xlfn._xlws.FILTER('A03 FAB'!$D$5:$D$100,'A03 FAB'!$B$5:$B$100='FAB OVERVIEW'!B24,_xlfn._xlws.FILTER('A05 FAB'!$C$7:$C$13,'A05 FAB'!$A$7:$A$13='FAB OVERVIEW'!B24,_xlfn._xlws.FILTER('A07 FAB'!$D$5:$D$125,'A07 FAB'!$B$5:$B$125='FAB OVERVIEW'!B24)))))</f>
        <v>255</v>
      </c>
      <c r="D24" s="41">
        <f>C24*SUMIFS('Sequence Routings'!H:H,'Sequence Routings'!C:C,'FAB OVERVIEW'!B24,'Sequence Routings'!D:D,'FAB OVERVIEW'!$B$7)+SUMIFS('Sequence Routings'!E:E,'Sequence Routings'!C:C,'FAB OVERVIEW'!B24,'Sequence Routings'!D:D,'FAB OVERVIEW'!$B$7)</f>
        <v>2.3741500000000002</v>
      </c>
      <c r="E24" s="52">
        <f>C24*SUMIFS('Sequence Routings'!H:H,'Sequence Routings'!C:C,'FAB OVERVIEW'!B24,'Sequence Routings'!D:D,'FAB OVERVIEW'!$E$7)+SUMIFS('Sequence Routings'!E:E,'Sequence Routings'!C:C,'FAB OVERVIEW'!B24,'Sequence Routings'!D:D,'FAB OVERVIEW'!$E$7)</f>
        <v>7.4752000000000001</v>
      </c>
      <c r="F24" s="13" t="str">
        <v>100009-PPG-CSA</v>
      </c>
      <c r="G24" s="13" cm="1">
        <f t="array" ref="G24">SUM(_xlfn._xlws.FILTER('A02 FAB'!$D$5:$D$60,'A02 FAB'!$B$5:$B$60='FAB OVERVIEW'!F24,_xlfn._xlws.FILTER('A03 FAB'!$D$5:$D$100,'A03 FAB'!$B$5:$B$100='FAB OVERVIEW'!F24,_xlfn._xlws.FILTER('A05 FAB'!$C$7:$C$13,'A05 FAB'!$A$7:$A$13='FAB OVERVIEW'!F24,_xlfn._xlws.FILTER('A07 FAB'!$D$5:$D$125,'A07 FAB'!$B$5:$B$125='FAB OVERVIEW'!F24)))))</f>
        <v>255</v>
      </c>
      <c r="H24" s="14">
        <f>G24*SUMIFS('Sequence Routings'!H:H,'Sequence Routings'!C:C,'FAB OVERVIEW'!F24,'Sequence Routings'!D:D,'FAB OVERVIEW'!$F$7)+SUMIFS('Sequence Routings'!E:E,'Sequence Routings'!C:C,'FAB OVERVIEW'!F24,'Sequence Routings'!D:D,'FAB OVERVIEW'!$F$7)</f>
        <v>4.0912499999999996</v>
      </c>
      <c r="I24" s="41" t="s">
        <v>6776</v>
      </c>
      <c r="J24" s="13">
        <v>100410</v>
      </c>
      <c r="K24" s="13" cm="1">
        <f t="array" ref="K24">SUM(_xlfn._xlws.FILTER('A02 FAB'!$D$5:$D$60,'A02 FAB'!$B$5:$B$60='FAB OVERVIEW'!J24,_xlfn._xlws.FILTER('A03 FAB'!$D$5:$D$100,'A03 FAB'!$B$5:$B$100='FAB OVERVIEW'!J24,_xlfn._xlws.FILTER('A05 FAB'!$C$7:$C$13,'A05 FAB'!$A$7:$A$13='FAB OVERVIEW'!J24,_xlfn._xlws.FILTER('A07 FAB'!$D$5:$D$125,'A07 FAB'!$B$5:$B$125='FAB OVERVIEW'!J24)))))</f>
        <v>10</v>
      </c>
      <c r="L24" s="41">
        <f>K24*SUMIFS('Sequence Routings'!H:H,'Sequence Routings'!C:C,'FAB OVERVIEW'!J24,'Sequence Routings'!D:D,'FAB OVERVIEW'!$J$7)+SUMIFS('Sequence Routings'!E:E,'Sequence Routings'!C:C,'FAB OVERVIEW'!J24,'Sequence Routings'!D:D,'FAB OVERVIEW'!$J$7)</f>
        <v>0.56700000000000006</v>
      </c>
      <c r="M24" s="13" t="str">
        <v>104465-G-CSA</v>
      </c>
      <c r="N24" s="13" cm="1">
        <f t="array" ref="N24">SUM(_xlfn._xlws.FILTER('A02 FAB'!$D$5:$D$60,'A02 FAB'!$B$5:$B$60='FAB OVERVIEW'!M24,_xlfn._xlws.FILTER('A03 FAB'!$D$5:$D$100,'A03 FAB'!$B$5:$B$100='FAB OVERVIEW'!M24,_xlfn._xlws.FILTER('A05 FAB'!$C$7:$C$13,'A05 FAB'!$A$7:$A$13='FAB OVERVIEW'!M24,_xlfn._xlws.FILTER('A07 FAB'!$D$5:$D$125,'A07 FAB'!$B$5:$B$125='FAB OVERVIEW'!M24)))))</f>
        <v>15</v>
      </c>
      <c r="O24" s="41">
        <f>N24*SUMIFS('Sequence Routings'!H:H,'Sequence Routings'!C:C,'FAB OVERVIEW'!M24,'Sequence Routings'!D:D,'FAB OVERVIEW'!$M$7)+SUMIFS('Sequence Routings'!E:E,'Sequence Routings'!C:C,'FAB OVERVIEW'!J24,'Sequence Routings'!D:D,'FAB OVERVIEW'!$M$7)</f>
        <v>0.55005000000000004</v>
      </c>
      <c r="S24" s="53"/>
    </row>
    <row r="25" spans="2:19" x14ac:dyDescent="0.35">
      <c r="B25" s="13" t="str">
        <v>100010-FLAT</v>
      </c>
      <c r="C25" s="13" cm="1">
        <f t="array" ref="C25">SUM(_xlfn._xlws.FILTER('A02 FAB'!$D$5:$D$60,'A02 FAB'!$B$5:$B$60='FAB OVERVIEW'!B25,_xlfn._xlws.FILTER('A03 FAB'!$D$5:$D$100,'A03 FAB'!$B$5:$B$100='FAB OVERVIEW'!B25,_xlfn._xlws.FILTER('A05 FAB'!$C$7:$C$13,'A05 FAB'!$A$7:$A$13='FAB OVERVIEW'!B25,_xlfn._xlws.FILTER('A07 FAB'!$D$5:$D$125,'A07 FAB'!$B$5:$B$125='FAB OVERVIEW'!B25)))))</f>
        <v>255</v>
      </c>
      <c r="D25" s="41">
        <f>C25*SUMIFS('Sequence Routings'!H:H,'Sequence Routings'!C:C,'FAB OVERVIEW'!B25,'Sequence Routings'!D:D,'FAB OVERVIEW'!$B$7)+SUMIFS('Sequence Routings'!E:E,'Sequence Routings'!C:C,'FAB OVERVIEW'!B25,'Sequence Routings'!D:D,'FAB OVERVIEW'!$B$7)</f>
        <v>3.0855999999999999</v>
      </c>
      <c r="E25" s="52">
        <f>C25*SUMIFS('Sequence Routings'!H:H,'Sequence Routings'!C:C,'FAB OVERVIEW'!B25,'Sequence Routings'!D:D,'FAB OVERVIEW'!$E$7)+SUMIFS('Sequence Routings'!E:E,'Sequence Routings'!C:C,'FAB OVERVIEW'!B25,'Sequence Routings'!D:D,'FAB OVERVIEW'!$E$7)</f>
        <v>2.4803000000000002</v>
      </c>
      <c r="F25" s="13" t="str">
        <v>100010-FORM</v>
      </c>
      <c r="G25" s="13" cm="1">
        <f t="array" ref="G25">SUM(_xlfn._xlws.FILTER('A02 FAB'!$D$5:$D$60,'A02 FAB'!$B$5:$B$60='FAB OVERVIEW'!F25,_xlfn._xlws.FILTER('A03 FAB'!$D$5:$D$100,'A03 FAB'!$B$5:$B$100='FAB OVERVIEW'!F25,_xlfn._xlws.FILTER('A05 FAB'!$C$7:$C$13,'A05 FAB'!$A$7:$A$13='FAB OVERVIEW'!F25,_xlfn._xlws.FILTER('A07 FAB'!$D$5:$D$125,'A07 FAB'!$B$5:$B$125='FAB OVERVIEW'!F25)))))</f>
        <v>255</v>
      </c>
      <c r="H25" s="14">
        <f>G25*SUMIFS('Sequence Routings'!H:H,'Sequence Routings'!C:C,'FAB OVERVIEW'!F25,'Sequence Routings'!D:D,'FAB OVERVIEW'!$F$7)+SUMIFS('Sequence Routings'!E:E,'Sequence Routings'!C:C,'FAB OVERVIEW'!F25,'Sequence Routings'!D:D,'FAB OVERVIEW'!$F$7)</f>
        <v>0.67935000000000001</v>
      </c>
      <c r="I25" s="41" t="s">
        <v>6776</v>
      </c>
      <c r="J25" s="13">
        <v>100411</v>
      </c>
      <c r="K25" s="13" cm="1">
        <f t="array" ref="K25">SUM(_xlfn._xlws.FILTER('A02 FAB'!$D$5:$D$60,'A02 FAB'!$B$5:$B$60='FAB OVERVIEW'!J25,_xlfn._xlws.FILTER('A03 FAB'!$D$5:$D$100,'A03 FAB'!$B$5:$B$100='FAB OVERVIEW'!J25,_xlfn._xlws.FILTER('A05 FAB'!$C$7:$C$13,'A05 FAB'!$A$7:$A$13='FAB OVERVIEW'!J25,_xlfn._xlws.FILTER('A07 FAB'!$D$5:$D$125,'A07 FAB'!$B$5:$B$125='FAB OVERVIEW'!J25)))))</f>
        <v>20</v>
      </c>
      <c r="L25" s="41">
        <f>K25*SUMIFS('Sequence Routings'!H:H,'Sequence Routings'!C:C,'FAB OVERVIEW'!J25,'Sequence Routings'!D:D,'FAB OVERVIEW'!$J$7)+SUMIFS('Sequence Routings'!E:E,'Sequence Routings'!C:C,'FAB OVERVIEW'!J25,'Sequence Routings'!D:D,'FAB OVERVIEW'!$J$7)</f>
        <v>0.96700000000000008</v>
      </c>
      <c r="M25" s="13" t="str">
        <v>40 KBP CASE-G-CSA</v>
      </c>
      <c r="N25" s="13" cm="1">
        <f t="array" ref="N25">SUM(_xlfn._xlws.FILTER('A02 FAB'!$D$5:$D$60,'A02 FAB'!$B$5:$B$60='FAB OVERVIEW'!M25,_xlfn._xlws.FILTER('A03 FAB'!$D$5:$D$100,'A03 FAB'!$B$5:$B$100='FAB OVERVIEW'!M25,_xlfn._xlws.FILTER('A05 FAB'!$C$7:$C$13,'A05 FAB'!$A$7:$A$13='FAB OVERVIEW'!M25,_xlfn._xlws.FILTER('A07 FAB'!$D$5:$D$125,'A07 FAB'!$B$5:$B$125='FAB OVERVIEW'!M25)))))</f>
        <v>70</v>
      </c>
      <c r="O25" s="41">
        <f>N25*SUMIFS('Sequence Routings'!H:H,'Sequence Routings'!C:C,'FAB OVERVIEW'!M25,'Sequence Routings'!D:D,'FAB OVERVIEW'!$M$7)+SUMIFS('Sequence Routings'!E:E,'Sequence Routings'!C:C,'FAB OVERVIEW'!J25,'Sequence Routings'!D:D,'FAB OVERVIEW'!$M$7)</f>
        <v>4.6668999999999992</v>
      </c>
      <c r="S25" s="54"/>
    </row>
    <row r="26" spans="2:19" x14ac:dyDescent="0.35">
      <c r="B26" s="13" t="str">
        <v>100011-PPG-CSA</v>
      </c>
      <c r="C26" s="13" cm="1">
        <f t="array" ref="C26">SUM(_xlfn._xlws.FILTER('A02 FAB'!$D$5:$D$60,'A02 FAB'!$B$5:$B$60='FAB OVERVIEW'!B26,_xlfn._xlws.FILTER('A03 FAB'!$D$5:$D$100,'A03 FAB'!$B$5:$B$100='FAB OVERVIEW'!B26,_xlfn._xlws.FILTER('A05 FAB'!$C$7:$C$13,'A05 FAB'!$A$7:$A$13='FAB OVERVIEW'!B26,_xlfn._xlws.FILTER('A07 FAB'!$D$5:$D$125,'A07 FAB'!$B$5:$B$125='FAB OVERVIEW'!B26)))))</f>
        <v>255</v>
      </c>
      <c r="D26" s="41">
        <f>C26*SUMIFS('Sequence Routings'!H:H,'Sequence Routings'!C:C,'FAB OVERVIEW'!B26,'Sequence Routings'!D:D,'FAB OVERVIEW'!$B$7)+SUMIFS('Sequence Routings'!E:E,'Sequence Routings'!C:C,'FAB OVERVIEW'!B26,'Sequence Routings'!D:D,'FAB OVERVIEW'!$B$7)</f>
        <v>5.0551500000000003</v>
      </c>
      <c r="E26" s="52">
        <f>C26*SUMIFS('Sequence Routings'!H:H,'Sequence Routings'!C:C,'FAB OVERVIEW'!B26,'Sequence Routings'!D:D,'FAB OVERVIEW'!$E$7)+SUMIFS('Sequence Routings'!E:E,'Sequence Routings'!C:C,'FAB OVERVIEW'!B26,'Sequence Routings'!D:D,'FAB OVERVIEW'!$E$7)</f>
        <v>1.4347999999999999</v>
      </c>
      <c r="F26" s="13" t="str">
        <v>100011-PPG-CSA</v>
      </c>
      <c r="G26" s="13" cm="1">
        <f t="array" ref="G26">SUM(_xlfn._xlws.FILTER('A02 FAB'!$D$5:$D$60,'A02 FAB'!$B$5:$B$60='FAB OVERVIEW'!F26,_xlfn._xlws.FILTER('A03 FAB'!$D$5:$D$100,'A03 FAB'!$B$5:$B$100='FAB OVERVIEW'!F26,_xlfn._xlws.FILTER('A05 FAB'!$C$7:$C$13,'A05 FAB'!$A$7:$A$13='FAB OVERVIEW'!F26,_xlfn._xlws.FILTER('A07 FAB'!$D$5:$D$125,'A07 FAB'!$B$5:$B$125='FAB OVERVIEW'!F26)))))</f>
        <v>255</v>
      </c>
      <c r="H26" s="14">
        <f>G26*SUMIFS('Sequence Routings'!H:H,'Sequence Routings'!C:C,'FAB OVERVIEW'!F26,'Sequence Routings'!D:D,'FAB OVERVIEW'!$F$7)+SUMIFS('Sequence Routings'!E:E,'Sequence Routings'!C:C,'FAB OVERVIEW'!F26,'Sequence Routings'!D:D,'FAB OVERVIEW'!$F$7)</f>
        <v>3.4375</v>
      </c>
      <c r="I26" s="41" t="s">
        <v>6776</v>
      </c>
      <c r="J26" s="13">
        <v>101066</v>
      </c>
      <c r="K26" s="13" cm="1">
        <f t="array" ref="K26">SUM(_xlfn._xlws.FILTER('A02 FAB'!$D$5:$D$60,'A02 FAB'!$B$5:$B$60='FAB OVERVIEW'!J26,_xlfn._xlws.FILTER('A03 FAB'!$D$5:$D$100,'A03 FAB'!$B$5:$B$100='FAB OVERVIEW'!J26,_xlfn._xlws.FILTER('A05 FAB'!$C$7:$C$13,'A05 FAB'!$A$7:$A$13='FAB OVERVIEW'!J26,_xlfn._xlws.FILTER('A07 FAB'!$D$5:$D$125,'A07 FAB'!$B$5:$B$125='FAB OVERVIEW'!J26)))))</f>
        <v>75</v>
      </c>
      <c r="L26" s="41">
        <f>K26*SUMIFS('Sequence Routings'!H:H,'Sequence Routings'!C:C,'FAB OVERVIEW'!J26,'Sequence Routings'!D:D,'FAB OVERVIEW'!$J$7)+SUMIFS('Sequence Routings'!E:E,'Sequence Routings'!C:C,'FAB OVERVIEW'!J26,'Sequence Routings'!D:D,'FAB OVERVIEW'!$J$7)</f>
        <v>0.79175000000000006</v>
      </c>
      <c r="M26" s="13" t="str">
        <v>40 KBP INTERIOR-G-CSA</v>
      </c>
      <c r="N26" s="13" cm="1">
        <f t="array" ref="N26">SUM(_xlfn._xlws.FILTER('A02 FAB'!$D$5:$D$60,'A02 FAB'!$B$5:$B$60='FAB OVERVIEW'!M26,_xlfn._xlws.FILTER('A03 FAB'!$D$5:$D$100,'A03 FAB'!$B$5:$B$100='FAB OVERVIEW'!M26,_xlfn._xlws.FILTER('A05 FAB'!$C$7:$C$13,'A05 FAB'!$A$7:$A$13='FAB OVERVIEW'!M26,_xlfn._xlws.FILTER('A07 FAB'!$D$5:$D$125,'A07 FAB'!$B$5:$B$125='FAB OVERVIEW'!M26)))))</f>
        <v>70</v>
      </c>
      <c r="O26" s="41">
        <f>N26*SUMIFS('Sequence Routings'!H:H,'Sequence Routings'!C:C,'FAB OVERVIEW'!M26,'Sequence Routings'!D:D,'FAB OVERVIEW'!$M$7)+SUMIFS('Sequence Routings'!E:E,'Sequence Routings'!C:C,'FAB OVERVIEW'!J26,'Sequence Routings'!D:D,'FAB OVERVIEW'!$M$7)</f>
        <v>1.1200000000000001</v>
      </c>
      <c r="S26" s="53"/>
    </row>
    <row r="27" spans="2:19" x14ac:dyDescent="0.35">
      <c r="B27" s="13">
        <v>100040</v>
      </c>
      <c r="C27" s="13" cm="1">
        <f t="array" ref="C27">SUM(_xlfn._xlws.FILTER('A02 FAB'!$D$5:$D$60,'A02 FAB'!$B$5:$B$60='FAB OVERVIEW'!B27,_xlfn._xlws.FILTER('A03 FAB'!$D$5:$D$100,'A03 FAB'!$B$5:$B$100='FAB OVERVIEW'!B27,_xlfn._xlws.FILTER('A05 FAB'!$C$7:$C$13,'A05 FAB'!$A$7:$A$13='FAB OVERVIEW'!B27,_xlfn._xlws.FILTER('A07 FAB'!$D$5:$D$125,'A07 FAB'!$B$5:$B$125='FAB OVERVIEW'!B27)))))</f>
        <v>30</v>
      </c>
      <c r="D27" s="41">
        <f>C27*SUMIFS('Sequence Routings'!H:H,'Sequence Routings'!C:C,'FAB OVERVIEW'!B27,'Sequence Routings'!D:D,'FAB OVERVIEW'!$B$7)+SUMIFS('Sequence Routings'!E:E,'Sequence Routings'!C:C,'FAB OVERVIEW'!B27,'Sequence Routings'!D:D,'FAB OVERVIEW'!$B$7)</f>
        <v>0.36990000000000001</v>
      </c>
      <c r="E27" s="52">
        <f>C27*SUMIFS('Sequence Routings'!H:H,'Sequence Routings'!C:C,'FAB OVERVIEW'!B27,'Sequence Routings'!D:D,'FAB OVERVIEW'!$E$7)+SUMIFS('Sequence Routings'!E:E,'Sequence Routings'!C:C,'FAB OVERVIEW'!B27,'Sequence Routings'!D:D,'FAB OVERVIEW'!$E$7)</f>
        <v>0.13730000000000001</v>
      </c>
      <c r="F27" s="13">
        <v>100040</v>
      </c>
      <c r="G27" s="13" cm="1">
        <f t="array" ref="G27">SUM(_xlfn._xlws.FILTER('A02 FAB'!$D$5:$D$60,'A02 FAB'!$B$5:$B$60='FAB OVERVIEW'!F27,_xlfn._xlws.FILTER('A03 FAB'!$D$5:$D$100,'A03 FAB'!$B$5:$B$100='FAB OVERVIEW'!F27,_xlfn._xlws.FILTER('A05 FAB'!$C$7:$C$13,'A05 FAB'!$A$7:$A$13='FAB OVERVIEW'!F27,_xlfn._xlws.FILTER('A07 FAB'!$D$5:$D$125,'A07 FAB'!$B$5:$B$125='FAB OVERVIEW'!F27)))))</f>
        <v>30</v>
      </c>
      <c r="H27" s="14">
        <f>G27*SUMIFS('Sequence Routings'!H:H,'Sequence Routings'!C:C,'FAB OVERVIEW'!F27,'Sequence Routings'!D:D,'FAB OVERVIEW'!$F$7)+SUMIFS('Sequence Routings'!E:E,'Sequence Routings'!C:C,'FAB OVERVIEW'!F27,'Sequence Routings'!D:D,'FAB OVERVIEW'!$F$7)</f>
        <v>0.60830000000000006</v>
      </c>
      <c r="I27" s="41" t="s">
        <v>6769</v>
      </c>
      <c r="J27" s="13">
        <v>101882</v>
      </c>
      <c r="K27" s="13" cm="1">
        <f t="array" ref="K27">SUM(_xlfn._xlws.FILTER('A02 FAB'!$D$5:$D$60,'A02 FAB'!$B$5:$B$60='FAB OVERVIEW'!J27,_xlfn._xlws.FILTER('A03 FAB'!$D$5:$D$100,'A03 FAB'!$B$5:$B$100='FAB OVERVIEW'!J27,_xlfn._xlws.FILTER('A05 FAB'!$C$7:$C$13,'A05 FAB'!$A$7:$A$13='FAB OVERVIEW'!J27,_xlfn._xlws.FILTER('A07 FAB'!$D$5:$D$125,'A07 FAB'!$B$5:$B$125='FAB OVERVIEW'!J27)))))</f>
        <v>30</v>
      </c>
      <c r="L27" s="41">
        <f>K27*SUMIFS('Sequence Routings'!H:H,'Sequence Routings'!C:C,'FAB OVERVIEW'!J27,'Sequence Routings'!D:D,'FAB OVERVIEW'!$J$7)+SUMIFS('Sequence Routings'!E:E,'Sequence Routings'!C:C,'FAB OVERVIEW'!J27,'Sequence Routings'!D:D,'FAB OVERVIEW'!$J$7)</f>
        <v>3.55</v>
      </c>
      <c r="M27" s="13" t="str">
        <v>40-10-G-CSA</v>
      </c>
      <c r="N27" s="13" cm="1">
        <f t="array" ref="N27">SUM(_xlfn._xlws.FILTER('A02 FAB'!$D$5:$D$60,'A02 FAB'!$B$5:$B$60='FAB OVERVIEW'!M27,_xlfn._xlws.FILTER('A03 FAB'!$D$5:$D$100,'A03 FAB'!$B$5:$B$100='FAB OVERVIEW'!M27,_xlfn._xlws.FILTER('A05 FAB'!$C$7:$C$13,'A05 FAB'!$A$7:$A$13='FAB OVERVIEW'!M27,_xlfn._xlws.FILTER('A07 FAB'!$D$5:$D$125,'A07 FAB'!$B$5:$B$125='FAB OVERVIEW'!M27)))))</f>
        <v>70</v>
      </c>
      <c r="O27" s="41">
        <f>N27*SUMIFS('Sequence Routings'!H:H,'Sequence Routings'!C:C,'FAB OVERVIEW'!M27,'Sequence Routings'!D:D,'FAB OVERVIEW'!$M$7)+SUMIFS('Sequence Routings'!E:E,'Sequence Routings'!C:C,'FAB OVERVIEW'!J27,'Sequence Routings'!D:D,'FAB OVERVIEW'!$M$7)</f>
        <v>4.6668999999999992</v>
      </c>
      <c r="S27" s="53"/>
    </row>
    <row r="28" spans="2:19" x14ac:dyDescent="0.35">
      <c r="B28" s="13">
        <v>100057</v>
      </c>
      <c r="C28" s="13" cm="1">
        <f t="array" ref="C28">SUM(_xlfn._xlws.FILTER('A02 FAB'!$D$5:$D$60,'A02 FAB'!$B$5:$B$60='FAB OVERVIEW'!B28,_xlfn._xlws.FILTER('A03 FAB'!$D$5:$D$100,'A03 FAB'!$B$5:$B$100='FAB OVERVIEW'!B28,_xlfn._xlws.FILTER('A05 FAB'!$C$7:$C$13,'A05 FAB'!$A$7:$A$13='FAB OVERVIEW'!B28,_xlfn._xlws.FILTER('A07 FAB'!$D$5:$D$125,'A07 FAB'!$B$5:$B$125='FAB OVERVIEW'!B28)))))</f>
        <v>10</v>
      </c>
      <c r="D28" s="41">
        <f>C28*SUMIFS('Sequence Routings'!H:H,'Sequence Routings'!C:C,'FAB OVERVIEW'!B28,'Sequence Routings'!D:D,'FAB OVERVIEW'!$B$7)+SUMIFS('Sequence Routings'!E:E,'Sequence Routings'!C:C,'FAB OVERVIEW'!B28,'Sequence Routings'!D:D,'FAB OVERVIEW'!$B$7)</f>
        <v>0.51669999999999994</v>
      </c>
      <c r="E28" s="52">
        <f>C28*SUMIFS('Sequence Routings'!H:H,'Sequence Routings'!C:C,'FAB OVERVIEW'!B28,'Sequence Routings'!D:D,'FAB OVERVIEW'!$E$7)+SUMIFS('Sequence Routings'!E:E,'Sequence Routings'!C:C,'FAB OVERVIEW'!B28,'Sequence Routings'!D:D,'FAB OVERVIEW'!$E$7)</f>
        <v>0.17830000000000001</v>
      </c>
      <c r="F28" s="13">
        <v>100057</v>
      </c>
      <c r="G28" s="13" cm="1">
        <f t="array" ref="G28">SUM(_xlfn._xlws.FILTER('A02 FAB'!$D$5:$D$60,'A02 FAB'!$B$5:$B$60='FAB OVERVIEW'!F28,_xlfn._xlws.FILTER('A03 FAB'!$D$5:$D$100,'A03 FAB'!$B$5:$B$100='FAB OVERVIEW'!F28,_xlfn._xlws.FILTER('A05 FAB'!$C$7:$C$13,'A05 FAB'!$A$7:$A$13='FAB OVERVIEW'!F28,_xlfn._xlws.FILTER('A07 FAB'!$D$5:$D$125,'A07 FAB'!$B$5:$B$125='FAB OVERVIEW'!F28)))))</f>
        <v>10</v>
      </c>
      <c r="H28" s="14">
        <f>G28*SUMIFS('Sequence Routings'!H:H,'Sequence Routings'!C:C,'FAB OVERVIEW'!F28,'Sequence Routings'!D:D,'FAB OVERVIEW'!$F$7)+SUMIFS('Sequence Routings'!E:E,'Sequence Routings'!C:C,'FAB OVERVIEW'!F28,'Sequence Routings'!D:D,'FAB OVERVIEW'!$F$7)</f>
        <v>0.51800000000000002</v>
      </c>
      <c r="I28" s="41" t="s">
        <v>6771</v>
      </c>
      <c r="J28" s="13">
        <v>101902</v>
      </c>
      <c r="K28" s="13" cm="1">
        <f t="array" ref="K28">SUM(_xlfn._xlws.FILTER('A02 FAB'!$D$5:$D$60,'A02 FAB'!$B$5:$B$60='FAB OVERVIEW'!J28,_xlfn._xlws.FILTER('A03 FAB'!$D$5:$D$100,'A03 FAB'!$B$5:$B$100='FAB OVERVIEW'!J28,_xlfn._xlws.FILTER('A05 FAB'!$C$7:$C$13,'A05 FAB'!$A$7:$A$13='FAB OVERVIEW'!J28,_xlfn._xlws.FILTER('A07 FAB'!$D$5:$D$125,'A07 FAB'!$B$5:$B$125='FAB OVERVIEW'!J28)))))</f>
        <v>30</v>
      </c>
      <c r="L28" s="41">
        <f>K28*SUMIFS('Sequence Routings'!H:H,'Sequence Routings'!C:C,'FAB OVERVIEW'!J28,'Sequence Routings'!D:D,'FAB OVERVIEW'!$J$7)+SUMIFS('Sequence Routings'!E:E,'Sequence Routings'!C:C,'FAB OVERVIEW'!J28,'Sequence Routings'!D:D,'FAB OVERVIEW'!$J$7)</f>
        <v>3.55</v>
      </c>
      <c r="M28" s="13" t="str">
        <v>40-11-G-CSA</v>
      </c>
      <c r="N28" s="13" cm="1">
        <f t="array" ref="N28">SUM(_xlfn._xlws.FILTER('A02 FAB'!$D$5:$D$60,'A02 FAB'!$B$5:$B$60='FAB OVERVIEW'!M28,_xlfn._xlws.FILTER('A03 FAB'!$D$5:$D$100,'A03 FAB'!$B$5:$B$100='FAB OVERVIEW'!M28,_xlfn._xlws.FILTER('A05 FAB'!$C$7:$C$13,'A05 FAB'!$A$7:$A$13='FAB OVERVIEW'!M28,_xlfn._xlws.FILTER('A07 FAB'!$D$5:$D$125,'A07 FAB'!$B$5:$B$125='FAB OVERVIEW'!M28)))))</f>
        <v>70</v>
      </c>
      <c r="O28" s="41">
        <f>N28*SUMIFS('Sequence Routings'!H:H,'Sequence Routings'!C:C,'FAB OVERVIEW'!M28,'Sequence Routings'!D:D,'FAB OVERVIEW'!$M$7)+SUMIFS('Sequence Routings'!E:E,'Sequence Routings'!C:C,'FAB OVERVIEW'!J28,'Sequence Routings'!D:D,'FAB OVERVIEW'!$M$7)</f>
        <v>4.6668999999999992</v>
      </c>
      <c r="S28" s="54"/>
    </row>
    <row r="29" spans="2:19" x14ac:dyDescent="0.35">
      <c r="B29" s="13">
        <v>100058</v>
      </c>
      <c r="C29" s="13" cm="1">
        <f t="array" ref="C29">SUM(_xlfn._xlws.FILTER('A02 FAB'!$D$5:$D$60,'A02 FAB'!$B$5:$B$60='FAB OVERVIEW'!B29,_xlfn._xlws.FILTER('A03 FAB'!$D$5:$D$100,'A03 FAB'!$B$5:$B$100='FAB OVERVIEW'!B29,_xlfn._xlws.FILTER('A05 FAB'!$C$7:$C$13,'A05 FAB'!$A$7:$A$13='FAB OVERVIEW'!B29,_xlfn._xlws.FILTER('A07 FAB'!$D$5:$D$125,'A07 FAB'!$B$5:$B$125='FAB OVERVIEW'!B29)))))</f>
        <v>30</v>
      </c>
      <c r="D29" s="41">
        <f>C29*SUMIFS('Sequence Routings'!H:H,'Sequence Routings'!C:C,'FAB OVERVIEW'!B29,'Sequence Routings'!D:D,'FAB OVERVIEW'!$B$7)+SUMIFS('Sequence Routings'!E:E,'Sequence Routings'!C:C,'FAB OVERVIEW'!B29,'Sequence Routings'!D:D,'FAB OVERVIEW'!$B$7)</f>
        <v>0.56830000000000003</v>
      </c>
      <c r="E29" s="52">
        <f>C29*SUMIFS('Sequence Routings'!H:H,'Sequence Routings'!C:C,'FAB OVERVIEW'!B29,'Sequence Routings'!D:D,'FAB OVERVIEW'!$E$7)+SUMIFS('Sequence Routings'!E:E,'Sequence Routings'!C:C,'FAB OVERVIEW'!B29,'Sequence Routings'!D:D,'FAB OVERVIEW'!$E$7)</f>
        <v>0.31430000000000002</v>
      </c>
      <c r="F29" s="13">
        <v>100058</v>
      </c>
      <c r="G29" s="13" cm="1">
        <f t="array" ref="G29">SUM(_xlfn._xlws.FILTER('A02 FAB'!$D$5:$D$60,'A02 FAB'!$B$5:$B$60='FAB OVERVIEW'!F29,_xlfn._xlws.FILTER('A03 FAB'!$D$5:$D$100,'A03 FAB'!$B$5:$B$100='FAB OVERVIEW'!F29,_xlfn._xlws.FILTER('A05 FAB'!$C$7:$C$13,'A05 FAB'!$A$7:$A$13='FAB OVERVIEW'!F29,_xlfn._xlws.FILTER('A07 FAB'!$D$5:$D$125,'A07 FAB'!$B$5:$B$125='FAB OVERVIEW'!F29)))))</f>
        <v>30</v>
      </c>
      <c r="H29" s="14">
        <f>G29*SUMIFS('Sequence Routings'!H:H,'Sequence Routings'!C:C,'FAB OVERVIEW'!F29,'Sequence Routings'!D:D,'FAB OVERVIEW'!$F$7)+SUMIFS('Sequence Routings'!E:E,'Sequence Routings'!C:C,'FAB OVERVIEW'!F29,'Sequence Routings'!D:D,'FAB OVERVIEW'!$F$7)</f>
        <v>0.83900000000000008</v>
      </c>
      <c r="I29" s="41" t="s">
        <v>6769</v>
      </c>
      <c r="J29" s="13">
        <v>101916</v>
      </c>
      <c r="K29" s="13" cm="1">
        <f t="array" ref="K29">SUM(_xlfn._xlws.FILTER('A02 FAB'!$D$5:$D$60,'A02 FAB'!$B$5:$B$60='FAB OVERVIEW'!J29,_xlfn._xlws.FILTER('A03 FAB'!$D$5:$D$100,'A03 FAB'!$B$5:$B$100='FAB OVERVIEW'!J29,_xlfn._xlws.FILTER('A05 FAB'!$C$7:$C$13,'A05 FAB'!$A$7:$A$13='FAB OVERVIEW'!J29,_xlfn._xlws.FILTER('A07 FAB'!$D$5:$D$125,'A07 FAB'!$B$5:$B$125='FAB OVERVIEW'!J29)))))</f>
        <v>70</v>
      </c>
      <c r="L29" s="41">
        <f>K29*SUMIFS('Sequence Routings'!H:H,'Sequence Routings'!C:C,'FAB OVERVIEW'!J29,'Sequence Routings'!D:D,'FAB OVERVIEW'!$J$7)+SUMIFS('Sequence Routings'!E:E,'Sequence Routings'!C:C,'FAB OVERVIEW'!J29,'Sequence Routings'!D:D,'FAB OVERVIEW'!$J$7)</f>
        <v>7.1669999999999998</v>
      </c>
      <c r="M29" s="13" t="str">
        <v>41 EKB CASE-B-CSA</v>
      </c>
      <c r="N29" s="13" cm="1">
        <f t="array" ref="N29">SUM(_xlfn._xlws.FILTER('A02 FAB'!$D$5:$D$60,'A02 FAB'!$B$5:$B$60='FAB OVERVIEW'!M29,_xlfn._xlws.FILTER('A03 FAB'!$D$5:$D$100,'A03 FAB'!$B$5:$B$100='FAB OVERVIEW'!M29,_xlfn._xlws.FILTER('A05 FAB'!$C$7:$C$13,'A05 FAB'!$A$7:$A$13='FAB OVERVIEW'!M29,_xlfn._xlws.FILTER('A07 FAB'!$D$5:$D$125,'A07 FAB'!$B$5:$B$125='FAB OVERVIEW'!M29)))))</f>
        <v>25</v>
      </c>
      <c r="O29" s="41">
        <f>N29*SUMIFS('Sequence Routings'!H:H,'Sequence Routings'!C:C,'FAB OVERVIEW'!M29,'Sequence Routings'!D:D,'FAB OVERVIEW'!$M$7)+SUMIFS('Sequence Routings'!E:E,'Sequence Routings'!C:C,'FAB OVERVIEW'!J29,'Sequence Routings'!D:D,'FAB OVERVIEW'!$M$7)</f>
        <v>1.6667499999999997</v>
      </c>
      <c r="S29" s="54"/>
    </row>
    <row r="30" spans="2:19" x14ac:dyDescent="0.35">
      <c r="B30" s="13">
        <v>100059</v>
      </c>
      <c r="C30" s="13" cm="1">
        <f t="array" ref="C30">SUM(_xlfn._xlws.FILTER('A02 FAB'!$D$5:$D$60,'A02 FAB'!$B$5:$B$60='FAB OVERVIEW'!B30,_xlfn._xlws.FILTER('A03 FAB'!$D$5:$D$100,'A03 FAB'!$B$5:$B$100='FAB OVERVIEW'!B30,_xlfn._xlws.FILTER('A05 FAB'!$C$7:$C$13,'A05 FAB'!$A$7:$A$13='FAB OVERVIEW'!B30,_xlfn._xlws.FILTER('A07 FAB'!$D$5:$D$125,'A07 FAB'!$B$5:$B$125='FAB OVERVIEW'!B30)))))</f>
        <v>30</v>
      </c>
      <c r="D30" s="41">
        <f>C30*SUMIFS('Sequence Routings'!H:H,'Sequence Routings'!C:C,'FAB OVERVIEW'!B30,'Sequence Routings'!D:D,'FAB OVERVIEW'!$B$7)+SUMIFS('Sequence Routings'!E:E,'Sequence Routings'!C:C,'FAB OVERVIEW'!B30,'Sequence Routings'!D:D,'FAB OVERVIEW'!$B$7)</f>
        <v>0.51119999999999999</v>
      </c>
      <c r="E30" s="52">
        <f>C30*SUMIFS('Sequence Routings'!H:H,'Sequence Routings'!C:C,'FAB OVERVIEW'!B30,'Sequence Routings'!D:D,'FAB OVERVIEW'!$E$7)+SUMIFS('Sequence Routings'!E:E,'Sequence Routings'!C:C,'FAB OVERVIEW'!B30,'Sequence Routings'!D:D,'FAB OVERVIEW'!$E$7)</f>
        <v>0.23330000000000001</v>
      </c>
      <c r="F30" s="13">
        <v>100059</v>
      </c>
      <c r="G30" s="13" cm="1">
        <f t="array" ref="G30">SUM(_xlfn._xlws.FILTER('A02 FAB'!$D$5:$D$60,'A02 FAB'!$B$5:$B$60='FAB OVERVIEW'!F30,_xlfn._xlws.FILTER('A03 FAB'!$D$5:$D$100,'A03 FAB'!$B$5:$B$100='FAB OVERVIEW'!F30,_xlfn._xlws.FILTER('A05 FAB'!$C$7:$C$13,'A05 FAB'!$A$7:$A$13='FAB OVERVIEW'!F30,_xlfn._xlws.FILTER('A07 FAB'!$D$5:$D$125,'A07 FAB'!$B$5:$B$125='FAB OVERVIEW'!F30)))))</f>
        <v>30</v>
      </c>
      <c r="H30" s="14">
        <f>G30*SUMIFS('Sequence Routings'!H:H,'Sequence Routings'!C:C,'FAB OVERVIEW'!F30,'Sequence Routings'!D:D,'FAB OVERVIEW'!$F$7)+SUMIFS('Sequence Routings'!E:E,'Sequence Routings'!C:C,'FAB OVERVIEW'!F30,'Sequence Routings'!D:D,'FAB OVERVIEW'!$F$7)</f>
        <v>0.76700000000000002</v>
      </c>
      <c r="I30" s="41" t="s">
        <v>6769</v>
      </c>
      <c r="J30" s="13">
        <v>104432</v>
      </c>
      <c r="K30" s="13" cm="1">
        <f t="array" ref="K30">SUM(_xlfn._xlws.FILTER('A02 FAB'!$D$5:$D$60,'A02 FAB'!$B$5:$B$60='FAB OVERVIEW'!J30,_xlfn._xlws.FILTER('A03 FAB'!$D$5:$D$100,'A03 FAB'!$B$5:$B$100='FAB OVERVIEW'!J30,_xlfn._xlws.FILTER('A05 FAB'!$C$7:$C$13,'A05 FAB'!$A$7:$A$13='FAB OVERVIEW'!J30,_xlfn._xlws.FILTER('A07 FAB'!$D$5:$D$125,'A07 FAB'!$B$5:$B$125='FAB OVERVIEW'!J30)))))</f>
        <v>40</v>
      </c>
      <c r="L30" s="41">
        <f>K30*SUMIFS('Sequence Routings'!H:H,'Sequence Routings'!C:C,'FAB OVERVIEW'!J30,'Sequence Routings'!D:D,'FAB OVERVIEW'!$J$7)+SUMIFS('Sequence Routings'!E:E,'Sequence Routings'!C:C,'FAB OVERVIEW'!J30,'Sequence Routings'!D:D,'FAB OVERVIEW'!$J$7)</f>
        <v>0.41000000000000003</v>
      </c>
      <c r="M30" s="13" t="str">
        <v>41 EKB INTERIOR-B-CSA</v>
      </c>
      <c r="N30" s="13" cm="1">
        <f t="array" ref="N30">SUM(_xlfn._xlws.FILTER('A02 FAB'!$D$5:$D$60,'A02 FAB'!$B$5:$B$60='FAB OVERVIEW'!M30,_xlfn._xlws.FILTER('A03 FAB'!$D$5:$D$100,'A03 FAB'!$B$5:$B$100='FAB OVERVIEW'!M30,_xlfn._xlws.FILTER('A05 FAB'!$C$7:$C$13,'A05 FAB'!$A$7:$A$13='FAB OVERVIEW'!M30,_xlfn._xlws.FILTER('A07 FAB'!$D$5:$D$125,'A07 FAB'!$B$5:$B$125='FAB OVERVIEW'!M30)))))</f>
        <v>25</v>
      </c>
      <c r="O30" s="41">
        <f>N30*SUMIFS('Sequence Routings'!H:H,'Sequence Routings'!C:C,'FAB OVERVIEW'!M30,'Sequence Routings'!D:D,'FAB OVERVIEW'!$M$7)+SUMIFS('Sequence Routings'!E:E,'Sequence Routings'!C:C,'FAB OVERVIEW'!J30,'Sequence Routings'!D:D,'FAB OVERVIEW'!$M$7)</f>
        <v>0.66249999999999998</v>
      </c>
      <c r="S30" s="53"/>
    </row>
    <row r="31" spans="2:19" x14ac:dyDescent="0.35">
      <c r="B31" s="13">
        <v>100062</v>
      </c>
      <c r="C31" s="13" cm="1">
        <f t="array" ref="C31">SUM(_xlfn._xlws.FILTER('A02 FAB'!$D$5:$D$60,'A02 FAB'!$B$5:$B$60='FAB OVERVIEW'!B31,_xlfn._xlws.FILTER('A03 FAB'!$D$5:$D$100,'A03 FAB'!$B$5:$B$100='FAB OVERVIEW'!B31,_xlfn._xlws.FILTER('A05 FAB'!$C$7:$C$13,'A05 FAB'!$A$7:$A$13='FAB OVERVIEW'!B31,_xlfn._xlws.FILTER('A07 FAB'!$D$5:$D$125,'A07 FAB'!$B$5:$B$125='FAB OVERVIEW'!B31)))))</f>
        <v>10</v>
      </c>
      <c r="D31" s="41">
        <f>C31*SUMIFS('Sequence Routings'!H:H,'Sequence Routings'!C:C,'FAB OVERVIEW'!B31,'Sequence Routings'!D:D,'FAB OVERVIEW'!$B$7)+SUMIFS('Sequence Routings'!E:E,'Sequence Routings'!C:C,'FAB OVERVIEW'!B31,'Sequence Routings'!D:D,'FAB OVERVIEW'!$B$7)</f>
        <v>0.30059999999999998</v>
      </c>
      <c r="E31" s="52">
        <f>C31*SUMIFS('Sequence Routings'!H:H,'Sequence Routings'!C:C,'FAB OVERVIEW'!B31,'Sequence Routings'!D:D,'FAB OVERVIEW'!$E$7)+SUMIFS('Sequence Routings'!E:E,'Sequence Routings'!C:C,'FAB OVERVIEW'!B31,'Sequence Routings'!D:D,'FAB OVERVIEW'!$E$7)</f>
        <v>0.1333</v>
      </c>
      <c r="F31" s="13">
        <v>100062</v>
      </c>
      <c r="G31" s="13" cm="1">
        <f t="array" ref="G31">SUM(_xlfn._xlws.FILTER('A02 FAB'!$D$5:$D$60,'A02 FAB'!$B$5:$B$60='FAB OVERVIEW'!F31,_xlfn._xlws.FILTER('A03 FAB'!$D$5:$D$100,'A03 FAB'!$B$5:$B$100='FAB OVERVIEW'!F31,_xlfn._xlws.FILTER('A05 FAB'!$C$7:$C$13,'A05 FAB'!$A$7:$A$13='FAB OVERVIEW'!F31,_xlfn._xlws.FILTER('A07 FAB'!$D$5:$D$125,'A07 FAB'!$B$5:$B$125='FAB OVERVIEW'!F31)))))</f>
        <v>10</v>
      </c>
      <c r="H31" s="14">
        <f>G31*SUMIFS('Sequence Routings'!H:H,'Sequence Routings'!C:C,'FAB OVERVIEW'!F31,'Sequence Routings'!D:D,'FAB OVERVIEW'!$F$7)+SUMIFS('Sequence Routings'!E:E,'Sequence Routings'!C:C,'FAB OVERVIEW'!F31,'Sequence Routings'!D:D,'FAB OVERVIEW'!$F$7)</f>
        <v>0.37829999999999997</v>
      </c>
      <c r="I31" s="41" t="s">
        <v>6769</v>
      </c>
      <c r="J31" s="13">
        <v>104461</v>
      </c>
      <c r="K31" s="13" cm="1">
        <f t="array" ref="K31">SUM(_xlfn._xlws.FILTER('A02 FAB'!$D$5:$D$60,'A02 FAB'!$B$5:$B$60='FAB OVERVIEW'!J31,_xlfn._xlws.FILTER('A03 FAB'!$D$5:$D$100,'A03 FAB'!$B$5:$B$100='FAB OVERVIEW'!J31,_xlfn._xlws.FILTER('A05 FAB'!$C$7:$C$13,'A05 FAB'!$A$7:$A$13='FAB OVERVIEW'!J31,_xlfn._xlws.FILTER('A07 FAB'!$D$5:$D$125,'A07 FAB'!$B$5:$B$125='FAB OVERVIEW'!J31)))))</f>
        <v>15</v>
      </c>
      <c r="L31" s="41">
        <f>K31*SUMIFS('Sequence Routings'!H:H,'Sequence Routings'!C:C,'FAB OVERVIEW'!J31,'Sequence Routings'!D:D,'FAB OVERVIEW'!$J$7)+SUMIFS('Sequence Routings'!E:E,'Sequence Routings'!C:C,'FAB OVERVIEW'!J31,'Sequence Routings'!D:D,'FAB OVERVIEW'!$J$7)</f>
        <v>1.01705</v>
      </c>
      <c r="M31" s="13" t="str">
        <v>41-11-B-CSA</v>
      </c>
      <c r="N31" s="13" cm="1">
        <f t="array" ref="N31">SUM(_xlfn._xlws.FILTER('A02 FAB'!$D$5:$D$60,'A02 FAB'!$B$5:$B$60='FAB OVERVIEW'!M31,_xlfn._xlws.FILTER('A03 FAB'!$D$5:$D$100,'A03 FAB'!$B$5:$B$100='FAB OVERVIEW'!M31,_xlfn._xlws.FILTER('A05 FAB'!$C$7:$C$13,'A05 FAB'!$A$7:$A$13='FAB OVERVIEW'!M31,_xlfn._xlws.FILTER('A07 FAB'!$D$5:$D$125,'A07 FAB'!$B$5:$B$125='FAB OVERVIEW'!M31)))))</f>
        <v>25</v>
      </c>
      <c r="O31" s="41">
        <f>N31*SUMIFS('Sequence Routings'!H:H,'Sequence Routings'!C:C,'FAB OVERVIEW'!M31,'Sequence Routings'!D:D,'FAB OVERVIEW'!$M$7)+SUMIFS('Sequence Routings'!E:E,'Sequence Routings'!C:C,'FAB OVERVIEW'!J31,'Sequence Routings'!D:D,'FAB OVERVIEW'!$M$7)</f>
        <v>0.5</v>
      </c>
      <c r="S31" s="54"/>
    </row>
    <row r="32" spans="2:19" x14ac:dyDescent="0.35">
      <c r="B32" s="13">
        <v>100066</v>
      </c>
      <c r="C32" s="13" cm="1">
        <f t="array" ref="C32">SUM(_xlfn._xlws.FILTER('A02 FAB'!$D$5:$D$60,'A02 FAB'!$B$5:$B$60='FAB OVERVIEW'!B32,_xlfn._xlws.FILTER('A03 FAB'!$D$5:$D$100,'A03 FAB'!$B$5:$B$100='FAB OVERVIEW'!B32,_xlfn._xlws.FILTER('A05 FAB'!$C$7:$C$13,'A05 FAB'!$A$7:$A$13='FAB OVERVIEW'!B32,_xlfn._xlws.FILTER('A07 FAB'!$D$5:$D$125,'A07 FAB'!$B$5:$B$125='FAB OVERVIEW'!B32)))))</f>
        <v>30</v>
      </c>
      <c r="D32" s="41">
        <f>C32*SUMIFS('Sequence Routings'!H:H,'Sequence Routings'!C:C,'FAB OVERVIEW'!B32,'Sequence Routings'!D:D,'FAB OVERVIEW'!$B$7)+SUMIFS('Sequence Routings'!E:E,'Sequence Routings'!C:C,'FAB OVERVIEW'!B32,'Sequence Routings'!D:D,'FAB OVERVIEW'!$B$7)</f>
        <v>0.29649999999999999</v>
      </c>
      <c r="E32" s="52">
        <f>C32*SUMIFS('Sequence Routings'!H:H,'Sequence Routings'!C:C,'FAB OVERVIEW'!B32,'Sequence Routings'!D:D,'FAB OVERVIEW'!$E$7)+SUMIFS('Sequence Routings'!E:E,'Sequence Routings'!C:C,'FAB OVERVIEW'!B32,'Sequence Routings'!D:D,'FAB OVERVIEW'!$E$7)</f>
        <v>0.49509999999999998</v>
      </c>
      <c r="F32" s="13">
        <v>100066</v>
      </c>
      <c r="G32" s="13" cm="1">
        <f t="array" ref="G32">SUM(_xlfn._xlws.FILTER('A02 FAB'!$D$5:$D$60,'A02 FAB'!$B$5:$B$60='FAB OVERVIEW'!F32,_xlfn._xlws.FILTER('A03 FAB'!$D$5:$D$100,'A03 FAB'!$B$5:$B$100='FAB OVERVIEW'!F32,_xlfn._xlws.FILTER('A05 FAB'!$C$7:$C$13,'A05 FAB'!$A$7:$A$13='FAB OVERVIEW'!F32,_xlfn._xlws.FILTER('A07 FAB'!$D$5:$D$125,'A07 FAB'!$B$5:$B$125='FAB OVERVIEW'!F32)))))</f>
        <v>30</v>
      </c>
      <c r="H32" s="14">
        <f>G32*SUMIFS('Sequence Routings'!H:H,'Sequence Routings'!C:C,'FAB OVERVIEW'!F32,'Sequence Routings'!D:D,'FAB OVERVIEW'!$F$7)+SUMIFS('Sequence Routings'!E:E,'Sequence Routings'!C:C,'FAB OVERVIEW'!F32,'Sequence Routings'!D:D,'FAB OVERVIEW'!$F$7)</f>
        <v>0.25700000000000001</v>
      </c>
      <c r="I32" s="41" t="s">
        <v>6769</v>
      </c>
      <c r="J32" s="13" t="str">
        <v>20 WSC CASE</v>
      </c>
      <c r="K32" s="13" cm="1">
        <f t="array" ref="K32">SUM(_xlfn._xlws.FILTER('A02 FAB'!$D$5:$D$60,'A02 FAB'!$B$5:$B$60='FAB OVERVIEW'!J32,_xlfn._xlws.FILTER('A03 FAB'!$D$5:$D$100,'A03 FAB'!$B$5:$B$100='FAB OVERVIEW'!J32,_xlfn._xlws.FILTER('A05 FAB'!$C$7:$C$13,'A05 FAB'!$A$7:$A$13='FAB OVERVIEW'!J32,_xlfn._xlws.FILTER('A07 FAB'!$D$5:$D$125,'A07 FAB'!$B$5:$B$125='FAB OVERVIEW'!J32)))))</f>
        <v>90</v>
      </c>
      <c r="L32" s="41">
        <f>K32*SUMIFS('Sequence Routings'!H:H,'Sequence Routings'!C:C,'FAB OVERVIEW'!J32,'Sequence Routings'!D:D,'FAB OVERVIEW'!$J$7)+SUMIFS('Sequence Routings'!E:E,'Sequence Routings'!C:C,'FAB OVERVIEW'!J32,'Sequence Routings'!D:D,'FAB OVERVIEW'!$J$7)</f>
        <v>5.0990000000000002</v>
      </c>
      <c r="M32" s="13" t="str">
        <v>41-15-B-CSA</v>
      </c>
      <c r="N32" s="13" cm="1">
        <f t="array" ref="N32">SUM(_xlfn._xlws.FILTER('A02 FAB'!$D$5:$D$60,'A02 FAB'!$B$5:$B$60='FAB OVERVIEW'!M32,_xlfn._xlws.FILTER('A03 FAB'!$D$5:$D$100,'A03 FAB'!$B$5:$B$100='FAB OVERVIEW'!M32,_xlfn._xlws.FILTER('A05 FAB'!$C$7:$C$13,'A05 FAB'!$A$7:$A$13='FAB OVERVIEW'!M32,_xlfn._xlws.FILTER('A07 FAB'!$D$5:$D$125,'A07 FAB'!$B$5:$B$125='FAB OVERVIEW'!M32)))))</f>
        <v>25</v>
      </c>
      <c r="O32" s="41">
        <f>N32*SUMIFS('Sequence Routings'!H:H,'Sequence Routings'!C:C,'FAB OVERVIEW'!M32,'Sequence Routings'!D:D,'FAB OVERVIEW'!$M$7)+SUMIFS('Sequence Routings'!E:E,'Sequence Routings'!C:C,'FAB OVERVIEW'!J32,'Sequence Routings'!D:D,'FAB OVERVIEW'!$M$7)</f>
        <v>0.5</v>
      </c>
      <c r="S32" s="54"/>
    </row>
    <row r="33" spans="2:19" x14ac:dyDescent="0.35">
      <c r="B33" s="13">
        <v>100068</v>
      </c>
      <c r="C33" s="13" cm="1">
        <f t="array" ref="C33">SUM(_xlfn._xlws.FILTER('A02 FAB'!$D$5:$D$60,'A02 FAB'!$B$5:$B$60='FAB OVERVIEW'!B33,_xlfn._xlws.FILTER('A03 FAB'!$D$5:$D$100,'A03 FAB'!$B$5:$B$100='FAB OVERVIEW'!B33,_xlfn._xlws.FILTER('A05 FAB'!$C$7:$C$13,'A05 FAB'!$A$7:$A$13='FAB OVERVIEW'!B33,_xlfn._xlws.FILTER('A07 FAB'!$D$5:$D$125,'A07 FAB'!$B$5:$B$125='FAB OVERVIEW'!B33)))))</f>
        <v>30</v>
      </c>
      <c r="D33" s="41">
        <f>C33*SUMIFS('Sequence Routings'!H:H,'Sequence Routings'!C:C,'FAB OVERVIEW'!B33,'Sequence Routings'!D:D,'FAB OVERVIEW'!$B$7)+SUMIFS('Sequence Routings'!E:E,'Sequence Routings'!C:C,'FAB OVERVIEW'!B33,'Sequence Routings'!D:D,'FAB OVERVIEW'!$B$7)</f>
        <v>0.30280000000000001</v>
      </c>
      <c r="E33" s="52">
        <f>C33*SUMIFS('Sequence Routings'!H:H,'Sequence Routings'!C:C,'FAB OVERVIEW'!B33,'Sequence Routings'!D:D,'FAB OVERVIEW'!$E$7)+SUMIFS('Sequence Routings'!E:E,'Sequence Routings'!C:C,'FAB OVERVIEW'!B33,'Sequence Routings'!D:D,'FAB OVERVIEW'!$E$7)</f>
        <v>0.23330000000000001</v>
      </c>
      <c r="F33" s="13">
        <v>100068</v>
      </c>
      <c r="G33" s="13" cm="1">
        <f t="array" ref="G33">SUM(_xlfn._xlws.FILTER('A02 FAB'!$D$5:$D$60,'A02 FAB'!$B$5:$B$60='FAB OVERVIEW'!F33,_xlfn._xlws.FILTER('A03 FAB'!$D$5:$D$100,'A03 FAB'!$B$5:$B$100='FAB OVERVIEW'!F33,_xlfn._xlws.FILTER('A05 FAB'!$C$7:$C$13,'A05 FAB'!$A$7:$A$13='FAB OVERVIEW'!F33,_xlfn._xlws.FILTER('A07 FAB'!$D$5:$D$125,'A07 FAB'!$B$5:$B$125='FAB OVERVIEW'!F33)))))</f>
        <v>30</v>
      </c>
      <c r="H33" s="14">
        <f>G33*SUMIFS('Sequence Routings'!H:H,'Sequence Routings'!C:C,'FAB OVERVIEW'!F33,'Sequence Routings'!D:D,'FAB OVERVIEW'!$F$7)+SUMIFS('Sequence Routings'!E:E,'Sequence Routings'!C:C,'FAB OVERVIEW'!F33,'Sequence Routings'!D:D,'FAB OVERVIEW'!$F$7)</f>
        <v>0.76700000000000002</v>
      </c>
      <c r="I33" s="41" t="s">
        <v>6769</v>
      </c>
      <c r="J33" s="13" t="str">
        <v>22 WHF INTERIOR</v>
      </c>
      <c r="K33" s="13" cm="1">
        <f t="array" ref="K33">SUM(_xlfn._xlws.FILTER('A02 FAB'!$D$5:$D$60,'A02 FAB'!$B$5:$B$60='FAB OVERVIEW'!J33,_xlfn._xlws.FILTER('A03 FAB'!$D$5:$D$100,'A03 FAB'!$B$5:$B$100='FAB OVERVIEW'!J33,_xlfn._xlws.FILTER('A05 FAB'!$C$7:$C$13,'A05 FAB'!$A$7:$A$13='FAB OVERVIEW'!J33,_xlfn._xlws.FILTER('A07 FAB'!$D$5:$D$125,'A07 FAB'!$B$5:$B$125='FAB OVERVIEW'!J33)))))</f>
        <v>40</v>
      </c>
      <c r="L33" s="41">
        <f>K33*SUMIFS('Sequence Routings'!H:H,'Sequence Routings'!C:C,'FAB OVERVIEW'!J33,'Sequence Routings'!D:D,'FAB OVERVIEW'!$J$7)+SUMIFS('Sequence Routings'!E:E,'Sequence Routings'!C:C,'FAB OVERVIEW'!J33,'Sequence Routings'!D:D,'FAB OVERVIEW'!$J$7)</f>
        <v>1.0429999999999999</v>
      </c>
      <c r="S33" s="53"/>
    </row>
    <row r="34" spans="2:19" x14ac:dyDescent="0.35">
      <c r="B34" s="13">
        <v>100077</v>
      </c>
      <c r="C34" s="13" cm="1">
        <f t="array" ref="C34">SUM(_xlfn._xlws.FILTER('A02 FAB'!$D$5:$D$60,'A02 FAB'!$B$5:$B$60='FAB OVERVIEW'!B34,_xlfn._xlws.FILTER('A03 FAB'!$D$5:$D$100,'A03 FAB'!$B$5:$B$100='FAB OVERVIEW'!B34,_xlfn._xlws.FILTER('A05 FAB'!$C$7:$C$13,'A05 FAB'!$A$7:$A$13='FAB OVERVIEW'!B34,_xlfn._xlws.FILTER('A07 FAB'!$D$5:$D$125,'A07 FAB'!$B$5:$B$125='FAB OVERVIEW'!B34)))))</f>
        <v>20</v>
      </c>
      <c r="D34" s="41">
        <f>C34*SUMIFS('Sequence Routings'!H:H,'Sequence Routings'!C:C,'FAB OVERVIEW'!B34,'Sequence Routings'!D:D,'FAB OVERVIEW'!$B$7)+SUMIFS('Sequence Routings'!E:E,'Sequence Routings'!C:C,'FAB OVERVIEW'!B34,'Sequence Routings'!D:D,'FAB OVERVIEW'!$B$7)</f>
        <v>0.58839999999999992</v>
      </c>
      <c r="E34" s="52">
        <f>C34*SUMIFS('Sequence Routings'!H:H,'Sequence Routings'!C:C,'FAB OVERVIEW'!B34,'Sequence Routings'!D:D,'FAB OVERVIEW'!$E$7)+SUMIFS('Sequence Routings'!E:E,'Sequence Routings'!C:C,'FAB OVERVIEW'!B34,'Sequence Routings'!D:D,'FAB OVERVIEW'!$E$7)</f>
        <v>0.18330000000000002</v>
      </c>
      <c r="F34" s="13">
        <v>100077</v>
      </c>
      <c r="G34" s="13" cm="1">
        <f t="array" ref="G34">SUM(_xlfn._xlws.FILTER('A02 FAB'!$D$5:$D$60,'A02 FAB'!$B$5:$B$60='FAB OVERVIEW'!F34,_xlfn._xlws.FILTER('A03 FAB'!$D$5:$D$100,'A03 FAB'!$B$5:$B$100='FAB OVERVIEW'!F34,_xlfn._xlws.FILTER('A05 FAB'!$C$7:$C$13,'A05 FAB'!$A$7:$A$13='FAB OVERVIEW'!F34,_xlfn._xlws.FILTER('A07 FAB'!$D$5:$D$125,'A07 FAB'!$B$5:$B$125='FAB OVERVIEW'!F34)))))</f>
        <v>20</v>
      </c>
      <c r="H34" s="14">
        <f>G34*SUMIFS('Sequence Routings'!H:H,'Sequence Routings'!C:C,'FAB OVERVIEW'!F34,'Sequence Routings'!D:D,'FAB OVERVIEW'!$F$7)+SUMIFS('Sequence Routings'!E:E,'Sequence Routings'!C:C,'FAB OVERVIEW'!F34,'Sequence Routings'!D:D,'FAB OVERVIEW'!$F$7)</f>
        <v>1.167</v>
      </c>
      <c r="I34" s="41" t="s">
        <v>6770</v>
      </c>
      <c r="J34" s="13" t="str">
        <v>22 WHFC CEILING CASE ASSEM</v>
      </c>
      <c r="K34" s="13" cm="1">
        <f t="array" ref="K34">SUM(_xlfn._xlws.FILTER('A02 FAB'!$D$5:$D$60,'A02 FAB'!$B$5:$B$60='FAB OVERVIEW'!J34,_xlfn._xlws.FILTER('A03 FAB'!$D$5:$D$100,'A03 FAB'!$B$5:$B$100='FAB OVERVIEW'!J34,_xlfn._xlws.FILTER('A05 FAB'!$C$7:$C$13,'A05 FAB'!$A$7:$A$13='FAB OVERVIEW'!J34,_xlfn._xlws.FILTER('A07 FAB'!$D$5:$D$125,'A07 FAB'!$B$5:$B$125='FAB OVERVIEW'!J34)))))</f>
        <v>50</v>
      </c>
      <c r="L34" s="41">
        <f>K34*SUMIFS('Sequence Routings'!H:H,'Sequence Routings'!C:C,'FAB OVERVIEW'!J34,'Sequence Routings'!D:D,'FAB OVERVIEW'!$J$7)+SUMIFS('Sequence Routings'!E:E,'Sequence Routings'!C:C,'FAB OVERVIEW'!J34,'Sequence Routings'!D:D,'FAB OVERVIEW'!$J$7)</f>
        <v>1.8819999999999999</v>
      </c>
      <c r="S34" s="54"/>
    </row>
    <row r="35" spans="2:19" x14ac:dyDescent="0.35">
      <c r="B35" s="13">
        <v>100080</v>
      </c>
      <c r="C35" s="13" cm="1">
        <f t="array" ref="C35">SUM(_xlfn._xlws.FILTER('A02 FAB'!$D$5:$D$60,'A02 FAB'!$B$5:$B$60='FAB OVERVIEW'!B35,_xlfn._xlws.FILTER('A03 FAB'!$D$5:$D$100,'A03 FAB'!$B$5:$B$100='FAB OVERVIEW'!B35,_xlfn._xlws.FILTER('A05 FAB'!$C$7:$C$13,'A05 FAB'!$A$7:$A$13='FAB OVERVIEW'!B35,_xlfn._xlws.FILTER('A07 FAB'!$D$5:$D$125,'A07 FAB'!$B$5:$B$125='FAB OVERVIEW'!B35)))))</f>
        <v>20</v>
      </c>
      <c r="D35" s="41">
        <f>C35*SUMIFS('Sequence Routings'!H:H,'Sequence Routings'!C:C,'FAB OVERVIEW'!B35,'Sequence Routings'!D:D,'FAB OVERVIEW'!$B$7)+SUMIFS('Sequence Routings'!E:E,'Sequence Routings'!C:C,'FAB OVERVIEW'!B35,'Sequence Routings'!D:D,'FAB OVERVIEW'!$B$7)</f>
        <v>0.72919999999999996</v>
      </c>
      <c r="E35" s="52">
        <f>C35*SUMIFS('Sequence Routings'!H:H,'Sequence Routings'!C:C,'FAB OVERVIEW'!B35,'Sequence Routings'!D:D,'FAB OVERVIEW'!$E$7)+SUMIFS('Sequence Routings'!E:E,'Sequence Routings'!C:C,'FAB OVERVIEW'!B35,'Sequence Routings'!D:D,'FAB OVERVIEW'!$E$7)</f>
        <v>0.18330000000000002</v>
      </c>
      <c r="F35" s="13">
        <v>100080</v>
      </c>
      <c r="G35" s="13" cm="1">
        <f t="array" ref="G35">SUM(_xlfn._xlws.FILTER('A02 FAB'!$D$5:$D$60,'A02 FAB'!$B$5:$B$60='FAB OVERVIEW'!F35,_xlfn._xlws.FILTER('A03 FAB'!$D$5:$D$100,'A03 FAB'!$B$5:$B$100='FAB OVERVIEW'!F35,_xlfn._xlws.FILTER('A05 FAB'!$C$7:$C$13,'A05 FAB'!$A$7:$A$13='FAB OVERVIEW'!F35,_xlfn._xlws.FILTER('A07 FAB'!$D$5:$D$125,'A07 FAB'!$B$5:$B$125='FAB OVERVIEW'!F35)))))</f>
        <v>20</v>
      </c>
      <c r="H35" s="14">
        <f>G35*SUMIFS('Sequence Routings'!H:H,'Sequence Routings'!C:C,'FAB OVERVIEW'!F35,'Sequence Routings'!D:D,'FAB OVERVIEW'!$F$7)+SUMIFS('Sequence Routings'!E:E,'Sequence Routings'!C:C,'FAB OVERVIEW'!F35,'Sequence Routings'!D:D,'FAB OVERVIEW'!$F$7)</f>
        <v>0.85</v>
      </c>
      <c r="I35" s="41" t="s">
        <v>6771</v>
      </c>
      <c r="J35" s="13" t="str">
        <v>22 WHFC INTERIOR</v>
      </c>
      <c r="K35" s="13" cm="1">
        <f t="array" ref="K35">SUM(_xlfn._xlws.FILTER('A02 FAB'!$D$5:$D$60,'A02 FAB'!$B$5:$B$60='FAB OVERVIEW'!J35,_xlfn._xlws.FILTER('A03 FAB'!$D$5:$D$100,'A03 FAB'!$B$5:$B$100='FAB OVERVIEW'!J35,_xlfn._xlws.FILTER('A05 FAB'!$C$7:$C$13,'A05 FAB'!$A$7:$A$13='FAB OVERVIEW'!J35,_xlfn._xlws.FILTER('A07 FAB'!$D$5:$D$125,'A07 FAB'!$B$5:$B$125='FAB OVERVIEW'!J35)))))</f>
        <v>50</v>
      </c>
      <c r="L35" s="41">
        <f>K35*SUMIFS('Sequence Routings'!H:H,'Sequence Routings'!C:C,'FAB OVERVIEW'!J35,'Sequence Routings'!D:D,'FAB OVERVIEW'!$J$7)+SUMIFS('Sequence Routings'!E:E,'Sequence Routings'!C:C,'FAB OVERVIEW'!J35,'Sequence Routings'!D:D,'FAB OVERVIEW'!$J$7)</f>
        <v>2.0834999999999999</v>
      </c>
      <c r="S35" s="54"/>
    </row>
    <row r="36" spans="2:19" x14ac:dyDescent="0.35">
      <c r="B36" s="13">
        <v>100081</v>
      </c>
      <c r="C36" s="13" cm="1">
        <f t="array" ref="C36">SUM(_xlfn._xlws.FILTER('A02 FAB'!$D$5:$D$60,'A02 FAB'!$B$5:$B$60='FAB OVERVIEW'!B36,_xlfn._xlws.FILTER('A03 FAB'!$D$5:$D$100,'A03 FAB'!$B$5:$B$100='FAB OVERVIEW'!B36,_xlfn._xlws.FILTER('A05 FAB'!$C$7:$C$13,'A05 FAB'!$A$7:$A$13='FAB OVERVIEW'!B36,_xlfn._xlws.FILTER('A07 FAB'!$D$5:$D$125,'A07 FAB'!$B$5:$B$125='FAB OVERVIEW'!B36)))))</f>
        <v>20</v>
      </c>
      <c r="D36" s="41">
        <f>C36*SUMIFS('Sequence Routings'!H:H,'Sequence Routings'!C:C,'FAB OVERVIEW'!B36,'Sequence Routings'!D:D,'FAB OVERVIEW'!$B$7)+SUMIFS('Sequence Routings'!E:E,'Sequence Routings'!C:C,'FAB OVERVIEW'!B36,'Sequence Routings'!D:D,'FAB OVERVIEW'!$B$7)</f>
        <v>0.64559999999999995</v>
      </c>
      <c r="E36" s="52">
        <f>C36*SUMIFS('Sequence Routings'!H:H,'Sequence Routings'!C:C,'FAB OVERVIEW'!B36,'Sequence Routings'!D:D,'FAB OVERVIEW'!$E$7)+SUMIFS('Sequence Routings'!E:E,'Sequence Routings'!C:C,'FAB OVERVIEW'!B36,'Sequence Routings'!D:D,'FAB OVERVIEW'!$E$7)</f>
        <v>0.18330000000000002</v>
      </c>
      <c r="F36" s="13">
        <v>100081</v>
      </c>
      <c r="G36" s="13" cm="1">
        <f t="array" ref="G36">SUM(_xlfn._xlws.FILTER('A02 FAB'!$D$5:$D$60,'A02 FAB'!$B$5:$B$60='FAB OVERVIEW'!F36,_xlfn._xlws.FILTER('A03 FAB'!$D$5:$D$100,'A03 FAB'!$B$5:$B$100='FAB OVERVIEW'!F36,_xlfn._xlws.FILTER('A05 FAB'!$C$7:$C$13,'A05 FAB'!$A$7:$A$13='FAB OVERVIEW'!F36,_xlfn._xlws.FILTER('A07 FAB'!$D$5:$D$125,'A07 FAB'!$B$5:$B$125='FAB OVERVIEW'!F36)))))</f>
        <v>20</v>
      </c>
      <c r="H36" s="14">
        <f>G36*SUMIFS('Sequence Routings'!H:H,'Sequence Routings'!C:C,'FAB OVERVIEW'!F36,'Sequence Routings'!D:D,'FAB OVERVIEW'!$F$7)+SUMIFS('Sequence Routings'!E:E,'Sequence Routings'!C:C,'FAB OVERVIEW'!F36,'Sequence Routings'!D:D,'FAB OVERVIEW'!$F$7)</f>
        <v>0.50960000000000005</v>
      </c>
      <c r="I36" s="41" t="s">
        <v>6769</v>
      </c>
      <c r="J36" s="13" t="str">
        <v>24 KT CASE</v>
      </c>
      <c r="K36" s="13" cm="1">
        <f t="array" ref="K36">SUM(_xlfn._xlws.FILTER('A02 FAB'!$D$5:$D$60,'A02 FAB'!$B$5:$B$60='FAB OVERVIEW'!J36,_xlfn._xlws.FILTER('A03 FAB'!$D$5:$D$100,'A03 FAB'!$B$5:$B$100='FAB OVERVIEW'!J36,_xlfn._xlws.FILTER('A05 FAB'!$C$7:$C$13,'A05 FAB'!$A$7:$A$13='FAB OVERVIEW'!J36,_xlfn._xlws.FILTER('A07 FAB'!$D$5:$D$125,'A07 FAB'!$B$5:$B$125='FAB OVERVIEW'!J36)))))</f>
        <v>180</v>
      </c>
      <c r="L36" s="41">
        <f>K36*SUMIFS('Sequence Routings'!H:H,'Sequence Routings'!C:C,'FAB OVERVIEW'!J36,'Sequence Routings'!D:D,'FAB OVERVIEW'!$J$7)+SUMIFS('Sequence Routings'!E:E,'Sequence Routings'!C:C,'FAB OVERVIEW'!J36,'Sequence Routings'!D:D,'FAB OVERVIEW'!$J$7)</f>
        <v>7.5110000000000001</v>
      </c>
      <c r="S36" s="53"/>
    </row>
    <row r="37" spans="2:19" x14ac:dyDescent="0.35">
      <c r="B37" s="13">
        <v>100083</v>
      </c>
      <c r="C37" s="13" cm="1">
        <f t="array" ref="C37">SUM(_xlfn._xlws.FILTER('A02 FAB'!$D$5:$D$60,'A02 FAB'!$B$5:$B$60='FAB OVERVIEW'!B37,_xlfn._xlws.FILTER('A03 FAB'!$D$5:$D$100,'A03 FAB'!$B$5:$B$100='FAB OVERVIEW'!B37,_xlfn._xlws.FILTER('A05 FAB'!$C$7:$C$13,'A05 FAB'!$A$7:$A$13='FAB OVERVIEW'!B37,_xlfn._xlws.FILTER('A07 FAB'!$D$5:$D$125,'A07 FAB'!$B$5:$B$125='FAB OVERVIEW'!B37)))))</f>
        <v>30</v>
      </c>
      <c r="D37" s="41">
        <f>C37*SUMIFS('Sequence Routings'!H:H,'Sequence Routings'!C:C,'FAB OVERVIEW'!B37,'Sequence Routings'!D:D,'FAB OVERVIEW'!$B$7)+SUMIFS('Sequence Routings'!E:E,'Sequence Routings'!C:C,'FAB OVERVIEW'!B37,'Sequence Routings'!D:D,'FAB OVERVIEW'!$B$7)</f>
        <v>0.35949999999999999</v>
      </c>
      <c r="E37" s="52">
        <f>C37*SUMIFS('Sequence Routings'!H:H,'Sequence Routings'!C:C,'FAB OVERVIEW'!B37,'Sequence Routings'!D:D,'FAB OVERVIEW'!$E$7)+SUMIFS('Sequence Routings'!E:E,'Sequence Routings'!C:C,'FAB OVERVIEW'!B37,'Sequence Routings'!D:D,'FAB OVERVIEW'!$E$7)</f>
        <v>0.23330000000000001</v>
      </c>
      <c r="F37" s="13">
        <v>100083</v>
      </c>
      <c r="G37" s="13" cm="1">
        <f t="array" ref="G37">SUM(_xlfn._xlws.FILTER('A02 FAB'!$D$5:$D$60,'A02 FAB'!$B$5:$B$60='FAB OVERVIEW'!F37,_xlfn._xlws.FILTER('A03 FAB'!$D$5:$D$100,'A03 FAB'!$B$5:$B$100='FAB OVERVIEW'!F37,_xlfn._xlws.FILTER('A05 FAB'!$C$7:$C$13,'A05 FAB'!$A$7:$A$13='FAB OVERVIEW'!F37,_xlfn._xlws.FILTER('A07 FAB'!$D$5:$D$125,'A07 FAB'!$B$5:$B$125='FAB OVERVIEW'!F37)))))</f>
        <v>30</v>
      </c>
      <c r="H37" s="14">
        <f>G37*SUMIFS('Sequence Routings'!H:H,'Sequence Routings'!C:C,'FAB OVERVIEW'!F37,'Sequence Routings'!D:D,'FAB OVERVIEW'!$F$7)+SUMIFS('Sequence Routings'!E:E,'Sequence Routings'!C:C,'FAB OVERVIEW'!F37,'Sequence Routings'!D:D,'FAB OVERVIEW'!$F$7)</f>
        <v>1.2170000000000001</v>
      </c>
      <c r="I37" s="41" t="s">
        <v>6770</v>
      </c>
      <c r="J37" s="13" t="str">
        <v>24 KT INTERIOR</v>
      </c>
      <c r="K37" s="13" cm="1">
        <f t="array" ref="K37">SUM(_xlfn._xlws.FILTER('A02 FAB'!$D$5:$D$60,'A02 FAB'!$B$5:$B$60='FAB OVERVIEW'!J37,_xlfn._xlws.FILTER('A03 FAB'!$D$5:$D$100,'A03 FAB'!$B$5:$B$100='FAB OVERVIEW'!J37,_xlfn._xlws.FILTER('A05 FAB'!$C$7:$C$13,'A05 FAB'!$A$7:$A$13='FAB OVERVIEW'!J37,_xlfn._xlws.FILTER('A07 FAB'!$D$5:$D$125,'A07 FAB'!$B$5:$B$125='FAB OVERVIEW'!J37)))))</f>
        <v>180</v>
      </c>
      <c r="L37" s="41">
        <f>K37*SUMIFS('Sequence Routings'!H:H,'Sequence Routings'!C:C,'FAB OVERVIEW'!J37,'Sequence Routings'!D:D,'FAB OVERVIEW'!$J$7)+SUMIFS('Sequence Routings'!E:E,'Sequence Routings'!C:C,'FAB OVERVIEW'!J37,'Sequence Routings'!D:D,'FAB OVERVIEW'!$J$7)</f>
        <v>3.9649999999999999</v>
      </c>
      <c r="S37" s="54"/>
    </row>
    <row r="38" spans="2:19" x14ac:dyDescent="0.35">
      <c r="B38" s="13">
        <v>100107</v>
      </c>
      <c r="C38" s="13" cm="1">
        <f t="array" ref="C38">SUM(_xlfn._xlws.FILTER('A02 FAB'!$D$5:$D$60,'A02 FAB'!$B$5:$B$60='FAB OVERVIEW'!B38,_xlfn._xlws.FILTER('A03 FAB'!$D$5:$D$100,'A03 FAB'!$B$5:$B$100='FAB OVERVIEW'!B38,_xlfn._xlws.FILTER('A05 FAB'!$C$7:$C$13,'A05 FAB'!$A$7:$A$13='FAB OVERVIEW'!B38,_xlfn._xlws.FILTER('A07 FAB'!$D$5:$D$125,'A07 FAB'!$B$5:$B$125='FAB OVERVIEW'!B38)))))</f>
        <v>70</v>
      </c>
      <c r="D38" s="41">
        <f>C38*SUMIFS('Sequence Routings'!H:H,'Sequence Routings'!C:C,'FAB OVERVIEW'!B38,'Sequence Routings'!D:D,'FAB OVERVIEW'!$B$7)+SUMIFS('Sequence Routings'!E:E,'Sequence Routings'!C:C,'FAB OVERVIEW'!B38,'Sequence Routings'!D:D,'FAB OVERVIEW'!$B$7)</f>
        <v>0.3921</v>
      </c>
      <c r="E38" s="52">
        <f>C38*SUMIFS('Sequence Routings'!H:H,'Sequence Routings'!C:C,'FAB OVERVIEW'!B38,'Sequence Routings'!D:D,'FAB OVERVIEW'!$E$7)+SUMIFS('Sequence Routings'!E:E,'Sequence Routings'!C:C,'FAB OVERVIEW'!B38,'Sequence Routings'!D:D,'FAB OVERVIEW'!$E$7)</f>
        <v>0.1764</v>
      </c>
      <c r="F38" s="13">
        <v>100107</v>
      </c>
      <c r="G38" s="13" cm="1">
        <f t="array" ref="G38">SUM(_xlfn._xlws.FILTER('A02 FAB'!$D$5:$D$60,'A02 FAB'!$B$5:$B$60='FAB OVERVIEW'!F38,_xlfn._xlws.FILTER('A03 FAB'!$D$5:$D$100,'A03 FAB'!$B$5:$B$100='FAB OVERVIEW'!F38,_xlfn._xlws.FILTER('A05 FAB'!$C$7:$C$13,'A05 FAB'!$A$7:$A$13='FAB OVERVIEW'!F38,_xlfn._xlws.FILTER('A07 FAB'!$D$5:$D$125,'A07 FAB'!$B$5:$B$125='FAB OVERVIEW'!F38)))))</f>
        <v>70</v>
      </c>
      <c r="H38" s="14">
        <f>G38*SUMIFS('Sequence Routings'!H:H,'Sequence Routings'!C:C,'FAB OVERVIEW'!F38,'Sequence Routings'!D:D,'FAB OVERVIEW'!$F$7)+SUMIFS('Sequence Routings'!E:E,'Sequence Routings'!C:C,'FAB OVERVIEW'!F38,'Sequence Routings'!D:D,'FAB OVERVIEW'!$F$7)</f>
        <v>0.36160000000000003</v>
      </c>
      <c r="I38" s="41" t="s">
        <v>6769</v>
      </c>
      <c r="J38" s="13" t="str">
        <v>40 KBP CASE</v>
      </c>
      <c r="K38" s="13" cm="1">
        <f t="array" ref="K38">SUM(_xlfn._xlws.FILTER('A02 FAB'!$D$5:$D$60,'A02 FAB'!$B$5:$B$60='FAB OVERVIEW'!J38,_xlfn._xlws.FILTER('A03 FAB'!$D$5:$D$100,'A03 FAB'!$B$5:$B$100='FAB OVERVIEW'!J38,_xlfn._xlws.FILTER('A05 FAB'!$C$7:$C$13,'A05 FAB'!$A$7:$A$13='FAB OVERVIEW'!J38,_xlfn._xlws.FILTER('A07 FAB'!$D$5:$D$125,'A07 FAB'!$B$5:$B$125='FAB OVERVIEW'!J38)))))</f>
        <v>70</v>
      </c>
      <c r="L38" s="41">
        <f>K38*SUMIFS('Sequence Routings'!H:H,'Sequence Routings'!C:C,'FAB OVERVIEW'!J38,'Sequence Routings'!D:D,'FAB OVERVIEW'!$J$7)+SUMIFS('Sequence Routings'!E:E,'Sequence Routings'!C:C,'FAB OVERVIEW'!J38,'Sequence Routings'!D:D,'FAB OVERVIEW'!$J$7)</f>
        <v>7.1669999999999998</v>
      </c>
      <c r="S38" s="54"/>
    </row>
    <row r="39" spans="2:19" x14ac:dyDescent="0.35">
      <c r="B39" s="13">
        <v>100112</v>
      </c>
      <c r="C39" s="13" cm="1">
        <f t="array" ref="C39">SUM(_xlfn._xlws.FILTER('A02 FAB'!$D$5:$D$60,'A02 FAB'!$B$5:$B$60='FAB OVERVIEW'!B39,_xlfn._xlws.FILTER('A03 FAB'!$D$5:$D$100,'A03 FAB'!$B$5:$B$100='FAB OVERVIEW'!B39,_xlfn._xlws.FILTER('A05 FAB'!$C$7:$C$13,'A05 FAB'!$A$7:$A$13='FAB OVERVIEW'!B39,_xlfn._xlws.FILTER('A07 FAB'!$D$5:$D$125,'A07 FAB'!$B$5:$B$125='FAB OVERVIEW'!B39)))))</f>
        <v>75</v>
      </c>
      <c r="D39" s="41">
        <f>C39*SUMIFS('Sequence Routings'!H:H,'Sequence Routings'!C:C,'FAB OVERVIEW'!B39,'Sequence Routings'!D:D,'FAB OVERVIEW'!$B$7)+SUMIFS('Sequence Routings'!E:E,'Sequence Routings'!C:C,'FAB OVERVIEW'!B39,'Sequence Routings'!D:D,'FAB OVERVIEW'!$B$7)</f>
        <v>1.2265000000000001</v>
      </c>
      <c r="E39" s="52">
        <f>C39*SUMIFS('Sequence Routings'!H:H,'Sequence Routings'!C:C,'FAB OVERVIEW'!B39,'Sequence Routings'!D:D,'FAB OVERVIEW'!$E$7)+SUMIFS('Sequence Routings'!E:E,'Sequence Routings'!C:C,'FAB OVERVIEW'!B39,'Sequence Routings'!D:D,'FAB OVERVIEW'!$E$7)</f>
        <v>0.41554999999999997</v>
      </c>
      <c r="F39" s="13">
        <v>100112</v>
      </c>
      <c r="G39" s="13" cm="1">
        <f t="array" ref="G39">SUM(_xlfn._xlws.FILTER('A02 FAB'!$D$5:$D$60,'A02 FAB'!$B$5:$B$60='FAB OVERVIEW'!F39,_xlfn._xlws.FILTER('A03 FAB'!$D$5:$D$100,'A03 FAB'!$B$5:$B$100='FAB OVERVIEW'!F39,_xlfn._xlws.FILTER('A05 FAB'!$C$7:$C$13,'A05 FAB'!$A$7:$A$13='FAB OVERVIEW'!F39,_xlfn._xlws.FILTER('A07 FAB'!$D$5:$D$125,'A07 FAB'!$B$5:$B$125='FAB OVERVIEW'!F39)))))</f>
        <v>75</v>
      </c>
      <c r="H39" s="14">
        <f>G39*SUMIFS('Sequence Routings'!H:H,'Sequence Routings'!C:C,'FAB OVERVIEW'!F39,'Sequence Routings'!D:D,'FAB OVERVIEW'!$F$7)+SUMIFS('Sequence Routings'!E:E,'Sequence Routings'!C:C,'FAB OVERVIEW'!F39,'Sequence Routings'!D:D,'FAB OVERVIEW'!$F$7)</f>
        <v>1.13642</v>
      </c>
      <c r="I39" s="41" t="s">
        <v>6774</v>
      </c>
      <c r="J39" s="13" t="str">
        <v>40 KBP INTERIOR</v>
      </c>
      <c r="K39" s="13" cm="1">
        <f t="array" ref="K39">SUM(_xlfn._xlws.FILTER('A02 FAB'!$D$5:$D$60,'A02 FAB'!$B$5:$B$60='FAB OVERVIEW'!J39,_xlfn._xlws.FILTER('A03 FAB'!$D$5:$D$100,'A03 FAB'!$B$5:$B$100='FAB OVERVIEW'!J39,_xlfn._xlws.FILTER('A05 FAB'!$C$7:$C$13,'A05 FAB'!$A$7:$A$13='FAB OVERVIEW'!J39,_xlfn._xlws.FILTER('A07 FAB'!$D$5:$D$125,'A07 FAB'!$B$5:$B$125='FAB OVERVIEW'!J39)))))</f>
        <v>70</v>
      </c>
      <c r="L39" s="41">
        <f>K39*SUMIFS('Sequence Routings'!H:H,'Sequence Routings'!C:C,'FAB OVERVIEW'!J39,'Sequence Routings'!D:D,'FAB OVERVIEW'!$J$7)+SUMIFS('Sequence Routings'!E:E,'Sequence Routings'!C:C,'FAB OVERVIEW'!J39,'Sequence Routings'!D:D,'FAB OVERVIEW'!$J$7)</f>
        <v>1.847</v>
      </c>
      <c r="S39" s="54"/>
    </row>
    <row r="40" spans="2:19" x14ac:dyDescent="0.35">
      <c r="B40" s="13">
        <v>100114</v>
      </c>
      <c r="C40" s="13" cm="1">
        <f t="array" ref="C40">SUM(_xlfn._xlws.FILTER('A02 FAB'!$D$5:$D$60,'A02 FAB'!$B$5:$B$60='FAB OVERVIEW'!B40,_xlfn._xlws.FILTER('A03 FAB'!$D$5:$D$100,'A03 FAB'!$B$5:$B$100='FAB OVERVIEW'!B40,_xlfn._xlws.FILTER('A05 FAB'!$C$7:$C$13,'A05 FAB'!$A$7:$A$13='FAB OVERVIEW'!B40,_xlfn._xlws.FILTER('A07 FAB'!$D$5:$D$125,'A07 FAB'!$B$5:$B$125='FAB OVERVIEW'!B40)))))</f>
        <v>75</v>
      </c>
      <c r="D40" s="41">
        <f>C40*SUMIFS('Sequence Routings'!H:H,'Sequence Routings'!C:C,'FAB OVERVIEW'!B40,'Sequence Routings'!D:D,'FAB OVERVIEW'!$B$7)+SUMIFS('Sequence Routings'!E:E,'Sequence Routings'!C:C,'FAB OVERVIEW'!B40,'Sequence Routings'!D:D,'FAB OVERVIEW'!$B$7)</f>
        <v>0.58299999999999996</v>
      </c>
      <c r="E40" s="52">
        <f>C40*SUMIFS('Sequence Routings'!H:H,'Sequence Routings'!C:C,'FAB OVERVIEW'!B40,'Sequence Routings'!D:D,'FAB OVERVIEW'!$E$7)+SUMIFS('Sequence Routings'!E:E,'Sequence Routings'!C:C,'FAB OVERVIEW'!B40,'Sequence Routings'!D:D,'FAB OVERVIEW'!$E$7)</f>
        <v>0.14179999999999998</v>
      </c>
      <c r="F40" s="13">
        <v>100114</v>
      </c>
      <c r="G40" s="13" cm="1">
        <f t="array" ref="G40">SUM(_xlfn._xlws.FILTER('A02 FAB'!$D$5:$D$60,'A02 FAB'!$B$5:$B$60='FAB OVERVIEW'!F40,_xlfn._xlws.FILTER('A03 FAB'!$D$5:$D$100,'A03 FAB'!$B$5:$B$100='FAB OVERVIEW'!F40,_xlfn._xlws.FILTER('A05 FAB'!$C$7:$C$13,'A05 FAB'!$A$7:$A$13='FAB OVERVIEW'!F40,_xlfn._xlws.FILTER('A07 FAB'!$D$5:$D$125,'A07 FAB'!$B$5:$B$125='FAB OVERVIEW'!F40)))))</f>
        <v>75</v>
      </c>
      <c r="H40" s="14">
        <f>G40*SUMIFS('Sequence Routings'!H:H,'Sequence Routings'!C:C,'FAB OVERVIEW'!F40,'Sequence Routings'!D:D,'FAB OVERVIEW'!$F$7)+SUMIFS('Sequence Routings'!E:E,'Sequence Routings'!C:C,'FAB OVERVIEW'!F40,'Sequence Routings'!D:D,'FAB OVERVIEW'!$F$7)</f>
        <v>0.42766999999999999</v>
      </c>
      <c r="I40" s="41" t="s">
        <v>6769</v>
      </c>
      <c r="J40" s="13" t="str">
        <v>40-01</v>
      </c>
      <c r="K40" s="13" cm="1">
        <f t="array" ref="K40">SUM(_xlfn._xlws.FILTER('A02 FAB'!$D$5:$D$60,'A02 FAB'!$B$5:$B$60='FAB OVERVIEW'!J40,_xlfn._xlws.FILTER('A03 FAB'!$D$5:$D$100,'A03 FAB'!$B$5:$B$100='FAB OVERVIEW'!J40,_xlfn._xlws.FILTER('A05 FAB'!$C$7:$C$13,'A05 FAB'!$A$7:$A$13='FAB OVERVIEW'!J40,_xlfn._xlws.FILTER('A07 FAB'!$D$5:$D$125,'A07 FAB'!$B$5:$B$125='FAB OVERVIEW'!J40)))))</f>
        <v>70</v>
      </c>
      <c r="L40" s="41">
        <f>K40*SUMIFS('Sequence Routings'!H:H,'Sequence Routings'!C:C,'FAB OVERVIEW'!J40,'Sequence Routings'!D:D,'FAB OVERVIEW'!$J$7)+SUMIFS('Sequence Routings'!E:E,'Sequence Routings'!C:C,'FAB OVERVIEW'!J40,'Sequence Routings'!D:D,'FAB OVERVIEW'!$J$7)</f>
        <v>1.8362000000000001</v>
      </c>
      <c r="S40" s="54"/>
    </row>
    <row r="41" spans="2:19" x14ac:dyDescent="0.35">
      <c r="B41" s="13">
        <v>100115</v>
      </c>
      <c r="C41" s="13" cm="1">
        <f t="array" ref="C41">SUM(_xlfn._xlws.FILTER('A02 FAB'!$D$5:$D$60,'A02 FAB'!$B$5:$B$60='FAB OVERVIEW'!B41,_xlfn._xlws.FILTER('A03 FAB'!$D$5:$D$100,'A03 FAB'!$B$5:$B$100='FAB OVERVIEW'!B41,_xlfn._xlws.FILTER('A05 FAB'!$C$7:$C$13,'A05 FAB'!$A$7:$A$13='FAB OVERVIEW'!B41,_xlfn._xlws.FILTER('A07 FAB'!$D$5:$D$125,'A07 FAB'!$B$5:$B$125='FAB OVERVIEW'!B41)))))</f>
        <v>150</v>
      </c>
      <c r="D41" s="41">
        <f>C41*SUMIFS('Sequence Routings'!H:H,'Sequence Routings'!C:C,'FAB OVERVIEW'!B41,'Sequence Routings'!D:D,'FAB OVERVIEW'!$B$7)+SUMIFS('Sequence Routings'!E:E,'Sequence Routings'!C:C,'FAB OVERVIEW'!B41,'Sequence Routings'!D:D,'FAB OVERVIEW'!$B$7)</f>
        <v>0.91600000000000004</v>
      </c>
      <c r="E41" s="52">
        <f>C41*SUMIFS('Sequence Routings'!H:H,'Sequence Routings'!C:C,'FAB OVERVIEW'!B41,'Sequence Routings'!D:D,'FAB OVERVIEW'!$E$7)+SUMIFS('Sequence Routings'!E:E,'Sequence Routings'!C:C,'FAB OVERVIEW'!B41,'Sequence Routings'!D:D,'FAB OVERVIEW'!$E$7)</f>
        <v>0.20779999999999998</v>
      </c>
      <c r="F41" s="13">
        <v>100115</v>
      </c>
      <c r="G41" s="13" cm="1">
        <f t="array" ref="G41">SUM(_xlfn._xlws.FILTER('A02 FAB'!$D$5:$D$60,'A02 FAB'!$B$5:$B$60='FAB OVERVIEW'!F41,_xlfn._xlws.FILTER('A03 FAB'!$D$5:$D$100,'A03 FAB'!$B$5:$B$100='FAB OVERVIEW'!F41,_xlfn._xlws.FILTER('A05 FAB'!$C$7:$C$13,'A05 FAB'!$A$7:$A$13='FAB OVERVIEW'!F41,_xlfn._xlws.FILTER('A07 FAB'!$D$5:$D$125,'A07 FAB'!$B$5:$B$125='FAB OVERVIEW'!F41)))))</f>
        <v>150</v>
      </c>
      <c r="H41" s="14">
        <f>G41*SUMIFS('Sequence Routings'!H:H,'Sequence Routings'!C:C,'FAB OVERVIEW'!F41,'Sequence Routings'!D:D,'FAB OVERVIEW'!$F$7)+SUMIFS('Sequence Routings'!E:E,'Sequence Routings'!C:C,'FAB OVERVIEW'!F41,'Sequence Routings'!D:D,'FAB OVERVIEW'!$F$7)</f>
        <v>0.44567000000000001</v>
      </c>
      <c r="I41" s="41" t="s">
        <v>6769</v>
      </c>
      <c r="J41" s="13" t="str">
        <v>41 EKB CASE</v>
      </c>
      <c r="K41" s="13" cm="1">
        <f t="array" ref="K41">SUM(_xlfn._xlws.FILTER('A02 FAB'!$D$5:$D$60,'A02 FAB'!$B$5:$B$60='FAB OVERVIEW'!J41,_xlfn._xlws.FILTER('A03 FAB'!$D$5:$D$100,'A03 FAB'!$B$5:$B$100='FAB OVERVIEW'!J41,_xlfn._xlws.FILTER('A05 FAB'!$C$7:$C$13,'A05 FAB'!$A$7:$A$13='FAB OVERVIEW'!J41,_xlfn._xlws.FILTER('A07 FAB'!$D$5:$D$125,'A07 FAB'!$B$5:$B$125='FAB OVERVIEW'!J41)))))</f>
        <v>25</v>
      </c>
      <c r="L41" s="41">
        <f>K41*SUMIFS('Sequence Routings'!H:H,'Sequence Routings'!C:C,'FAB OVERVIEW'!J41,'Sequence Routings'!D:D,'FAB OVERVIEW'!$J$7)+SUMIFS('Sequence Routings'!E:E,'Sequence Routings'!C:C,'FAB OVERVIEW'!J41,'Sequence Routings'!D:D,'FAB OVERVIEW'!$J$7)</f>
        <v>1.8372499999999998</v>
      </c>
      <c r="S41" s="53"/>
    </row>
    <row r="42" spans="2:19" x14ac:dyDescent="0.35">
      <c r="B42" s="13">
        <v>100118</v>
      </c>
      <c r="C42" s="13" cm="1">
        <f t="array" ref="C42">SUM(_xlfn._xlws.FILTER('A02 FAB'!$D$5:$D$60,'A02 FAB'!$B$5:$B$60='FAB OVERVIEW'!B42,_xlfn._xlws.FILTER('A03 FAB'!$D$5:$D$100,'A03 FAB'!$B$5:$B$100='FAB OVERVIEW'!B42,_xlfn._xlws.FILTER('A05 FAB'!$C$7:$C$13,'A05 FAB'!$A$7:$A$13='FAB OVERVIEW'!B42,_xlfn._xlws.FILTER('A07 FAB'!$D$5:$D$125,'A07 FAB'!$B$5:$B$125='FAB OVERVIEW'!B42)))))</f>
        <v>75</v>
      </c>
      <c r="D42" s="41">
        <f>C42*SUMIFS('Sequence Routings'!H:H,'Sequence Routings'!C:C,'FAB OVERVIEW'!B42,'Sequence Routings'!D:D,'FAB OVERVIEW'!$B$7)+SUMIFS('Sequence Routings'!E:E,'Sequence Routings'!C:C,'FAB OVERVIEW'!B42,'Sequence Routings'!D:D,'FAB OVERVIEW'!$B$7)</f>
        <v>1.2077499999999999</v>
      </c>
      <c r="E42" s="52">
        <f>C42*SUMIFS('Sequence Routings'!H:H,'Sequence Routings'!C:C,'FAB OVERVIEW'!B42,'Sequence Routings'!D:D,'FAB OVERVIEW'!$E$7)+SUMIFS('Sequence Routings'!E:E,'Sequence Routings'!C:C,'FAB OVERVIEW'!B42,'Sequence Routings'!D:D,'FAB OVERVIEW'!$E$7)</f>
        <v>0.29104999999999998</v>
      </c>
      <c r="F42" s="13">
        <v>100118</v>
      </c>
      <c r="G42" s="13" cm="1">
        <f t="array" ref="G42">SUM(_xlfn._xlws.FILTER('A02 FAB'!$D$5:$D$60,'A02 FAB'!$B$5:$B$60='FAB OVERVIEW'!F42,_xlfn._xlws.FILTER('A03 FAB'!$D$5:$D$100,'A03 FAB'!$B$5:$B$100='FAB OVERVIEW'!F42,_xlfn._xlws.FILTER('A05 FAB'!$C$7:$C$13,'A05 FAB'!$A$7:$A$13='FAB OVERVIEW'!F42,_xlfn._xlws.FILTER('A07 FAB'!$D$5:$D$125,'A07 FAB'!$B$5:$B$125='FAB OVERVIEW'!F42)))))</f>
        <v>75</v>
      </c>
      <c r="H42" s="14">
        <f>G42*SUMIFS('Sequence Routings'!H:H,'Sequence Routings'!C:C,'FAB OVERVIEW'!F42,'Sequence Routings'!D:D,'FAB OVERVIEW'!$F$7)+SUMIFS('Sequence Routings'!E:E,'Sequence Routings'!C:C,'FAB OVERVIEW'!F42,'Sequence Routings'!D:D,'FAB OVERVIEW'!$F$7)</f>
        <v>1.1632500000000001</v>
      </c>
      <c r="I42" s="41" t="s">
        <v>6774</v>
      </c>
      <c r="J42" s="13" t="str">
        <v>41 EKB INTERIOR</v>
      </c>
      <c r="K42" s="13" cm="1">
        <f t="array" ref="K42">SUM(_xlfn._xlws.FILTER('A02 FAB'!$D$5:$D$60,'A02 FAB'!$B$5:$B$60='FAB OVERVIEW'!J42,_xlfn._xlws.FILTER('A03 FAB'!$D$5:$D$100,'A03 FAB'!$B$5:$B$100='FAB OVERVIEW'!J42,_xlfn._xlws.FILTER('A05 FAB'!$C$7:$C$13,'A05 FAB'!$A$7:$A$13='FAB OVERVIEW'!J42,_xlfn._xlws.FILTER('A07 FAB'!$D$5:$D$125,'A07 FAB'!$B$5:$B$125='FAB OVERVIEW'!J42)))))</f>
        <v>25</v>
      </c>
      <c r="L42" s="41">
        <f>K42*SUMIFS('Sequence Routings'!H:H,'Sequence Routings'!C:C,'FAB OVERVIEW'!J42,'Sequence Routings'!D:D,'FAB OVERVIEW'!$J$7)+SUMIFS('Sequence Routings'!E:E,'Sequence Routings'!C:C,'FAB OVERVIEW'!J42,'Sequence Routings'!D:D,'FAB OVERVIEW'!$J$7)</f>
        <v>0.77875000000000005</v>
      </c>
      <c r="S42" s="54"/>
    </row>
    <row r="43" spans="2:19" x14ac:dyDescent="0.35">
      <c r="B43" s="13">
        <v>100119</v>
      </c>
      <c r="C43" s="13" cm="1">
        <f t="array" ref="C43">SUM(_xlfn._xlws.FILTER('A02 FAB'!$D$5:$D$60,'A02 FAB'!$B$5:$B$60='FAB OVERVIEW'!B43,_xlfn._xlws.FILTER('A03 FAB'!$D$5:$D$100,'A03 FAB'!$B$5:$B$100='FAB OVERVIEW'!B43,_xlfn._xlws.FILTER('A05 FAB'!$C$7:$C$13,'A05 FAB'!$A$7:$A$13='FAB OVERVIEW'!B43,_xlfn._xlws.FILTER('A07 FAB'!$D$5:$D$125,'A07 FAB'!$B$5:$B$125='FAB OVERVIEW'!B43)))))</f>
        <v>75</v>
      </c>
      <c r="D43" s="41">
        <f>C43*SUMIFS('Sequence Routings'!H:H,'Sequence Routings'!C:C,'FAB OVERVIEW'!B43,'Sequence Routings'!D:D,'FAB OVERVIEW'!$B$7)+SUMIFS('Sequence Routings'!E:E,'Sequence Routings'!C:C,'FAB OVERVIEW'!B43,'Sequence Routings'!D:D,'FAB OVERVIEW'!$B$7)</f>
        <v>0.60400000000000009</v>
      </c>
      <c r="E43" s="52">
        <f>C43*SUMIFS('Sequence Routings'!H:H,'Sequence Routings'!C:C,'FAB OVERVIEW'!B43,'Sequence Routings'!D:D,'FAB OVERVIEW'!$E$7)+SUMIFS('Sequence Routings'!E:E,'Sequence Routings'!C:C,'FAB OVERVIEW'!B43,'Sequence Routings'!D:D,'FAB OVERVIEW'!$E$7)</f>
        <v>0.18679999999999999</v>
      </c>
      <c r="F43" s="13">
        <v>100119</v>
      </c>
      <c r="G43" s="13" cm="1">
        <f t="array" ref="G43">SUM(_xlfn._xlws.FILTER('A02 FAB'!$D$5:$D$60,'A02 FAB'!$B$5:$B$60='FAB OVERVIEW'!F43,_xlfn._xlws.FILTER('A03 FAB'!$D$5:$D$100,'A03 FAB'!$B$5:$B$100='FAB OVERVIEW'!F43,_xlfn._xlws.FILTER('A05 FAB'!$C$7:$C$13,'A05 FAB'!$A$7:$A$13='FAB OVERVIEW'!F43,_xlfn._xlws.FILTER('A07 FAB'!$D$5:$D$125,'A07 FAB'!$B$5:$B$125='FAB OVERVIEW'!F43)))))</f>
        <v>75</v>
      </c>
      <c r="H43" s="14">
        <f>G43*SUMIFS('Sequence Routings'!H:H,'Sequence Routings'!C:C,'FAB OVERVIEW'!F43,'Sequence Routings'!D:D,'FAB OVERVIEW'!$F$7)+SUMIFS('Sequence Routings'!E:E,'Sequence Routings'!C:C,'FAB OVERVIEW'!F43,'Sequence Routings'!D:D,'FAB OVERVIEW'!$F$7)</f>
        <v>2.5591699999999995</v>
      </c>
      <c r="I43" s="41" t="s">
        <v>6769</v>
      </c>
      <c r="J43" s="13" t="str">
        <v>41-01</v>
      </c>
      <c r="K43" s="13" cm="1">
        <f t="array" ref="K43">SUM(_xlfn._xlws.FILTER('A02 FAB'!$D$5:$D$60,'A02 FAB'!$B$5:$B$60='FAB OVERVIEW'!J43,_xlfn._xlws.FILTER('A03 FAB'!$D$5:$D$100,'A03 FAB'!$B$5:$B$100='FAB OVERVIEW'!J43,_xlfn._xlws.FILTER('A05 FAB'!$C$7:$C$13,'A05 FAB'!$A$7:$A$13='FAB OVERVIEW'!J43,_xlfn._xlws.FILTER('A07 FAB'!$D$5:$D$125,'A07 FAB'!$B$5:$B$125='FAB OVERVIEW'!J43)))))</f>
        <v>25</v>
      </c>
      <c r="L43" s="41">
        <f>K43*SUMIFS('Sequence Routings'!H:H,'Sequence Routings'!C:C,'FAB OVERVIEW'!J43,'Sequence Routings'!D:D,'FAB OVERVIEW'!$J$7)+SUMIFS('Sequence Routings'!E:E,'Sequence Routings'!C:C,'FAB OVERVIEW'!J43,'Sequence Routings'!D:D,'FAB OVERVIEW'!$J$7)</f>
        <v>0.56225000000000003</v>
      </c>
      <c r="S43" s="54"/>
    </row>
    <row r="44" spans="2:19" x14ac:dyDescent="0.35">
      <c r="B44" s="13">
        <v>100121</v>
      </c>
      <c r="C44" s="13" cm="1">
        <f t="array" ref="C44">SUM(_xlfn._xlws.FILTER('A02 FAB'!$D$5:$D$60,'A02 FAB'!$B$5:$B$60='FAB OVERVIEW'!B44,_xlfn._xlws.FILTER('A03 FAB'!$D$5:$D$100,'A03 FAB'!$B$5:$B$100='FAB OVERVIEW'!B44,_xlfn._xlws.FILTER('A05 FAB'!$C$7:$C$13,'A05 FAB'!$A$7:$A$13='FAB OVERVIEW'!B44,_xlfn._xlws.FILTER('A07 FAB'!$D$5:$D$125,'A07 FAB'!$B$5:$B$125='FAB OVERVIEW'!B44)))))</f>
        <v>75</v>
      </c>
      <c r="D44" s="41">
        <f>C44*SUMIFS('Sequence Routings'!H:H,'Sequence Routings'!C:C,'FAB OVERVIEW'!B44,'Sequence Routings'!D:D,'FAB OVERVIEW'!$B$7)+SUMIFS('Sequence Routings'!E:E,'Sequence Routings'!C:C,'FAB OVERVIEW'!B44,'Sequence Routings'!D:D,'FAB OVERVIEW'!$B$7)</f>
        <v>0.57474999999999998</v>
      </c>
      <c r="E44" s="52">
        <f>C44*SUMIFS('Sequence Routings'!H:H,'Sequence Routings'!C:C,'FAB OVERVIEW'!B44,'Sequence Routings'!D:D,'FAB OVERVIEW'!$E$7)+SUMIFS('Sequence Routings'!E:E,'Sequence Routings'!C:C,'FAB OVERVIEW'!B44,'Sequence Routings'!D:D,'FAB OVERVIEW'!$E$7)</f>
        <v>0.32555000000000001</v>
      </c>
      <c r="F44" s="13">
        <v>100121</v>
      </c>
      <c r="G44" s="13" cm="1">
        <f t="array" ref="G44">SUM(_xlfn._xlws.FILTER('A02 FAB'!$D$5:$D$60,'A02 FAB'!$B$5:$B$60='FAB OVERVIEW'!F44,_xlfn._xlws.FILTER('A03 FAB'!$D$5:$D$100,'A03 FAB'!$B$5:$B$100='FAB OVERVIEW'!F44,_xlfn._xlws.FILTER('A05 FAB'!$C$7:$C$13,'A05 FAB'!$A$7:$A$13='FAB OVERVIEW'!F44,_xlfn._xlws.FILTER('A07 FAB'!$D$5:$D$125,'A07 FAB'!$B$5:$B$125='FAB OVERVIEW'!F44)))))</f>
        <v>75</v>
      </c>
      <c r="H44" s="14">
        <f>G44*SUMIFS('Sequence Routings'!H:H,'Sequence Routings'!C:C,'FAB OVERVIEW'!F44,'Sequence Routings'!D:D,'FAB OVERVIEW'!$F$7)+SUMIFS('Sequence Routings'!E:E,'Sequence Routings'!C:C,'FAB OVERVIEW'!F44,'Sequence Routings'!D:D,'FAB OVERVIEW'!$F$7)</f>
        <v>2.8569999999999998</v>
      </c>
      <c r="I44" s="41" t="s">
        <v>6769</v>
      </c>
      <c r="S44" s="54"/>
    </row>
    <row r="45" spans="2:19" x14ac:dyDescent="0.35">
      <c r="B45" s="13">
        <v>100122</v>
      </c>
      <c r="C45" s="13" cm="1">
        <f t="array" ref="C45">SUM(_xlfn._xlws.FILTER('A02 FAB'!$D$5:$D$60,'A02 FAB'!$B$5:$B$60='FAB OVERVIEW'!B45,_xlfn._xlws.FILTER('A03 FAB'!$D$5:$D$100,'A03 FAB'!$B$5:$B$100='FAB OVERVIEW'!B45,_xlfn._xlws.FILTER('A05 FAB'!$C$7:$C$13,'A05 FAB'!$A$7:$A$13='FAB OVERVIEW'!B45,_xlfn._xlws.FILTER('A07 FAB'!$D$5:$D$125,'A07 FAB'!$B$5:$B$125='FAB OVERVIEW'!B45)))))</f>
        <v>75</v>
      </c>
      <c r="D45" s="41">
        <f>C45*SUMIFS('Sequence Routings'!H:H,'Sequence Routings'!C:C,'FAB OVERVIEW'!B45,'Sequence Routings'!D:D,'FAB OVERVIEW'!$B$7)+SUMIFS('Sequence Routings'!E:E,'Sequence Routings'!C:C,'FAB OVERVIEW'!B45,'Sequence Routings'!D:D,'FAB OVERVIEW'!$B$7)</f>
        <v>0.65508000000000011</v>
      </c>
      <c r="E45" s="52">
        <f>C45*SUMIFS('Sequence Routings'!H:H,'Sequence Routings'!C:C,'FAB OVERVIEW'!B45,'Sequence Routings'!D:D,'FAB OVERVIEW'!$E$7)+SUMIFS('Sequence Routings'!E:E,'Sequence Routings'!C:C,'FAB OVERVIEW'!B45,'Sequence Routings'!D:D,'FAB OVERVIEW'!$E$7)</f>
        <v>0.18679999999999999</v>
      </c>
      <c r="F45" s="13">
        <v>100122</v>
      </c>
      <c r="G45" s="13" cm="1">
        <f t="array" ref="G45">SUM(_xlfn._xlws.FILTER('A02 FAB'!$D$5:$D$60,'A02 FAB'!$B$5:$B$60='FAB OVERVIEW'!F45,_xlfn._xlws.FILTER('A03 FAB'!$D$5:$D$100,'A03 FAB'!$B$5:$B$100='FAB OVERVIEW'!F45,_xlfn._xlws.FILTER('A05 FAB'!$C$7:$C$13,'A05 FAB'!$A$7:$A$13='FAB OVERVIEW'!F45,_xlfn._xlws.FILTER('A07 FAB'!$D$5:$D$125,'A07 FAB'!$B$5:$B$125='FAB OVERVIEW'!F45)))))</f>
        <v>75</v>
      </c>
      <c r="H45" s="14">
        <f>G45*SUMIFS('Sequence Routings'!H:H,'Sequence Routings'!C:C,'FAB OVERVIEW'!F45,'Sequence Routings'!D:D,'FAB OVERVIEW'!$F$7)+SUMIFS('Sequence Routings'!E:E,'Sequence Routings'!C:C,'FAB OVERVIEW'!F45,'Sequence Routings'!D:D,'FAB OVERVIEW'!$F$7)</f>
        <v>0.37441999999999998</v>
      </c>
      <c r="I45" s="41" t="s">
        <v>6774</v>
      </c>
      <c r="S45" s="53"/>
    </row>
    <row r="46" spans="2:19" x14ac:dyDescent="0.35">
      <c r="B46" s="13">
        <v>100123</v>
      </c>
      <c r="C46" s="13" cm="1">
        <f t="array" ref="C46">SUM(_xlfn._xlws.FILTER('A02 FAB'!$D$5:$D$60,'A02 FAB'!$B$5:$B$60='FAB OVERVIEW'!B46,_xlfn._xlws.FILTER('A03 FAB'!$D$5:$D$100,'A03 FAB'!$B$5:$B$100='FAB OVERVIEW'!B46,_xlfn._xlws.FILTER('A05 FAB'!$C$7:$C$13,'A05 FAB'!$A$7:$A$13='FAB OVERVIEW'!B46,_xlfn._xlws.FILTER('A07 FAB'!$D$5:$D$125,'A07 FAB'!$B$5:$B$125='FAB OVERVIEW'!B46)))))</f>
        <v>75</v>
      </c>
      <c r="D46" s="41">
        <f>C46*SUMIFS('Sequence Routings'!H:H,'Sequence Routings'!C:C,'FAB OVERVIEW'!B46,'Sequence Routings'!D:D,'FAB OVERVIEW'!$B$7)+SUMIFS('Sequence Routings'!E:E,'Sequence Routings'!C:C,'FAB OVERVIEW'!B46,'Sequence Routings'!D:D,'FAB OVERVIEW'!$B$7)</f>
        <v>0.30249999999999999</v>
      </c>
      <c r="E46" s="52">
        <f>C46*SUMIFS('Sequence Routings'!H:H,'Sequence Routings'!C:C,'FAB OVERVIEW'!B46,'Sequence Routings'!D:D,'FAB OVERVIEW'!$E$7)+SUMIFS('Sequence Routings'!E:E,'Sequence Routings'!C:C,'FAB OVERVIEW'!B46,'Sequence Routings'!D:D,'FAB OVERVIEW'!$E$7)</f>
        <v>0.27305000000000001</v>
      </c>
      <c r="F46" s="13">
        <v>100123</v>
      </c>
      <c r="G46" s="13" cm="1">
        <f t="array" ref="G46">SUM(_xlfn._xlws.FILTER('A02 FAB'!$D$5:$D$60,'A02 FAB'!$B$5:$B$60='FAB OVERVIEW'!F46,_xlfn._xlws.FILTER('A03 FAB'!$D$5:$D$100,'A03 FAB'!$B$5:$B$100='FAB OVERVIEW'!F46,_xlfn._xlws.FILTER('A05 FAB'!$C$7:$C$13,'A05 FAB'!$A$7:$A$13='FAB OVERVIEW'!F46,_xlfn._xlws.FILTER('A07 FAB'!$D$5:$D$125,'A07 FAB'!$B$5:$B$125='FAB OVERVIEW'!F46)))))</f>
        <v>75</v>
      </c>
      <c r="H46" s="14">
        <f>G46*SUMIFS('Sequence Routings'!H:H,'Sequence Routings'!C:C,'FAB OVERVIEW'!F46,'Sequence Routings'!D:D,'FAB OVERVIEW'!$F$7)+SUMIFS('Sequence Routings'!E:E,'Sequence Routings'!C:C,'FAB OVERVIEW'!F46,'Sequence Routings'!D:D,'FAB OVERVIEW'!$F$7)</f>
        <v>0.27017000000000002</v>
      </c>
      <c r="I46" s="41" t="s">
        <v>6769</v>
      </c>
      <c r="S46" s="54"/>
    </row>
    <row r="47" spans="2:19" x14ac:dyDescent="0.35">
      <c r="B47" s="13">
        <v>100136</v>
      </c>
      <c r="C47" s="13" cm="1">
        <f t="array" ref="C47">SUM(_xlfn._xlws.FILTER('A02 FAB'!$D$5:$D$60,'A02 FAB'!$B$5:$B$60='FAB OVERVIEW'!B47,_xlfn._xlws.FILTER('A03 FAB'!$D$5:$D$100,'A03 FAB'!$B$5:$B$100='FAB OVERVIEW'!B47,_xlfn._xlws.FILTER('A05 FAB'!$C$7:$C$13,'A05 FAB'!$A$7:$A$13='FAB OVERVIEW'!B47,_xlfn._xlws.FILTER('A07 FAB'!$D$5:$D$125,'A07 FAB'!$B$5:$B$125='FAB OVERVIEW'!B47)))))</f>
        <v>140</v>
      </c>
      <c r="D47" s="41">
        <f>C47*SUMIFS('Sequence Routings'!H:H,'Sequence Routings'!C:C,'FAB OVERVIEW'!B47,'Sequence Routings'!D:D,'FAB OVERVIEW'!$B$7)+SUMIFS('Sequence Routings'!E:E,'Sequence Routings'!C:C,'FAB OVERVIEW'!B47,'Sequence Routings'!D:D,'FAB OVERVIEW'!$B$7)</f>
        <v>0.22320000000000001</v>
      </c>
      <c r="E47" s="52">
        <f>C47*SUMIFS('Sequence Routings'!H:H,'Sequence Routings'!C:C,'FAB OVERVIEW'!B47,'Sequence Routings'!D:D,'FAB OVERVIEW'!$E$7)+SUMIFS('Sequence Routings'!E:E,'Sequence Routings'!C:C,'FAB OVERVIEW'!B47,'Sequence Routings'!D:D,'FAB OVERVIEW'!$E$7)</f>
        <v>0.19950000000000001</v>
      </c>
      <c r="F47" s="13">
        <v>100136</v>
      </c>
      <c r="G47" s="13" cm="1">
        <f t="array" ref="G47">SUM(_xlfn._xlws.FILTER('A02 FAB'!$D$5:$D$60,'A02 FAB'!$B$5:$B$60='FAB OVERVIEW'!F47,_xlfn._xlws.FILTER('A03 FAB'!$D$5:$D$100,'A03 FAB'!$B$5:$B$100='FAB OVERVIEW'!F47,_xlfn._xlws.FILTER('A05 FAB'!$C$7:$C$13,'A05 FAB'!$A$7:$A$13='FAB OVERVIEW'!F47,_xlfn._xlws.FILTER('A07 FAB'!$D$5:$D$125,'A07 FAB'!$B$5:$B$125='FAB OVERVIEW'!F47)))))</f>
        <v>140</v>
      </c>
      <c r="H47" s="14">
        <f>G47*SUMIFS('Sequence Routings'!H:H,'Sequence Routings'!C:C,'FAB OVERVIEW'!F47,'Sequence Routings'!D:D,'FAB OVERVIEW'!$F$7)+SUMIFS('Sequence Routings'!E:E,'Sequence Routings'!C:C,'FAB OVERVIEW'!F47,'Sequence Routings'!D:D,'FAB OVERVIEW'!$F$7)</f>
        <v>0.55920000000000003</v>
      </c>
      <c r="I47" s="41" t="s">
        <v>6769</v>
      </c>
      <c r="S47" s="54"/>
    </row>
    <row r="48" spans="2:19" x14ac:dyDescent="0.35">
      <c r="B48" s="13">
        <v>100160</v>
      </c>
      <c r="C48" s="13" cm="1">
        <f t="array" ref="C48">SUM(_xlfn._xlws.FILTER('A02 FAB'!$D$5:$D$60,'A02 FAB'!$B$5:$B$60='FAB OVERVIEW'!B48,_xlfn._xlws.FILTER('A03 FAB'!$D$5:$D$100,'A03 FAB'!$B$5:$B$100='FAB OVERVIEW'!B48,_xlfn._xlws.FILTER('A05 FAB'!$C$7:$C$13,'A05 FAB'!$A$7:$A$13='FAB OVERVIEW'!B48,_xlfn._xlws.FILTER('A07 FAB'!$D$5:$D$125,'A07 FAB'!$B$5:$B$125='FAB OVERVIEW'!B48)))))</f>
        <v>95</v>
      </c>
      <c r="D48" s="41">
        <f>C48*SUMIFS('Sequence Routings'!H:H,'Sequence Routings'!C:C,'FAB OVERVIEW'!B48,'Sequence Routings'!D:D,'FAB OVERVIEW'!$B$7)+SUMIFS('Sequence Routings'!E:E,'Sequence Routings'!C:C,'FAB OVERVIEW'!B48,'Sequence Routings'!D:D,'FAB OVERVIEW'!$B$7)</f>
        <v>1.9733000000000001</v>
      </c>
      <c r="E48" s="52">
        <f>C48*SUMIFS('Sequence Routings'!H:H,'Sequence Routings'!C:C,'FAB OVERVIEW'!B48,'Sequence Routings'!D:D,'FAB OVERVIEW'!$E$7)+SUMIFS('Sequence Routings'!E:E,'Sequence Routings'!C:C,'FAB OVERVIEW'!B48,'Sequence Routings'!D:D,'FAB OVERVIEW'!$E$7)</f>
        <v>0.63715000000000011</v>
      </c>
      <c r="F48" s="13">
        <v>100160</v>
      </c>
      <c r="G48" s="13" cm="1">
        <f t="array" ref="G48">SUM(_xlfn._xlws.FILTER('A02 FAB'!$D$5:$D$60,'A02 FAB'!$B$5:$B$60='FAB OVERVIEW'!F48,_xlfn._xlws.FILTER('A03 FAB'!$D$5:$D$100,'A03 FAB'!$B$5:$B$100='FAB OVERVIEW'!F48,_xlfn._xlws.FILTER('A05 FAB'!$C$7:$C$13,'A05 FAB'!$A$7:$A$13='FAB OVERVIEW'!F48,_xlfn._xlws.FILTER('A07 FAB'!$D$5:$D$125,'A07 FAB'!$B$5:$B$125='FAB OVERVIEW'!F48)))))</f>
        <v>95</v>
      </c>
      <c r="H48" s="14">
        <f>G48*SUMIFS('Sequence Routings'!H:H,'Sequence Routings'!C:C,'FAB OVERVIEW'!F48,'Sequence Routings'!D:D,'FAB OVERVIEW'!$F$7)+SUMIFS('Sequence Routings'!E:E,'Sequence Routings'!C:C,'FAB OVERVIEW'!F48,'Sequence Routings'!D:D,'FAB OVERVIEW'!$F$7)</f>
        <v>1.637</v>
      </c>
      <c r="I48" s="41" t="s">
        <v>6771</v>
      </c>
      <c r="S48" s="54"/>
    </row>
    <row r="49" spans="2:19" x14ac:dyDescent="0.35">
      <c r="B49" s="13">
        <v>100161</v>
      </c>
      <c r="C49" s="13" cm="1">
        <f t="array" ref="C49">SUM(_xlfn._xlws.FILTER('A02 FAB'!$D$5:$D$60,'A02 FAB'!$B$5:$B$60='FAB OVERVIEW'!B49,_xlfn._xlws.FILTER('A03 FAB'!$D$5:$D$100,'A03 FAB'!$B$5:$B$100='FAB OVERVIEW'!B49,_xlfn._xlws.FILTER('A05 FAB'!$C$7:$C$13,'A05 FAB'!$A$7:$A$13='FAB OVERVIEW'!B49,_xlfn._xlws.FILTER('A07 FAB'!$D$5:$D$125,'A07 FAB'!$B$5:$B$125='FAB OVERVIEW'!B49)))))</f>
        <v>95</v>
      </c>
      <c r="D49" s="41">
        <f>C49*SUMIFS('Sequence Routings'!H:H,'Sequence Routings'!C:C,'FAB OVERVIEW'!B49,'Sequence Routings'!D:D,'FAB OVERVIEW'!$B$7)+SUMIFS('Sequence Routings'!E:E,'Sequence Routings'!C:C,'FAB OVERVIEW'!B49,'Sequence Routings'!D:D,'FAB OVERVIEW'!$B$7)</f>
        <v>2.2288500000000004</v>
      </c>
      <c r="E49" s="52">
        <f>C49*SUMIFS('Sequence Routings'!H:H,'Sequence Routings'!C:C,'FAB OVERVIEW'!B49,'Sequence Routings'!D:D,'FAB OVERVIEW'!$E$7)+SUMIFS('Sequence Routings'!E:E,'Sequence Routings'!C:C,'FAB OVERVIEW'!B49,'Sequence Routings'!D:D,'FAB OVERVIEW'!$E$7)</f>
        <v>0.39965000000000001</v>
      </c>
      <c r="F49" s="13">
        <v>100161</v>
      </c>
      <c r="G49" s="13" cm="1">
        <f t="array" ref="G49">SUM(_xlfn._xlws.FILTER('A02 FAB'!$D$5:$D$60,'A02 FAB'!$B$5:$B$60='FAB OVERVIEW'!F49,_xlfn._xlws.FILTER('A03 FAB'!$D$5:$D$100,'A03 FAB'!$B$5:$B$100='FAB OVERVIEW'!F49,_xlfn._xlws.FILTER('A05 FAB'!$C$7:$C$13,'A05 FAB'!$A$7:$A$13='FAB OVERVIEW'!F49,_xlfn._xlws.FILTER('A07 FAB'!$D$5:$D$125,'A07 FAB'!$B$5:$B$125='FAB OVERVIEW'!F49)))))</f>
        <v>95</v>
      </c>
      <c r="H49" s="14">
        <f>G49*SUMIFS('Sequence Routings'!H:H,'Sequence Routings'!C:C,'FAB OVERVIEW'!F49,'Sequence Routings'!D:D,'FAB OVERVIEW'!$F$7)+SUMIFS('Sequence Routings'!E:E,'Sequence Routings'!C:C,'FAB OVERVIEW'!F49,'Sequence Routings'!D:D,'FAB OVERVIEW'!$F$7)</f>
        <v>0.96250000000000002</v>
      </c>
      <c r="I49" s="41" t="s">
        <v>6769</v>
      </c>
      <c r="S49" s="53"/>
    </row>
    <row r="50" spans="2:19" x14ac:dyDescent="0.35">
      <c r="B50" s="13" t="str">
        <v>100176-PPG-CSA</v>
      </c>
      <c r="C50" s="13" cm="1">
        <f t="array" ref="C50">SUM(_xlfn._xlws.FILTER('A02 FAB'!$D$5:$D$60,'A02 FAB'!$B$5:$B$60='FAB OVERVIEW'!B50,_xlfn._xlws.FILTER('A03 FAB'!$D$5:$D$100,'A03 FAB'!$B$5:$B$100='FAB OVERVIEW'!B50,_xlfn._xlws.FILTER('A05 FAB'!$C$7:$C$13,'A05 FAB'!$A$7:$A$13='FAB OVERVIEW'!B50,_xlfn._xlws.FILTER('A07 FAB'!$D$5:$D$125,'A07 FAB'!$B$5:$B$125='FAB OVERVIEW'!B50)))))</f>
        <v>255</v>
      </c>
      <c r="D50" s="41">
        <f>C50*SUMIFS('Sequence Routings'!H:H,'Sequence Routings'!C:C,'FAB OVERVIEW'!B50,'Sequence Routings'!D:D,'FAB OVERVIEW'!$B$7)+SUMIFS('Sequence Routings'!E:E,'Sequence Routings'!C:C,'FAB OVERVIEW'!B50,'Sequence Routings'!D:D,'FAB OVERVIEW'!$B$7)</f>
        <v>3.5751999999999997</v>
      </c>
      <c r="E50" s="52">
        <f>C50*SUMIFS('Sequence Routings'!H:H,'Sequence Routings'!C:C,'FAB OVERVIEW'!B50,'Sequence Routings'!D:D,'FAB OVERVIEW'!$E$7)+SUMIFS('Sequence Routings'!E:E,'Sequence Routings'!C:C,'FAB OVERVIEW'!B50,'Sequence Routings'!D:D,'FAB OVERVIEW'!$E$7)</f>
        <v>1.3276999999999999</v>
      </c>
      <c r="F50" s="13" t="str">
        <v>100176-PPG-CSA</v>
      </c>
      <c r="G50" s="13" cm="1">
        <f t="array" ref="G50">SUM(_xlfn._xlws.FILTER('A02 FAB'!$D$5:$D$60,'A02 FAB'!$B$5:$B$60='FAB OVERVIEW'!F50,_xlfn._xlws.FILTER('A03 FAB'!$D$5:$D$100,'A03 FAB'!$B$5:$B$100='FAB OVERVIEW'!F50,_xlfn._xlws.FILTER('A05 FAB'!$C$7:$C$13,'A05 FAB'!$A$7:$A$13='FAB OVERVIEW'!F50,_xlfn._xlws.FILTER('A07 FAB'!$D$5:$D$125,'A07 FAB'!$B$5:$B$125='FAB OVERVIEW'!F50)))))</f>
        <v>255</v>
      </c>
      <c r="H50" s="14">
        <f>G50*SUMIFS('Sequence Routings'!H:H,'Sequence Routings'!C:C,'FAB OVERVIEW'!F50,'Sequence Routings'!D:D,'FAB OVERVIEW'!$F$7)+SUMIFS('Sequence Routings'!E:E,'Sequence Routings'!C:C,'FAB OVERVIEW'!F50,'Sequence Routings'!D:D,'FAB OVERVIEW'!$F$7)</f>
        <v>5.532</v>
      </c>
      <c r="I50" s="41" t="s">
        <v>6776</v>
      </c>
      <c r="S50" s="53"/>
    </row>
    <row r="51" spans="2:19" x14ac:dyDescent="0.35">
      <c r="B51" s="13">
        <v>100199</v>
      </c>
      <c r="C51" s="13" cm="1">
        <f t="array" ref="C51">SUM(_xlfn._xlws.FILTER('A02 FAB'!$D$5:$D$60,'A02 FAB'!$B$5:$B$60='FAB OVERVIEW'!B51,_xlfn._xlws.FILTER('A03 FAB'!$D$5:$D$100,'A03 FAB'!$B$5:$B$100='FAB OVERVIEW'!B51,_xlfn._xlws.FILTER('A05 FAB'!$C$7:$C$13,'A05 FAB'!$A$7:$A$13='FAB OVERVIEW'!B51,_xlfn._xlws.FILTER('A07 FAB'!$D$5:$D$125,'A07 FAB'!$B$5:$B$125='FAB OVERVIEW'!B51)))))</f>
        <v>30</v>
      </c>
      <c r="D51" s="41">
        <f>C51*SUMIFS('Sequence Routings'!H:H,'Sequence Routings'!C:C,'FAB OVERVIEW'!B51,'Sequence Routings'!D:D,'FAB OVERVIEW'!$B$7)+SUMIFS('Sequence Routings'!E:E,'Sequence Routings'!C:C,'FAB OVERVIEW'!B51,'Sequence Routings'!D:D,'FAB OVERVIEW'!$B$7)</f>
        <v>0.52810000000000001</v>
      </c>
      <c r="E51" s="52">
        <f>C51*SUMIFS('Sequence Routings'!H:H,'Sequence Routings'!C:C,'FAB OVERVIEW'!B51,'Sequence Routings'!D:D,'FAB OVERVIEW'!$E$7)+SUMIFS('Sequence Routings'!E:E,'Sequence Routings'!C:C,'FAB OVERVIEW'!B51,'Sequence Routings'!D:D,'FAB OVERVIEW'!$E$7)</f>
        <v>0.23330000000000001</v>
      </c>
      <c r="F51" s="13">
        <v>100199</v>
      </c>
      <c r="G51" s="13" cm="1">
        <f t="array" ref="G51">SUM(_xlfn._xlws.FILTER('A02 FAB'!$D$5:$D$60,'A02 FAB'!$B$5:$B$60='FAB OVERVIEW'!F51,_xlfn._xlws.FILTER('A03 FAB'!$D$5:$D$100,'A03 FAB'!$B$5:$B$100='FAB OVERVIEW'!F51,_xlfn._xlws.FILTER('A05 FAB'!$C$7:$C$13,'A05 FAB'!$A$7:$A$13='FAB OVERVIEW'!F51,_xlfn._xlws.FILTER('A07 FAB'!$D$5:$D$125,'A07 FAB'!$B$5:$B$125='FAB OVERVIEW'!F51)))))</f>
        <v>30</v>
      </c>
      <c r="H51" s="14">
        <f>G51*SUMIFS('Sequence Routings'!H:H,'Sequence Routings'!C:C,'FAB OVERVIEW'!F51,'Sequence Routings'!D:D,'FAB OVERVIEW'!$F$7)+SUMIFS('Sequence Routings'!E:E,'Sequence Routings'!C:C,'FAB OVERVIEW'!F51,'Sequence Routings'!D:D,'FAB OVERVIEW'!$F$7)</f>
        <v>0.58699999999999997</v>
      </c>
      <c r="I51" s="41" t="s">
        <v>6774</v>
      </c>
      <c r="S51" s="53"/>
    </row>
    <row r="52" spans="2:19" x14ac:dyDescent="0.35">
      <c r="B52" s="13" t="str">
        <v>100294-FLAT</v>
      </c>
      <c r="C52" s="13" cm="1">
        <f t="array" ref="C52">SUM(_xlfn._xlws.FILTER('A02 FAB'!$D$5:$D$60,'A02 FAB'!$B$5:$B$60='FAB OVERVIEW'!B52,_xlfn._xlws.FILTER('A03 FAB'!$D$5:$D$100,'A03 FAB'!$B$5:$B$100='FAB OVERVIEW'!B52,_xlfn._xlws.FILTER('A05 FAB'!$C$7:$C$13,'A05 FAB'!$A$7:$A$13='FAB OVERVIEW'!B52,_xlfn._xlws.FILTER('A07 FAB'!$D$5:$D$125,'A07 FAB'!$B$5:$B$125='FAB OVERVIEW'!B52)))))</f>
        <v>255</v>
      </c>
      <c r="D52" s="41">
        <f>C52*SUMIFS('Sequence Routings'!H:H,'Sequence Routings'!C:C,'FAB OVERVIEW'!B52,'Sequence Routings'!D:D,'FAB OVERVIEW'!$B$7)+SUMIFS('Sequence Routings'!E:E,'Sequence Routings'!C:C,'FAB OVERVIEW'!B52,'Sequence Routings'!D:D,'FAB OVERVIEW'!$B$7)</f>
        <v>2.0681500000000002</v>
      </c>
      <c r="E52" s="52">
        <f>C52*SUMIFS('Sequence Routings'!H:H,'Sequence Routings'!C:C,'FAB OVERVIEW'!B52,'Sequence Routings'!D:D,'FAB OVERVIEW'!$E$7)+SUMIFS('Sequence Routings'!E:E,'Sequence Routings'!C:C,'FAB OVERVIEW'!B52,'Sequence Routings'!D:D,'FAB OVERVIEW'!$E$7)</f>
        <v>1.0064</v>
      </c>
      <c r="F52" s="13" t="str">
        <v>100294-FORM</v>
      </c>
      <c r="G52" s="13" cm="1">
        <f t="array" ref="G52">SUM(_xlfn._xlws.FILTER('A02 FAB'!$D$5:$D$60,'A02 FAB'!$B$5:$B$60='FAB OVERVIEW'!F52,_xlfn._xlws.FILTER('A03 FAB'!$D$5:$D$100,'A03 FAB'!$B$5:$B$100='FAB OVERVIEW'!F52,_xlfn._xlws.FILTER('A05 FAB'!$C$7:$C$13,'A05 FAB'!$A$7:$A$13='FAB OVERVIEW'!F52,_xlfn._xlws.FILTER('A07 FAB'!$D$5:$D$125,'A07 FAB'!$B$5:$B$125='FAB OVERVIEW'!F52)))))</f>
        <v>255</v>
      </c>
      <c r="H52" s="14">
        <f>G52*SUMIFS('Sequence Routings'!H:H,'Sequence Routings'!C:C,'FAB OVERVIEW'!F52,'Sequence Routings'!D:D,'FAB OVERVIEW'!$F$7)+SUMIFS('Sequence Routings'!E:E,'Sequence Routings'!C:C,'FAB OVERVIEW'!F52,'Sequence Routings'!D:D,'FAB OVERVIEW'!$F$7)</f>
        <v>4.2484999999999999</v>
      </c>
      <c r="I52" s="41" t="s">
        <v>6774</v>
      </c>
      <c r="S52" s="55"/>
    </row>
    <row r="53" spans="2:19" x14ac:dyDescent="0.35">
      <c r="B53" s="13" t="str">
        <v>100295-FLAT</v>
      </c>
      <c r="C53" s="13" cm="1">
        <f t="array" ref="C53">SUM(_xlfn._xlws.FILTER('A02 FAB'!$D$5:$D$60,'A02 FAB'!$B$5:$B$60='FAB OVERVIEW'!B53,_xlfn._xlws.FILTER('A03 FAB'!$D$5:$D$100,'A03 FAB'!$B$5:$B$100='FAB OVERVIEW'!B53,_xlfn._xlws.FILTER('A05 FAB'!$C$7:$C$13,'A05 FAB'!$A$7:$A$13='FAB OVERVIEW'!B53,_xlfn._xlws.FILTER('A07 FAB'!$D$5:$D$125,'A07 FAB'!$B$5:$B$125='FAB OVERVIEW'!B53)))))</f>
        <v>255</v>
      </c>
      <c r="D53" s="41">
        <f>C53*SUMIFS('Sequence Routings'!H:H,'Sequence Routings'!C:C,'FAB OVERVIEW'!B53,'Sequence Routings'!D:D,'FAB OVERVIEW'!$B$7)+SUMIFS('Sequence Routings'!E:E,'Sequence Routings'!C:C,'FAB OVERVIEW'!B53,'Sequence Routings'!D:D,'FAB OVERVIEW'!$B$7)</f>
        <v>1.4622000000000002</v>
      </c>
      <c r="E53" s="52">
        <f>C53*SUMIFS('Sequence Routings'!H:H,'Sequence Routings'!C:C,'FAB OVERVIEW'!B53,'Sequence Routings'!D:D,'FAB OVERVIEW'!$E$7)+SUMIFS('Sequence Routings'!E:E,'Sequence Routings'!C:C,'FAB OVERVIEW'!B53,'Sequence Routings'!D:D,'FAB OVERVIEW'!$E$7)</f>
        <v>0.7692500000000001</v>
      </c>
      <c r="F53" s="13" t="str">
        <v>100295-FORM</v>
      </c>
      <c r="G53" s="13" cm="1">
        <f t="array" ref="G53">SUM(_xlfn._xlws.FILTER('A02 FAB'!$D$5:$D$60,'A02 FAB'!$B$5:$B$60='FAB OVERVIEW'!F53,_xlfn._xlws.FILTER('A03 FAB'!$D$5:$D$100,'A03 FAB'!$B$5:$B$100='FAB OVERVIEW'!F53,_xlfn._xlws.FILTER('A05 FAB'!$C$7:$C$13,'A05 FAB'!$A$7:$A$13='FAB OVERVIEW'!F53,_xlfn._xlws.FILTER('A07 FAB'!$D$5:$D$125,'A07 FAB'!$B$5:$B$125='FAB OVERVIEW'!F53)))))</f>
        <v>255</v>
      </c>
      <c r="H53" s="14">
        <f>G53*SUMIFS('Sequence Routings'!H:H,'Sequence Routings'!C:C,'FAB OVERVIEW'!F53,'Sequence Routings'!D:D,'FAB OVERVIEW'!$F$7)+SUMIFS('Sequence Routings'!E:E,'Sequence Routings'!C:C,'FAB OVERVIEW'!F53,'Sequence Routings'!D:D,'FAB OVERVIEW'!$F$7)</f>
        <v>3.7130000000000001</v>
      </c>
      <c r="I53" s="41" t="s">
        <v>6774</v>
      </c>
      <c r="S53" s="54"/>
    </row>
    <row r="54" spans="2:19" x14ac:dyDescent="0.35">
      <c r="B54" s="13">
        <v>100297</v>
      </c>
      <c r="C54" s="13" cm="1">
        <f t="array" ref="C54">SUM(_xlfn._xlws.FILTER('A02 FAB'!$D$5:$D$60,'A02 FAB'!$B$5:$B$60='FAB OVERVIEW'!B54,_xlfn._xlws.FILTER('A03 FAB'!$D$5:$D$100,'A03 FAB'!$B$5:$B$100='FAB OVERVIEW'!B54,_xlfn._xlws.FILTER('A05 FAB'!$C$7:$C$13,'A05 FAB'!$A$7:$A$13='FAB OVERVIEW'!B54,_xlfn._xlws.FILTER('A07 FAB'!$D$5:$D$125,'A07 FAB'!$B$5:$B$125='FAB OVERVIEW'!B54)))))</f>
        <v>25</v>
      </c>
      <c r="D54" s="41">
        <f>C54*SUMIFS('Sequence Routings'!H:H,'Sequence Routings'!C:C,'FAB OVERVIEW'!B54,'Sequence Routings'!D:D,'FAB OVERVIEW'!$B$7)+SUMIFS('Sequence Routings'!E:E,'Sequence Routings'!C:C,'FAB OVERVIEW'!B54,'Sequence Routings'!D:D,'FAB OVERVIEW'!$B$7)</f>
        <v>0.89424999999999999</v>
      </c>
      <c r="E54" s="52">
        <f>C54*SUMIFS('Sequence Routings'!H:H,'Sequence Routings'!C:C,'FAB OVERVIEW'!B54,'Sequence Routings'!D:D,'FAB OVERVIEW'!$E$7)+SUMIFS('Sequence Routings'!E:E,'Sequence Routings'!C:C,'FAB OVERVIEW'!B54,'Sequence Routings'!D:D,'FAB OVERVIEW'!$E$7)</f>
        <v>0.16655</v>
      </c>
      <c r="F54" s="13">
        <v>100297</v>
      </c>
      <c r="G54" s="13" cm="1">
        <f t="array" ref="G54">SUM(_xlfn._xlws.FILTER('A02 FAB'!$D$5:$D$60,'A02 FAB'!$B$5:$B$60='FAB OVERVIEW'!F54,_xlfn._xlws.FILTER('A03 FAB'!$D$5:$D$100,'A03 FAB'!$B$5:$B$100='FAB OVERVIEW'!F54,_xlfn._xlws.FILTER('A05 FAB'!$C$7:$C$13,'A05 FAB'!$A$7:$A$13='FAB OVERVIEW'!F54,_xlfn._xlws.FILTER('A07 FAB'!$D$5:$D$125,'A07 FAB'!$B$5:$B$125='FAB OVERVIEW'!F54)))))</f>
        <v>25</v>
      </c>
      <c r="H54" s="14">
        <f>G54*SUMIFS('Sequence Routings'!H:H,'Sequence Routings'!C:C,'FAB OVERVIEW'!F54,'Sequence Routings'!D:D,'FAB OVERVIEW'!$F$7)+SUMIFS('Sequence Routings'!E:E,'Sequence Routings'!C:C,'FAB OVERVIEW'!F54,'Sequence Routings'!D:D,'FAB OVERVIEW'!$F$7)</f>
        <v>1.3892500000000001</v>
      </c>
      <c r="I54" s="41" t="s">
        <v>6777</v>
      </c>
      <c r="S54" s="53"/>
    </row>
    <row r="55" spans="2:19" x14ac:dyDescent="0.35">
      <c r="B55" s="13">
        <v>100298</v>
      </c>
      <c r="C55" s="13" cm="1">
        <f t="array" ref="C55">SUM(_xlfn._xlws.FILTER('A02 FAB'!$D$5:$D$60,'A02 FAB'!$B$5:$B$60='FAB OVERVIEW'!B55,_xlfn._xlws.FILTER('A03 FAB'!$D$5:$D$100,'A03 FAB'!$B$5:$B$100='FAB OVERVIEW'!B55,_xlfn._xlws.FILTER('A05 FAB'!$C$7:$C$13,'A05 FAB'!$A$7:$A$13='FAB OVERVIEW'!B55,_xlfn._xlws.FILTER('A07 FAB'!$D$5:$D$125,'A07 FAB'!$B$5:$B$125='FAB OVERVIEW'!B55)))))</f>
        <v>25</v>
      </c>
      <c r="D55" s="41">
        <f>C55*SUMIFS('Sequence Routings'!H:H,'Sequence Routings'!C:C,'FAB OVERVIEW'!B55,'Sequence Routings'!D:D,'FAB OVERVIEW'!$B$7)+SUMIFS('Sequence Routings'!E:E,'Sequence Routings'!C:C,'FAB OVERVIEW'!B55,'Sequence Routings'!D:D,'FAB OVERVIEW'!$B$7)</f>
        <v>0.51100000000000001</v>
      </c>
      <c r="E55" s="52">
        <f>C55*SUMIFS('Sequence Routings'!H:H,'Sequence Routings'!C:C,'FAB OVERVIEW'!B55,'Sequence Routings'!D:D,'FAB OVERVIEW'!$E$7)+SUMIFS('Sequence Routings'!E:E,'Sequence Routings'!C:C,'FAB OVERVIEW'!B55,'Sequence Routings'!D:D,'FAB OVERVIEW'!$E$7)</f>
        <v>0.14579999999999999</v>
      </c>
      <c r="F55" s="13">
        <v>100298</v>
      </c>
      <c r="G55" s="13" cm="1">
        <f t="array" ref="G55">SUM(_xlfn._xlws.FILTER('A02 FAB'!$D$5:$D$60,'A02 FAB'!$B$5:$B$60='FAB OVERVIEW'!F55,_xlfn._xlws.FILTER('A03 FAB'!$D$5:$D$100,'A03 FAB'!$B$5:$B$100='FAB OVERVIEW'!F55,_xlfn._xlws.FILTER('A05 FAB'!$C$7:$C$13,'A05 FAB'!$A$7:$A$13='FAB OVERVIEW'!F55,_xlfn._xlws.FILTER('A07 FAB'!$D$5:$D$125,'A07 FAB'!$B$5:$B$125='FAB OVERVIEW'!F55)))))</f>
        <v>25</v>
      </c>
      <c r="H55" s="14">
        <f>G55*SUMIFS('Sequence Routings'!H:H,'Sequence Routings'!C:C,'FAB OVERVIEW'!F55,'Sequence Routings'!D:D,'FAB OVERVIEW'!$F$7)+SUMIFS('Sequence Routings'!E:E,'Sequence Routings'!C:C,'FAB OVERVIEW'!F55,'Sequence Routings'!D:D,'FAB OVERVIEW'!$F$7)</f>
        <v>0.84400000000000008</v>
      </c>
      <c r="I55" s="41" t="s">
        <v>6770</v>
      </c>
      <c r="S55" s="54"/>
    </row>
    <row r="56" spans="2:19" x14ac:dyDescent="0.35">
      <c r="B56" s="13" t="str">
        <v>100328-PPG-CSA</v>
      </c>
      <c r="C56" s="13" cm="1">
        <f t="array" ref="C56">SUM(_xlfn._xlws.FILTER('A02 FAB'!$D$5:$D$60,'A02 FAB'!$B$5:$B$60='FAB OVERVIEW'!B56,_xlfn._xlws.FILTER('A03 FAB'!$D$5:$D$100,'A03 FAB'!$B$5:$B$100='FAB OVERVIEW'!B56,_xlfn._xlws.FILTER('A05 FAB'!$C$7:$C$13,'A05 FAB'!$A$7:$A$13='FAB OVERVIEW'!B56,_xlfn._xlws.FILTER('A07 FAB'!$D$5:$D$125,'A07 FAB'!$B$5:$B$125='FAB OVERVIEW'!B56)))))</f>
        <v>255</v>
      </c>
      <c r="D56" s="41">
        <f>C56*SUMIFS('Sequence Routings'!H:H,'Sequence Routings'!C:C,'FAB OVERVIEW'!B56,'Sequence Routings'!D:D,'FAB OVERVIEW'!$B$7)+SUMIFS('Sequence Routings'!E:E,'Sequence Routings'!C:C,'FAB OVERVIEW'!B56,'Sequence Routings'!D:D,'FAB OVERVIEW'!$B$7)</f>
        <v>1.3006000000000002</v>
      </c>
      <c r="E56" s="52">
        <f>C56*SUMIFS('Sequence Routings'!H:H,'Sequence Routings'!C:C,'FAB OVERVIEW'!B56,'Sequence Routings'!D:D,'FAB OVERVIEW'!$E$7)+SUMIFS('Sequence Routings'!E:E,'Sequence Routings'!C:C,'FAB OVERVIEW'!B56,'Sequence Routings'!D:D,'FAB OVERVIEW'!$E$7)</f>
        <v>1.3328</v>
      </c>
      <c r="F56" s="13" t="str">
        <v>100328-PPG-CSA</v>
      </c>
      <c r="G56" s="13" cm="1">
        <f t="array" ref="G56">SUM(_xlfn._xlws.FILTER('A02 FAB'!$D$5:$D$60,'A02 FAB'!$B$5:$B$60='FAB OVERVIEW'!F56,_xlfn._xlws.FILTER('A03 FAB'!$D$5:$D$100,'A03 FAB'!$B$5:$B$100='FAB OVERVIEW'!F56,_xlfn._xlws.FILTER('A05 FAB'!$C$7:$C$13,'A05 FAB'!$A$7:$A$13='FAB OVERVIEW'!F56,_xlfn._xlws.FILTER('A07 FAB'!$D$5:$D$125,'A07 FAB'!$B$5:$B$125='FAB OVERVIEW'!F56)))))</f>
        <v>255</v>
      </c>
      <c r="H56" s="14">
        <f>G56*SUMIFS('Sequence Routings'!H:H,'Sequence Routings'!C:C,'FAB OVERVIEW'!F56,'Sequence Routings'!D:D,'FAB OVERVIEW'!$F$7)+SUMIFS('Sequence Routings'!E:E,'Sequence Routings'!C:C,'FAB OVERVIEW'!F56,'Sequence Routings'!D:D,'FAB OVERVIEW'!$F$7)</f>
        <v>5.3879000000000001</v>
      </c>
      <c r="I56" s="41" t="s">
        <v>6776</v>
      </c>
      <c r="S56" s="54"/>
    </row>
    <row r="57" spans="2:19" x14ac:dyDescent="0.35">
      <c r="B57" s="13">
        <v>100329</v>
      </c>
      <c r="C57" s="13" cm="1">
        <f t="array" ref="C57">SUM(_xlfn._xlws.FILTER('A02 FAB'!$D$5:$D$60,'A02 FAB'!$B$5:$B$60='FAB OVERVIEW'!B57,_xlfn._xlws.FILTER('A03 FAB'!$D$5:$D$100,'A03 FAB'!$B$5:$B$100='FAB OVERVIEW'!B57,_xlfn._xlws.FILTER('A05 FAB'!$C$7:$C$13,'A05 FAB'!$A$7:$A$13='FAB OVERVIEW'!B57,_xlfn._xlws.FILTER('A07 FAB'!$D$5:$D$125,'A07 FAB'!$B$5:$B$125='FAB OVERVIEW'!B57)))))</f>
        <v>25</v>
      </c>
      <c r="D57" s="41">
        <f>C57*SUMIFS('Sequence Routings'!H:H,'Sequence Routings'!C:C,'FAB OVERVIEW'!B57,'Sequence Routings'!D:D,'FAB OVERVIEW'!$B$7)+SUMIFS('Sequence Routings'!E:E,'Sequence Routings'!C:C,'FAB OVERVIEW'!B57,'Sequence Routings'!D:D,'FAB OVERVIEW'!$B$7)</f>
        <v>0.87274999999999991</v>
      </c>
      <c r="E57" s="52">
        <f>C57*SUMIFS('Sequence Routings'!H:H,'Sequence Routings'!C:C,'FAB OVERVIEW'!B57,'Sequence Routings'!D:D,'FAB OVERVIEW'!$E$7)+SUMIFS('Sequence Routings'!E:E,'Sequence Routings'!C:C,'FAB OVERVIEW'!B57,'Sequence Routings'!D:D,'FAB OVERVIEW'!$E$7)</f>
        <v>0.41654999999999998</v>
      </c>
      <c r="F57" s="13">
        <v>100329</v>
      </c>
      <c r="G57" s="13" cm="1">
        <f t="array" ref="G57">SUM(_xlfn._xlws.FILTER('A02 FAB'!$D$5:$D$60,'A02 FAB'!$B$5:$B$60='FAB OVERVIEW'!F57,_xlfn._xlws.FILTER('A03 FAB'!$D$5:$D$100,'A03 FAB'!$B$5:$B$100='FAB OVERVIEW'!F57,_xlfn._xlws.FILTER('A05 FAB'!$C$7:$C$13,'A05 FAB'!$A$7:$A$13='FAB OVERVIEW'!F57,_xlfn._xlws.FILTER('A07 FAB'!$D$5:$D$125,'A07 FAB'!$B$5:$B$125='FAB OVERVIEW'!F57)))))</f>
        <v>25</v>
      </c>
      <c r="H57" s="14">
        <f>G57*SUMIFS('Sequence Routings'!H:H,'Sequence Routings'!C:C,'FAB OVERVIEW'!F57,'Sequence Routings'!D:D,'FAB OVERVIEW'!$F$7)+SUMIFS('Sequence Routings'!E:E,'Sequence Routings'!C:C,'FAB OVERVIEW'!F57,'Sequence Routings'!D:D,'FAB OVERVIEW'!$F$7)</f>
        <v>0.70025000000000004</v>
      </c>
      <c r="I57" s="41" t="s">
        <v>6774</v>
      </c>
      <c r="S57" s="54"/>
    </row>
    <row r="58" spans="2:19" x14ac:dyDescent="0.35">
      <c r="B58" s="13">
        <v>100343</v>
      </c>
      <c r="C58" s="13" cm="1">
        <f t="array" ref="C58">SUM(_xlfn._xlws.FILTER('A02 FAB'!$D$5:$D$60,'A02 FAB'!$B$5:$B$60='FAB OVERVIEW'!B58,_xlfn._xlws.FILTER('A03 FAB'!$D$5:$D$100,'A03 FAB'!$B$5:$B$100='FAB OVERVIEW'!B58,_xlfn._xlws.FILTER('A05 FAB'!$C$7:$C$13,'A05 FAB'!$A$7:$A$13='FAB OVERVIEW'!B58,_xlfn._xlws.FILTER('A07 FAB'!$D$5:$D$125,'A07 FAB'!$B$5:$B$125='FAB OVERVIEW'!B58)))))</f>
        <v>95</v>
      </c>
      <c r="D58" s="41">
        <f>C58*SUMIFS('Sequence Routings'!H:H,'Sequence Routings'!C:C,'FAB OVERVIEW'!B58,'Sequence Routings'!D:D,'FAB OVERVIEW'!$B$7)+SUMIFS('Sequence Routings'!E:E,'Sequence Routings'!C:C,'FAB OVERVIEW'!B58,'Sequence Routings'!D:D,'FAB OVERVIEW'!$B$7)</f>
        <v>0.35185</v>
      </c>
      <c r="E58" s="52">
        <f>C58*SUMIFS('Sequence Routings'!H:H,'Sequence Routings'!C:C,'FAB OVERVIEW'!B58,'Sequence Routings'!D:D,'FAB OVERVIEW'!$E$7)+SUMIFS('Sequence Routings'!E:E,'Sequence Routings'!C:C,'FAB OVERVIEW'!B58,'Sequence Routings'!D:D,'FAB OVERVIEW'!$E$7)</f>
        <v>0.39965000000000001</v>
      </c>
      <c r="F58" s="13">
        <v>100343</v>
      </c>
      <c r="G58" s="13" cm="1">
        <f t="array" ref="G58">SUM(_xlfn._xlws.FILTER('A02 FAB'!$D$5:$D$60,'A02 FAB'!$B$5:$B$60='FAB OVERVIEW'!F58,_xlfn._xlws.FILTER('A03 FAB'!$D$5:$D$100,'A03 FAB'!$B$5:$B$100='FAB OVERVIEW'!F58,_xlfn._xlws.FILTER('A05 FAB'!$C$7:$C$13,'A05 FAB'!$A$7:$A$13='FAB OVERVIEW'!F58,_xlfn._xlws.FILTER('A07 FAB'!$D$5:$D$125,'A07 FAB'!$B$5:$B$125='FAB OVERVIEW'!F58)))))</f>
        <v>95</v>
      </c>
      <c r="H58" s="14">
        <f>G58*SUMIFS('Sequence Routings'!H:H,'Sequence Routings'!C:C,'FAB OVERVIEW'!F58,'Sequence Routings'!D:D,'FAB OVERVIEW'!$F$7)+SUMIFS('Sequence Routings'!E:E,'Sequence Routings'!C:C,'FAB OVERVIEW'!F58,'Sequence Routings'!D:D,'FAB OVERVIEW'!$F$7)</f>
        <v>1.1145</v>
      </c>
      <c r="I58" s="41" t="s">
        <v>6769</v>
      </c>
      <c r="S58" s="54"/>
    </row>
    <row r="59" spans="2:19" x14ac:dyDescent="0.35">
      <c r="B59" s="13">
        <v>100350</v>
      </c>
      <c r="C59" s="13" cm="1">
        <f t="array" ref="C59">SUM(_xlfn._xlws.FILTER('A02 FAB'!$D$5:$D$60,'A02 FAB'!$B$5:$B$60='FAB OVERVIEW'!B59,_xlfn._xlws.FILTER('A03 FAB'!$D$5:$D$100,'A03 FAB'!$B$5:$B$100='FAB OVERVIEW'!B59,_xlfn._xlws.FILTER('A05 FAB'!$C$7:$C$13,'A05 FAB'!$A$7:$A$13='FAB OVERVIEW'!B59,_xlfn._xlws.FILTER('A07 FAB'!$D$5:$D$125,'A07 FAB'!$B$5:$B$125='FAB OVERVIEW'!B59)))))</f>
        <v>10</v>
      </c>
      <c r="D59" s="41">
        <f>C59*SUMIFS('Sequence Routings'!H:H,'Sequence Routings'!C:C,'FAB OVERVIEW'!B59,'Sequence Routings'!D:D,'FAB OVERVIEW'!$B$7)+SUMIFS('Sequence Routings'!E:E,'Sequence Routings'!C:C,'FAB OVERVIEW'!B59,'Sequence Routings'!D:D,'FAB OVERVIEW'!$B$7)</f>
        <v>0.35589999999999999</v>
      </c>
      <c r="E59" s="52">
        <f>C59*SUMIFS('Sequence Routings'!H:H,'Sequence Routings'!C:C,'FAB OVERVIEW'!B59,'Sequence Routings'!D:D,'FAB OVERVIEW'!$E$7)+SUMIFS('Sequence Routings'!E:E,'Sequence Routings'!C:C,'FAB OVERVIEW'!B59,'Sequence Routings'!D:D,'FAB OVERVIEW'!$E$7)</f>
        <v>0.1333</v>
      </c>
      <c r="F59" s="13">
        <v>100350</v>
      </c>
      <c r="G59" s="13" cm="1">
        <f t="array" ref="G59">SUM(_xlfn._xlws.FILTER('A02 FAB'!$D$5:$D$60,'A02 FAB'!$B$5:$B$60='FAB OVERVIEW'!F59,_xlfn._xlws.FILTER('A03 FAB'!$D$5:$D$100,'A03 FAB'!$B$5:$B$100='FAB OVERVIEW'!F59,_xlfn._xlws.FILTER('A05 FAB'!$C$7:$C$13,'A05 FAB'!$A$7:$A$13='FAB OVERVIEW'!F59,_xlfn._xlws.FILTER('A07 FAB'!$D$5:$D$125,'A07 FAB'!$B$5:$B$125='FAB OVERVIEW'!F59)))))</f>
        <v>10</v>
      </c>
      <c r="H59" s="14">
        <f>G59*SUMIFS('Sequence Routings'!H:H,'Sequence Routings'!C:C,'FAB OVERVIEW'!F59,'Sequence Routings'!D:D,'FAB OVERVIEW'!$F$7)+SUMIFS('Sequence Routings'!E:E,'Sequence Routings'!C:C,'FAB OVERVIEW'!F59,'Sequence Routings'!D:D,'FAB OVERVIEW'!$F$7)</f>
        <v>0.75</v>
      </c>
      <c r="I59" s="41" t="s">
        <v>6770</v>
      </c>
      <c r="S59" s="54"/>
    </row>
    <row r="60" spans="2:19" x14ac:dyDescent="0.35">
      <c r="B60" s="13" t="str">
        <v>100373-FLAT</v>
      </c>
      <c r="C60" s="13" cm="1">
        <f t="array" ref="C60">SUM(_xlfn._xlws.FILTER('A02 FAB'!$D$5:$D$60,'A02 FAB'!$B$5:$B$60='FAB OVERVIEW'!B60,_xlfn._xlws.FILTER('A03 FAB'!$D$5:$D$100,'A03 FAB'!$B$5:$B$100='FAB OVERVIEW'!B60,_xlfn._xlws.FILTER('A05 FAB'!$C$7:$C$13,'A05 FAB'!$A$7:$A$13='FAB OVERVIEW'!B60,_xlfn._xlws.FILTER('A07 FAB'!$D$5:$D$125,'A07 FAB'!$B$5:$B$125='FAB OVERVIEW'!B60)))))</f>
        <v>30</v>
      </c>
      <c r="D60" s="41">
        <f>C60*SUMIFS('Sequence Routings'!H:H,'Sequence Routings'!C:C,'FAB OVERVIEW'!B60,'Sequence Routings'!D:D,'FAB OVERVIEW'!$B$7)+SUMIFS('Sequence Routings'!E:E,'Sequence Routings'!C:C,'FAB OVERVIEW'!B60,'Sequence Routings'!D:D,'FAB OVERVIEW'!$B$7)</f>
        <v>1.9278999999999999</v>
      </c>
      <c r="E60" s="52">
        <f>C60*SUMIFS('Sequence Routings'!H:H,'Sequence Routings'!C:C,'FAB OVERVIEW'!B60,'Sequence Routings'!D:D,'FAB OVERVIEW'!$E$7)+SUMIFS('Sequence Routings'!E:E,'Sequence Routings'!C:C,'FAB OVERVIEW'!B60,'Sequence Routings'!D:D,'FAB OVERVIEW'!$E$7)</f>
        <v>0.38329999999999997</v>
      </c>
      <c r="F60" s="13" t="str">
        <v>100373-FORM</v>
      </c>
      <c r="G60" s="13" cm="1">
        <f t="array" ref="G60">SUM(_xlfn._xlws.FILTER('A02 FAB'!$D$5:$D$60,'A02 FAB'!$B$5:$B$60='FAB OVERVIEW'!F60,_xlfn._xlws.FILTER('A03 FAB'!$D$5:$D$100,'A03 FAB'!$B$5:$B$100='FAB OVERVIEW'!F60,_xlfn._xlws.FILTER('A05 FAB'!$C$7:$C$13,'A05 FAB'!$A$7:$A$13='FAB OVERVIEW'!F60,_xlfn._xlws.FILTER('A07 FAB'!$D$5:$D$125,'A07 FAB'!$B$5:$B$125='FAB OVERVIEW'!F60)))))</f>
        <v>30</v>
      </c>
      <c r="H60" s="14">
        <f>G60*SUMIFS('Sequence Routings'!H:H,'Sequence Routings'!C:C,'FAB OVERVIEW'!F60,'Sequence Routings'!D:D,'FAB OVERVIEW'!$F$7)+SUMIFS('Sequence Routings'!E:E,'Sequence Routings'!C:C,'FAB OVERVIEW'!F60,'Sequence Routings'!D:D,'FAB OVERVIEW'!$F$7)</f>
        <v>1.8498999999999999</v>
      </c>
      <c r="I60" s="41" t="s">
        <v>6770</v>
      </c>
      <c r="S60" s="54"/>
    </row>
    <row r="61" spans="2:19" x14ac:dyDescent="0.35">
      <c r="B61" s="13">
        <v>100374</v>
      </c>
      <c r="C61" s="13" cm="1">
        <f t="array" ref="C61">SUM(_xlfn._xlws.FILTER('A02 FAB'!$D$5:$D$60,'A02 FAB'!$B$5:$B$60='FAB OVERVIEW'!B61,_xlfn._xlws.FILTER('A03 FAB'!$D$5:$D$100,'A03 FAB'!$B$5:$B$100='FAB OVERVIEW'!B61,_xlfn._xlws.FILTER('A05 FAB'!$C$7:$C$13,'A05 FAB'!$A$7:$A$13='FAB OVERVIEW'!B61,_xlfn._xlws.FILTER('A07 FAB'!$D$5:$D$125,'A07 FAB'!$B$5:$B$125='FAB OVERVIEW'!B61)))))</f>
        <v>75</v>
      </c>
      <c r="D61" s="41">
        <f>C61*SUMIFS('Sequence Routings'!H:H,'Sequence Routings'!C:C,'FAB OVERVIEW'!B61,'Sequence Routings'!D:D,'FAB OVERVIEW'!$B$7)+SUMIFS('Sequence Routings'!E:E,'Sequence Routings'!C:C,'FAB OVERVIEW'!B61,'Sequence Routings'!D:D,'FAB OVERVIEW'!$B$7)</f>
        <v>1.6600800000000002</v>
      </c>
      <c r="E61" s="52">
        <f>C61*SUMIFS('Sequence Routings'!H:H,'Sequence Routings'!C:C,'FAB OVERVIEW'!B61,'Sequence Routings'!D:D,'FAB OVERVIEW'!$E$7)+SUMIFS('Sequence Routings'!E:E,'Sequence Routings'!C:C,'FAB OVERVIEW'!B61,'Sequence Routings'!D:D,'FAB OVERVIEW'!$E$7)</f>
        <v>0.65329999999999999</v>
      </c>
      <c r="F61" s="13">
        <v>100374</v>
      </c>
      <c r="G61" s="13" cm="1">
        <f t="array" ref="G61">SUM(_xlfn._xlws.FILTER('A02 FAB'!$D$5:$D$60,'A02 FAB'!$B$5:$B$60='FAB OVERVIEW'!F61,_xlfn._xlws.FILTER('A03 FAB'!$D$5:$D$100,'A03 FAB'!$B$5:$B$100='FAB OVERVIEW'!F61,_xlfn._xlws.FILTER('A05 FAB'!$C$7:$C$13,'A05 FAB'!$A$7:$A$13='FAB OVERVIEW'!F61,_xlfn._xlws.FILTER('A07 FAB'!$D$5:$D$125,'A07 FAB'!$B$5:$B$125='FAB OVERVIEW'!F61)))))</f>
        <v>75</v>
      </c>
      <c r="H61" s="14">
        <f>G61*SUMIFS('Sequence Routings'!H:H,'Sequence Routings'!C:C,'FAB OVERVIEW'!F61,'Sequence Routings'!D:D,'FAB OVERVIEW'!$F$7)+SUMIFS('Sequence Routings'!E:E,'Sequence Routings'!C:C,'FAB OVERVIEW'!F61,'Sequence Routings'!D:D,'FAB OVERVIEW'!$F$7)</f>
        <v>3.6641699999999999</v>
      </c>
      <c r="I61" s="41" t="s">
        <v>6770</v>
      </c>
      <c r="S61" s="54"/>
    </row>
    <row r="62" spans="2:19" x14ac:dyDescent="0.35">
      <c r="B62" s="13">
        <v>100402</v>
      </c>
      <c r="C62" s="13" cm="1">
        <f t="array" ref="C62">SUM(_xlfn._xlws.FILTER('A02 FAB'!$D$5:$D$60,'A02 FAB'!$B$5:$B$60='FAB OVERVIEW'!B62,_xlfn._xlws.FILTER('A03 FAB'!$D$5:$D$100,'A03 FAB'!$B$5:$B$100='FAB OVERVIEW'!B62,_xlfn._xlws.FILTER('A05 FAB'!$C$7:$C$13,'A05 FAB'!$A$7:$A$13='FAB OVERVIEW'!B62,_xlfn._xlws.FILTER('A07 FAB'!$D$5:$D$125,'A07 FAB'!$B$5:$B$125='FAB OVERVIEW'!B62)))))</f>
        <v>10</v>
      </c>
      <c r="D62" s="41">
        <f>C62*SUMIFS('Sequence Routings'!H:H,'Sequence Routings'!C:C,'FAB OVERVIEW'!B62,'Sequence Routings'!D:D,'FAB OVERVIEW'!$B$7)+SUMIFS('Sequence Routings'!E:E,'Sequence Routings'!C:C,'FAB OVERVIEW'!B62,'Sequence Routings'!D:D,'FAB OVERVIEW'!$B$7)</f>
        <v>0.40380000000000005</v>
      </c>
      <c r="E62" s="52">
        <f>C62*SUMIFS('Sequence Routings'!H:H,'Sequence Routings'!C:C,'FAB OVERVIEW'!B62,'Sequence Routings'!D:D,'FAB OVERVIEW'!$E$7)+SUMIFS('Sequence Routings'!E:E,'Sequence Routings'!C:C,'FAB OVERVIEW'!B62,'Sequence Routings'!D:D,'FAB OVERVIEW'!$E$7)</f>
        <v>0.1333</v>
      </c>
      <c r="F62" s="13" t="str">
        <v>100403-1</v>
      </c>
      <c r="G62" s="13" cm="1">
        <f t="array" ref="G62">SUM(_xlfn._xlws.FILTER('A02 FAB'!$D$5:$D$60,'A02 FAB'!$B$5:$B$60='FAB OVERVIEW'!F62,_xlfn._xlws.FILTER('A03 FAB'!$D$5:$D$100,'A03 FAB'!$B$5:$B$100='FAB OVERVIEW'!F62,_xlfn._xlws.FILTER('A05 FAB'!$C$7:$C$13,'A05 FAB'!$A$7:$A$13='FAB OVERVIEW'!F62,_xlfn._xlws.FILTER('A07 FAB'!$D$5:$D$125,'A07 FAB'!$B$5:$B$125='FAB OVERVIEW'!F62)))))</f>
        <v>10</v>
      </c>
      <c r="H62" s="14">
        <f>G62*SUMIFS('Sequence Routings'!H:H,'Sequence Routings'!C:C,'FAB OVERVIEW'!F62,'Sequence Routings'!D:D,'FAB OVERVIEW'!$F$7)+SUMIFS('Sequence Routings'!E:E,'Sequence Routings'!C:C,'FAB OVERVIEW'!F62,'Sequence Routings'!D:D,'FAB OVERVIEW'!$F$7)</f>
        <v>0.21700000000000003</v>
      </c>
      <c r="I62" s="41" t="s">
        <v>6769</v>
      </c>
      <c r="S62" s="54"/>
    </row>
    <row r="63" spans="2:19" x14ac:dyDescent="0.35">
      <c r="B63" s="13" t="str">
        <v>100403-1</v>
      </c>
      <c r="C63" s="13" cm="1">
        <f t="array" ref="C63">SUM(_xlfn._xlws.FILTER('A02 FAB'!$D$5:$D$60,'A02 FAB'!$B$5:$B$60='FAB OVERVIEW'!B63,_xlfn._xlws.FILTER('A03 FAB'!$D$5:$D$100,'A03 FAB'!$B$5:$B$100='FAB OVERVIEW'!B63,_xlfn._xlws.FILTER('A05 FAB'!$C$7:$C$13,'A05 FAB'!$A$7:$A$13='FAB OVERVIEW'!B63,_xlfn._xlws.FILTER('A07 FAB'!$D$5:$D$125,'A07 FAB'!$B$5:$B$125='FAB OVERVIEW'!B63)))))</f>
        <v>10</v>
      </c>
      <c r="D63" s="41">
        <f>C63*SUMIFS('Sequence Routings'!H:H,'Sequence Routings'!C:C,'FAB OVERVIEW'!B63,'Sequence Routings'!D:D,'FAB OVERVIEW'!$B$7)+SUMIFS('Sequence Routings'!E:E,'Sequence Routings'!C:C,'FAB OVERVIEW'!B63,'Sequence Routings'!D:D,'FAB OVERVIEW'!$B$7)</f>
        <v>0.28870000000000001</v>
      </c>
      <c r="E63" s="52">
        <f>C63*SUMIFS('Sequence Routings'!H:H,'Sequence Routings'!C:C,'FAB OVERVIEW'!B63,'Sequence Routings'!D:D,'FAB OVERVIEW'!$E$7)+SUMIFS('Sequence Routings'!E:E,'Sequence Routings'!C:C,'FAB OVERVIEW'!B63,'Sequence Routings'!D:D,'FAB OVERVIEW'!$E$7)</f>
        <v>0.1033</v>
      </c>
      <c r="F63" s="13" t="str">
        <v>100403-2</v>
      </c>
      <c r="G63" s="13" cm="1">
        <f t="array" ref="G63">SUM(_xlfn._xlws.FILTER('A02 FAB'!$D$5:$D$60,'A02 FAB'!$B$5:$B$60='FAB OVERVIEW'!F63,_xlfn._xlws.FILTER('A03 FAB'!$D$5:$D$100,'A03 FAB'!$B$5:$B$100='FAB OVERVIEW'!F63,_xlfn._xlws.FILTER('A05 FAB'!$C$7:$C$13,'A05 FAB'!$A$7:$A$13='FAB OVERVIEW'!F63,_xlfn._xlws.FILTER('A07 FAB'!$D$5:$D$125,'A07 FAB'!$B$5:$B$125='FAB OVERVIEW'!F63)))))</f>
        <v>10</v>
      </c>
      <c r="H63" s="14">
        <f>G63*SUMIFS('Sequence Routings'!H:H,'Sequence Routings'!C:C,'FAB OVERVIEW'!F63,'Sequence Routings'!D:D,'FAB OVERVIEW'!$F$7)+SUMIFS('Sequence Routings'!E:E,'Sequence Routings'!C:C,'FAB OVERVIEW'!F63,'Sequence Routings'!D:D,'FAB OVERVIEW'!$F$7)</f>
        <v>0.21700000000000003</v>
      </c>
      <c r="I63" s="41" t="s">
        <v>6769</v>
      </c>
      <c r="S63" s="53"/>
    </row>
    <row r="64" spans="2:19" x14ac:dyDescent="0.35">
      <c r="B64" s="13" t="str">
        <v>100403-2</v>
      </c>
      <c r="C64" s="13" cm="1">
        <f t="array" ref="C64">SUM(_xlfn._xlws.FILTER('A02 FAB'!$D$5:$D$60,'A02 FAB'!$B$5:$B$60='FAB OVERVIEW'!B64,_xlfn._xlws.FILTER('A03 FAB'!$D$5:$D$100,'A03 FAB'!$B$5:$B$100='FAB OVERVIEW'!B64,_xlfn._xlws.FILTER('A05 FAB'!$C$7:$C$13,'A05 FAB'!$A$7:$A$13='FAB OVERVIEW'!B64,_xlfn._xlws.FILTER('A07 FAB'!$D$5:$D$125,'A07 FAB'!$B$5:$B$125='FAB OVERVIEW'!B64)))))</f>
        <v>10</v>
      </c>
      <c r="D64" s="41">
        <f>C64*SUMIFS('Sequence Routings'!H:H,'Sequence Routings'!C:C,'FAB OVERVIEW'!B64,'Sequence Routings'!D:D,'FAB OVERVIEW'!$B$7)+SUMIFS('Sequence Routings'!E:E,'Sequence Routings'!C:C,'FAB OVERVIEW'!B64,'Sequence Routings'!D:D,'FAB OVERVIEW'!$B$7)</f>
        <v>0.25009999999999999</v>
      </c>
      <c r="E64" s="52">
        <f>C64*SUMIFS('Sequence Routings'!H:H,'Sequence Routings'!C:C,'FAB OVERVIEW'!B64,'Sequence Routings'!D:D,'FAB OVERVIEW'!$E$7)+SUMIFS('Sequence Routings'!E:E,'Sequence Routings'!C:C,'FAB OVERVIEW'!B64,'Sequence Routings'!D:D,'FAB OVERVIEW'!$E$7)</f>
        <v>0.1033</v>
      </c>
      <c r="F64" s="13">
        <v>100407</v>
      </c>
      <c r="G64" s="13" cm="1">
        <f t="array" ref="G64">SUM(_xlfn._xlws.FILTER('A02 FAB'!$D$5:$D$60,'A02 FAB'!$B$5:$B$60='FAB OVERVIEW'!F64,_xlfn._xlws.FILTER('A03 FAB'!$D$5:$D$100,'A03 FAB'!$B$5:$B$100='FAB OVERVIEW'!F64,_xlfn._xlws.FILTER('A05 FAB'!$C$7:$C$13,'A05 FAB'!$A$7:$A$13='FAB OVERVIEW'!F64,_xlfn._xlws.FILTER('A07 FAB'!$D$5:$D$125,'A07 FAB'!$B$5:$B$125='FAB OVERVIEW'!F64)))))</f>
        <v>95</v>
      </c>
      <c r="H64" s="14">
        <f>G64*SUMIFS('Sequence Routings'!H:H,'Sequence Routings'!C:C,'FAB OVERVIEW'!F64,'Sequence Routings'!D:D,'FAB OVERVIEW'!$F$7)+SUMIFS('Sequence Routings'!E:E,'Sequence Routings'!C:C,'FAB OVERVIEW'!F64,'Sequence Routings'!D:D,'FAB OVERVIEW'!$F$7)</f>
        <v>0.64900000000000002</v>
      </c>
      <c r="I64" s="41" t="s">
        <v>6769</v>
      </c>
      <c r="S64" s="53"/>
    </row>
    <row r="65" spans="2:19" x14ac:dyDescent="0.35">
      <c r="B65" s="13">
        <v>100407</v>
      </c>
      <c r="C65" s="13" cm="1">
        <f t="array" ref="C65">SUM(_xlfn._xlws.FILTER('A02 FAB'!$D$5:$D$60,'A02 FAB'!$B$5:$B$60='FAB OVERVIEW'!B65,_xlfn._xlws.FILTER('A03 FAB'!$D$5:$D$100,'A03 FAB'!$B$5:$B$100='FAB OVERVIEW'!B65,_xlfn._xlws.FILTER('A05 FAB'!$C$7:$C$13,'A05 FAB'!$A$7:$A$13='FAB OVERVIEW'!B65,_xlfn._xlws.FILTER('A07 FAB'!$D$5:$D$125,'A07 FAB'!$B$5:$B$125='FAB OVERVIEW'!B65)))))</f>
        <v>95</v>
      </c>
      <c r="D65" s="41">
        <f>C65*SUMIFS('Sequence Routings'!H:H,'Sequence Routings'!C:C,'FAB OVERVIEW'!B65,'Sequence Routings'!D:D,'FAB OVERVIEW'!$B$7)+SUMIFS('Sequence Routings'!E:E,'Sequence Routings'!C:C,'FAB OVERVIEW'!B65,'Sequence Routings'!D:D,'FAB OVERVIEW'!$B$7)</f>
        <v>0.38109999999999999</v>
      </c>
      <c r="E65" s="52">
        <f>C65*SUMIFS('Sequence Routings'!H:H,'Sequence Routings'!C:C,'FAB OVERVIEW'!B65,'Sequence Routings'!D:D,'FAB OVERVIEW'!$E$7)+SUMIFS('Sequence Routings'!E:E,'Sequence Routings'!C:C,'FAB OVERVIEW'!B65,'Sequence Routings'!D:D,'FAB OVERVIEW'!$E$7)</f>
        <v>0.21534999999999999</v>
      </c>
      <c r="F65" s="13" t="str">
        <v>100409-1</v>
      </c>
      <c r="G65" s="13" cm="1">
        <f t="array" ref="G65">SUM(_xlfn._xlws.FILTER('A02 FAB'!$D$5:$D$60,'A02 FAB'!$B$5:$B$60='FAB OVERVIEW'!F65,_xlfn._xlws.FILTER('A03 FAB'!$D$5:$D$100,'A03 FAB'!$B$5:$B$100='FAB OVERVIEW'!F65,_xlfn._xlws.FILTER('A05 FAB'!$C$7:$C$13,'A05 FAB'!$A$7:$A$13='FAB OVERVIEW'!F65,_xlfn._xlws.FILTER('A07 FAB'!$D$5:$D$125,'A07 FAB'!$B$5:$B$125='FAB OVERVIEW'!F65)))))</f>
        <v>20</v>
      </c>
      <c r="H65" s="14">
        <f>G65*SUMIFS('Sequence Routings'!H:H,'Sequence Routings'!C:C,'FAB OVERVIEW'!F65,'Sequence Routings'!D:D,'FAB OVERVIEW'!$F$7)+SUMIFS('Sequence Routings'!E:E,'Sequence Routings'!C:C,'FAB OVERVIEW'!F65,'Sequence Routings'!D:D,'FAB OVERVIEW'!$F$7)</f>
        <v>0.26700000000000002</v>
      </c>
      <c r="I65" s="41" t="s">
        <v>6769</v>
      </c>
      <c r="S65" s="53"/>
    </row>
    <row r="66" spans="2:19" x14ac:dyDescent="0.35">
      <c r="B66" s="13">
        <v>100408</v>
      </c>
      <c r="C66" s="13" cm="1">
        <f t="array" ref="C66">SUM(_xlfn._xlws.FILTER('A02 FAB'!$D$5:$D$60,'A02 FAB'!$B$5:$B$60='FAB OVERVIEW'!B66,_xlfn._xlws.FILTER('A03 FAB'!$D$5:$D$100,'A03 FAB'!$B$5:$B$100='FAB OVERVIEW'!B66,_xlfn._xlws.FILTER('A05 FAB'!$C$7:$C$13,'A05 FAB'!$A$7:$A$13='FAB OVERVIEW'!B66,_xlfn._xlws.FILTER('A07 FAB'!$D$5:$D$125,'A07 FAB'!$B$5:$B$125='FAB OVERVIEW'!B66)))))</f>
        <v>20</v>
      </c>
      <c r="D66" s="41">
        <f>C66*SUMIFS('Sequence Routings'!H:H,'Sequence Routings'!C:C,'FAB OVERVIEW'!B66,'Sequence Routings'!D:D,'FAB OVERVIEW'!$B$7)+SUMIFS('Sequence Routings'!E:E,'Sequence Routings'!C:C,'FAB OVERVIEW'!B66,'Sequence Routings'!D:D,'FAB OVERVIEW'!$B$7)</f>
        <v>0.3382</v>
      </c>
      <c r="E66" s="52">
        <f>C66*SUMIFS('Sequence Routings'!H:H,'Sequence Routings'!C:C,'FAB OVERVIEW'!B66,'Sequence Routings'!D:D,'FAB OVERVIEW'!$E$7)+SUMIFS('Sequence Routings'!E:E,'Sequence Routings'!C:C,'FAB OVERVIEW'!B66,'Sequence Routings'!D:D,'FAB OVERVIEW'!$E$7)</f>
        <v>0.18330000000000002</v>
      </c>
      <c r="F66" s="13" t="str">
        <v>100409-2</v>
      </c>
      <c r="G66" s="13" cm="1">
        <f t="array" ref="G66">SUM(_xlfn._xlws.FILTER('A02 FAB'!$D$5:$D$60,'A02 FAB'!$B$5:$B$60='FAB OVERVIEW'!F66,_xlfn._xlws.FILTER('A03 FAB'!$D$5:$D$100,'A03 FAB'!$B$5:$B$100='FAB OVERVIEW'!F66,_xlfn._xlws.FILTER('A05 FAB'!$C$7:$C$13,'A05 FAB'!$A$7:$A$13='FAB OVERVIEW'!F66,_xlfn._xlws.FILTER('A07 FAB'!$D$5:$D$125,'A07 FAB'!$B$5:$B$125='FAB OVERVIEW'!F66)))))</f>
        <v>20</v>
      </c>
      <c r="H66" s="14">
        <f>G66*SUMIFS('Sequence Routings'!H:H,'Sequence Routings'!C:C,'FAB OVERVIEW'!F66,'Sequence Routings'!D:D,'FAB OVERVIEW'!$F$7)+SUMIFS('Sequence Routings'!E:E,'Sequence Routings'!C:C,'FAB OVERVIEW'!F66,'Sequence Routings'!D:D,'FAB OVERVIEW'!$F$7)</f>
        <v>0.26700000000000002</v>
      </c>
      <c r="I66" s="41" t="s">
        <v>6769</v>
      </c>
      <c r="S66" s="53"/>
    </row>
    <row r="67" spans="2:19" x14ac:dyDescent="0.35">
      <c r="B67" s="13" t="str">
        <v>100409-FLAT</v>
      </c>
      <c r="C67" s="13" cm="1">
        <f t="array" ref="C67">SUM(_xlfn._xlws.FILTER('A02 FAB'!$D$5:$D$60,'A02 FAB'!$B$5:$B$60='FAB OVERVIEW'!B67,_xlfn._xlws.FILTER('A03 FAB'!$D$5:$D$100,'A03 FAB'!$B$5:$B$100='FAB OVERVIEW'!B67,_xlfn._xlws.FILTER('A05 FAB'!$C$7:$C$13,'A05 FAB'!$A$7:$A$13='FAB OVERVIEW'!B67,_xlfn._xlws.FILTER('A07 FAB'!$D$5:$D$125,'A07 FAB'!$B$5:$B$125='FAB OVERVIEW'!B67)))))</f>
        <v>40</v>
      </c>
      <c r="D67" s="41">
        <f>C67*SUMIFS('Sequence Routings'!H:H,'Sequence Routings'!C:C,'FAB OVERVIEW'!B67,'Sequence Routings'!D:D,'FAB OVERVIEW'!$B$7)+SUMIFS('Sequence Routings'!E:E,'Sequence Routings'!C:C,'FAB OVERVIEW'!B67,'Sequence Routings'!D:D,'FAB OVERVIEW'!$B$7)</f>
        <v>0.40479999999999999</v>
      </c>
      <c r="E67" s="52">
        <f>C67*SUMIFS('Sequence Routings'!H:H,'Sequence Routings'!C:C,'FAB OVERVIEW'!B67,'Sequence Routings'!D:D,'FAB OVERVIEW'!$E$7)+SUMIFS('Sequence Routings'!E:E,'Sequence Routings'!C:C,'FAB OVERVIEW'!B67,'Sequence Routings'!D:D,'FAB OVERVIEW'!$E$7)</f>
        <v>0.20329999999999998</v>
      </c>
      <c r="F67" s="13" t="str">
        <v>100539-FORM</v>
      </c>
      <c r="G67" s="13" cm="1">
        <f t="array" ref="G67">SUM(_xlfn._xlws.FILTER('A02 FAB'!$D$5:$D$60,'A02 FAB'!$B$5:$B$60='FAB OVERVIEW'!F67,_xlfn._xlws.FILTER('A03 FAB'!$D$5:$D$100,'A03 FAB'!$B$5:$B$100='FAB OVERVIEW'!F67,_xlfn._xlws.FILTER('A05 FAB'!$C$7:$C$13,'A05 FAB'!$A$7:$A$13='FAB OVERVIEW'!F67,_xlfn._xlws.FILTER('A07 FAB'!$D$5:$D$125,'A07 FAB'!$B$5:$B$125='FAB OVERVIEW'!F67)))))</f>
        <v>30</v>
      </c>
      <c r="H67" s="14">
        <f>G67*SUMIFS('Sequence Routings'!H:H,'Sequence Routings'!C:C,'FAB OVERVIEW'!F67,'Sequence Routings'!D:D,'FAB OVERVIEW'!$F$7)+SUMIFS('Sequence Routings'!E:E,'Sequence Routings'!C:C,'FAB OVERVIEW'!F67,'Sequence Routings'!D:D,'FAB OVERVIEW'!$F$7)</f>
        <v>0.74990000000000001</v>
      </c>
      <c r="I67" s="41" t="s">
        <v>6771</v>
      </c>
      <c r="S67" s="53"/>
    </row>
    <row r="68" spans="2:19" x14ac:dyDescent="0.35">
      <c r="B68" s="13" t="str">
        <v>100539-FLAT</v>
      </c>
      <c r="C68" s="13" cm="1">
        <f t="array" ref="C68">SUM(_xlfn._xlws.FILTER('A02 FAB'!$D$5:$D$60,'A02 FAB'!$B$5:$B$60='FAB OVERVIEW'!B68,_xlfn._xlws.FILTER('A03 FAB'!$D$5:$D$100,'A03 FAB'!$B$5:$B$100='FAB OVERVIEW'!B68,_xlfn._xlws.FILTER('A05 FAB'!$C$7:$C$13,'A05 FAB'!$A$7:$A$13='FAB OVERVIEW'!B68,_xlfn._xlws.FILTER('A07 FAB'!$D$5:$D$125,'A07 FAB'!$B$5:$B$125='FAB OVERVIEW'!B68)))))</f>
        <v>30</v>
      </c>
      <c r="D68" s="41">
        <f>C68*SUMIFS('Sequence Routings'!H:H,'Sequence Routings'!C:C,'FAB OVERVIEW'!B68,'Sequence Routings'!D:D,'FAB OVERVIEW'!$B$7)+SUMIFS('Sequence Routings'!E:E,'Sequence Routings'!C:C,'FAB OVERVIEW'!B68,'Sequence Routings'!D:D,'FAB OVERVIEW'!$B$7)</f>
        <v>2.5100000000000002</v>
      </c>
      <c r="E68" s="52">
        <f>C68*SUMIFS('Sequence Routings'!H:H,'Sequence Routings'!C:C,'FAB OVERVIEW'!B68,'Sequence Routings'!D:D,'FAB OVERVIEW'!$E$7)+SUMIFS('Sequence Routings'!E:E,'Sequence Routings'!C:C,'FAB OVERVIEW'!B68,'Sequence Routings'!D:D,'FAB OVERVIEW'!$E$7)</f>
        <v>0.23330000000000001</v>
      </c>
      <c r="F68" s="13">
        <v>100554</v>
      </c>
      <c r="G68" s="13" cm="1">
        <f t="array" ref="G68">SUM(_xlfn._xlws.FILTER('A02 FAB'!$D$5:$D$60,'A02 FAB'!$B$5:$B$60='FAB OVERVIEW'!F68,_xlfn._xlws.FILTER('A03 FAB'!$D$5:$D$100,'A03 FAB'!$B$5:$B$100='FAB OVERVIEW'!F68,_xlfn._xlws.FILTER('A05 FAB'!$C$7:$C$13,'A05 FAB'!$A$7:$A$13='FAB OVERVIEW'!F68,_xlfn._xlws.FILTER('A07 FAB'!$D$5:$D$125,'A07 FAB'!$B$5:$B$125='FAB OVERVIEW'!F68)))))</f>
        <v>30</v>
      </c>
      <c r="H68" s="14">
        <f>G68*SUMIFS('Sequence Routings'!H:H,'Sequence Routings'!C:C,'FAB OVERVIEW'!F68,'Sequence Routings'!D:D,'FAB OVERVIEW'!$F$7)+SUMIFS('Sequence Routings'!E:E,'Sequence Routings'!C:C,'FAB OVERVIEW'!F68,'Sequence Routings'!D:D,'FAB OVERVIEW'!$F$7)</f>
        <v>0.51669999999999994</v>
      </c>
      <c r="I68" s="41" t="s">
        <v>6774</v>
      </c>
      <c r="S68" s="54"/>
    </row>
    <row r="69" spans="2:19" x14ac:dyDescent="0.35">
      <c r="B69" s="13">
        <v>100554</v>
      </c>
      <c r="C69" s="13" cm="1">
        <f t="array" ref="C69">SUM(_xlfn._xlws.FILTER('A02 FAB'!$D$5:$D$60,'A02 FAB'!$B$5:$B$60='FAB OVERVIEW'!B69,_xlfn._xlws.FILTER('A03 FAB'!$D$5:$D$100,'A03 FAB'!$B$5:$B$100='FAB OVERVIEW'!B69,_xlfn._xlws.FILTER('A05 FAB'!$C$7:$C$13,'A05 FAB'!$A$7:$A$13='FAB OVERVIEW'!B69,_xlfn._xlws.FILTER('A07 FAB'!$D$5:$D$125,'A07 FAB'!$B$5:$B$125='FAB OVERVIEW'!B69)))))</f>
        <v>30</v>
      </c>
      <c r="D69" s="41">
        <f>C69*SUMIFS('Sequence Routings'!H:H,'Sequence Routings'!C:C,'FAB OVERVIEW'!B69,'Sequence Routings'!D:D,'FAB OVERVIEW'!$B$7)+SUMIFS('Sequence Routings'!E:E,'Sequence Routings'!C:C,'FAB OVERVIEW'!B69,'Sequence Routings'!D:D,'FAB OVERVIEW'!$B$7)</f>
        <v>0.32950000000000002</v>
      </c>
      <c r="E69" s="52">
        <f>C69*SUMIFS('Sequence Routings'!H:H,'Sequence Routings'!C:C,'FAB OVERVIEW'!B69,'Sequence Routings'!D:D,'FAB OVERVIEW'!$E$7)+SUMIFS('Sequence Routings'!E:E,'Sequence Routings'!C:C,'FAB OVERVIEW'!B69,'Sequence Routings'!D:D,'FAB OVERVIEW'!$E$7)</f>
        <v>0.1583</v>
      </c>
      <c r="F69" s="13">
        <v>100595</v>
      </c>
      <c r="G69" s="13" cm="1">
        <f t="array" ref="G69">SUM(_xlfn._xlws.FILTER('A02 FAB'!$D$5:$D$60,'A02 FAB'!$B$5:$B$60='FAB OVERVIEW'!F69,_xlfn._xlws.FILTER('A03 FAB'!$D$5:$D$100,'A03 FAB'!$B$5:$B$100='FAB OVERVIEW'!F69,_xlfn._xlws.FILTER('A05 FAB'!$C$7:$C$13,'A05 FAB'!$A$7:$A$13='FAB OVERVIEW'!F69,_xlfn._xlws.FILTER('A07 FAB'!$D$5:$D$125,'A07 FAB'!$B$5:$B$125='FAB OVERVIEW'!F69)))))</f>
        <v>70</v>
      </c>
      <c r="H69" s="14">
        <f>G69*SUMIFS('Sequence Routings'!H:H,'Sequence Routings'!C:C,'FAB OVERVIEW'!F69,'Sequence Routings'!D:D,'FAB OVERVIEW'!$F$7)+SUMIFS('Sequence Routings'!E:E,'Sequence Routings'!C:C,'FAB OVERVIEW'!F69,'Sequence Routings'!D:D,'FAB OVERVIEW'!$F$7)</f>
        <v>2.5419</v>
      </c>
      <c r="I69" s="41" t="s">
        <v>6777</v>
      </c>
      <c r="S69" s="53"/>
    </row>
    <row r="70" spans="2:19" x14ac:dyDescent="0.35">
      <c r="B70" s="13">
        <v>100595</v>
      </c>
      <c r="C70" s="13" cm="1">
        <f t="array" ref="C70">SUM(_xlfn._xlws.FILTER('A02 FAB'!$D$5:$D$60,'A02 FAB'!$B$5:$B$60='FAB OVERVIEW'!B70,_xlfn._xlws.FILTER('A03 FAB'!$D$5:$D$100,'A03 FAB'!$B$5:$B$100='FAB OVERVIEW'!B70,_xlfn._xlws.FILTER('A05 FAB'!$C$7:$C$13,'A05 FAB'!$A$7:$A$13='FAB OVERVIEW'!B70,_xlfn._xlws.FILTER('A07 FAB'!$D$5:$D$125,'A07 FAB'!$B$5:$B$125='FAB OVERVIEW'!B70)))))</f>
        <v>70</v>
      </c>
      <c r="D70" s="41">
        <f>C70*SUMIFS('Sequence Routings'!H:H,'Sequence Routings'!C:C,'FAB OVERVIEW'!B70,'Sequence Routings'!D:D,'FAB OVERVIEW'!$B$7)+SUMIFS('Sequence Routings'!E:E,'Sequence Routings'!C:C,'FAB OVERVIEW'!B70,'Sequence Routings'!D:D,'FAB OVERVIEW'!$B$7)</f>
        <v>0.6694</v>
      </c>
      <c r="E70" s="52">
        <f>C70*SUMIFS('Sequence Routings'!H:H,'Sequence Routings'!C:C,'FAB OVERVIEW'!B70,'Sequence Routings'!D:D,'FAB OVERVIEW'!$E$7)+SUMIFS('Sequence Routings'!E:E,'Sequence Routings'!C:C,'FAB OVERVIEW'!B70,'Sequence Routings'!D:D,'FAB OVERVIEW'!$E$7)</f>
        <v>0.43330000000000002</v>
      </c>
      <c r="F70" s="13">
        <v>100596</v>
      </c>
      <c r="G70" s="13" cm="1">
        <f t="array" ref="G70">SUM(_xlfn._xlws.FILTER('A02 FAB'!$D$5:$D$60,'A02 FAB'!$B$5:$B$60='FAB OVERVIEW'!F70,_xlfn._xlws.FILTER('A03 FAB'!$D$5:$D$100,'A03 FAB'!$B$5:$B$100='FAB OVERVIEW'!F70,_xlfn._xlws.FILTER('A05 FAB'!$C$7:$C$13,'A05 FAB'!$A$7:$A$13='FAB OVERVIEW'!F70,_xlfn._xlws.FILTER('A07 FAB'!$D$5:$D$125,'A07 FAB'!$B$5:$B$125='FAB OVERVIEW'!F70)))))</f>
        <v>70</v>
      </c>
      <c r="H70" s="14">
        <f>G70*SUMIFS('Sequence Routings'!H:H,'Sequence Routings'!C:C,'FAB OVERVIEW'!F70,'Sequence Routings'!D:D,'FAB OVERVIEW'!$F$7)+SUMIFS('Sequence Routings'!E:E,'Sequence Routings'!C:C,'FAB OVERVIEW'!F70,'Sequence Routings'!D:D,'FAB OVERVIEW'!$F$7)</f>
        <v>0.40010000000000001</v>
      </c>
      <c r="I70" s="41" t="s">
        <v>6769</v>
      </c>
      <c r="S70" s="53"/>
    </row>
    <row r="71" spans="2:19" x14ac:dyDescent="0.35">
      <c r="B71" s="13">
        <v>100596</v>
      </c>
      <c r="C71" s="13" cm="1">
        <f t="array" ref="C71">SUM(_xlfn._xlws.FILTER('A02 FAB'!$D$5:$D$60,'A02 FAB'!$B$5:$B$60='FAB OVERVIEW'!B71,_xlfn._xlws.FILTER('A03 FAB'!$D$5:$D$100,'A03 FAB'!$B$5:$B$100='FAB OVERVIEW'!B71,_xlfn._xlws.FILTER('A05 FAB'!$C$7:$C$13,'A05 FAB'!$A$7:$A$13='FAB OVERVIEW'!B71,_xlfn._xlws.FILTER('A07 FAB'!$D$5:$D$125,'A07 FAB'!$B$5:$B$125='FAB OVERVIEW'!B71)))))</f>
        <v>70</v>
      </c>
      <c r="D71" s="41">
        <f>C71*SUMIFS('Sequence Routings'!H:H,'Sequence Routings'!C:C,'FAB OVERVIEW'!B71,'Sequence Routings'!D:D,'FAB OVERVIEW'!$B$7)+SUMIFS('Sequence Routings'!E:E,'Sequence Routings'!C:C,'FAB OVERVIEW'!B71,'Sequence Routings'!D:D,'FAB OVERVIEW'!$B$7)</f>
        <v>0.31719999999999998</v>
      </c>
      <c r="E71" s="52">
        <f>C71*SUMIFS('Sequence Routings'!H:H,'Sequence Routings'!C:C,'FAB OVERVIEW'!B71,'Sequence Routings'!D:D,'FAB OVERVIEW'!$E$7)+SUMIFS('Sequence Routings'!E:E,'Sequence Routings'!C:C,'FAB OVERVIEW'!B71,'Sequence Routings'!D:D,'FAB OVERVIEW'!$E$7)</f>
        <v>0.1764</v>
      </c>
      <c r="F71" s="13">
        <v>100599</v>
      </c>
      <c r="G71" s="13" cm="1">
        <f t="array" ref="G71">SUM(_xlfn._xlws.FILTER('A02 FAB'!$D$5:$D$60,'A02 FAB'!$B$5:$B$60='FAB OVERVIEW'!F71,_xlfn._xlws.FILTER('A03 FAB'!$D$5:$D$100,'A03 FAB'!$B$5:$B$100='FAB OVERVIEW'!F71,_xlfn._xlws.FILTER('A05 FAB'!$C$7:$C$13,'A05 FAB'!$A$7:$A$13='FAB OVERVIEW'!F71,_xlfn._xlws.FILTER('A07 FAB'!$D$5:$D$125,'A07 FAB'!$B$5:$B$125='FAB OVERVIEW'!F71)))))</f>
        <v>70</v>
      </c>
      <c r="H71" s="14">
        <f>G71*SUMIFS('Sequence Routings'!H:H,'Sequence Routings'!C:C,'FAB OVERVIEW'!F71,'Sequence Routings'!D:D,'FAB OVERVIEW'!$F$7)+SUMIFS('Sequence Routings'!E:E,'Sequence Routings'!C:C,'FAB OVERVIEW'!F71,'Sequence Routings'!D:D,'FAB OVERVIEW'!$F$7)</f>
        <v>0.40310000000000001</v>
      </c>
      <c r="I71" s="41" t="s">
        <v>6769</v>
      </c>
      <c r="S71" s="53"/>
    </row>
    <row r="72" spans="2:19" x14ac:dyDescent="0.35">
      <c r="B72" s="13">
        <v>100599</v>
      </c>
      <c r="C72" s="13" cm="1">
        <f t="array" ref="C72">SUM(_xlfn._xlws.FILTER('A02 FAB'!$D$5:$D$60,'A02 FAB'!$B$5:$B$60='FAB OVERVIEW'!B72,_xlfn._xlws.FILTER('A03 FAB'!$D$5:$D$100,'A03 FAB'!$B$5:$B$100='FAB OVERVIEW'!B72,_xlfn._xlws.FILTER('A05 FAB'!$C$7:$C$13,'A05 FAB'!$A$7:$A$13='FAB OVERVIEW'!B72,_xlfn._xlws.FILTER('A07 FAB'!$D$5:$D$125,'A07 FAB'!$B$5:$B$125='FAB OVERVIEW'!B72)))))</f>
        <v>70</v>
      </c>
      <c r="D72" s="41">
        <f>C72*SUMIFS('Sequence Routings'!H:H,'Sequence Routings'!C:C,'FAB OVERVIEW'!B72,'Sequence Routings'!D:D,'FAB OVERVIEW'!$B$7)+SUMIFS('Sequence Routings'!E:E,'Sequence Routings'!C:C,'FAB OVERVIEW'!B72,'Sequence Routings'!D:D,'FAB OVERVIEW'!$B$7)</f>
        <v>0.36199999999999999</v>
      </c>
      <c r="E72" s="52">
        <f>C72*SUMIFS('Sequence Routings'!H:H,'Sequence Routings'!C:C,'FAB OVERVIEW'!B72,'Sequence Routings'!D:D,'FAB OVERVIEW'!$E$7)+SUMIFS('Sequence Routings'!E:E,'Sequence Routings'!C:C,'FAB OVERVIEW'!B72,'Sequence Routings'!D:D,'FAB OVERVIEW'!$E$7)</f>
        <v>0.13930000000000001</v>
      </c>
      <c r="F72" s="13">
        <v>100655</v>
      </c>
      <c r="G72" s="13" cm="1">
        <f t="array" ref="G72">SUM(_xlfn._xlws.FILTER('A02 FAB'!$D$5:$D$60,'A02 FAB'!$B$5:$B$60='FAB OVERVIEW'!F72,_xlfn._xlws.FILTER('A03 FAB'!$D$5:$D$100,'A03 FAB'!$B$5:$B$100='FAB OVERVIEW'!F72,_xlfn._xlws.FILTER('A05 FAB'!$C$7:$C$13,'A05 FAB'!$A$7:$A$13='FAB OVERVIEW'!F72,_xlfn._xlws.FILTER('A07 FAB'!$D$5:$D$125,'A07 FAB'!$B$5:$B$125='FAB OVERVIEW'!F72)))))</f>
        <v>25</v>
      </c>
      <c r="H72" s="14">
        <f>G72*SUMIFS('Sequence Routings'!H:H,'Sequence Routings'!C:C,'FAB OVERVIEW'!F72,'Sequence Routings'!D:D,'FAB OVERVIEW'!$F$7)+SUMIFS('Sequence Routings'!E:E,'Sequence Routings'!C:C,'FAB OVERVIEW'!F72,'Sequence Routings'!D:D,'FAB OVERVIEW'!$F$7)</f>
        <v>0.25075000000000003</v>
      </c>
      <c r="I72" s="41" t="s">
        <v>6769</v>
      </c>
      <c r="S72" s="53"/>
    </row>
    <row r="73" spans="2:19" x14ac:dyDescent="0.35">
      <c r="B73" s="13">
        <v>100655</v>
      </c>
      <c r="C73" s="13" cm="1">
        <f t="array" ref="C73">SUM(_xlfn._xlws.FILTER('A02 FAB'!$D$5:$D$60,'A02 FAB'!$B$5:$B$60='FAB OVERVIEW'!B73,_xlfn._xlws.FILTER('A03 FAB'!$D$5:$D$100,'A03 FAB'!$B$5:$B$100='FAB OVERVIEW'!B73,_xlfn._xlws.FILTER('A05 FAB'!$C$7:$C$13,'A05 FAB'!$A$7:$A$13='FAB OVERVIEW'!B73,_xlfn._xlws.FILTER('A07 FAB'!$D$5:$D$125,'A07 FAB'!$B$5:$B$125='FAB OVERVIEW'!B73)))))</f>
        <v>25</v>
      </c>
      <c r="D73" s="41">
        <f>C73*SUMIFS('Sequence Routings'!H:H,'Sequence Routings'!C:C,'FAB OVERVIEW'!B73,'Sequence Routings'!D:D,'FAB OVERVIEW'!$B$7)+SUMIFS('Sequence Routings'!E:E,'Sequence Routings'!C:C,'FAB OVERVIEW'!B73,'Sequence Routings'!D:D,'FAB OVERVIEW'!$B$7)</f>
        <v>0.35325000000000001</v>
      </c>
      <c r="E73" s="52">
        <f>C73*SUMIFS('Sequence Routings'!H:H,'Sequence Routings'!C:C,'FAB OVERVIEW'!B73,'Sequence Routings'!D:D,'FAB OVERVIEW'!$E$7)+SUMIFS('Sequence Routings'!E:E,'Sequence Routings'!C:C,'FAB OVERVIEW'!B73,'Sequence Routings'!D:D,'FAB OVERVIEW'!$E$7)</f>
        <v>0.1368</v>
      </c>
      <c r="F73" s="13">
        <v>100818</v>
      </c>
      <c r="G73" s="13" cm="1">
        <f t="array" ref="G73">SUM(_xlfn._xlws.FILTER('A02 FAB'!$D$5:$D$60,'A02 FAB'!$B$5:$B$60='FAB OVERVIEW'!F73,_xlfn._xlws.FILTER('A03 FAB'!$D$5:$D$100,'A03 FAB'!$B$5:$B$100='FAB OVERVIEW'!F73,_xlfn._xlws.FILTER('A05 FAB'!$C$7:$C$13,'A05 FAB'!$A$7:$A$13='FAB OVERVIEW'!F73,_xlfn._xlws.FILTER('A07 FAB'!$D$5:$D$125,'A07 FAB'!$B$5:$B$125='FAB OVERVIEW'!F73)))))</f>
        <v>150</v>
      </c>
      <c r="H73" s="14">
        <f>G73*SUMIFS('Sequence Routings'!H:H,'Sequence Routings'!C:C,'FAB OVERVIEW'!F73,'Sequence Routings'!D:D,'FAB OVERVIEW'!$F$7)+SUMIFS('Sequence Routings'!E:E,'Sequence Routings'!C:C,'FAB OVERVIEW'!F73,'Sequence Routings'!D:D,'FAB OVERVIEW'!$F$7)</f>
        <v>1.0825</v>
      </c>
      <c r="I73" s="41" t="s">
        <v>6769</v>
      </c>
      <c r="S73" s="54"/>
    </row>
    <row r="74" spans="2:19" x14ac:dyDescent="0.35">
      <c r="B74" s="13">
        <v>100818</v>
      </c>
      <c r="C74" s="13" cm="1">
        <f t="array" ref="C74">SUM(_xlfn._xlws.FILTER('A02 FAB'!$D$5:$D$60,'A02 FAB'!$B$5:$B$60='FAB OVERVIEW'!B74,_xlfn._xlws.FILTER('A03 FAB'!$D$5:$D$100,'A03 FAB'!$B$5:$B$100='FAB OVERVIEW'!B74,_xlfn._xlws.FILTER('A05 FAB'!$C$7:$C$13,'A05 FAB'!$A$7:$A$13='FAB OVERVIEW'!B74,_xlfn._xlws.FILTER('A07 FAB'!$D$5:$D$125,'A07 FAB'!$B$5:$B$125='FAB OVERVIEW'!B74)))))</f>
        <v>150</v>
      </c>
      <c r="D74" s="41">
        <f>C74*SUMIFS('Sequence Routings'!H:H,'Sequence Routings'!C:C,'FAB OVERVIEW'!B74,'Sequence Routings'!D:D,'FAB OVERVIEW'!$B$7)+SUMIFS('Sequence Routings'!E:E,'Sequence Routings'!C:C,'FAB OVERVIEW'!B74,'Sequence Routings'!D:D,'FAB OVERVIEW'!$B$7)</f>
        <v>0.84399999999999997</v>
      </c>
      <c r="E74" s="52">
        <f>C74*SUMIFS('Sequence Routings'!H:H,'Sequence Routings'!C:C,'FAB OVERVIEW'!B74,'Sequence Routings'!D:D,'FAB OVERVIEW'!$E$7)+SUMIFS('Sequence Routings'!E:E,'Sequence Routings'!C:C,'FAB OVERVIEW'!B74,'Sequence Routings'!D:D,'FAB OVERVIEW'!$E$7)</f>
        <v>0.58279999999999998</v>
      </c>
      <c r="F74" s="13">
        <v>101045</v>
      </c>
      <c r="G74" s="13" cm="1">
        <f t="array" ref="G74">SUM(_xlfn._xlws.FILTER('A02 FAB'!$D$5:$D$60,'A02 FAB'!$B$5:$B$60='FAB OVERVIEW'!F74,_xlfn._xlws.FILTER('A03 FAB'!$D$5:$D$100,'A03 FAB'!$B$5:$B$100='FAB OVERVIEW'!F74,_xlfn._xlws.FILTER('A05 FAB'!$C$7:$C$13,'A05 FAB'!$A$7:$A$13='FAB OVERVIEW'!F74,_xlfn._xlws.FILTER('A07 FAB'!$D$5:$D$125,'A07 FAB'!$B$5:$B$125='FAB OVERVIEW'!F74)))))</f>
        <v>30</v>
      </c>
      <c r="H74" s="14">
        <f>G74*SUMIFS('Sequence Routings'!H:H,'Sequence Routings'!C:C,'FAB OVERVIEW'!F74,'Sequence Routings'!D:D,'FAB OVERVIEW'!$F$7)+SUMIFS('Sequence Routings'!E:E,'Sequence Routings'!C:C,'FAB OVERVIEW'!F74,'Sequence Routings'!D:D,'FAB OVERVIEW'!$F$7)</f>
        <v>0.41690000000000005</v>
      </c>
      <c r="I74" s="41" t="s">
        <v>6778</v>
      </c>
      <c r="S74" s="53"/>
    </row>
    <row r="75" spans="2:19" x14ac:dyDescent="0.35">
      <c r="B75" s="13">
        <v>101045</v>
      </c>
      <c r="C75" s="13" cm="1">
        <f t="array" ref="C75">SUM(_xlfn._xlws.FILTER('A02 FAB'!$D$5:$D$60,'A02 FAB'!$B$5:$B$60='FAB OVERVIEW'!B75,_xlfn._xlws.FILTER('A03 FAB'!$D$5:$D$100,'A03 FAB'!$B$5:$B$100='FAB OVERVIEW'!B75,_xlfn._xlws.FILTER('A05 FAB'!$C$7:$C$13,'A05 FAB'!$A$7:$A$13='FAB OVERVIEW'!B75,_xlfn._xlws.FILTER('A07 FAB'!$D$5:$D$125,'A07 FAB'!$B$5:$B$125='FAB OVERVIEW'!B75)))))</f>
        <v>30</v>
      </c>
      <c r="D75" s="41">
        <f>C75*SUMIFS('Sequence Routings'!H:H,'Sequence Routings'!C:C,'FAB OVERVIEW'!B75,'Sequence Routings'!D:D,'FAB OVERVIEW'!$B$7)+SUMIFS('Sequence Routings'!E:E,'Sequence Routings'!C:C,'FAB OVERVIEW'!B75,'Sequence Routings'!D:D,'FAB OVERVIEW'!$B$7)</f>
        <v>0.46179999999999999</v>
      </c>
      <c r="E75" s="52">
        <f>C75*SUMIFS('Sequence Routings'!H:H,'Sequence Routings'!C:C,'FAB OVERVIEW'!B75,'Sequence Routings'!D:D,'FAB OVERVIEW'!$E$7)+SUMIFS('Sequence Routings'!E:E,'Sequence Routings'!C:C,'FAB OVERVIEW'!B75,'Sequence Routings'!D:D,'FAB OVERVIEW'!$E$7)</f>
        <v>0.13339999999999999</v>
      </c>
      <c r="F75" s="13">
        <v>101046</v>
      </c>
      <c r="G75" s="13" cm="1">
        <f t="array" ref="G75">SUM(_xlfn._xlws.FILTER('A02 FAB'!$D$5:$D$60,'A02 FAB'!$B$5:$B$60='FAB OVERVIEW'!F75,_xlfn._xlws.FILTER('A03 FAB'!$D$5:$D$100,'A03 FAB'!$B$5:$B$100='FAB OVERVIEW'!F75,_xlfn._xlws.FILTER('A05 FAB'!$C$7:$C$13,'A05 FAB'!$A$7:$A$13='FAB OVERVIEW'!F75,_xlfn._xlws.FILTER('A07 FAB'!$D$5:$D$125,'A07 FAB'!$B$5:$B$125='FAB OVERVIEW'!F75)))))</f>
        <v>30</v>
      </c>
      <c r="H75" s="14">
        <f>G75*SUMIFS('Sequence Routings'!H:H,'Sequence Routings'!C:C,'FAB OVERVIEW'!F75,'Sequence Routings'!D:D,'FAB OVERVIEW'!$F$7)+SUMIFS('Sequence Routings'!E:E,'Sequence Routings'!C:C,'FAB OVERVIEW'!F75,'Sequence Routings'!D:D,'FAB OVERVIEW'!$F$7)</f>
        <v>0.2918</v>
      </c>
      <c r="I75" s="41" t="s">
        <v>6778</v>
      </c>
      <c r="S75" s="53"/>
    </row>
    <row r="76" spans="2:19" x14ac:dyDescent="0.35">
      <c r="B76" s="13">
        <v>101046</v>
      </c>
      <c r="C76" s="13" cm="1">
        <f t="array" ref="C76">SUM(_xlfn._xlws.FILTER('A02 FAB'!$D$5:$D$60,'A02 FAB'!$B$5:$B$60='FAB OVERVIEW'!B76,_xlfn._xlws.FILTER('A03 FAB'!$D$5:$D$100,'A03 FAB'!$B$5:$B$100='FAB OVERVIEW'!B76,_xlfn._xlws.FILTER('A05 FAB'!$C$7:$C$13,'A05 FAB'!$A$7:$A$13='FAB OVERVIEW'!B76,_xlfn._xlws.FILTER('A07 FAB'!$D$5:$D$125,'A07 FAB'!$B$5:$B$125='FAB OVERVIEW'!B76)))))</f>
        <v>30</v>
      </c>
      <c r="D76" s="41">
        <f>C76*SUMIFS('Sequence Routings'!H:H,'Sequence Routings'!C:C,'FAB OVERVIEW'!B76,'Sequence Routings'!D:D,'FAB OVERVIEW'!$B$7)+SUMIFS('Sequence Routings'!E:E,'Sequence Routings'!C:C,'FAB OVERVIEW'!B76,'Sequence Routings'!D:D,'FAB OVERVIEW'!$B$7)</f>
        <v>0.58953000000000011</v>
      </c>
      <c r="E76" s="52">
        <f>C76*SUMIFS('Sequence Routings'!H:H,'Sequence Routings'!C:C,'FAB OVERVIEW'!B76,'Sequence Routings'!D:D,'FAB OVERVIEW'!$E$7)+SUMIFS('Sequence Routings'!E:E,'Sequence Routings'!C:C,'FAB OVERVIEW'!B76,'Sequence Routings'!D:D,'FAB OVERVIEW'!$E$7)</f>
        <v>0.13339999999999999</v>
      </c>
      <c r="F76" s="13">
        <v>101047</v>
      </c>
      <c r="G76" s="13" cm="1">
        <f t="array" ref="G76">SUM(_xlfn._xlws.FILTER('A02 FAB'!$D$5:$D$60,'A02 FAB'!$B$5:$B$60='FAB OVERVIEW'!F76,_xlfn._xlws.FILTER('A03 FAB'!$D$5:$D$100,'A03 FAB'!$B$5:$B$100='FAB OVERVIEW'!F76,_xlfn._xlws.FILTER('A05 FAB'!$C$7:$C$13,'A05 FAB'!$A$7:$A$13='FAB OVERVIEW'!F76,_xlfn._xlws.FILTER('A07 FAB'!$D$5:$D$125,'A07 FAB'!$B$5:$B$125='FAB OVERVIEW'!F76)))))</f>
        <v>30</v>
      </c>
      <c r="H76" s="14">
        <f>G76*SUMIFS('Sequence Routings'!H:H,'Sequence Routings'!C:C,'FAB OVERVIEW'!F76,'Sequence Routings'!D:D,'FAB OVERVIEW'!$F$7)+SUMIFS('Sequence Routings'!E:E,'Sequence Routings'!C:C,'FAB OVERVIEW'!F76,'Sequence Routings'!D:D,'FAB OVERVIEW'!$F$7)</f>
        <v>0.33167000000000002</v>
      </c>
      <c r="I76" s="41" t="s">
        <v>6769</v>
      </c>
      <c r="S76" s="54"/>
    </row>
    <row r="77" spans="2:19" x14ac:dyDescent="0.35">
      <c r="B77" s="13">
        <v>101047</v>
      </c>
      <c r="C77" s="13" cm="1">
        <f t="array" ref="C77">SUM(_xlfn._xlws.FILTER('A02 FAB'!$D$5:$D$60,'A02 FAB'!$B$5:$B$60='FAB OVERVIEW'!B77,_xlfn._xlws.FILTER('A03 FAB'!$D$5:$D$100,'A03 FAB'!$B$5:$B$100='FAB OVERVIEW'!B77,_xlfn._xlws.FILTER('A05 FAB'!$C$7:$C$13,'A05 FAB'!$A$7:$A$13='FAB OVERVIEW'!B77,_xlfn._xlws.FILTER('A07 FAB'!$D$5:$D$125,'A07 FAB'!$B$5:$B$125='FAB OVERVIEW'!B77)))))</f>
        <v>30</v>
      </c>
      <c r="D77" s="41">
        <f>C77*SUMIFS('Sequence Routings'!H:H,'Sequence Routings'!C:C,'FAB OVERVIEW'!B77,'Sequence Routings'!D:D,'FAB OVERVIEW'!$B$7)+SUMIFS('Sequence Routings'!E:E,'Sequence Routings'!C:C,'FAB OVERVIEW'!B77,'Sequence Routings'!D:D,'FAB OVERVIEW'!$B$7)</f>
        <v>0.31509999999999999</v>
      </c>
      <c r="E77" s="52">
        <f>C77*SUMIFS('Sequence Routings'!H:H,'Sequence Routings'!C:C,'FAB OVERVIEW'!B77,'Sequence Routings'!D:D,'FAB OVERVIEW'!$E$7)+SUMIFS('Sequence Routings'!E:E,'Sequence Routings'!C:C,'FAB OVERVIEW'!B77,'Sequence Routings'!D:D,'FAB OVERVIEW'!$E$7)</f>
        <v>0.13339999999999999</v>
      </c>
      <c r="F77" s="13" t="str">
        <v>101307-1-W-CSA</v>
      </c>
      <c r="G77" s="13" cm="1">
        <f t="array" ref="G77">SUM(_xlfn._xlws.FILTER('A02 FAB'!$D$5:$D$60,'A02 FAB'!$B$5:$B$60='FAB OVERVIEW'!F77,_xlfn._xlws.FILTER('A03 FAB'!$D$5:$D$100,'A03 FAB'!$B$5:$B$100='FAB OVERVIEW'!F77,_xlfn._xlws.FILTER('A05 FAB'!$C$7:$C$13,'A05 FAB'!$A$7:$A$13='FAB OVERVIEW'!F77,_xlfn._xlws.FILTER('A07 FAB'!$D$5:$D$125,'A07 FAB'!$B$5:$B$125='FAB OVERVIEW'!F77)))))</f>
        <v>780</v>
      </c>
      <c r="H77" s="14">
        <f>G77*SUMIFS('Sequence Routings'!H:H,'Sequence Routings'!C:C,'FAB OVERVIEW'!F77,'Sequence Routings'!D:D,'FAB OVERVIEW'!$F$7)+SUMIFS('Sequence Routings'!E:E,'Sequence Routings'!C:C,'FAB OVERVIEW'!F77,'Sequence Routings'!D:D,'FAB OVERVIEW'!$F$7)</f>
        <v>4.3010000000000002</v>
      </c>
      <c r="I77" s="41" t="s">
        <v>6769</v>
      </c>
      <c r="S77" s="54"/>
    </row>
    <row r="78" spans="2:19" x14ac:dyDescent="0.35">
      <c r="B78" s="13" t="str">
        <v>101307-W-FLAT</v>
      </c>
      <c r="C78" s="13" cm="1">
        <f t="array" ref="C78">SUM(_xlfn._xlws.FILTER('A02 FAB'!$D$5:$D$60,'A02 FAB'!$B$5:$B$60='FAB OVERVIEW'!B78,_xlfn._xlws.FILTER('A03 FAB'!$D$5:$D$100,'A03 FAB'!$B$5:$B$100='FAB OVERVIEW'!B78,_xlfn._xlws.FILTER('A05 FAB'!$C$7:$C$13,'A05 FAB'!$A$7:$A$13='FAB OVERVIEW'!B78,_xlfn._xlws.FILTER('A07 FAB'!$D$5:$D$125,'A07 FAB'!$B$5:$B$125='FAB OVERVIEW'!B78)))))</f>
        <v>1560</v>
      </c>
      <c r="D78" s="41">
        <f>C78*SUMIFS('Sequence Routings'!H:H,'Sequence Routings'!C:C,'FAB OVERVIEW'!B78,'Sequence Routings'!D:D,'FAB OVERVIEW'!$B$7)+SUMIFS('Sequence Routings'!E:E,'Sequence Routings'!C:C,'FAB OVERVIEW'!B78,'Sequence Routings'!D:D,'FAB OVERVIEW'!$B$7)</f>
        <v>3.7132000000000005</v>
      </c>
      <c r="E78" s="52">
        <f>C78*SUMIFS('Sequence Routings'!H:H,'Sequence Routings'!C:C,'FAB OVERVIEW'!B78,'Sequence Routings'!D:D,'FAB OVERVIEW'!$E$7)+SUMIFS('Sequence Routings'!E:E,'Sequence Routings'!C:C,'FAB OVERVIEW'!B78,'Sequence Routings'!D:D,'FAB OVERVIEW'!$E$7)</f>
        <v>2.4232999999999998</v>
      </c>
      <c r="F78" s="13" t="str">
        <v>101307-2-W-CSA</v>
      </c>
      <c r="G78" s="13" cm="1">
        <f t="array" ref="G78">SUM(_xlfn._xlws.FILTER('A02 FAB'!$D$5:$D$60,'A02 FAB'!$B$5:$B$60='FAB OVERVIEW'!F78,_xlfn._xlws.FILTER('A03 FAB'!$D$5:$D$100,'A03 FAB'!$B$5:$B$100='FAB OVERVIEW'!F78,_xlfn._xlws.FILTER('A05 FAB'!$C$7:$C$13,'A05 FAB'!$A$7:$A$13='FAB OVERVIEW'!F78,_xlfn._xlws.FILTER('A07 FAB'!$D$5:$D$125,'A07 FAB'!$B$5:$B$125='FAB OVERVIEW'!F78)))))</f>
        <v>780</v>
      </c>
      <c r="H78" s="14">
        <f>G78*SUMIFS('Sequence Routings'!H:H,'Sequence Routings'!C:C,'FAB OVERVIEW'!F78,'Sequence Routings'!D:D,'FAB OVERVIEW'!$F$7)+SUMIFS('Sequence Routings'!E:E,'Sequence Routings'!C:C,'FAB OVERVIEW'!F78,'Sequence Routings'!D:D,'FAB OVERVIEW'!$F$7)</f>
        <v>4.8469999999999995</v>
      </c>
      <c r="I78" s="41" t="s">
        <v>6769</v>
      </c>
      <c r="S78" s="54"/>
    </row>
    <row r="79" spans="2:19" x14ac:dyDescent="0.35">
      <c r="B79" s="13" t="str">
        <v>101310-W-FLAT</v>
      </c>
      <c r="C79" s="13" cm="1">
        <f t="array" ref="C79">SUM(_xlfn._xlws.FILTER('A02 FAB'!$D$5:$D$60,'A02 FAB'!$B$5:$B$60='FAB OVERVIEW'!B79,_xlfn._xlws.FILTER('A03 FAB'!$D$5:$D$100,'A03 FAB'!$B$5:$B$100='FAB OVERVIEW'!B79,_xlfn._xlws.FILTER('A05 FAB'!$C$7:$C$13,'A05 FAB'!$A$7:$A$13='FAB OVERVIEW'!B79,_xlfn._xlws.FILTER('A07 FAB'!$D$5:$D$125,'A07 FAB'!$B$5:$B$125='FAB OVERVIEW'!B79)))))</f>
        <v>780</v>
      </c>
      <c r="D79" s="41">
        <f>C79*SUMIFS('Sequence Routings'!H:H,'Sequence Routings'!C:C,'FAB OVERVIEW'!B79,'Sequence Routings'!D:D,'FAB OVERVIEW'!$B$7)+SUMIFS('Sequence Routings'!E:E,'Sequence Routings'!C:C,'FAB OVERVIEW'!B79,'Sequence Routings'!D:D,'FAB OVERVIEW'!$B$7)</f>
        <v>6.9428000000000001</v>
      </c>
      <c r="E79" s="52">
        <f>C79*SUMIFS('Sequence Routings'!H:H,'Sequence Routings'!C:C,'FAB OVERVIEW'!B79,'Sequence Routings'!D:D,'FAB OVERVIEW'!$E$7)+SUMIFS('Sequence Routings'!E:E,'Sequence Routings'!C:C,'FAB OVERVIEW'!B79,'Sequence Routings'!D:D,'FAB OVERVIEW'!$E$7)</f>
        <v>3.2033</v>
      </c>
      <c r="F79" s="13" t="str">
        <v>101310-W-CSA</v>
      </c>
      <c r="G79" s="13" cm="1">
        <f t="array" ref="G79">SUM(_xlfn._xlws.FILTER('A02 FAB'!$D$5:$D$60,'A02 FAB'!$B$5:$B$60='FAB OVERVIEW'!F79,_xlfn._xlws.FILTER('A03 FAB'!$D$5:$D$100,'A03 FAB'!$B$5:$B$100='FAB OVERVIEW'!F79,_xlfn._xlws.FILTER('A05 FAB'!$C$7:$C$13,'A05 FAB'!$A$7:$A$13='FAB OVERVIEW'!F79,_xlfn._xlws.FILTER('A07 FAB'!$D$5:$D$125,'A07 FAB'!$B$5:$B$125='FAB OVERVIEW'!F79)))))</f>
        <v>780</v>
      </c>
      <c r="H79" s="14">
        <f>G79*SUMIFS('Sequence Routings'!H:H,'Sequence Routings'!C:C,'FAB OVERVIEW'!F79,'Sequence Routings'!D:D,'FAB OVERVIEW'!$F$7)+SUMIFS('Sequence Routings'!E:E,'Sequence Routings'!C:C,'FAB OVERVIEW'!F79,'Sequence Routings'!D:D,'FAB OVERVIEW'!$F$7)</f>
        <v>12.654000000000002</v>
      </c>
      <c r="I79" s="41" t="s">
        <v>6769</v>
      </c>
      <c r="S79" s="53"/>
    </row>
    <row r="80" spans="2:19" x14ac:dyDescent="0.35">
      <c r="B80" s="13" t="str">
        <v>101311-W-FLAT</v>
      </c>
      <c r="C80" s="13" cm="1">
        <f t="array" ref="C80">SUM(_xlfn._xlws.FILTER('A02 FAB'!$D$5:$D$60,'A02 FAB'!$B$5:$B$60='FAB OVERVIEW'!B80,_xlfn._xlws.FILTER('A03 FAB'!$D$5:$D$100,'A03 FAB'!$B$5:$B$100='FAB OVERVIEW'!B80,_xlfn._xlws.FILTER('A05 FAB'!$C$7:$C$13,'A05 FAB'!$A$7:$A$13='FAB OVERVIEW'!B80,_xlfn._xlws.FILTER('A07 FAB'!$D$5:$D$125,'A07 FAB'!$B$5:$B$125='FAB OVERVIEW'!B80)))))</f>
        <v>780</v>
      </c>
      <c r="D80" s="41">
        <f>C80*SUMIFS('Sequence Routings'!H:H,'Sequence Routings'!C:C,'FAB OVERVIEW'!B80,'Sequence Routings'!D:D,'FAB OVERVIEW'!$B$7)+SUMIFS('Sequence Routings'!E:E,'Sequence Routings'!C:C,'FAB OVERVIEW'!B80,'Sequence Routings'!D:D,'FAB OVERVIEW'!$B$7)</f>
        <v>6.8024000000000004</v>
      </c>
      <c r="E80" s="52">
        <f>C80*SUMIFS('Sequence Routings'!H:H,'Sequence Routings'!C:C,'FAB OVERVIEW'!B80,'Sequence Routings'!D:D,'FAB OVERVIEW'!$E$7)+SUMIFS('Sequence Routings'!E:E,'Sequence Routings'!C:C,'FAB OVERVIEW'!B80,'Sequence Routings'!D:D,'FAB OVERVIEW'!$E$7)</f>
        <v>3.1252999999999997</v>
      </c>
      <c r="F80" s="13" t="str">
        <v>101311-W-CSA</v>
      </c>
      <c r="G80" s="13" cm="1">
        <f t="array" ref="G80">SUM(_xlfn._xlws.FILTER('A02 FAB'!$D$5:$D$60,'A02 FAB'!$B$5:$B$60='FAB OVERVIEW'!F80,_xlfn._xlws.FILTER('A03 FAB'!$D$5:$D$100,'A03 FAB'!$B$5:$B$100='FAB OVERVIEW'!F80,_xlfn._xlws.FILTER('A05 FAB'!$C$7:$C$13,'A05 FAB'!$A$7:$A$13='FAB OVERVIEW'!F80,_xlfn._xlws.FILTER('A07 FAB'!$D$5:$D$125,'A07 FAB'!$B$5:$B$125='FAB OVERVIEW'!F80)))))</f>
        <v>780</v>
      </c>
      <c r="H80" s="14">
        <f>G80*SUMIFS('Sequence Routings'!H:H,'Sequence Routings'!C:C,'FAB OVERVIEW'!F80,'Sequence Routings'!D:D,'FAB OVERVIEW'!$F$7)+SUMIFS('Sequence Routings'!E:E,'Sequence Routings'!C:C,'FAB OVERVIEW'!F80,'Sequence Routings'!D:D,'FAB OVERVIEW'!$F$7)</f>
        <v>13.746</v>
      </c>
      <c r="I80" s="41" t="s">
        <v>6769</v>
      </c>
      <c r="S80" s="53"/>
    </row>
    <row r="81" spans="2:19" x14ac:dyDescent="0.35">
      <c r="B81" s="13">
        <v>101878</v>
      </c>
      <c r="C81" s="13" cm="1">
        <f t="array" ref="C81">SUM(_xlfn._xlws.FILTER('A02 FAB'!$D$5:$D$60,'A02 FAB'!$B$5:$B$60='FAB OVERVIEW'!B81,_xlfn._xlws.FILTER('A03 FAB'!$D$5:$D$100,'A03 FAB'!$B$5:$B$100='FAB OVERVIEW'!B81,_xlfn._xlws.FILTER('A05 FAB'!$C$7:$C$13,'A05 FAB'!$A$7:$A$13='FAB OVERVIEW'!B81,_xlfn._xlws.FILTER('A07 FAB'!$D$5:$D$125,'A07 FAB'!$B$5:$B$125='FAB OVERVIEW'!B81)))))</f>
        <v>30</v>
      </c>
      <c r="D81" s="41">
        <f>C81*SUMIFS('Sequence Routings'!H:H,'Sequence Routings'!C:C,'FAB OVERVIEW'!B81,'Sequence Routings'!D:D,'FAB OVERVIEW'!$B$7)+SUMIFS('Sequence Routings'!E:E,'Sequence Routings'!C:C,'FAB OVERVIEW'!B81,'Sequence Routings'!D:D,'FAB OVERVIEW'!$B$7)</f>
        <v>0.53449999999999998</v>
      </c>
      <c r="E81" s="52">
        <f>C81*SUMIFS('Sequence Routings'!H:H,'Sequence Routings'!C:C,'FAB OVERVIEW'!B81,'Sequence Routings'!D:D,'FAB OVERVIEW'!$E$7)+SUMIFS('Sequence Routings'!E:E,'Sequence Routings'!C:C,'FAB OVERVIEW'!B81,'Sequence Routings'!D:D,'FAB OVERVIEW'!$E$7)</f>
        <v>0.2162</v>
      </c>
      <c r="F81" s="13">
        <v>101878</v>
      </c>
      <c r="G81" s="13" cm="1">
        <f t="array" ref="G81">SUM(_xlfn._xlws.FILTER('A02 FAB'!$D$5:$D$60,'A02 FAB'!$B$5:$B$60='FAB OVERVIEW'!F81,_xlfn._xlws.FILTER('A03 FAB'!$D$5:$D$100,'A03 FAB'!$B$5:$B$100='FAB OVERVIEW'!F81,_xlfn._xlws.FILTER('A05 FAB'!$C$7:$C$13,'A05 FAB'!$A$7:$A$13='FAB OVERVIEW'!F81,_xlfn._xlws.FILTER('A07 FAB'!$D$5:$D$125,'A07 FAB'!$B$5:$B$125='FAB OVERVIEW'!F81)))))</f>
        <v>30</v>
      </c>
      <c r="H81" s="14">
        <f>G81*SUMIFS('Sequence Routings'!H:H,'Sequence Routings'!C:C,'FAB OVERVIEW'!F81,'Sequence Routings'!D:D,'FAB OVERVIEW'!$F$7)+SUMIFS('Sequence Routings'!E:E,'Sequence Routings'!C:C,'FAB OVERVIEW'!F81,'Sequence Routings'!D:D,'FAB OVERVIEW'!$F$7)</f>
        <v>0.66339999999999999</v>
      </c>
      <c r="I81" s="41" t="s">
        <v>6769</v>
      </c>
      <c r="S81" s="54"/>
    </row>
    <row r="82" spans="2:19" x14ac:dyDescent="0.35">
      <c r="B82" s="13">
        <v>101886</v>
      </c>
      <c r="C82" s="13" cm="1">
        <f t="array" ref="C82">SUM(_xlfn._xlws.FILTER('A02 FAB'!$D$5:$D$60,'A02 FAB'!$B$5:$B$60='FAB OVERVIEW'!B82,_xlfn._xlws.FILTER('A03 FAB'!$D$5:$D$100,'A03 FAB'!$B$5:$B$100='FAB OVERVIEW'!B82,_xlfn._xlws.FILTER('A05 FAB'!$C$7:$C$13,'A05 FAB'!$A$7:$A$13='FAB OVERVIEW'!B82,_xlfn._xlws.FILTER('A07 FAB'!$D$5:$D$125,'A07 FAB'!$B$5:$B$125='FAB OVERVIEW'!B82)))))</f>
        <v>70</v>
      </c>
      <c r="D82" s="41">
        <f>C82*SUMIFS('Sequence Routings'!H:H,'Sequence Routings'!C:C,'FAB OVERVIEW'!B82,'Sequence Routings'!D:D,'FAB OVERVIEW'!$B$7)+SUMIFS('Sequence Routings'!E:E,'Sequence Routings'!C:C,'FAB OVERVIEW'!B82,'Sequence Routings'!D:D,'FAB OVERVIEW'!$B$7)</f>
        <v>0.4607</v>
      </c>
      <c r="E82" s="52">
        <f>C82*SUMIFS('Sequence Routings'!H:H,'Sequence Routings'!C:C,'FAB OVERVIEW'!B82,'Sequence Routings'!D:D,'FAB OVERVIEW'!$E$7)+SUMIFS('Sequence Routings'!E:E,'Sequence Routings'!C:C,'FAB OVERVIEW'!B82,'Sequence Routings'!D:D,'FAB OVERVIEW'!$E$7)</f>
        <v>0.18059999999999998</v>
      </c>
      <c r="F82" s="13">
        <v>101886</v>
      </c>
      <c r="G82" s="13" cm="1">
        <f t="array" ref="G82">SUM(_xlfn._xlws.FILTER('A02 FAB'!$D$5:$D$60,'A02 FAB'!$B$5:$B$60='FAB OVERVIEW'!F82,_xlfn._xlws.FILTER('A03 FAB'!$D$5:$D$100,'A03 FAB'!$B$5:$B$100='FAB OVERVIEW'!F82,_xlfn._xlws.FILTER('A05 FAB'!$C$7:$C$13,'A05 FAB'!$A$7:$A$13='FAB OVERVIEW'!F82,_xlfn._xlws.FILTER('A07 FAB'!$D$5:$D$125,'A07 FAB'!$B$5:$B$125='FAB OVERVIEW'!F82)))))</f>
        <v>70</v>
      </c>
      <c r="H82" s="14">
        <f>G82*SUMIFS('Sequence Routings'!H:H,'Sequence Routings'!C:C,'FAB OVERVIEW'!F82,'Sequence Routings'!D:D,'FAB OVERVIEW'!$F$7)+SUMIFS('Sequence Routings'!E:E,'Sequence Routings'!C:C,'FAB OVERVIEW'!F82,'Sequence Routings'!D:D,'FAB OVERVIEW'!$F$7)</f>
        <v>0.55549999999999999</v>
      </c>
      <c r="I82" s="41" t="s">
        <v>6769</v>
      </c>
      <c r="S82" s="54"/>
    </row>
    <row r="83" spans="2:19" x14ac:dyDescent="0.35">
      <c r="B83" s="13">
        <v>101891</v>
      </c>
      <c r="C83" s="13" cm="1">
        <f t="array" ref="C83">SUM(_xlfn._xlws.FILTER('A02 FAB'!$D$5:$D$60,'A02 FAB'!$B$5:$B$60='FAB OVERVIEW'!B83,_xlfn._xlws.FILTER('A03 FAB'!$D$5:$D$100,'A03 FAB'!$B$5:$B$100='FAB OVERVIEW'!B83,_xlfn._xlws.FILTER('A05 FAB'!$C$7:$C$13,'A05 FAB'!$A$7:$A$13='FAB OVERVIEW'!B83,_xlfn._xlws.FILTER('A07 FAB'!$D$5:$D$125,'A07 FAB'!$B$5:$B$125='FAB OVERVIEW'!B83)))))</f>
        <v>70</v>
      </c>
      <c r="D83" s="41">
        <f>C83*SUMIFS('Sequence Routings'!H:H,'Sequence Routings'!C:C,'FAB OVERVIEW'!B83,'Sequence Routings'!D:D,'FAB OVERVIEW'!$B$7)+SUMIFS('Sequence Routings'!E:E,'Sequence Routings'!C:C,'FAB OVERVIEW'!B83,'Sequence Routings'!D:D,'FAB OVERVIEW'!$B$7)</f>
        <v>0.54889999999999994</v>
      </c>
      <c r="E83" s="52">
        <f>C83*SUMIFS('Sequence Routings'!H:H,'Sequence Routings'!C:C,'FAB OVERVIEW'!B83,'Sequence Routings'!D:D,'FAB OVERVIEW'!$E$7)+SUMIFS('Sequence Routings'!E:E,'Sequence Routings'!C:C,'FAB OVERVIEW'!B83,'Sequence Routings'!D:D,'FAB OVERVIEW'!$E$7)</f>
        <v>0.18059999999999998</v>
      </c>
      <c r="F83" s="13">
        <v>101891</v>
      </c>
      <c r="G83" s="13" cm="1">
        <f t="array" ref="G83">SUM(_xlfn._xlws.FILTER('A02 FAB'!$D$5:$D$60,'A02 FAB'!$B$5:$B$60='FAB OVERVIEW'!F83,_xlfn._xlws.FILTER('A03 FAB'!$D$5:$D$100,'A03 FAB'!$B$5:$B$100='FAB OVERVIEW'!F83,_xlfn._xlws.FILTER('A05 FAB'!$C$7:$C$13,'A05 FAB'!$A$7:$A$13='FAB OVERVIEW'!F83,_xlfn._xlws.FILTER('A07 FAB'!$D$5:$D$125,'A07 FAB'!$B$5:$B$125='FAB OVERVIEW'!F83)))))</f>
        <v>70</v>
      </c>
      <c r="H83" s="14">
        <f>G83*SUMIFS('Sequence Routings'!H:H,'Sequence Routings'!C:C,'FAB OVERVIEW'!F83,'Sequence Routings'!D:D,'FAB OVERVIEW'!$F$7)+SUMIFS('Sequence Routings'!E:E,'Sequence Routings'!C:C,'FAB OVERVIEW'!F83,'Sequence Routings'!D:D,'FAB OVERVIEW'!$F$7)</f>
        <v>0.36126999999999998</v>
      </c>
      <c r="I83" s="41" t="s">
        <v>6769</v>
      </c>
      <c r="S83" s="56"/>
    </row>
    <row r="84" spans="2:19" x14ac:dyDescent="0.35">
      <c r="B84" s="13">
        <v>101922</v>
      </c>
      <c r="C84" s="13" cm="1">
        <f t="array" ref="C84">SUM(_xlfn._xlws.FILTER('A02 FAB'!$D$5:$D$60,'A02 FAB'!$B$5:$B$60='FAB OVERVIEW'!B84,_xlfn._xlws.FILTER('A03 FAB'!$D$5:$D$100,'A03 FAB'!$B$5:$B$100='FAB OVERVIEW'!B84,_xlfn._xlws.FILTER('A05 FAB'!$C$7:$C$13,'A05 FAB'!$A$7:$A$13='FAB OVERVIEW'!B84,_xlfn._xlws.FILTER('A07 FAB'!$D$5:$D$125,'A07 FAB'!$B$5:$B$125='FAB OVERVIEW'!B84)))))</f>
        <v>70</v>
      </c>
      <c r="D84" s="41">
        <f>C84*SUMIFS('Sequence Routings'!H:H,'Sequence Routings'!C:C,'FAB OVERVIEW'!B84,'Sequence Routings'!D:D,'FAB OVERVIEW'!$B$7)+SUMIFS('Sequence Routings'!E:E,'Sequence Routings'!C:C,'FAB OVERVIEW'!B84,'Sequence Routings'!D:D,'FAB OVERVIEW'!$B$7)</f>
        <v>0.83310000000000006</v>
      </c>
      <c r="E84" s="52">
        <f>C84*SUMIFS('Sequence Routings'!H:H,'Sequence Routings'!C:C,'FAB OVERVIEW'!B84,'Sequence Routings'!D:D,'FAB OVERVIEW'!$E$7)+SUMIFS('Sequence Routings'!E:E,'Sequence Routings'!C:C,'FAB OVERVIEW'!B84,'Sequence Routings'!D:D,'FAB OVERVIEW'!$E$7)</f>
        <v>0.18059999999999998</v>
      </c>
      <c r="F84" s="13">
        <v>101922</v>
      </c>
      <c r="G84" s="13" cm="1">
        <f t="array" ref="G84">SUM(_xlfn._xlws.FILTER('A02 FAB'!$D$5:$D$60,'A02 FAB'!$B$5:$B$60='FAB OVERVIEW'!F84,_xlfn._xlws.FILTER('A03 FAB'!$D$5:$D$100,'A03 FAB'!$B$5:$B$100='FAB OVERVIEW'!F84,_xlfn._xlws.FILTER('A05 FAB'!$C$7:$C$13,'A05 FAB'!$A$7:$A$13='FAB OVERVIEW'!F84,_xlfn._xlws.FILTER('A07 FAB'!$D$5:$D$125,'A07 FAB'!$B$5:$B$125='FAB OVERVIEW'!F84)))))</f>
        <v>70</v>
      </c>
      <c r="H84" s="14">
        <f>G84*SUMIFS('Sequence Routings'!H:H,'Sequence Routings'!C:C,'FAB OVERVIEW'!F84,'Sequence Routings'!D:D,'FAB OVERVIEW'!$F$7)+SUMIFS('Sequence Routings'!E:E,'Sequence Routings'!C:C,'FAB OVERVIEW'!F84,'Sequence Routings'!D:D,'FAB OVERVIEW'!$F$7)</f>
        <v>3.391</v>
      </c>
      <c r="I84" s="41" t="s">
        <v>6779</v>
      </c>
      <c r="S84" s="56"/>
    </row>
    <row r="85" spans="2:19" x14ac:dyDescent="0.35">
      <c r="B85" s="13">
        <v>101923</v>
      </c>
      <c r="C85" s="13" cm="1">
        <f t="array" ref="C85">SUM(_xlfn._xlws.FILTER('A02 FAB'!$D$5:$D$60,'A02 FAB'!$B$5:$B$60='FAB OVERVIEW'!B85,_xlfn._xlws.FILTER('A03 FAB'!$D$5:$D$100,'A03 FAB'!$B$5:$B$100='FAB OVERVIEW'!B85,_xlfn._xlws.FILTER('A05 FAB'!$C$7:$C$13,'A05 FAB'!$A$7:$A$13='FAB OVERVIEW'!B85,_xlfn._xlws.FILTER('A07 FAB'!$D$5:$D$125,'A07 FAB'!$B$5:$B$125='FAB OVERVIEW'!B85)))))</f>
        <v>280</v>
      </c>
      <c r="D85" s="41">
        <f>C85*SUMIFS('Sequence Routings'!H:H,'Sequence Routings'!C:C,'FAB OVERVIEW'!B85,'Sequence Routings'!D:D,'FAB OVERVIEW'!$B$7)+SUMIFS('Sequence Routings'!E:E,'Sequence Routings'!C:C,'FAB OVERVIEW'!B85,'Sequence Routings'!D:D,'FAB OVERVIEW'!$B$7)</f>
        <v>0.28639999999999999</v>
      </c>
      <c r="E85" s="52">
        <f>C85*SUMIFS('Sequence Routings'!H:H,'Sequence Routings'!C:C,'FAB OVERVIEW'!B85,'Sequence Routings'!D:D,'FAB OVERVIEW'!$E$7)+SUMIFS('Sequence Routings'!E:E,'Sequence Routings'!C:C,'FAB OVERVIEW'!B85,'Sequence Routings'!D:D,'FAB OVERVIEW'!$E$7)</f>
        <v>0.47249999999999998</v>
      </c>
      <c r="F85" s="13">
        <v>101923</v>
      </c>
      <c r="G85" s="13" cm="1">
        <f t="array" ref="G85">SUM(_xlfn._xlws.FILTER('A02 FAB'!$D$5:$D$60,'A02 FAB'!$B$5:$B$60='FAB OVERVIEW'!F85,_xlfn._xlws.FILTER('A03 FAB'!$D$5:$D$100,'A03 FAB'!$B$5:$B$100='FAB OVERVIEW'!F85,_xlfn._xlws.FILTER('A05 FAB'!$C$7:$C$13,'A05 FAB'!$A$7:$A$13='FAB OVERVIEW'!F85,_xlfn._xlws.FILTER('A07 FAB'!$D$5:$D$125,'A07 FAB'!$B$5:$B$125='FAB OVERVIEW'!F85)))))</f>
        <v>280</v>
      </c>
      <c r="H85" s="14">
        <f>G85*SUMIFS('Sequence Routings'!H:H,'Sequence Routings'!C:C,'FAB OVERVIEW'!F85,'Sequence Routings'!D:D,'FAB OVERVIEW'!$F$7)+SUMIFS('Sequence Routings'!E:E,'Sequence Routings'!C:C,'FAB OVERVIEW'!F85,'Sequence Routings'!D:D,'FAB OVERVIEW'!$F$7)</f>
        <v>2.1539999999999999</v>
      </c>
      <c r="I85" s="41" t="s">
        <v>6769</v>
      </c>
      <c r="S85" s="53"/>
    </row>
    <row r="86" spans="2:19" x14ac:dyDescent="0.35">
      <c r="B86" s="13">
        <v>103995</v>
      </c>
      <c r="C86" s="13" cm="1">
        <f t="array" ref="C86">SUM(_xlfn._xlws.FILTER('A02 FAB'!$D$5:$D$60,'A02 FAB'!$B$5:$B$60='FAB OVERVIEW'!B86,_xlfn._xlws.FILTER('A03 FAB'!$D$5:$D$100,'A03 FAB'!$B$5:$B$100='FAB OVERVIEW'!B86,_xlfn._xlws.FILTER('A05 FAB'!$C$7:$C$13,'A05 FAB'!$A$7:$A$13='FAB OVERVIEW'!B86,_xlfn._xlws.FILTER('A07 FAB'!$D$5:$D$125,'A07 FAB'!$B$5:$B$125='FAB OVERVIEW'!B86)))))</f>
        <v>40</v>
      </c>
      <c r="D86" s="41">
        <f>C86*SUMIFS('Sequence Routings'!H:H,'Sequence Routings'!C:C,'FAB OVERVIEW'!B86,'Sequence Routings'!D:D,'FAB OVERVIEW'!$B$7)+SUMIFS('Sequence Routings'!E:E,'Sequence Routings'!C:C,'FAB OVERVIEW'!B86,'Sequence Routings'!D:D,'FAB OVERVIEW'!$B$7)</f>
        <v>0.55679999999999996</v>
      </c>
      <c r="E86" s="52">
        <f>C86*SUMIFS('Sequence Routings'!H:H,'Sequence Routings'!C:C,'FAB OVERVIEW'!B86,'Sequence Routings'!D:D,'FAB OVERVIEW'!$E$7)+SUMIFS('Sequence Routings'!E:E,'Sequence Routings'!C:C,'FAB OVERVIEW'!B86,'Sequence Routings'!D:D,'FAB OVERVIEW'!$E$7)</f>
        <v>0.2833</v>
      </c>
      <c r="F86" s="13">
        <v>103995</v>
      </c>
      <c r="G86" s="13" cm="1">
        <f t="array" ref="G86">SUM(_xlfn._xlws.FILTER('A02 FAB'!$D$5:$D$60,'A02 FAB'!$B$5:$B$60='FAB OVERVIEW'!F86,_xlfn._xlws.FILTER('A03 FAB'!$D$5:$D$100,'A03 FAB'!$B$5:$B$100='FAB OVERVIEW'!F86,_xlfn._xlws.FILTER('A05 FAB'!$C$7:$C$13,'A05 FAB'!$A$7:$A$13='FAB OVERVIEW'!F86,_xlfn._xlws.FILTER('A07 FAB'!$D$5:$D$125,'A07 FAB'!$B$5:$B$125='FAB OVERVIEW'!F86)))))</f>
        <v>40</v>
      </c>
      <c r="H86" s="14">
        <f>G86*SUMIFS('Sequence Routings'!H:H,'Sequence Routings'!C:C,'FAB OVERVIEW'!F86,'Sequence Routings'!D:D,'FAB OVERVIEW'!$F$7)+SUMIFS('Sequence Routings'!E:E,'Sequence Routings'!C:C,'FAB OVERVIEW'!F86,'Sequence Routings'!D:D,'FAB OVERVIEW'!$F$7)</f>
        <v>0.83000000000000007</v>
      </c>
      <c r="I86" s="41" t="s">
        <v>6774</v>
      </c>
      <c r="S86" s="54"/>
    </row>
    <row r="87" spans="2:19" x14ac:dyDescent="0.35">
      <c r="B87" s="13">
        <v>104131</v>
      </c>
      <c r="C87" s="13" cm="1">
        <f t="array" ref="C87">SUM(_xlfn._xlws.FILTER('A02 FAB'!$D$5:$D$60,'A02 FAB'!$B$5:$B$60='FAB OVERVIEW'!B87,_xlfn._xlws.FILTER('A03 FAB'!$D$5:$D$100,'A03 FAB'!$B$5:$B$100='FAB OVERVIEW'!B87,_xlfn._xlws.FILTER('A05 FAB'!$C$7:$C$13,'A05 FAB'!$A$7:$A$13='FAB OVERVIEW'!B87,_xlfn._xlws.FILTER('A07 FAB'!$D$5:$D$125,'A07 FAB'!$B$5:$B$125='FAB OVERVIEW'!B87)))))</f>
        <v>30</v>
      </c>
      <c r="D87" s="41">
        <f>C87*SUMIFS('Sequence Routings'!H:H,'Sequence Routings'!C:C,'FAB OVERVIEW'!B87,'Sequence Routings'!D:D,'FAB OVERVIEW'!$B$7)+SUMIFS('Sequence Routings'!E:E,'Sequence Routings'!C:C,'FAB OVERVIEW'!B87,'Sequence Routings'!D:D,'FAB OVERVIEW'!$B$7)</f>
        <v>0.99649999999999994</v>
      </c>
      <c r="E87" s="52">
        <f>C87*SUMIFS('Sequence Routings'!H:H,'Sequence Routings'!C:C,'FAB OVERVIEW'!B87,'Sequence Routings'!D:D,'FAB OVERVIEW'!$E$7)+SUMIFS('Sequence Routings'!E:E,'Sequence Routings'!C:C,'FAB OVERVIEW'!B87,'Sequence Routings'!D:D,'FAB OVERVIEW'!$E$7)</f>
        <v>0.23330000000000001</v>
      </c>
      <c r="F87" s="13">
        <v>104131</v>
      </c>
      <c r="G87" s="13" cm="1">
        <f t="array" ref="G87">SUM(_xlfn._xlws.FILTER('A02 FAB'!$D$5:$D$60,'A02 FAB'!$B$5:$B$60='FAB OVERVIEW'!F87,_xlfn._xlws.FILTER('A03 FAB'!$D$5:$D$100,'A03 FAB'!$B$5:$B$100='FAB OVERVIEW'!F87,_xlfn._xlws.FILTER('A05 FAB'!$C$7:$C$13,'A05 FAB'!$A$7:$A$13='FAB OVERVIEW'!F87,_xlfn._xlws.FILTER('A07 FAB'!$D$5:$D$125,'A07 FAB'!$B$5:$B$125='FAB OVERVIEW'!F87)))))</f>
        <v>30</v>
      </c>
      <c r="H87" s="14">
        <f>G87*SUMIFS('Sequence Routings'!H:H,'Sequence Routings'!C:C,'FAB OVERVIEW'!F87,'Sequence Routings'!D:D,'FAB OVERVIEW'!$F$7)+SUMIFS('Sequence Routings'!E:E,'Sequence Routings'!C:C,'FAB OVERVIEW'!F87,'Sequence Routings'!D:D,'FAB OVERVIEW'!$F$7)</f>
        <v>0.67600000000000005</v>
      </c>
      <c r="I87" s="41" t="s">
        <v>6770</v>
      </c>
      <c r="S87" s="53"/>
    </row>
    <row r="88" spans="2:19" x14ac:dyDescent="0.35">
      <c r="B88" s="13">
        <v>104132</v>
      </c>
      <c r="C88" s="13" cm="1">
        <f t="array" ref="C88">SUM(_xlfn._xlws.FILTER('A02 FAB'!$D$5:$D$60,'A02 FAB'!$B$5:$B$60='FAB OVERVIEW'!B88,_xlfn._xlws.FILTER('A03 FAB'!$D$5:$D$100,'A03 FAB'!$B$5:$B$100='FAB OVERVIEW'!B88,_xlfn._xlws.FILTER('A05 FAB'!$C$7:$C$13,'A05 FAB'!$A$7:$A$13='FAB OVERVIEW'!B88,_xlfn._xlws.FILTER('A07 FAB'!$D$5:$D$125,'A07 FAB'!$B$5:$B$125='FAB OVERVIEW'!B88)))))</f>
        <v>30</v>
      </c>
      <c r="D88" s="41">
        <f>C88*SUMIFS('Sequence Routings'!H:H,'Sequence Routings'!C:C,'FAB OVERVIEW'!B88,'Sequence Routings'!D:D,'FAB OVERVIEW'!$B$7)+SUMIFS('Sequence Routings'!E:E,'Sequence Routings'!C:C,'FAB OVERVIEW'!B88,'Sequence Routings'!D:D,'FAB OVERVIEW'!$B$7)</f>
        <v>0.56240000000000001</v>
      </c>
      <c r="E88" s="52">
        <f>C88*SUMIFS('Sequence Routings'!H:H,'Sequence Routings'!C:C,'FAB OVERVIEW'!B88,'Sequence Routings'!D:D,'FAB OVERVIEW'!$E$7)+SUMIFS('Sequence Routings'!E:E,'Sequence Routings'!C:C,'FAB OVERVIEW'!B88,'Sequence Routings'!D:D,'FAB OVERVIEW'!$E$7)</f>
        <v>0.23330000000000001</v>
      </c>
      <c r="F88" s="13">
        <v>104132</v>
      </c>
      <c r="G88" s="13" cm="1">
        <f t="array" ref="G88">SUM(_xlfn._xlws.FILTER('A02 FAB'!$D$5:$D$60,'A02 FAB'!$B$5:$B$60='FAB OVERVIEW'!F88,_xlfn._xlws.FILTER('A03 FAB'!$D$5:$D$100,'A03 FAB'!$B$5:$B$100='FAB OVERVIEW'!F88,_xlfn._xlws.FILTER('A05 FAB'!$C$7:$C$13,'A05 FAB'!$A$7:$A$13='FAB OVERVIEW'!F88,_xlfn._xlws.FILTER('A07 FAB'!$D$5:$D$125,'A07 FAB'!$B$5:$B$125='FAB OVERVIEW'!F88)))))</f>
        <v>30</v>
      </c>
      <c r="H88" s="14">
        <f>G88*SUMIFS('Sequence Routings'!H:H,'Sequence Routings'!C:C,'FAB OVERVIEW'!F88,'Sequence Routings'!D:D,'FAB OVERVIEW'!$F$7)+SUMIFS('Sequence Routings'!E:E,'Sequence Routings'!C:C,'FAB OVERVIEW'!F88,'Sequence Routings'!D:D,'FAB OVERVIEW'!$F$7)</f>
        <v>0.67600000000000005</v>
      </c>
      <c r="I88" s="41" t="s">
        <v>6769</v>
      </c>
      <c r="S88" s="56"/>
    </row>
    <row r="89" spans="2:19" x14ac:dyDescent="0.35">
      <c r="B89" s="13">
        <v>104133</v>
      </c>
      <c r="C89" s="13" cm="1">
        <f t="array" ref="C89">SUM(_xlfn._xlws.FILTER('A02 FAB'!$D$5:$D$60,'A02 FAB'!$B$5:$B$60='FAB OVERVIEW'!B89,_xlfn._xlws.FILTER('A03 FAB'!$D$5:$D$100,'A03 FAB'!$B$5:$B$100='FAB OVERVIEW'!B89,_xlfn._xlws.FILTER('A05 FAB'!$C$7:$C$13,'A05 FAB'!$A$7:$A$13='FAB OVERVIEW'!B89,_xlfn._xlws.FILTER('A07 FAB'!$D$5:$D$125,'A07 FAB'!$B$5:$B$125='FAB OVERVIEW'!B89)))))</f>
        <v>30</v>
      </c>
      <c r="D89" s="41">
        <f>C89*SUMIFS('Sequence Routings'!H:H,'Sequence Routings'!C:C,'FAB OVERVIEW'!B89,'Sequence Routings'!D:D,'FAB OVERVIEW'!$B$7)+SUMIFS('Sequence Routings'!E:E,'Sequence Routings'!C:C,'FAB OVERVIEW'!B89,'Sequence Routings'!D:D,'FAB OVERVIEW'!$B$7)</f>
        <v>0.52729999999999999</v>
      </c>
      <c r="E89" s="52">
        <f>C89*SUMIFS('Sequence Routings'!H:H,'Sequence Routings'!C:C,'FAB OVERVIEW'!B89,'Sequence Routings'!D:D,'FAB OVERVIEW'!$E$7)+SUMIFS('Sequence Routings'!E:E,'Sequence Routings'!C:C,'FAB OVERVIEW'!B89,'Sequence Routings'!D:D,'FAB OVERVIEW'!$E$7)</f>
        <v>0.23330000000000001</v>
      </c>
      <c r="F89" s="13">
        <v>104133</v>
      </c>
      <c r="G89" s="13" cm="1">
        <f t="array" ref="G89">SUM(_xlfn._xlws.FILTER('A02 FAB'!$D$5:$D$60,'A02 FAB'!$B$5:$B$60='FAB OVERVIEW'!F89,_xlfn._xlws.FILTER('A03 FAB'!$D$5:$D$100,'A03 FAB'!$B$5:$B$100='FAB OVERVIEW'!F89,_xlfn._xlws.FILTER('A05 FAB'!$C$7:$C$13,'A05 FAB'!$A$7:$A$13='FAB OVERVIEW'!F89,_xlfn._xlws.FILTER('A07 FAB'!$D$5:$D$125,'A07 FAB'!$B$5:$B$125='FAB OVERVIEW'!F89)))))</f>
        <v>30</v>
      </c>
      <c r="H89" s="14">
        <f>G89*SUMIFS('Sequence Routings'!H:H,'Sequence Routings'!C:C,'FAB OVERVIEW'!F89,'Sequence Routings'!D:D,'FAB OVERVIEW'!$F$7)+SUMIFS('Sequence Routings'!E:E,'Sequence Routings'!C:C,'FAB OVERVIEW'!F89,'Sequence Routings'!D:D,'FAB OVERVIEW'!$F$7)</f>
        <v>0.67600000000000005</v>
      </c>
      <c r="I89" s="41" t="s">
        <v>6769</v>
      </c>
      <c r="S89" s="53"/>
    </row>
    <row r="90" spans="2:19" x14ac:dyDescent="0.35">
      <c r="B90" s="13">
        <v>104135</v>
      </c>
      <c r="C90" s="13" cm="1">
        <f t="array" ref="C90">SUM(_xlfn._xlws.FILTER('A02 FAB'!$D$5:$D$60,'A02 FAB'!$B$5:$B$60='FAB OVERVIEW'!B90,_xlfn._xlws.FILTER('A03 FAB'!$D$5:$D$100,'A03 FAB'!$B$5:$B$100='FAB OVERVIEW'!B90,_xlfn._xlws.FILTER('A05 FAB'!$C$7:$C$13,'A05 FAB'!$A$7:$A$13='FAB OVERVIEW'!B90,_xlfn._xlws.FILTER('A07 FAB'!$D$5:$D$125,'A07 FAB'!$B$5:$B$125='FAB OVERVIEW'!B90)))))</f>
        <v>15</v>
      </c>
      <c r="D90" s="41">
        <f>C90*SUMIFS('Sequence Routings'!H:H,'Sequence Routings'!C:C,'FAB OVERVIEW'!B90,'Sequence Routings'!D:D,'FAB OVERVIEW'!$B$7)+SUMIFS('Sequence Routings'!E:E,'Sequence Routings'!C:C,'FAB OVERVIEW'!B90,'Sequence Routings'!D:D,'FAB OVERVIEW'!$B$7)</f>
        <v>0.56340000000000001</v>
      </c>
      <c r="E90" s="52">
        <f>C90*SUMIFS('Sequence Routings'!H:H,'Sequence Routings'!C:C,'FAB OVERVIEW'!B90,'Sequence Routings'!D:D,'FAB OVERVIEW'!$E$7)+SUMIFS('Sequence Routings'!E:E,'Sequence Routings'!C:C,'FAB OVERVIEW'!B90,'Sequence Routings'!D:D,'FAB OVERVIEW'!$E$7)</f>
        <v>0.13325000000000001</v>
      </c>
      <c r="F90" s="13">
        <v>104135</v>
      </c>
      <c r="G90" s="13" cm="1">
        <f t="array" ref="G90">SUM(_xlfn._xlws.FILTER('A02 FAB'!$D$5:$D$60,'A02 FAB'!$B$5:$B$60='FAB OVERVIEW'!F90,_xlfn._xlws.FILTER('A03 FAB'!$D$5:$D$100,'A03 FAB'!$B$5:$B$100='FAB OVERVIEW'!F90,_xlfn._xlws.FILTER('A05 FAB'!$C$7:$C$13,'A05 FAB'!$A$7:$A$13='FAB OVERVIEW'!F90,_xlfn._xlws.FILTER('A07 FAB'!$D$5:$D$125,'A07 FAB'!$B$5:$B$125='FAB OVERVIEW'!F90)))))</f>
        <v>15</v>
      </c>
      <c r="H90" s="14">
        <f>G90*SUMIFS('Sequence Routings'!H:H,'Sequence Routings'!C:C,'FAB OVERVIEW'!F90,'Sequence Routings'!D:D,'FAB OVERVIEW'!$F$7)+SUMIFS('Sequence Routings'!E:E,'Sequence Routings'!C:C,'FAB OVERVIEW'!F90,'Sequence Routings'!D:D,'FAB OVERVIEW'!$F$7)</f>
        <v>0.42980000000000007</v>
      </c>
      <c r="I90" s="41" t="s">
        <v>6770</v>
      </c>
      <c r="S90" s="53"/>
    </row>
    <row r="91" spans="2:19" x14ac:dyDescent="0.35">
      <c r="B91" s="13">
        <v>104136</v>
      </c>
      <c r="C91" s="13" cm="1">
        <f t="array" ref="C91">SUM(_xlfn._xlws.FILTER('A02 FAB'!$D$5:$D$60,'A02 FAB'!$B$5:$B$60='FAB OVERVIEW'!B91,_xlfn._xlws.FILTER('A03 FAB'!$D$5:$D$100,'A03 FAB'!$B$5:$B$100='FAB OVERVIEW'!B91,_xlfn._xlws.FILTER('A05 FAB'!$C$7:$C$13,'A05 FAB'!$A$7:$A$13='FAB OVERVIEW'!B91,_xlfn._xlws.FILTER('A07 FAB'!$D$5:$D$125,'A07 FAB'!$B$5:$B$125='FAB OVERVIEW'!B91)))))</f>
        <v>15</v>
      </c>
      <c r="D91" s="41">
        <f>C91*SUMIFS('Sequence Routings'!H:H,'Sequence Routings'!C:C,'FAB OVERVIEW'!B91,'Sequence Routings'!D:D,'FAB OVERVIEW'!$B$7)+SUMIFS('Sequence Routings'!E:E,'Sequence Routings'!C:C,'FAB OVERVIEW'!B91,'Sequence Routings'!D:D,'FAB OVERVIEW'!$B$7)</f>
        <v>0.36135</v>
      </c>
      <c r="E91" s="52">
        <f>C91*SUMIFS('Sequence Routings'!H:H,'Sequence Routings'!C:C,'FAB OVERVIEW'!B91,'Sequence Routings'!D:D,'FAB OVERVIEW'!$E$7)+SUMIFS('Sequence Routings'!E:E,'Sequence Routings'!C:C,'FAB OVERVIEW'!B91,'Sequence Routings'!D:D,'FAB OVERVIEW'!$E$7)</f>
        <v>0.13325000000000001</v>
      </c>
      <c r="F91" s="13">
        <v>104136</v>
      </c>
      <c r="G91" s="13" cm="1">
        <f t="array" ref="G91">SUM(_xlfn._xlws.FILTER('A02 FAB'!$D$5:$D$60,'A02 FAB'!$B$5:$B$60='FAB OVERVIEW'!F91,_xlfn._xlws.FILTER('A03 FAB'!$D$5:$D$100,'A03 FAB'!$B$5:$B$100='FAB OVERVIEW'!F91,_xlfn._xlws.FILTER('A05 FAB'!$C$7:$C$13,'A05 FAB'!$A$7:$A$13='FAB OVERVIEW'!F91,_xlfn._xlws.FILTER('A07 FAB'!$D$5:$D$125,'A07 FAB'!$B$5:$B$125='FAB OVERVIEW'!F91)))))</f>
        <v>15</v>
      </c>
      <c r="H91" s="14">
        <f>G91*SUMIFS('Sequence Routings'!H:H,'Sequence Routings'!C:C,'FAB OVERVIEW'!F91,'Sequence Routings'!D:D,'FAB OVERVIEW'!$F$7)+SUMIFS('Sequence Routings'!E:E,'Sequence Routings'!C:C,'FAB OVERVIEW'!F91,'Sequence Routings'!D:D,'FAB OVERVIEW'!$F$7)</f>
        <v>0.42980000000000007</v>
      </c>
      <c r="I91" s="41" t="s">
        <v>6769</v>
      </c>
      <c r="S91" s="53"/>
    </row>
    <row r="92" spans="2:19" x14ac:dyDescent="0.35">
      <c r="B92" s="13">
        <v>104137</v>
      </c>
      <c r="C92" s="13" cm="1">
        <f t="array" ref="C92">SUM(_xlfn._xlws.FILTER('A02 FAB'!$D$5:$D$60,'A02 FAB'!$B$5:$B$60='FAB OVERVIEW'!B92,_xlfn._xlws.FILTER('A03 FAB'!$D$5:$D$100,'A03 FAB'!$B$5:$B$100='FAB OVERVIEW'!B92,_xlfn._xlws.FILTER('A05 FAB'!$C$7:$C$13,'A05 FAB'!$A$7:$A$13='FAB OVERVIEW'!B92,_xlfn._xlws.FILTER('A07 FAB'!$D$5:$D$125,'A07 FAB'!$B$5:$B$125='FAB OVERVIEW'!B92)))))</f>
        <v>15</v>
      </c>
      <c r="D92" s="41">
        <f>C92*SUMIFS('Sequence Routings'!H:H,'Sequence Routings'!C:C,'FAB OVERVIEW'!B92,'Sequence Routings'!D:D,'FAB OVERVIEW'!$B$7)+SUMIFS('Sequence Routings'!E:E,'Sequence Routings'!C:C,'FAB OVERVIEW'!B92,'Sequence Routings'!D:D,'FAB OVERVIEW'!$B$7)</f>
        <v>0.34215000000000001</v>
      </c>
      <c r="E92" s="52">
        <f>C92*SUMIFS('Sequence Routings'!H:H,'Sequence Routings'!C:C,'FAB OVERVIEW'!B92,'Sequence Routings'!D:D,'FAB OVERVIEW'!$E$7)+SUMIFS('Sequence Routings'!E:E,'Sequence Routings'!C:C,'FAB OVERVIEW'!B92,'Sequence Routings'!D:D,'FAB OVERVIEW'!$E$7)</f>
        <v>0.13325000000000001</v>
      </c>
      <c r="F92" s="13">
        <v>104137</v>
      </c>
      <c r="G92" s="13" cm="1">
        <f t="array" ref="G92">SUM(_xlfn._xlws.FILTER('A02 FAB'!$D$5:$D$60,'A02 FAB'!$B$5:$B$60='FAB OVERVIEW'!F92,_xlfn._xlws.FILTER('A03 FAB'!$D$5:$D$100,'A03 FAB'!$B$5:$B$100='FAB OVERVIEW'!F92,_xlfn._xlws.FILTER('A05 FAB'!$C$7:$C$13,'A05 FAB'!$A$7:$A$13='FAB OVERVIEW'!F92,_xlfn._xlws.FILTER('A07 FAB'!$D$5:$D$125,'A07 FAB'!$B$5:$B$125='FAB OVERVIEW'!F92)))))</f>
        <v>15</v>
      </c>
      <c r="H92" s="14">
        <f>G92*SUMIFS('Sequence Routings'!H:H,'Sequence Routings'!C:C,'FAB OVERVIEW'!F92,'Sequence Routings'!D:D,'FAB OVERVIEW'!$F$7)+SUMIFS('Sequence Routings'!E:E,'Sequence Routings'!C:C,'FAB OVERVIEW'!F92,'Sequence Routings'!D:D,'FAB OVERVIEW'!$F$7)</f>
        <v>0.42980000000000007</v>
      </c>
      <c r="I92" s="41" t="s">
        <v>6769</v>
      </c>
      <c r="S92" s="55"/>
    </row>
    <row r="93" spans="2:19" x14ac:dyDescent="0.35">
      <c r="B93" s="13">
        <v>104139</v>
      </c>
      <c r="C93" s="13" cm="1">
        <f t="array" ref="C93">SUM(_xlfn._xlws.FILTER('A02 FAB'!$D$5:$D$60,'A02 FAB'!$B$5:$B$60='FAB OVERVIEW'!B93,_xlfn._xlws.FILTER('A03 FAB'!$D$5:$D$100,'A03 FAB'!$B$5:$B$100='FAB OVERVIEW'!B93,_xlfn._xlws.FILTER('A05 FAB'!$C$7:$C$13,'A05 FAB'!$A$7:$A$13='FAB OVERVIEW'!B93,_xlfn._xlws.FILTER('A07 FAB'!$D$5:$D$125,'A07 FAB'!$B$5:$B$125='FAB OVERVIEW'!B93)))))</f>
        <v>30</v>
      </c>
      <c r="D93" s="41">
        <f>C93*SUMIFS('Sequence Routings'!H:H,'Sequence Routings'!C:C,'FAB OVERVIEW'!B93,'Sequence Routings'!D:D,'FAB OVERVIEW'!$B$7)+SUMIFS('Sequence Routings'!E:E,'Sequence Routings'!C:C,'FAB OVERVIEW'!B93,'Sequence Routings'!D:D,'FAB OVERVIEW'!$B$7)</f>
        <v>0.7127</v>
      </c>
      <c r="E93" s="52">
        <f>C93*SUMIFS('Sequence Routings'!H:H,'Sequence Routings'!C:C,'FAB OVERVIEW'!B93,'Sequence Routings'!D:D,'FAB OVERVIEW'!$E$7)+SUMIFS('Sequence Routings'!E:E,'Sequence Routings'!C:C,'FAB OVERVIEW'!B93,'Sequence Routings'!D:D,'FAB OVERVIEW'!$E$7)</f>
        <v>0.2162</v>
      </c>
      <c r="F93" s="13">
        <v>104139</v>
      </c>
      <c r="G93" s="13" cm="1">
        <f t="array" ref="G93">SUM(_xlfn._xlws.FILTER('A02 FAB'!$D$5:$D$60,'A02 FAB'!$B$5:$B$60='FAB OVERVIEW'!F93,_xlfn._xlws.FILTER('A03 FAB'!$D$5:$D$100,'A03 FAB'!$B$5:$B$100='FAB OVERVIEW'!F93,_xlfn._xlws.FILTER('A05 FAB'!$C$7:$C$13,'A05 FAB'!$A$7:$A$13='FAB OVERVIEW'!F93,_xlfn._xlws.FILTER('A07 FAB'!$D$5:$D$125,'A07 FAB'!$B$5:$B$125='FAB OVERVIEW'!F93)))))</f>
        <v>30</v>
      </c>
      <c r="H93" s="14">
        <f>G93*SUMIFS('Sequence Routings'!H:H,'Sequence Routings'!C:C,'FAB OVERVIEW'!F93,'Sequence Routings'!D:D,'FAB OVERVIEW'!$F$7)+SUMIFS('Sequence Routings'!E:E,'Sequence Routings'!C:C,'FAB OVERVIEW'!F93,'Sequence Routings'!D:D,'FAB OVERVIEW'!$F$7)</f>
        <v>0.66339999999999999</v>
      </c>
      <c r="I93" s="41" t="s">
        <v>6770</v>
      </c>
      <c r="S93" s="53"/>
    </row>
    <row r="94" spans="2:19" x14ac:dyDescent="0.35">
      <c r="B94" s="13">
        <v>104433</v>
      </c>
      <c r="C94" s="13" cm="1">
        <f t="array" ref="C94">SUM(_xlfn._xlws.FILTER('A02 FAB'!$D$5:$D$60,'A02 FAB'!$B$5:$B$60='FAB OVERVIEW'!B94,_xlfn._xlws.FILTER('A03 FAB'!$D$5:$D$100,'A03 FAB'!$B$5:$B$100='FAB OVERVIEW'!B94,_xlfn._xlws.FILTER('A05 FAB'!$C$7:$C$13,'A05 FAB'!$A$7:$A$13='FAB OVERVIEW'!B94,_xlfn._xlws.FILTER('A07 FAB'!$D$5:$D$125,'A07 FAB'!$B$5:$B$125='FAB OVERVIEW'!B94)))))</f>
        <v>40</v>
      </c>
      <c r="D94" s="41">
        <f>C94*SUMIFS('Sequence Routings'!H:H,'Sequence Routings'!C:C,'FAB OVERVIEW'!B94,'Sequence Routings'!D:D,'FAB OVERVIEW'!$B$7)+SUMIFS('Sequence Routings'!E:E,'Sequence Routings'!C:C,'FAB OVERVIEW'!B94,'Sequence Routings'!D:D,'FAB OVERVIEW'!$B$7)</f>
        <v>2.0476000000000001</v>
      </c>
      <c r="E94" s="52">
        <f>C94*SUMIFS('Sequence Routings'!H:H,'Sequence Routings'!C:C,'FAB OVERVIEW'!B94,'Sequence Routings'!D:D,'FAB OVERVIEW'!$E$7)+SUMIFS('Sequence Routings'!E:E,'Sequence Routings'!C:C,'FAB OVERVIEW'!B94,'Sequence Routings'!D:D,'FAB OVERVIEW'!$E$7)</f>
        <v>0.48330000000000001</v>
      </c>
      <c r="F94" s="13">
        <v>104433</v>
      </c>
      <c r="G94" s="13" cm="1">
        <f t="array" ref="G94">SUM(_xlfn._xlws.FILTER('A02 FAB'!$D$5:$D$60,'A02 FAB'!$B$5:$B$60='FAB OVERVIEW'!F94,_xlfn._xlws.FILTER('A03 FAB'!$D$5:$D$100,'A03 FAB'!$B$5:$B$100='FAB OVERVIEW'!F94,_xlfn._xlws.FILTER('A05 FAB'!$C$7:$C$13,'A05 FAB'!$A$7:$A$13='FAB OVERVIEW'!F94,_xlfn._xlws.FILTER('A07 FAB'!$D$5:$D$125,'A07 FAB'!$B$5:$B$125='FAB OVERVIEW'!F94)))))</f>
        <v>40</v>
      </c>
      <c r="H94" s="14">
        <f>G94*SUMIFS('Sequence Routings'!H:H,'Sequence Routings'!C:C,'FAB OVERVIEW'!F94,'Sequence Routings'!D:D,'FAB OVERVIEW'!$F$7)+SUMIFS('Sequence Routings'!E:E,'Sequence Routings'!C:C,'FAB OVERVIEW'!F94,'Sequence Routings'!D:D,'FAB OVERVIEW'!$F$7)</f>
        <v>1.4908000000000001</v>
      </c>
      <c r="I94" s="41" t="s">
        <v>6770</v>
      </c>
      <c r="S94" s="56"/>
    </row>
    <row r="95" spans="2:19" x14ac:dyDescent="0.35">
      <c r="B95" s="13">
        <v>104465</v>
      </c>
      <c r="C95" s="13" cm="1">
        <f t="array" ref="C95">SUM(_xlfn._xlws.FILTER('A02 FAB'!$D$5:$D$60,'A02 FAB'!$B$5:$B$60='FAB OVERVIEW'!B95,_xlfn._xlws.FILTER('A03 FAB'!$D$5:$D$100,'A03 FAB'!$B$5:$B$100='FAB OVERVIEW'!B95,_xlfn._xlws.FILTER('A05 FAB'!$C$7:$C$13,'A05 FAB'!$A$7:$A$13='FAB OVERVIEW'!B95,_xlfn._xlws.FILTER('A07 FAB'!$D$5:$D$125,'A07 FAB'!$B$5:$B$125='FAB OVERVIEW'!B95)))))</f>
        <v>15</v>
      </c>
      <c r="D95" s="41">
        <f>C95*SUMIFS('Sequence Routings'!H:H,'Sequence Routings'!C:C,'FAB OVERVIEW'!B95,'Sequence Routings'!D:D,'FAB OVERVIEW'!$B$7)+SUMIFS('Sequence Routings'!E:E,'Sequence Routings'!C:C,'FAB OVERVIEW'!B95,'Sequence Routings'!D:D,'FAB OVERVIEW'!$B$7)</f>
        <v>0.52350000000000008</v>
      </c>
      <c r="E95" s="52">
        <f>C95*SUMIFS('Sequence Routings'!H:H,'Sequence Routings'!C:C,'FAB OVERVIEW'!B95,'Sequence Routings'!D:D,'FAB OVERVIEW'!$E$7)+SUMIFS('Sequence Routings'!E:E,'Sequence Routings'!C:C,'FAB OVERVIEW'!B95,'Sequence Routings'!D:D,'FAB OVERVIEW'!$E$7)</f>
        <v>0.16370000000000001</v>
      </c>
      <c r="F95" s="13">
        <v>104465</v>
      </c>
      <c r="G95" s="13" cm="1">
        <f t="array" ref="G95">SUM(_xlfn._xlws.FILTER('A02 FAB'!$D$5:$D$60,'A02 FAB'!$B$5:$B$60='FAB OVERVIEW'!F95,_xlfn._xlws.FILTER('A03 FAB'!$D$5:$D$100,'A03 FAB'!$B$5:$B$100='FAB OVERVIEW'!F95,_xlfn._xlws.FILTER('A05 FAB'!$C$7:$C$13,'A05 FAB'!$A$7:$A$13='FAB OVERVIEW'!F95,_xlfn._xlws.FILTER('A07 FAB'!$D$5:$D$125,'A07 FAB'!$B$5:$B$125='FAB OVERVIEW'!F95)))))</f>
        <v>15</v>
      </c>
      <c r="H95" s="14">
        <f>G95*SUMIFS('Sequence Routings'!H:H,'Sequence Routings'!C:C,'FAB OVERVIEW'!F95,'Sequence Routings'!D:D,'FAB OVERVIEW'!$F$7)+SUMIFS('Sequence Routings'!E:E,'Sequence Routings'!C:C,'FAB OVERVIEW'!F95,'Sequence Routings'!D:D,'FAB OVERVIEW'!$F$7)</f>
        <v>0.44979999999999998</v>
      </c>
      <c r="I95" s="41" t="s">
        <v>6774</v>
      </c>
      <c r="S95" s="54"/>
    </row>
    <row r="96" spans="2:19" x14ac:dyDescent="0.35">
      <c r="B96" s="13">
        <v>104472</v>
      </c>
      <c r="C96" s="13" cm="1">
        <f t="array" ref="C96">SUM(_xlfn._xlws.FILTER('A02 FAB'!$D$5:$D$60,'A02 FAB'!$B$5:$B$60='FAB OVERVIEW'!B96,_xlfn._xlws.FILTER('A03 FAB'!$D$5:$D$100,'A03 FAB'!$B$5:$B$100='FAB OVERVIEW'!B96,_xlfn._xlws.FILTER('A05 FAB'!$C$7:$C$13,'A05 FAB'!$A$7:$A$13='FAB OVERVIEW'!B96,_xlfn._xlws.FILTER('A07 FAB'!$D$5:$D$125,'A07 FAB'!$B$5:$B$125='FAB OVERVIEW'!B96)))))</f>
        <v>30</v>
      </c>
      <c r="D96" s="41">
        <f>C96*SUMIFS('Sequence Routings'!H:H,'Sequence Routings'!C:C,'FAB OVERVIEW'!B96,'Sequence Routings'!D:D,'FAB OVERVIEW'!$B$7)+SUMIFS('Sequence Routings'!E:E,'Sequence Routings'!C:C,'FAB OVERVIEW'!B96,'Sequence Routings'!D:D,'FAB OVERVIEW'!$B$7)</f>
        <v>0.86630000000000007</v>
      </c>
      <c r="E96" s="52">
        <f>C96*SUMIFS('Sequence Routings'!H:H,'Sequence Routings'!C:C,'FAB OVERVIEW'!B96,'Sequence Routings'!D:D,'FAB OVERVIEW'!$E$7)+SUMIFS('Sequence Routings'!E:E,'Sequence Routings'!C:C,'FAB OVERVIEW'!B96,'Sequence Routings'!D:D,'FAB OVERVIEW'!$E$7)</f>
        <v>0.2228</v>
      </c>
      <c r="F96" s="13">
        <v>104472</v>
      </c>
      <c r="G96" s="13" cm="1">
        <f t="array" ref="G96">SUM(_xlfn._xlws.FILTER('A02 FAB'!$D$5:$D$60,'A02 FAB'!$B$5:$B$60='FAB OVERVIEW'!F96,_xlfn._xlws.FILTER('A03 FAB'!$D$5:$D$100,'A03 FAB'!$B$5:$B$100='FAB OVERVIEW'!F96,_xlfn._xlws.FILTER('A05 FAB'!$C$7:$C$13,'A05 FAB'!$A$7:$A$13='FAB OVERVIEW'!F96,_xlfn._xlws.FILTER('A07 FAB'!$D$5:$D$125,'A07 FAB'!$B$5:$B$125='FAB OVERVIEW'!F96)))))</f>
        <v>30</v>
      </c>
      <c r="H96" s="14">
        <f>G96*SUMIFS('Sequence Routings'!H:H,'Sequence Routings'!C:C,'FAB OVERVIEW'!F96,'Sequence Routings'!D:D,'FAB OVERVIEW'!$F$7)+SUMIFS('Sequence Routings'!E:E,'Sequence Routings'!C:C,'FAB OVERVIEW'!F96,'Sequence Routings'!D:D,'FAB OVERVIEW'!$F$7)</f>
        <v>0.63759999999999994</v>
      </c>
      <c r="I96" s="41" t="s">
        <v>6774</v>
      </c>
      <c r="S96" s="53"/>
    </row>
    <row r="97" spans="2:19" x14ac:dyDescent="0.35">
      <c r="B97" s="13">
        <v>105017</v>
      </c>
      <c r="C97" s="13" cm="1">
        <f t="array" ref="C97">SUM(_xlfn._xlws.FILTER('A02 FAB'!$D$5:$D$60,'A02 FAB'!$B$5:$B$60='FAB OVERVIEW'!B97,_xlfn._xlws.FILTER('A03 FAB'!$D$5:$D$100,'A03 FAB'!$B$5:$B$100='FAB OVERVIEW'!B97,_xlfn._xlws.FILTER('A05 FAB'!$C$7:$C$13,'A05 FAB'!$A$7:$A$13='FAB OVERVIEW'!B97,_xlfn._xlws.FILTER('A07 FAB'!$D$5:$D$125,'A07 FAB'!$B$5:$B$125='FAB OVERVIEW'!B97)))))</f>
        <v>215</v>
      </c>
      <c r="D97" s="41">
        <f>C97*SUMIFS('Sequence Routings'!H:H,'Sequence Routings'!C:C,'FAB OVERVIEW'!B97,'Sequence Routings'!D:D,'FAB OVERVIEW'!$B$7)+SUMIFS('Sequence Routings'!E:E,'Sequence Routings'!C:C,'FAB OVERVIEW'!B97,'Sequence Routings'!D:D,'FAB OVERVIEW'!$B$7)</f>
        <v>0.77890000000000004</v>
      </c>
      <c r="E97" s="52">
        <f>C97*SUMIFS('Sequence Routings'!H:H,'Sequence Routings'!C:C,'FAB OVERVIEW'!B97,'Sequence Routings'!D:D,'FAB OVERVIEW'!$E$7)+SUMIFS('Sequence Routings'!E:E,'Sequence Routings'!C:C,'FAB OVERVIEW'!B97,'Sequence Routings'!D:D,'FAB OVERVIEW'!$E$7)</f>
        <v>0.82720000000000005</v>
      </c>
      <c r="F97" s="13">
        <v>105001</v>
      </c>
      <c r="G97" s="13" cm="1">
        <f t="array" ref="G97">SUM(_xlfn._xlws.FILTER('A02 FAB'!$D$5:$D$60,'A02 FAB'!$B$5:$B$60='FAB OVERVIEW'!F97,_xlfn._xlws.FILTER('A03 FAB'!$D$5:$D$100,'A03 FAB'!$B$5:$B$100='FAB OVERVIEW'!F97,_xlfn._xlws.FILTER('A05 FAB'!$C$7:$C$13,'A05 FAB'!$A$7:$A$13='FAB OVERVIEW'!F97,_xlfn._xlws.FILTER('A07 FAB'!$D$5:$D$125,'A07 FAB'!$B$5:$B$125='FAB OVERVIEW'!F97)))))</f>
        <v>180</v>
      </c>
      <c r="H97" s="14">
        <f>G97*SUMIFS('Sequence Routings'!H:H,'Sequence Routings'!C:C,'FAB OVERVIEW'!F97,'Sequence Routings'!D:D,'FAB OVERVIEW'!$F$7)+SUMIFS('Sequence Routings'!E:E,'Sequence Routings'!C:C,'FAB OVERVIEW'!F97,'Sequence Routings'!D:D,'FAB OVERVIEW'!$F$7)</f>
        <v>0.4002</v>
      </c>
      <c r="I97" s="41" t="s">
        <v>6769</v>
      </c>
      <c r="S97" s="54"/>
    </row>
    <row r="98" spans="2:19" x14ac:dyDescent="0.35">
      <c r="B98" s="13" t="str">
        <v>105812-FLAT</v>
      </c>
      <c r="C98" s="13" cm="1">
        <f t="array" ref="C98">SUM(_xlfn._xlws.FILTER('A02 FAB'!$D$5:$D$60,'A02 FAB'!$B$5:$B$60='FAB OVERVIEW'!B98,_xlfn._xlws.FILTER('A03 FAB'!$D$5:$D$100,'A03 FAB'!$B$5:$B$100='FAB OVERVIEW'!B98,_xlfn._xlws.FILTER('A05 FAB'!$C$7:$C$13,'A05 FAB'!$A$7:$A$13='FAB OVERVIEW'!B98,_xlfn._xlws.FILTER('A07 FAB'!$D$5:$D$125,'A07 FAB'!$B$5:$B$125='FAB OVERVIEW'!B98)))))</f>
        <v>225</v>
      </c>
      <c r="D98" s="41">
        <f>C98*SUMIFS('Sequence Routings'!H:H,'Sequence Routings'!C:C,'FAB OVERVIEW'!B98,'Sequence Routings'!D:D,'FAB OVERVIEW'!$B$7)+SUMIFS('Sequence Routings'!E:E,'Sequence Routings'!C:C,'FAB OVERVIEW'!B98,'Sequence Routings'!D:D,'FAB OVERVIEW'!$B$7)</f>
        <v>0.81125000000000003</v>
      </c>
      <c r="E98" s="52">
        <f>C98*SUMIFS('Sequence Routings'!H:H,'Sequence Routings'!C:C,'FAB OVERVIEW'!B98,'Sequence Routings'!D:D,'FAB OVERVIEW'!$E$7)+SUMIFS('Sequence Routings'!E:E,'Sequence Routings'!C:C,'FAB OVERVIEW'!B98,'Sequence Routings'!D:D,'FAB OVERVIEW'!$E$7)</f>
        <v>0.48829999999999996</v>
      </c>
      <c r="F98" s="13">
        <v>105017</v>
      </c>
      <c r="G98" s="13" cm="1">
        <f t="array" ref="G98">SUM(_xlfn._xlws.FILTER('A02 FAB'!$D$5:$D$60,'A02 FAB'!$B$5:$B$60='FAB OVERVIEW'!F98,_xlfn._xlws.FILTER('A03 FAB'!$D$5:$D$100,'A03 FAB'!$B$5:$B$100='FAB OVERVIEW'!F98,_xlfn._xlws.FILTER('A05 FAB'!$C$7:$C$13,'A05 FAB'!$A$7:$A$13='FAB OVERVIEW'!F98,_xlfn._xlws.FILTER('A07 FAB'!$D$5:$D$125,'A07 FAB'!$B$5:$B$125='FAB OVERVIEW'!F98)))))</f>
        <v>215</v>
      </c>
      <c r="H98" s="14">
        <f>G98*SUMIFS('Sequence Routings'!H:H,'Sequence Routings'!C:C,'FAB OVERVIEW'!F98,'Sequence Routings'!D:D,'FAB OVERVIEW'!$F$7)+SUMIFS('Sequence Routings'!E:E,'Sequence Routings'!C:C,'FAB OVERVIEW'!F98,'Sequence Routings'!D:D,'FAB OVERVIEW'!$F$7)</f>
        <v>2.1592000000000002</v>
      </c>
      <c r="I98" s="41" t="s">
        <v>6774</v>
      </c>
      <c r="S98" s="54"/>
    </row>
    <row r="99" spans="2:19" x14ac:dyDescent="0.35">
      <c r="B99" s="13">
        <v>105944</v>
      </c>
      <c r="C99" s="13" cm="1">
        <f t="array" ref="C99">SUM(_xlfn._xlws.FILTER('A02 FAB'!$D$5:$D$60,'A02 FAB'!$B$5:$B$60='FAB OVERVIEW'!B99,_xlfn._xlws.FILTER('A03 FAB'!$D$5:$D$100,'A03 FAB'!$B$5:$B$100='FAB OVERVIEW'!B99,_xlfn._xlws.FILTER('A05 FAB'!$C$7:$C$13,'A05 FAB'!$A$7:$A$13='FAB OVERVIEW'!B99,_xlfn._xlws.FILTER('A07 FAB'!$D$5:$D$125,'A07 FAB'!$B$5:$B$125='FAB OVERVIEW'!B99)))))</f>
        <v>285</v>
      </c>
      <c r="D99" s="41">
        <f>C99*SUMIFS('Sequence Routings'!H:H,'Sequence Routings'!C:C,'FAB OVERVIEW'!B99,'Sequence Routings'!D:D,'FAB OVERVIEW'!$B$7)+SUMIFS('Sequence Routings'!E:E,'Sequence Routings'!C:C,'FAB OVERVIEW'!B99,'Sequence Routings'!D:D,'FAB OVERVIEW'!$B$7)</f>
        <v>1.0209999999999999</v>
      </c>
      <c r="E99" s="52">
        <f>C99*SUMIFS('Sequence Routings'!H:H,'Sequence Routings'!C:C,'FAB OVERVIEW'!B99,'Sequence Routings'!D:D,'FAB OVERVIEW'!$E$7)+SUMIFS('Sequence Routings'!E:E,'Sequence Routings'!C:C,'FAB OVERVIEW'!B99,'Sequence Routings'!D:D,'FAB OVERVIEW'!$E$7)</f>
        <v>0.10895000000000001</v>
      </c>
      <c r="F99" s="13" t="str">
        <v>105812-FORM</v>
      </c>
      <c r="G99" s="13" cm="1">
        <f t="array" ref="G99">SUM(_xlfn._xlws.FILTER('A02 FAB'!$D$5:$D$60,'A02 FAB'!$B$5:$B$60='FAB OVERVIEW'!F99,_xlfn._xlws.FILTER('A03 FAB'!$D$5:$D$100,'A03 FAB'!$B$5:$B$100='FAB OVERVIEW'!F99,_xlfn._xlws.FILTER('A05 FAB'!$C$7:$C$13,'A05 FAB'!$A$7:$A$13='FAB OVERVIEW'!F99,_xlfn._xlws.FILTER('A07 FAB'!$D$5:$D$125,'A07 FAB'!$B$5:$B$125='FAB OVERVIEW'!F99)))))</f>
        <v>225</v>
      </c>
      <c r="H99" s="14">
        <f>G99*SUMIFS('Sequence Routings'!H:H,'Sequence Routings'!C:C,'FAB OVERVIEW'!F99,'Sequence Routings'!D:D,'FAB OVERVIEW'!$F$7)+SUMIFS('Sequence Routings'!E:E,'Sequence Routings'!C:C,'FAB OVERVIEW'!F99,'Sequence Routings'!D:D,'FAB OVERVIEW'!$F$7)</f>
        <v>3.8075000000000001</v>
      </c>
      <c r="I99" s="41" t="s">
        <v>6774</v>
      </c>
      <c r="S99" s="54"/>
    </row>
    <row r="100" spans="2:19" x14ac:dyDescent="0.35">
      <c r="B100" s="13" t="str">
        <v>20-02-P</v>
      </c>
      <c r="C100" s="13" cm="1">
        <f t="array" ref="C100">SUM(_xlfn._xlws.FILTER('A02 FAB'!$D$5:$D$60,'A02 FAB'!$B$5:$B$60='FAB OVERVIEW'!B100,_xlfn._xlws.FILTER('A03 FAB'!$D$5:$D$100,'A03 FAB'!$B$5:$B$100='FAB OVERVIEW'!B100,_xlfn._xlws.FILTER('A05 FAB'!$C$7:$C$13,'A05 FAB'!$A$7:$A$13='FAB OVERVIEW'!B100,_xlfn._xlws.FILTER('A07 FAB'!$D$5:$D$125,'A07 FAB'!$B$5:$B$125='FAB OVERVIEW'!B100)))))</f>
        <v>940</v>
      </c>
      <c r="D100" s="41">
        <f>C100*SUMIFS('Sequence Routings'!H:H,'Sequence Routings'!C:C,'FAB OVERVIEW'!B100,'Sequence Routings'!D:D,'FAB OVERVIEW'!$B$7)+SUMIFS('Sequence Routings'!E:E,'Sequence Routings'!C:C,'FAB OVERVIEW'!B100,'Sequence Routings'!D:D,'FAB OVERVIEW'!$B$7)</f>
        <v>9.9734999999999996</v>
      </c>
      <c r="E100" s="52">
        <f>C100*SUMIFS('Sequence Routings'!H:H,'Sequence Routings'!C:C,'FAB OVERVIEW'!B100,'Sequence Routings'!D:D,'FAB OVERVIEW'!$E$7)+SUMIFS('Sequence Routings'!E:E,'Sequence Routings'!C:C,'FAB OVERVIEW'!B100,'Sequence Routings'!D:D,'FAB OVERVIEW'!$E$7)</f>
        <v>3.7492999999999999</v>
      </c>
      <c r="F100" s="13" t="str">
        <v>20-02</v>
      </c>
      <c r="G100" s="13" cm="1">
        <f t="array" ref="G100">SUM(_xlfn._xlws.FILTER('A02 FAB'!$D$5:$D$60,'A02 FAB'!$B$5:$B$60='FAB OVERVIEW'!F100,_xlfn._xlws.FILTER('A03 FAB'!$D$5:$D$100,'A03 FAB'!$B$5:$B$100='FAB OVERVIEW'!F100,_xlfn._xlws.FILTER('A05 FAB'!$C$7:$C$13,'A05 FAB'!$A$7:$A$13='FAB OVERVIEW'!F100,_xlfn._xlws.FILTER('A07 FAB'!$D$5:$D$125,'A07 FAB'!$B$5:$B$125='FAB OVERVIEW'!F100)))))</f>
        <v>1030</v>
      </c>
      <c r="H100" s="14">
        <f>G100*SUMIFS('Sequence Routings'!H:H,'Sequence Routings'!C:C,'FAB OVERVIEW'!F100,'Sequence Routings'!D:D,'FAB OVERVIEW'!$F$7)+SUMIFS('Sequence Routings'!E:E,'Sequence Routings'!C:C,'FAB OVERVIEW'!F100,'Sequence Routings'!D:D,'FAB OVERVIEW'!$F$7)</f>
        <v>11.7424</v>
      </c>
      <c r="I100" s="41" t="s">
        <v>6772</v>
      </c>
      <c r="S100" s="54"/>
    </row>
    <row r="101" spans="2:19" x14ac:dyDescent="0.35">
      <c r="B101" s="13" t="str">
        <v>20-04</v>
      </c>
      <c r="C101" s="13" cm="1">
        <f t="array" ref="C101">SUM(_xlfn._xlws.FILTER('A02 FAB'!$D$5:$D$60,'A02 FAB'!$B$5:$B$60='FAB OVERVIEW'!B101,_xlfn._xlws.FILTER('A03 FAB'!$D$5:$D$100,'A03 FAB'!$B$5:$B$100='FAB OVERVIEW'!B101,_xlfn._xlws.FILTER('A05 FAB'!$C$7:$C$13,'A05 FAB'!$A$7:$A$13='FAB OVERVIEW'!B101,_xlfn._xlws.FILTER('A07 FAB'!$D$5:$D$125,'A07 FAB'!$B$5:$B$125='FAB OVERVIEW'!B101)))))</f>
        <v>1030</v>
      </c>
      <c r="D101" s="41">
        <f>C101*SUMIFS('Sequence Routings'!H:H,'Sequence Routings'!C:C,'FAB OVERVIEW'!B101,'Sequence Routings'!D:D,'FAB OVERVIEW'!$B$7)+SUMIFS('Sequence Routings'!E:E,'Sequence Routings'!C:C,'FAB OVERVIEW'!B101,'Sequence Routings'!D:D,'FAB OVERVIEW'!$B$7)</f>
        <v>10.7897</v>
      </c>
      <c r="E101" s="52">
        <f>C101*SUMIFS('Sequence Routings'!H:H,'Sequence Routings'!C:C,'FAB OVERVIEW'!B101,'Sequence Routings'!D:D,'FAB OVERVIEW'!$E$7)+SUMIFS('Sequence Routings'!E:E,'Sequence Routings'!C:C,'FAB OVERVIEW'!B101,'Sequence Routings'!D:D,'FAB OVERVIEW'!$E$7)</f>
        <v>10.3833</v>
      </c>
      <c r="F101" s="13" t="str">
        <v>20-04</v>
      </c>
      <c r="G101" s="13" cm="1">
        <f t="array" ref="G101">SUM(_xlfn._xlws.FILTER('A02 FAB'!$D$5:$D$60,'A02 FAB'!$B$5:$B$60='FAB OVERVIEW'!F101,_xlfn._xlws.FILTER('A03 FAB'!$D$5:$D$100,'A03 FAB'!$B$5:$B$100='FAB OVERVIEW'!F101,_xlfn._xlws.FILTER('A05 FAB'!$C$7:$C$13,'A05 FAB'!$A$7:$A$13='FAB OVERVIEW'!F101,_xlfn._xlws.FILTER('A07 FAB'!$D$5:$D$125,'A07 FAB'!$B$5:$B$125='FAB OVERVIEW'!F101)))))</f>
        <v>1030</v>
      </c>
      <c r="H101" s="14">
        <f>G101*SUMIFS('Sequence Routings'!H:H,'Sequence Routings'!C:C,'FAB OVERVIEW'!F101,'Sequence Routings'!D:D,'FAB OVERVIEW'!$F$7)+SUMIFS('Sequence Routings'!E:E,'Sequence Routings'!C:C,'FAB OVERVIEW'!F101,'Sequence Routings'!D:D,'FAB OVERVIEW'!$F$7)</f>
        <v>5.1808999999999994</v>
      </c>
      <c r="I101" s="41" t="s">
        <v>6772</v>
      </c>
      <c r="S101" s="54"/>
    </row>
    <row r="102" spans="2:19" x14ac:dyDescent="0.35">
      <c r="B102" s="13" t="str">
        <v>20-10</v>
      </c>
      <c r="C102" s="13" cm="1">
        <f t="array" ref="C102">SUM(_xlfn._xlws.FILTER('A02 FAB'!$D$5:$D$60,'A02 FAB'!$B$5:$B$60='FAB OVERVIEW'!B102,_xlfn._xlws.FILTER('A03 FAB'!$D$5:$D$100,'A03 FAB'!$B$5:$B$100='FAB OVERVIEW'!B102,_xlfn._xlws.FILTER('A05 FAB'!$C$7:$C$13,'A05 FAB'!$A$7:$A$13='FAB OVERVIEW'!B102,_xlfn._xlws.FILTER('A07 FAB'!$D$5:$D$125,'A07 FAB'!$B$5:$B$125='FAB OVERVIEW'!B102)))))</f>
        <v>90</v>
      </c>
      <c r="D102" s="41">
        <f>C102*SUMIFS('Sequence Routings'!H:H,'Sequence Routings'!C:C,'FAB OVERVIEW'!B102,'Sequence Routings'!D:D,'FAB OVERVIEW'!$B$7)+SUMIFS('Sequence Routings'!E:E,'Sequence Routings'!C:C,'FAB OVERVIEW'!B102,'Sequence Routings'!D:D,'FAB OVERVIEW'!$B$7)</f>
        <v>1.3443000000000001</v>
      </c>
      <c r="E102" s="52">
        <f>C102*SUMIFS('Sequence Routings'!H:H,'Sequence Routings'!C:C,'FAB OVERVIEW'!B102,'Sequence Routings'!D:D,'FAB OVERVIEW'!$E$7)+SUMIFS('Sequence Routings'!E:E,'Sequence Routings'!C:C,'FAB OVERVIEW'!B102,'Sequence Routings'!D:D,'FAB OVERVIEW'!$E$7)</f>
        <v>0.51529999999999998</v>
      </c>
      <c r="F102" s="13" t="str">
        <v>20-10</v>
      </c>
      <c r="G102" s="13" cm="1">
        <f t="array" ref="G102">SUM(_xlfn._xlws.FILTER('A02 FAB'!$D$5:$D$60,'A02 FAB'!$B$5:$B$60='FAB OVERVIEW'!F102,_xlfn._xlws.FILTER('A03 FAB'!$D$5:$D$100,'A03 FAB'!$B$5:$B$100='FAB OVERVIEW'!F102,_xlfn._xlws.FILTER('A05 FAB'!$C$7:$C$13,'A05 FAB'!$A$7:$A$13='FAB OVERVIEW'!F102,_xlfn._xlws.FILTER('A07 FAB'!$D$5:$D$125,'A07 FAB'!$B$5:$B$125='FAB OVERVIEW'!F102)))))</f>
        <v>90</v>
      </c>
      <c r="H102" s="14">
        <f>G102*SUMIFS('Sequence Routings'!H:H,'Sequence Routings'!C:C,'FAB OVERVIEW'!F102,'Sequence Routings'!D:D,'FAB OVERVIEW'!$F$7)+SUMIFS('Sequence Routings'!E:E,'Sequence Routings'!C:C,'FAB OVERVIEW'!F102,'Sequence Routings'!D:D,'FAB OVERVIEW'!$F$7)</f>
        <v>6.04</v>
      </c>
      <c r="I102" s="41" t="s">
        <v>6775</v>
      </c>
      <c r="S102" s="54"/>
    </row>
    <row r="103" spans="2:19" x14ac:dyDescent="0.35">
      <c r="B103" s="13" t="str">
        <v>20-11</v>
      </c>
      <c r="C103" s="13" cm="1">
        <f t="array" ref="C103">SUM(_xlfn._xlws.FILTER('A02 FAB'!$D$5:$D$60,'A02 FAB'!$B$5:$B$60='FAB OVERVIEW'!B103,_xlfn._xlws.FILTER('A03 FAB'!$D$5:$D$100,'A03 FAB'!$B$5:$B$100='FAB OVERVIEW'!B103,_xlfn._xlws.FILTER('A05 FAB'!$C$7:$C$13,'A05 FAB'!$A$7:$A$13='FAB OVERVIEW'!B103,_xlfn._xlws.FILTER('A07 FAB'!$D$5:$D$125,'A07 FAB'!$B$5:$B$125='FAB OVERVIEW'!B103)))))</f>
        <v>90</v>
      </c>
      <c r="D103" s="41">
        <f>C103*SUMIFS('Sequence Routings'!H:H,'Sequence Routings'!C:C,'FAB OVERVIEW'!B103,'Sequence Routings'!D:D,'FAB OVERVIEW'!$B$7)+SUMIFS('Sequence Routings'!E:E,'Sequence Routings'!C:C,'FAB OVERVIEW'!B103,'Sequence Routings'!D:D,'FAB OVERVIEW'!$B$7)</f>
        <v>1.419</v>
      </c>
      <c r="E103" s="52">
        <f>C103*SUMIFS('Sequence Routings'!H:H,'Sequence Routings'!C:C,'FAB OVERVIEW'!B103,'Sequence Routings'!D:D,'FAB OVERVIEW'!$E$7)+SUMIFS('Sequence Routings'!E:E,'Sequence Routings'!C:C,'FAB OVERVIEW'!B103,'Sequence Routings'!D:D,'FAB OVERVIEW'!$E$7)</f>
        <v>0.86629999999999996</v>
      </c>
      <c r="F103" s="13" t="str">
        <v>20-11</v>
      </c>
      <c r="G103" s="13" cm="1">
        <f t="array" ref="G103">SUM(_xlfn._xlws.FILTER('A02 FAB'!$D$5:$D$60,'A02 FAB'!$B$5:$B$60='FAB OVERVIEW'!F103,_xlfn._xlws.FILTER('A03 FAB'!$D$5:$D$100,'A03 FAB'!$B$5:$B$100='FAB OVERVIEW'!F103,_xlfn._xlws.FILTER('A05 FAB'!$C$7:$C$13,'A05 FAB'!$A$7:$A$13='FAB OVERVIEW'!F103,_xlfn._xlws.FILTER('A07 FAB'!$D$5:$D$125,'A07 FAB'!$B$5:$B$125='FAB OVERVIEW'!F103)))))</f>
        <v>90</v>
      </c>
      <c r="H103" s="14">
        <f>G103*SUMIFS('Sequence Routings'!H:H,'Sequence Routings'!C:C,'FAB OVERVIEW'!F103,'Sequence Routings'!D:D,'FAB OVERVIEW'!$F$7)+SUMIFS('Sequence Routings'!E:E,'Sequence Routings'!C:C,'FAB OVERVIEW'!F103,'Sequence Routings'!D:D,'FAB OVERVIEW'!$F$7)</f>
        <v>1.5999999999999999</v>
      </c>
      <c r="I103" s="41" t="s">
        <v>6774</v>
      </c>
      <c r="S103" s="53"/>
    </row>
    <row r="104" spans="2:19" x14ac:dyDescent="0.35">
      <c r="B104" s="13" t="str">
        <v>20-12</v>
      </c>
      <c r="C104" s="13" cm="1">
        <f t="array" ref="C104">SUM(_xlfn._xlws.FILTER('A02 FAB'!$D$5:$D$60,'A02 FAB'!$B$5:$B$60='FAB OVERVIEW'!B104,_xlfn._xlws.FILTER('A03 FAB'!$D$5:$D$100,'A03 FAB'!$B$5:$B$100='FAB OVERVIEW'!B104,_xlfn._xlws.FILTER('A05 FAB'!$C$7:$C$13,'A05 FAB'!$A$7:$A$13='FAB OVERVIEW'!B104,_xlfn._xlws.FILTER('A07 FAB'!$D$5:$D$125,'A07 FAB'!$B$5:$B$125='FAB OVERVIEW'!B104)))))</f>
        <v>90</v>
      </c>
      <c r="D104" s="41">
        <f>C104*SUMIFS('Sequence Routings'!H:H,'Sequence Routings'!C:C,'FAB OVERVIEW'!B104,'Sequence Routings'!D:D,'FAB OVERVIEW'!$B$7)+SUMIFS('Sequence Routings'!E:E,'Sequence Routings'!C:C,'FAB OVERVIEW'!B104,'Sequence Routings'!D:D,'FAB OVERVIEW'!$B$7)</f>
        <v>0.49199999999999999</v>
      </c>
      <c r="E104" s="52">
        <f>C104*SUMIFS('Sequence Routings'!H:H,'Sequence Routings'!C:C,'FAB OVERVIEW'!B104,'Sequence Routings'!D:D,'FAB OVERVIEW'!$E$7)+SUMIFS('Sequence Routings'!E:E,'Sequence Routings'!C:C,'FAB OVERVIEW'!B104,'Sequence Routings'!D:D,'FAB OVERVIEW'!$E$7)</f>
        <v>0.20839999999999997</v>
      </c>
      <c r="F104" s="13" t="str">
        <v>20-12</v>
      </c>
      <c r="G104" s="13" cm="1">
        <f t="array" ref="G104">SUM(_xlfn._xlws.FILTER('A02 FAB'!$D$5:$D$60,'A02 FAB'!$B$5:$B$60='FAB OVERVIEW'!F104,_xlfn._xlws.FILTER('A03 FAB'!$D$5:$D$100,'A03 FAB'!$B$5:$B$100='FAB OVERVIEW'!F104,_xlfn._xlws.FILTER('A05 FAB'!$C$7:$C$13,'A05 FAB'!$A$7:$A$13='FAB OVERVIEW'!F104,_xlfn._xlws.FILTER('A07 FAB'!$D$5:$D$125,'A07 FAB'!$B$5:$B$125='FAB OVERVIEW'!F104)))))</f>
        <v>90</v>
      </c>
      <c r="H104" s="14">
        <f>G104*SUMIFS('Sequence Routings'!H:H,'Sequence Routings'!C:C,'FAB OVERVIEW'!F104,'Sequence Routings'!D:D,'FAB OVERVIEW'!$F$7)+SUMIFS('Sequence Routings'!E:E,'Sequence Routings'!C:C,'FAB OVERVIEW'!F104,'Sequence Routings'!D:D,'FAB OVERVIEW'!$F$7)</f>
        <v>1.5670000000000002</v>
      </c>
      <c r="I104" s="41" t="s">
        <v>6770</v>
      </c>
      <c r="S104" s="53"/>
    </row>
    <row r="105" spans="2:19" x14ac:dyDescent="0.35">
      <c r="B105" s="13" t="str">
        <v>20-13</v>
      </c>
      <c r="C105" s="13" cm="1">
        <f t="array" ref="C105">SUM(_xlfn._xlws.FILTER('A02 FAB'!$D$5:$D$60,'A02 FAB'!$B$5:$B$60='FAB OVERVIEW'!B105,_xlfn._xlws.FILTER('A03 FAB'!$D$5:$D$100,'A03 FAB'!$B$5:$B$100='FAB OVERVIEW'!B105,_xlfn._xlws.FILTER('A05 FAB'!$C$7:$C$13,'A05 FAB'!$A$7:$A$13='FAB OVERVIEW'!B105,_xlfn._xlws.FILTER('A07 FAB'!$D$5:$D$125,'A07 FAB'!$B$5:$B$125='FAB OVERVIEW'!B105)))))</f>
        <v>90</v>
      </c>
      <c r="D105" s="41">
        <f>C105*SUMIFS('Sequence Routings'!H:H,'Sequence Routings'!C:C,'FAB OVERVIEW'!B105,'Sequence Routings'!D:D,'FAB OVERVIEW'!$B$7)+SUMIFS('Sequence Routings'!E:E,'Sequence Routings'!C:C,'FAB OVERVIEW'!B105,'Sequence Routings'!D:D,'FAB OVERVIEW'!$B$7)</f>
        <v>0.47310000000000002</v>
      </c>
      <c r="E105" s="52">
        <f>C105*SUMIFS('Sequence Routings'!H:H,'Sequence Routings'!C:C,'FAB OVERVIEW'!B105,'Sequence Routings'!D:D,'FAB OVERVIEW'!$E$7)+SUMIFS('Sequence Routings'!E:E,'Sequence Routings'!C:C,'FAB OVERVIEW'!B105,'Sequence Routings'!D:D,'FAB OVERVIEW'!$E$7)</f>
        <v>0.21290000000000003</v>
      </c>
      <c r="F105" s="13" t="str">
        <v>20-13</v>
      </c>
      <c r="G105" s="13" cm="1">
        <f t="array" ref="G105">SUM(_xlfn._xlws.FILTER('A02 FAB'!$D$5:$D$60,'A02 FAB'!$B$5:$B$60='FAB OVERVIEW'!F105,_xlfn._xlws.FILTER('A03 FAB'!$D$5:$D$100,'A03 FAB'!$B$5:$B$100='FAB OVERVIEW'!F105,_xlfn._xlws.FILTER('A05 FAB'!$C$7:$C$13,'A05 FAB'!$A$7:$A$13='FAB OVERVIEW'!F105,_xlfn._xlws.FILTER('A07 FAB'!$D$5:$D$125,'A07 FAB'!$B$5:$B$125='FAB OVERVIEW'!F105)))))</f>
        <v>90</v>
      </c>
      <c r="H105" s="14">
        <f>G105*SUMIFS('Sequence Routings'!H:H,'Sequence Routings'!C:C,'FAB OVERVIEW'!F105,'Sequence Routings'!D:D,'FAB OVERVIEW'!$F$7)+SUMIFS('Sequence Routings'!E:E,'Sequence Routings'!C:C,'FAB OVERVIEW'!F105,'Sequence Routings'!D:D,'FAB OVERVIEW'!$F$7)</f>
        <v>1.6663999999999999</v>
      </c>
      <c r="I105" s="41" t="s">
        <v>6770</v>
      </c>
      <c r="S105" s="54"/>
    </row>
    <row r="106" spans="2:19" x14ac:dyDescent="0.35">
      <c r="B106" s="13" t="str">
        <v>22-01</v>
      </c>
      <c r="C106" s="13" cm="1">
        <f t="array" ref="C106">SUM(_xlfn._xlws.FILTER('A02 FAB'!$D$5:$D$60,'A02 FAB'!$B$5:$B$60='FAB OVERVIEW'!B106,_xlfn._xlws.FILTER('A03 FAB'!$D$5:$D$100,'A03 FAB'!$B$5:$B$100='FAB OVERVIEW'!B106,_xlfn._xlws.FILTER('A05 FAB'!$C$7:$C$13,'A05 FAB'!$A$7:$A$13='FAB OVERVIEW'!B106,_xlfn._xlws.FILTER('A07 FAB'!$D$5:$D$125,'A07 FAB'!$B$5:$B$125='FAB OVERVIEW'!B106)))))</f>
        <v>40</v>
      </c>
      <c r="D106" s="41">
        <f>C106*SUMIFS('Sequence Routings'!H:H,'Sequence Routings'!C:C,'FAB OVERVIEW'!B106,'Sequence Routings'!D:D,'FAB OVERVIEW'!$B$7)+SUMIFS('Sequence Routings'!E:E,'Sequence Routings'!C:C,'FAB OVERVIEW'!B106,'Sequence Routings'!D:D,'FAB OVERVIEW'!$B$7)</f>
        <v>0.73</v>
      </c>
      <c r="E106" s="52">
        <f>C106*SUMIFS('Sequence Routings'!H:H,'Sequence Routings'!C:C,'FAB OVERVIEW'!B106,'Sequence Routings'!D:D,'FAB OVERVIEW'!$E$7)+SUMIFS('Sequence Routings'!E:E,'Sequence Routings'!C:C,'FAB OVERVIEW'!B106,'Sequence Routings'!D:D,'FAB OVERVIEW'!$E$7)</f>
        <v>0.25009999999999999</v>
      </c>
      <c r="F106" s="13" t="str">
        <v>22-01</v>
      </c>
      <c r="G106" s="13" cm="1">
        <f t="array" ref="G106">SUM(_xlfn._xlws.FILTER('A02 FAB'!$D$5:$D$60,'A02 FAB'!$B$5:$B$60='FAB OVERVIEW'!F106,_xlfn._xlws.FILTER('A03 FAB'!$D$5:$D$100,'A03 FAB'!$B$5:$B$100='FAB OVERVIEW'!F106,_xlfn._xlws.FILTER('A05 FAB'!$C$7:$C$13,'A05 FAB'!$A$7:$A$13='FAB OVERVIEW'!F106,_xlfn._xlws.FILTER('A07 FAB'!$D$5:$D$125,'A07 FAB'!$B$5:$B$125='FAB OVERVIEW'!F106)))))</f>
        <v>40</v>
      </c>
      <c r="H106" s="14">
        <f>G106*SUMIFS('Sequence Routings'!H:H,'Sequence Routings'!C:C,'FAB OVERVIEW'!F106,'Sequence Routings'!D:D,'FAB OVERVIEW'!$F$7)+SUMIFS('Sequence Routings'!E:E,'Sequence Routings'!C:C,'FAB OVERVIEW'!F106,'Sequence Routings'!D:D,'FAB OVERVIEW'!$F$7)</f>
        <v>1.67</v>
      </c>
      <c r="I106" s="41" t="s">
        <v>6770</v>
      </c>
      <c r="S106" s="54"/>
    </row>
    <row r="107" spans="2:19" x14ac:dyDescent="0.35">
      <c r="B107" s="13" t="str">
        <v>22-02</v>
      </c>
      <c r="C107" s="13" cm="1">
        <f t="array" ref="C107">SUM(_xlfn._xlws.FILTER('A02 FAB'!$D$5:$D$60,'A02 FAB'!$B$5:$B$60='FAB OVERVIEW'!B107,_xlfn._xlws.FILTER('A03 FAB'!$D$5:$D$100,'A03 FAB'!$B$5:$B$100='FAB OVERVIEW'!B107,_xlfn._xlws.FILTER('A05 FAB'!$C$7:$C$13,'A05 FAB'!$A$7:$A$13='FAB OVERVIEW'!B107,_xlfn._xlws.FILTER('A07 FAB'!$D$5:$D$125,'A07 FAB'!$B$5:$B$125='FAB OVERVIEW'!B107)))))</f>
        <v>40</v>
      </c>
      <c r="D107" s="41">
        <f>C107*SUMIFS('Sequence Routings'!H:H,'Sequence Routings'!C:C,'FAB OVERVIEW'!B107,'Sequence Routings'!D:D,'FAB OVERVIEW'!$B$7)+SUMIFS('Sequence Routings'!E:E,'Sequence Routings'!C:C,'FAB OVERVIEW'!B107,'Sequence Routings'!D:D,'FAB OVERVIEW'!$B$7)</f>
        <v>1.9599999999999999E-2</v>
      </c>
      <c r="E107" s="52">
        <f>C107*SUMIFS('Sequence Routings'!H:H,'Sequence Routings'!C:C,'FAB OVERVIEW'!B107,'Sequence Routings'!D:D,'FAB OVERVIEW'!$E$7)+SUMIFS('Sequence Routings'!E:E,'Sequence Routings'!C:C,'FAB OVERVIEW'!B107,'Sequence Routings'!D:D,'FAB OVERVIEW'!$E$7)</f>
        <v>0.48330000000000001</v>
      </c>
      <c r="F107" s="13" t="str">
        <v>22-02</v>
      </c>
      <c r="G107" s="13" cm="1">
        <f t="array" ref="G107">SUM(_xlfn._xlws.FILTER('A02 FAB'!$D$5:$D$60,'A02 FAB'!$B$5:$B$60='FAB OVERVIEW'!F107,_xlfn._xlws.FILTER('A03 FAB'!$D$5:$D$100,'A03 FAB'!$B$5:$B$100='FAB OVERVIEW'!F107,_xlfn._xlws.FILTER('A05 FAB'!$C$7:$C$13,'A05 FAB'!$A$7:$A$13='FAB OVERVIEW'!F107,_xlfn._xlws.FILTER('A07 FAB'!$D$5:$D$125,'A07 FAB'!$B$5:$B$125='FAB OVERVIEW'!F107)))))</f>
        <v>40</v>
      </c>
      <c r="H107" s="14">
        <f>G107*SUMIFS('Sequence Routings'!H:H,'Sequence Routings'!C:C,'FAB OVERVIEW'!F107,'Sequence Routings'!D:D,'FAB OVERVIEW'!$F$7)+SUMIFS('Sequence Routings'!E:E,'Sequence Routings'!C:C,'FAB OVERVIEW'!F107,'Sequence Routings'!D:D,'FAB OVERVIEW'!$F$7)</f>
        <v>0.46600000000000003</v>
      </c>
      <c r="I107" s="41" t="s">
        <v>6770</v>
      </c>
      <c r="S107" s="54"/>
    </row>
    <row r="108" spans="2:19" x14ac:dyDescent="0.35">
      <c r="B108" s="13" t="str">
        <v>22-24</v>
      </c>
      <c r="C108" s="13" cm="1">
        <f t="array" ref="C108">SUM(_xlfn._xlws.FILTER('A02 FAB'!$D$5:$D$60,'A02 FAB'!$B$5:$B$60='FAB OVERVIEW'!B108,_xlfn._xlws.FILTER('A03 FAB'!$D$5:$D$100,'A03 FAB'!$B$5:$B$100='FAB OVERVIEW'!B108,_xlfn._xlws.FILTER('A05 FAB'!$C$7:$C$13,'A05 FAB'!$A$7:$A$13='FAB OVERVIEW'!B108,_xlfn._xlws.FILTER('A07 FAB'!$D$5:$D$125,'A07 FAB'!$B$5:$B$125='FAB OVERVIEW'!B108)))))</f>
        <v>50</v>
      </c>
      <c r="D108" s="41">
        <f>C108*SUMIFS('Sequence Routings'!H:H,'Sequence Routings'!C:C,'FAB OVERVIEW'!B108,'Sequence Routings'!D:D,'FAB OVERVIEW'!$B$7)+SUMIFS('Sequence Routings'!E:E,'Sequence Routings'!C:C,'FAB OVERVIEW'!B108,'Sequence Routings'!D:D,'FAB OVERVIEW'!$B$7)</f>
        <v>0.42399999999999999</v>
      </c>
      <c r="E108" s="52">
        <f>C108*SUMIFS('Sequence Routings'!H:H,'Sequence Routings'!C:C,'FAB OVERVIEW'!B108,'Sequence Routings'!D:D,'FAB OVERVIEW'!$E$7)+SUMIFS('Sequence Routings'!E:E,'Sequence Routings'!C:C,'FAB OVERVIEW'!B108,'Sequence Routings'!D:D,'FAB OVERVIEW'!$E$7)</f>
        <v>0.26030000000000003</v>
      </c>
      <c r="F108" s="13" t="str">
        <v>22-24</v>
      </c>
      <c r="G108" s="13" cm="1">
        <f t="array" ref="G108">SUM(_xlfn._xlws.FILTER('A02 FAB'!$D$5:$D$60,'A02 FAB'!$B$5:$B$60='FAB OVERVIEW'!F108,_xlfn._xlws.FILTER('A03 FAB'!$D$5:$D$100,'A03 FAB'!$B$5:$B$100='FAB OVERVIEW'!F108,_xlfn._xlws.FILTER('A05 FAB'!$C$7:$C$13,'A05 FAB'!$A$7:$A$13='FAB OVERVIEW'!F108,_xlfn._xlws.FILTER('A07 FAB'!$D$5:$D$125,'A07 FAB'!$B$5:$B$125='FAB OVERVIEW'!F108)))))</f>
        <v>50</v>
      </c>
      <c r="H108" s="14">
        <f>G108*SUMIFS('Sequence Routings'!H:H,'Sequence Routings'!C:C,'FAB OVERVIEW'!F108,'Sequence Routings'!D:D,'FAB OVERVIEW'!$F$7)+SUMIFS('Sequence Routings'!E:E,'Sequence Routings'!C:C,'FAB OVERVIEW'!F108,'Sequence Routings'!D:D,'FAB OVERVIEW'!$F$7)</f>
        <v>1.3330000000000002</v>
      </c>
      <c r="I108" s="41" t="s">
        <v>6770</v>
      </c>
      <c r="S108" s="54"/>
    </row>
    <row r="109" spans="2:19" x14ac:dyDescent="0.35">
      <c r="B109" s="13" t="str">
        <v>22-25</v>
      </c>
      <c r="C109" s="13" cm="1">
        <f t="array" ref="C109">SUM(_xlfn._xlws.FILTER('A02 FAB'!$D$5:$D$60,'A02 FAB'!$B$5:$B$60='FAB OVERVIEW'!B109,_xlfn._xlws.FILTER('A03 FAB'!$D$5:$D$100,'A03 FAB'!$B$5:$B$100='FAB OVERVIEW'!B109,_xlfn._xlws.FILTER('A05 FAB'!$C$7:$C$13,'A05 FAB'!$A$7:$A$13='FAB OVERVIEW'!B109,_xlfn._xlws.FILTER('A07 FAB'!$D$5:$D$125,'A07 FAB'!$B$5:$B$125='FAB OVERVIEW'!B109)))))</f>
        <v>50</v>
      </c>
      <c r="D109" s="41">
        <f>C109*SUMIFS('Sequence Routings'!H:H,'Sequence Routings'!C:C,'FAB OVERVIEW'!B109,'Sequence Routings'!D:D,'FAB OVERVIEW'!$B$7)+SUMIFS('Sequence Routings'!E:E,'Sequence Routings'!C:C,'FAB OVERVIEW'!B109,'Sequence Routings'!D:D,'FAB OVERVIEW'!$B$7)</f>
        <v>0.38950000000000001</v>
      </c>
      <c r="E109" s="52">
        <f>C109*SUMIFS('Sequence Routings'!H:H,'Sequence Routings'!C:C,'FAB OVERVIEW'!B109,'Sequence Routings'!D:D,'FAB OVERVIEW'!$E$7)+SUMIFS('Sequence Routings'!E:E,'Sequence Routings'!C:C,'FAB OVERVIEW'!B109,'Sequence Routings'!D:D,'FAB OVERVIEW'!$E$7)</f>
        <v>0.39229999999999998</v>
      </c>
      <c r="F109" s="13" t="str">
        <v>22-25</v>
      </c>
      <c r="G109" s="13" cm="1">
        <f t="array" ref="G109">SUM(_xlfn._xlws.FILTER('A02 FAB'!$D$5:$D$60,'A02 FAB'!$B$5:$B$60='FAB OVERVIEW'!F109,_xlfn._xlws.FILTER('A03 FAB'!$D$5:$D$100,'A03 FAB'!$B$5:$B$100='FAB OVERVIEW'!F109,_xlfn._xlws.FILTER('A05 FAB'!$C$7:$C$13,'A05 FAB'!$A$7:$A$13='FAB OVERVIEW'!F109,_xlfn._xlws.FILTER('A07 FAB'!$D$5:$D$125,'A07 FAB'!$B$5:$B$125='FAB OVERVIEW'!F109)))))</f>
        <v>50</v>
      </c>
      <c r="H109" s="14">
        <f>G109*SUMIFS('Sequence Routings'!H:H,'Sequence Routings'!C:C,'FAB OVERVIEW'!F109,'Sequence Routings'!D:D,'FAB OVERVIEW'!$F$7)+SUMIFS('Sequence Routings'!E:E,'Sequence Routings'!C:C,'FAB OVERVIEW'!F109,'Sequence Routings'!D:D,'FAB OVERVIEW'!$F$7)</f>
        <v>0.91649999999999998</v>
      </c>
      <c r="I109" s="41" t="s">
        <v>6769</v>
      </c>
      <c r="S109" s="53"/>
    </row>
    <row r="110" spans="2:19" x14ac:dyDescent="0.35">
      <c r="B110" s="13" t="str">
        <v>22-26</v>
      </c>
      <c r="C110" s="13" cm="1">
        <f t="array" ref="C110">SUM(_xlfn._xlws.FILTER('A02 FAB'!$D$5:$D$60,'A02 FAB'!$B$5:$B$60='FAB OVERVIEW'!B110,_xlfn._xlws.FILTER('A03 FAB'!$D$5:$D$100,'A03 FAB'!$B$5:$B$100='FAB OVERVIEW'!B110,_xlfn._xlws.FILTER('A05 FAB'!$C$7:$C$13,'A05 FAB'!$A$7:$A$13='FAB OVERVIEW'!B110,_xlfn._xlws.FILTER('A07 FAB'!$D$5:$D$125,'A07 FAB'!$B$5:$B$125='FAB OVERVIEW'!B110)))))</f>
        <v>50</v>
      </c>
      <c r="D110" s="41">
        <f>C110*SUMIFS('Sequence Routings'!H:H,'Sequence Routings'!C:C,'FAB OVERVIEW'!B110,'Sequence Routings'!D:D,'FAB OVERVIEW'!$B$7)+SUMIFS('Sequence Routings'!E:E,'Sequence Routings'!C:C,'FAB OVERVIEW'!B110,'Sequence Routings'!D:D,'FAB OVERVIEW'!$B$7)</f>
        <v>0.35750000000000004</v>
      </c>
      <c r="E110" s="52">
        <f>C110*SUMIFS('Sequence Routings'!H:H,'Sequence Routings'!C:C,'FAB OVERVIEW'!B110,'Sequence Routings'!D:D,'FAB OVERVIEW'!$E$7)+SUMIFS('Sequence Routings'!E:E,'Sequence Routings'!C:C,'FAB OVERVIEW'!B110,'Sequence Routings'!D:D,'FAB OVERVIEW'!$E$7)</f>
        <v>0.26479999999999998</v>
      </c>
      <c r="F110" s="13" t="str">
        <v>22-26</v>
      </c>
      <c r="G110" s="13" cm="1">
        <f t="array" ref="G110">SUM(_xlfn._xlws.FILTER('A02 FAB'!$D$5:$D$60,'A02 FAB'!$B$5:$B$60='FAB OVERVIEW'!F110,_xlfn._xlws.FILTER('A03 FAB'!$D$5:$D$100,'A03 FAB'!$B$5:$B$100='FAB OVERVIEW'!F110,_xlfn._xlws.FILTER('A05 FAB'!$C$7:$C$13,'A05 FAB'!$A$7:$A$13='FAB OVERVIEW'!F110,_xlfn._xlws.FILTER('A07 FAB'!$D$5:$D$125,'A07 FAB'!$B$5:$B$125='FAB OVERVIEW'!F110)))))</f>
        <v>50</v>
      </c>
      <c r="H110" s="14">
        <f>G110*SUMIFS('Sequence Routings'!H:H,'Sequence Routings'!C:C,'FAB OVERVIEW'!F110,'Sequence Routings'!D:D,'FAB OVERVIEW'!$F$7)+SUMIFS('Sequence Routings'!E:E,'Sequence Routings'!C:C,'FAB OVERVIEW'!F110,'Sequence Routings'!D:D,'FAB OVERVIEW'!$F$7)</f>
        <v>0.33850000000000002</v>
      </c>
      <c r="I110" s="41" t="s">
        <v>6769</v>
      </c>
      <c r="S110" s="53"/>
    </row>
    <row r="111" spans="2:19" x14ac:dyDescent="0.35">
      <c r="B111" s="13" t="str">
        <v>22-28</v>
      </c>
      <c r="C111" s="13" cm="1">
        <f t="array" ref="C111">SUM(_xlfn._xlws.FILTER('A02 FAB'!$D$5:$D$60,'A02 FAB'!$B$5:$B$60='FAB OVERVIEW'!B111,_xlfn._xlws.FILTER('A03 FAB'!$D$5:$D$100,'A03 FAB'!$B$5:$B$100='FAB OVERVIEW'!B111,_xlfn._xlws.FILTER('A05 FAB'!$C$7:$C$13,'A05 FAB'!$A$7:$A$13='FAB OVERVIEW'!B111,_xlfn._xlws.FILTER('A07 FAB'!$D$5:$D$125,'A07 FAB'!$B$5:$B$125='FAB OVERVIEW'!B111)))))</f>
        <v>50</v>
      </c>
      <c r="D111" s="41">
        <f>C111*SUMIFS('Sequence Routings'!H:H,'Sequence Routings'!C:C,'FAB OVERVIEW'!B111,'Sequence Routings'!D:D,'FAB OVERVIEW'!$B$7)+SUMIFS('Sequence Routings'!E:E,'Sequence Routings'!C:C,'FAB OVERVIEW'!B111,'Sequence Routings'!D:D,'FAB OVERVIEW'!$B$7)</f>
        <v>1.3605</v>
      </c>
      <c r="E111" s="52">
        <f>C111*SUMIFS('Sequence Routings'!H:H,'Sequence Routings'!C:C,'FAB OVERVIEW'!B111,'Sequence Routings'!D:D,'FAB OVERVIEW'!$E$7)+SUMIFS('Sequence Routings'!E:E,'Sequence Routings'!C:C,'FAB OVERVIEW'!B111,'Sequence Routings'!D:D,'FAB OVERVIEW'!$E$7)</f>
        <v>0.24730000000000002</v>
      </c>
      <c r="F111" s="13" t="str">
        <v>22-28</v>
      </c>
      <c r="G111" s="13" cm="1">
        <f t="array" ref="G111">SUM(_xlfn._xlws.FILTER('A02 FAB'!$D$5:$D$60,'A02 FAB'!$B$5:$B$60='FAB OVERVIEW'!F111,_xlfn._xlws.FILTER('A03 FAB'!$D$5:$D$100,'A03 FAB'!$B$5:$B$100='FAB OVERVIEW'!F111,_xlfn._xlws.FILTER('A05 FAB'!$C$7:$C$13,'A05 FAB'!$A$7:$A$13='FAB OVERVIEW'!F111,_xlfn._xlws.FILTER('A07 FAB'!$D$5:$D$125,'A07 FAB'!$B$5:$B$125='FAB OVERVIEW'!F111)))))</f>
        <v>50</v>
      </c>
      <c r="H111" s="14">
        <f>G111*SUMIFS('Sequence Routings'!H:H,'Sequence Routings'!C:C,'FAB OVERVIEW'!F111,'Sequence Routings'!D:D,'FAB OVERVIEW'!$F$7)+SUMIFS('Sequence Routings'!E:E,'Sequence Routings'!C:C,'FAB OVERVIEW'!F111,'Sequence Routings'!D:D,'FAB OVERVIEW'!$F$7)</f>
        <v>1.0089999999999999</v>
      </c>
      <c r="I111" s="41" t="s">
        <v>6770</v>
      </c>
      <c r="S111" s="54"/>
    </row>
    <row r="112" spans="2:19" x14ac:dyDescent="0.35">
      <c r="B112" s="13" t="str">
        <v>22-29</v>
      </c>
      <c r="C112" s="13" cm="1">
        <f t="array" ref="C112">SUM(_xlfn._xlws.FILTER('A02 FAB'!$D$5:$D$60,'A02 FAB'!$B$5:$B$60='FAB OVERVIEW'!B112,_xlfn._xlws.FILTER('A03 FAB'!$D$5:$D$100,'A03 FAB'!$B$5:$B$100='FAB OVERVIEW'!B112,_xlfn._xlws.FILTER('A05 FAB'!$C$7:$C$13,'A05 FAB'!$A$7:$A$13='FAB OVERVIEW'!B112,_xlfn._xlws.FILTER('A07 FAB'!$D$5:$D$125,'A07 FAB'!$B$5:$B$125='FAB OVERVIEW'!B112)))))</f>
        <v>50</v>
      </c>
      <c r="D112" s="41">
        <f>C112*SUMIFS('Sequence Routings'!H:H,'Sequence Routings'!C:C,'FAB OVERVIEW'!B112,'Sequence Routings'!D:D,'FAB OVERVIEW'!$B$7)+SUMIFS('Sequence Routings'!E:E,'Sequence Routings'!C:C,'FAB OVERVIEW'!B112,'Sequence Routings'!D:D,'FAB OVERVIEW'!$B$7)</f>
        <v>0.16699999999999998</v>
      </c>
      <c r="E112" s="52">
        <f>C112*SUMIFS('Sequence Routings'!H:H,'Sequence Routings'!C:C,'FAB OVERVIEW'!B112,'Sequence Routings'!D:D,'FAB OVERVIEW'!$E$7)+SUMIFS('Sequence Routings'!E:E,'Sequence Routings'!C:C,'FAB OVERVIEW'!B112,'Sequence Routings'!D:D,'FAB OVERVIEW'!$E$7)</f>
        <v>0.33579999999999999</v>
      </c>
      <c r="F112" s="13" t="str">
        <v>22-29</v>
      </c>
      <c r="G112" s="13" cm="1">
        <f t="array" ref="G112">SUM(_xlfn._xlws.FILTER('A02 FAB'!$D$5:$D$60,'A02 FAB'!$B$5:$B$60='FAB OVERVIEW'!F112,_xlfn._xlws.FILTER('A03 FAB'!$D$5:$D$100,'A03 FAB'!$B$5:$B$100='FAB OVERVIEW'!F112,_xlfn._xlws.FILTER('A05 FAB'!$C$7:$C$13,'A05 FAB'!$A$7:$A$13='FAB OVERVIEW'!F112,_xlfn._xlws.FILTER('A07 FAB'!$D$5:$D$125,'A07 FAB'!$B$5:$B$125='FAB OVERVIEW'!F112)))))</f>
        <v>50</v>
      </c>
      <c r="H112" s="14">
        <f>G112*SUMIFS('Sequence Routings'!H:H,'Sequence Routings'!C:C,'FAB OVERVIEW'!F112,'Sequence Routings'!D:D,'FAB OVERVIEW'!$F$7)+SUMIFS('Sequence Routings'!E:E,'Sequence Routings'!C:C,'FAB OVERVIEW'!F112,'Sequence Routings'!D:D,'FAB OVERVIEW'!$F$7)</f>
        <v>0.35750000000000004</v>
      </c>
      <c r="I112" s="41" t="s">
        <v>6769</v>
      </c>
      <c r="S112" s="53"/>
    </row>
    <row r="113" spans="2:19" x14ac:dyDescent="0.35">
      <c r="B113" s="13" t="str">
        <v>22-31</v>
      </c>
      <c r="C113" s="13" cm="1">
        <f t="array" ref="C113">SUM(_xlfn._xlws.FILTER('A02 FAB'!$D$5:$D$60,'A02 FAB'!$B$5:$B$60='FAB OVERVIEW'!B113,_xlfn._xlws.FILTER('A03 FAB'!$D$5:$D$100,'A03 FAB'!$B$5:$B$100='FAB OVERVIEW'!B113,_xlfn._xlws.FILTER('A05 FAB'!$C$7:$C$13,'A05 FAB'!$A$7:$A$13='FAB OVERVIEW'!B113,_xlfn._xlws.FILTER('A07 FAB'!$D$5:$D$125,'A07 FAB'!$B$5:$B$125='FAB OVERVIEW'!B113)))))</f>
        <v>50</v>
      </c>
      <c r="D113" s="41">
        <f>C113*SUMIFS('Sequence Routings'!H:H,'Sequence Routings'!C:C,'FAB OVERVIEW'!B113,'Sequence Routings'!D:D,'FAB OVERVIEW'!$B$7)+SUMIFS('Sequence Routings'!E:E,'Sequence Routings'!C:C,'FAB OVERVIEW'!B113,'Sequence Routings'!D:D,'FAB OVERVIEW'!$B$7)</f>
        <v>0.13300000000000001</v>
      </c>
      <c r="E113" s="52">
        <f>C113*SUMIFS('Sequence Routings'!H:H,'Sequence Routings'!C:C,'FAB OVERVIEW'!B113,'Sequence Routings'!D:D,'FAB OVERVIEW'!$E$7)+SUMIFS('Sequence Routings'!E:E,'Sequence Routings'!C:C,'FAB OVERVIEW'!B113,'Sequence Routings'!D:D,'FAB OVERVIEW'!$E$7)</f>
        <v>0.26030000000000003</v>
      </c>
      <c r="F113" s="13" t="str">
        <v>22-31</v>
      </c>
      <c r="G113" s="13" cm="1">
        <f t="array" ref="G113">SUM(_xlfn._xlws.FILTER('A02 FAB'!$D$5:$D$60,'A02 FAB'!$B$5:$B$60='FAB OVERVIEW'!F113,_xlfn._xlws.FILTER('A03 FAB'!$D$5:$D$100,'A03 FAB'!$B$5:$B$100='FAB OVERVIEW'!F113,_xlfn._xlws.FILTER('A05 FAB'!$C$7:$C$13,'A05 FAB'!$A$7:$A$13='FAB OVERVIEW'!F113,_xlfn._xlws.FILTER('A07 FAB'!$D$5:$D$125,'A07 FAB'!$B$5:$B$125='FAB OVERVIEW'!F113)))))</f>
        <v>50</v>
      </c>
      <c r="H113" s="14">
        <f>G113*SUMIFS('Sequence Routings'!H:H,'Sequence Routings'!C:C,'FAB OVERVIEW'!F113,'Sequence Routings'!D:D,'FAB OVERVIEW'!$F$7)+SUMIFS('Sequence Routings'!E:E,'Sequence Routings'!C:C,'FAB OVERVIEW'!F113,'Sequence Routings'!D:D,'FAB OVERVIEW'!$F$7)</f>
        <v>1.0190000000000001</v>
      </c>
      <c r="I113" s="41" t="s">
        <v>6770</v>
      </c>
      <c r="S113" s="53"/>
    </row>
    <row r="114" spans="2:19" x14ac:dyDescent="0.35">
      <c r="B114" s="13" t="str">
        <v>24-01</v>
      </c>
      <c r="C114" s="13" cm="1">
        <f t="array" ref="C114">SUM(_xlfn._xlws.FILTER('A02 FAB'!$D$5:$D$60,'A02 FAB'!$B$5:$B$60='FAB OVERVIEW'!B114,_xlfn._xlws.FILTER('A03 FAB'!$D$5:$D$100,'A03 FAB'!$B$5:$B$100='FAB OVERVIEW'!B114,_xlfn._xlws.FILTER('A05 FAB'!$C$7:$C$13,'A05 FAB'!$A$7:$A$13='FAB OVERVIEW'!B114,_xlfn._xlws.FILTER('A07 FAB'!$D$5:$D$125,'A07 FAB'!$B$5:$B$125='FAB OVERVIEW'!B114)))))</f>
        <v>180</v>
      </c>
      <c r="D114" s="41">
        <f>C114*SUMIFS('Sequence Routings'!H:H,'Sequence Routings'!C:C,'FAB OVERVIEW'!B114,'Sequence Routings'!D:D,'FAB OVERVIEW'!$B$7)+SUMIFS('Sequence Routings'!E:E,'Sequence Routings'!C:C,'FAB OVERVIEW'!B114,'Sequence Routings'!D:D,'FAB OVERVIEW'!$B$7)</f>
        <v>2.4018000000000002</v>
      </c>
      <c r="E114" s="52">
        <f>C114*SUMIFS('Sequence Routings'!H:H,'Sequence Routings'!C:C,'FAB OVERVIEW'!B114,'Sequence Routings'!D:D,'FAB OVERVIEW'!$E$7)+SUMIFS('Sequence Routings'!E:E,'Sequence Routings'!C:C,'FAB OVERVIEW'!B114,'Sequence Routings'!D:D,'FAB OVERVIEW'!$E$7)</f>
        <v>0.98330000000000006</v>
      </c>
      <c r="F114" s="13" t="str">
        <v>24-01</v>
      </c>
      <c r="G114" s="13" cm="1">
        <f t="array" ref="G114">SUM(_xlfn._xlws.FILTER('A02 FAB'!$D$5:$D$60,'A02 FAB'!$B$5:$B$60='FAB OVERVIEW'!F114,_xlfn._xlws.FILTER('A03 FAB'!$D$5:$D$100,'A03 FAB'!$B$5:$B$100='FAB OVERVIEW'!F114,_xlfn._xlws.FILTER('A05 FAB'!$C$7:$C$13,'A05 FAB'!$A$7:$A$13='FAB OVERVIEW'!F114,_xlfn._xlws.FILTER('A07 FAB'!$D$5:$D$125,'A07 FAB'!$B$5:$B$125='FAB OVERVIEW'!F114)))))</f>
        <v>180</v>
      </c>
      <c r="H114" s="14">
        <f>G114*SUMIFS('Sequence Routings'!H:H,'Sequence Routings'!C:C,'FAB OVERVIEW'!F114,'Sequence Routings'!D:D,'FAB OVERVIEW'!$F$7)+SUMIFS('Sequence Routings'!E:E,'Sequence Routings'!C:C,'FAB OVERVIEW'!F114,'Sequence Routings'!D:D,'FAB OVERVIEW'!$F$7)</f>
        <v>3.5835999999999997</v>
      </c>
      <c r="I114" s="41" t="s">
        <v>6770</v>
      </c>
    </row>
    <row r="115" spans="2:19" x14ac:dyDescent="0.35">
      <c r="B115" s="13" t="str">
        <v>24-02</v>
      </c>
      <c r="C115" s="13" cm="1">
        <f t="array" ref="C115">SUM(_xlfn._xlws.FILTER('A02 FAB'!$D$5:$D$60,'A02 FAB'!$B$5:$B$60='FAB OVERVIEW'!B115,_xlfn._xlws.FILTER('A03 FAB'!$D$5:$D$100,'A03 FAB'!$B$5:$B$100='FAB OVERVIEW'!B115,_xlfn._xlws.FILTER('A05 FAB'!$C$7:$C$13,'A05 FAB'!$A$7:$A$13='FAB OVERVIEW'!B115,_xlfn._xlws.FILTER('A07 FAB'!$D$5:$D$125,'A07 FAB'!$B$5:$B$125='FAB OVERVIEW'!B115)))))</f>
        <v>180</v>
      </c>
      <c r="D115" s="41">
        <f>C115*SUMIFS('Sequence Routings'!H:H,'Sequence Routings'!C:C,'FAB OVERVIEW'!B115,'Sequence Routings'!D:D,'FAB OVERVIEW'!$B$7)+SUMIFS('Sequence Routings'!E:E,'Sequence Routings'!C:C,'FAB OVERVIEW'!B115,'Sequence Routings'!D:D,'FAB OVERVIEW'!$B$7)</f>
        <v>1.4550000000000001</v>
      </c>
      <c r="E115" s="52">
        <f>C115*SUMIFS('Sequence Routings'!H:H,'Sequence Routings'!C:C,'FAB OVERVIEW'!B115,'Sequence Routings'!D:D,'FAB OVERVIEW'!$E$7)+SUMIFS('Sequence Routings'!E:E,'Sequence Routings'!C:C,'FAB OVERVIEW'!B115,'Sequence Routings'!D:D,'FAB OVERVIEW'!$E$7)</f>
        <v>0.9113</v>
      </c>
      <c r="F115" s="13" t="str">
        <v>24-02</v>
      </c>
      <c r="G115" s="13" cm="1">
        <f t="array" ref="G115">SUM(_xlfn._xlws.FILTER('A02 FAB'!$D$5:$D$60,'A02 FAB'!$B$5:$B$60='FAB OVERVIEW'!F115,_xlfn._xlws.FILTER('A03 FAB'!$D$5:$D$100,'A03 FAB'!$B$5:$B$100='FAB OVERVIEW'!F115,_xlfn._xlws.FILTER('A05 FAB'!$C$7:$C$13,'A05 FAB'!$A$7:$A$13='FAB OVERVIEW'!F115,_xlfn._xlws.FILTER('A07 FAB'!$D$5:$D$125,'A07 FAB'!$B$5:$B$125='FAB OVERVIEW'!F115)))))</f>
        <v>180</v>
      </c>
      <c r="H115" s="14">
        <f>G115*SUMIFS('Sequence Routings'!H:H,'Sequence Routings'!C:C,'FAB OVERVIEW'!F115,'Sequence Routings'!D:D,'FAB OVERVIEW'!$F$7)+SUMIFS('Sequence Routings'!E:E,'Sequence Routings'!C:C,'FAB OVERVIEW'!F115,'Sequence Routings'!D:D,'FAB OVERVIEW'!$F$7)</f>
        <v>2.8959999999999999</v>
      </c>
      <c r="I115" s="41" t="s">
        <v>6774</v>
      </c>
    </row>
    <row r="116" spans="2:19" x14ac:dyDescent="0.35">
      <c r="B116" s="13" t="str">
        <v>24-03</v>
      </c>
      <c r="C116" s="13" cm="1">
        <f t="array" ref="C116">SUM(_xlfn._xlws.FILTER('A02 FAB'!$D$5:$D$60,'A02 FAB'!$B$5:$B$60='FAB OVERVIEW'!B116,_xlfn._xlws.FILTER('A03 FAB'!$D$5:$D$100,'A03 FAB'!$B$5:$B$100='FAB OVERVIEW'!B116,_xlfn._xlws.FILTER('A05 FAB'!$C$7:$C$13,'A05 FAB'!$A$7:$A$13='FAB OVERVIEW'!B116,_xlfn._xlws.FILTER('A07 FAB'!$D$5:$D$125,'A07 FAB'!$B$5:$B$125='FAB OVERVIEW'!B116)))))</f>
        <v>180</v>
      </c>
      <c r="D116" s="41">
        <f>C116*SUMIFS('Sequence Routings'!H:H,'Sequence Routings'!C:C,'FAB OVERVIEW'!B116,'Sequence Routings'!D:D,'FAB OVERVIEW'!$B$7)+SUMIFS('Sequence Routings'!E:E,'Sequence Routings'!C:C,'FAB OVERVIEW'!B116,'Sequence Routings'!D:D,'FAB OVERVIEW'!$B$7)</f>
        <v>1.0482</v>
      </c>
      <c r="E116" s="52">
        <f>C116*SUMIFS('Sequence Routings'!H:H,'Sequence Routings'!C:C,'FAB OVERVIEW'!B116,'Sequence Routings'!D:D,'FAB OVERVIEW'!$E$7)+SUMIFS('Sequence Routings'!E:E,'Sequence Routings'!C:C,'FAB OVERVIEW'!B116,'Sequence Routings'!D:D,'FAB OVERVIEW'!$E$7)</f>
        <v>0.51529999999999998</v>
      </c>
      <c r="F116" s="13" t="str">
        <v>24-03</v>
      </c>
      <c r="G116" s="13" cm="1">
        <f t="array" ref="G116">SUM(_xlfn._xlws.FILTER('A02 FAB'!$D$5:$D$60,'A02 FAB'!$B$5:$B$60='FAB OVERVIEW'!F116,_xlfn._xlws.FILTER('A03 FAB'!$D$5:$D$100,'A03 FAB'!$B$5:$B$100='FAB OVERVIEW'!F116,_xlfn._xlws.FILTER('A05 FAB'!$C$7:$C$13,'A05 FAB'!$A$7:$A$13='FAB OVERVIEW'!F116,_xlfn._xlws.FILTER('A07 FAB'!$D$5:$D$125,'A07 FAB'!$B$5:$B$125='FAB OVERVIEW'!F116)))))</f>
        <v>180</v>
      </c>
      <c r="H116" s="14">
        <f>G116*SUMIFS('Sequence Routings'!H:H,'Sequence Routings'!C:C,'FAB OVERVIEW'!F116,'Sequence Routings'!D:D,'FAB OVERVIEW'!$F$7)+SUMIFS('Sequence Routings'!E:E,'Sequence Routings'!C:C,'FAB OVERVIEW'!F116,'Sequence Routings'!D:D,'FAB OVERVIEW'!$F$7)</f>
        <v>1.823</v>
      </c>
      <c r="I116" s="41" t="s">
        <v>6774</v>
      </c>
    </row>
    <row r="117" spans="2:19" x14ac:dyDescent="0.35">
      <c r="B117" s="13" t="str">
        <v>24-05</v>
      </c>
      <c r="C117" s="13" cm="1">
        <f t="array" ref="C117">SUM(_xlfn._xlws.FILTER('A02 FAB'!$D$5:$D$60,'A02 FAB'!$B$5:$B$60='FAB OVERVIEW'!B117,_xlfn._xlws.FILTER('A03 FAB'!$D$5:$D$100,'A03 FAB'!$B$5:$B$100='FAB OVERVIEW'!B117,_xlfn._xlws.FILTER('A05 FAB'!$C$7:$C$13,'A05 FAB'!$A$7:$A$13='FAB OVERVIEW'!B117,_xlfn._xlws.FILTER('A07 FAB'!$D$5:$D$125,'A07 FAB'!$B$5:$B$125='FAB OVERVIEW'!B117)))))</f>
        <v>180</v>
      </c>
      <c r="D117" s="41">
        <f>C117*SUMIFS('Sequence Routings'!H:H,'Sequence Routings'!C:C,'FAB OVERVIEW'!B117,'Sequence Routings'!D:D,'FAB OVERVIEW'!$B$7)+SUMIFS('Sequence Routings'!E:E,'Sequence Routings'!C:C,'FAB OVERVIEW'!B117,'Sequence Routings'!D:D,'FAB OVERVIEW'!$B$7)</f>
        <v>1.7844000000000002</v>
      </c>
      <c r="E117" s="52">
        <f>C117*SUMIFS('Sequence Routings'!H:H,'Sequence Routings'!C:C,'FAB OVERVIEW'!B117,'Sequence Routings'!D:D,'FAB OVERVIEW'!$E$7)+SUMIFS('Sequence Routings'!E:E,'Sequence Routings'!C:C,'FAB OVERVIEW'!B117,'Sequence Routings'!D:D,'FAB OVERVIEW'!$E$7)</f>
        <v>0.74930000000000008</v>
      </c>
      <c r="F117" s="13" t="str">
        <v>24-05</v>
      </c>
      <c r="G117" s="13" cm="1">
        <f t="array" ref="G117">SUM(_xlfn._xlws.FILTER('A02 FAB'!$D$5:$D$60,'A02 FAB'!$B$5:$B$60='FAB OVERVIEW'!F117,_xlfn._xlws.FILTER('A03 FAB'!$D$5:$D$100,'A03 FAB'!$B$5:$B$100='FAB OVERVIEW'!F117,_xlfn._xlws.FILTER('A05 FAB'!$C$7:$C$13,'A05 FAB'!$A$7:$A$13='FAB OVERVIEW'!F117,_xlfn._xlws.FILTER('A07 FAB'!$D$5:$D$125,'A07 FAB'!$B$5:$B$125='FAB OVERVIEW'!F117)))))</f>
        <v>180</v>
      </c>
      <c r="H117" s="14">
        <f>G117*SUMIFS('Sequence Routings'!H:H,'Sequence Routings'!C:C,'FAB OVERVIEW'!F117,'Sequence Routings'!D:D,'FAB OVERVIEW'!$F$7)+SUMIFS('Sequence Routings'!E:E,'Sequence Routings'!C:C,'FAB OVERVIEW'!F117,'Sequence Routings'!D:D,'FAB OVERVIEW'!$F$7)</f>
        <v>2.5979999999999999</v>
      </c>
      <c r="I117" s="41" t="s">
        <v>6769</v>
      </c>
    </row>
    <row r="118" spans="2:19" x14ac:dyDescent="0.35">
      <c r="B118" s="13" t="str">
        <v>24-06</v>
      </c>
      <c r="C118" s="13" cm="1">
        <f t="array" ref="C118">SUM(_xlfn._xlws.FILTER('A02 FAB'!$D$5:$D$60,'A02 FAB'!$B$5:$B$60='FAB OVERVIEW'!B118,_xlfn._xlws.FILTER('A03 FAB'!$D$5:$D$100,'A03 FAB'!$B$5:$B$100='FAB OVERVIEW'!B118,_xlfn._xlws.FILTER('A05 FAB'!$C$7:$C$13,'A05 FAB'!$A$7:$A$13='FAB OVERVIEW'!B118,_xlfn._xlws.FILTER('A07 FAB'!$D$5:$D$125,'A07 FAB'!$B$5:$B$125='FAB OVERVIEW'!B118)))))</f>
        <v>360</v>
      </c>
      <c r="D118" s="41">
        <f>C118*SUMIFS('Sequence Routings'!H:H,'Sequence Routings'!C:C,'FAB OVERVIEW'!B118,'Sequence Routings'!D:D,'FAB OVERVIEW'!$B$7)+SUMIFS('Sequence Routings'!E:E,'Sequence Routings'!C:C,'FAB OVERVIEW'!B118,'Sequence Routings'!D:D,'FAB OVERVIEW'!$B$7)</f>
        <v>0.73680000000000001</v>
      </c>
      <c r="E118" s="52">
        <f>C118*SUMIFS('Sequence Routings'!H:H,'Sequence Routings'!C:C,'FAB OVERVIEW'!B118,'Sequence Routings'!D:D,'FAB OVERVIEW'!$E$7)+SUMIFS('Sequence Routings'!E:E,'Sequence Routings'!C:C,'FAB OVERVIEW'!B118,'Sequence Routings'!D:D,'FAB OVERVIEW'!$E$7)</f>
        <v>0.5837</v>
      </c>
      <c r="F118" s="13" t="str">
        <v>24-06</v>
      </c>
      <c r="G118" s="13" cm="1">
        <f t="array" ref="G118">SUM(_xlfn._xlws.FILTER('A02 FAB'!$D$5:$D$60,'A02 FAB'!$B$5:$B$60='FAB OVERVIEW'!F118,_xlfn._xlws.FILTER('A03 FAB'!$D$5:$D$100,'A03 FAB'!$B$5:$B$100='FAB OVERVIEW'!F118,_xlfn._xlws.FILTER('A05 FAB'!$C$7:$C$13,'A05 FAB'!$A$7:$A$13='FAB OVERVIEW'!F118,_xlfn._xlws.FILTER('A07 FAB'!$D$5:$D$125,'A07 FAB'!$B$5:$B$125='FAB OVERVIEW'!F118)))))</f>
        <v>360</v>
      </c>
      <c r="H118" s="14">
        <f>G118*SUMIFS('Sequence Routings'!H:H,'Sequence Routings'!C:C,'FAB OVERVIEW'!F118,'Sequence Routings'!D:D,'FAB OVERVIEW'!$F$7)+SUMIFS('Sequence Routings'!E:E,'Sequence Routings'!C:C,'FAB OVERVIEW'!F118,'Sequence Routings'!D:D,'FAB OVERVIEW'!$F$7)</f>
        <v>1.1822000000000001</v>
      </c>
      <c r="I118" s="41" t="s">
        <v>6769</v>
      </c>
    </row>
    <row r="119" spans="2:19" x14ac:dyDescent="0.35">
      <c r="B119" s="13" t="str">
        <v>24-11</v>
      </c>
      <c r="C119" s="13" cm="1">
        <f t="array" ref="C119">SUM(_xlfn._xlws.FILTER('A02 FAB'!$D$5:$D$60,'A02 FAB'!$B$5:$B$60='FAB OVERVIEW'!B119,_xlfn._xlws.FILTER('A03 FAB'!$D$5:$D$100,'A03 FAB'!$B$5:$B$100='FAB OVERVIEW'!B119,_xlfn._xlws.FILTER('A05 FAB'!$C$7:$C$13,'A05 FAB'!$A$7:$A$13='FAB OVERVIEW'!B119,_xlfn._xlws.FILTER('A07 FAB'!$D$5:$D$125,'A07 FAB'!$B$5:$B$125='FAB OVERVIEW'!B119)))))</f>
        <v>360</v>
      </c>
      <c r="D119" s="41">
        <f>C119*SUMIFS('Sequence Routings'!H:H,'Sequence Routings'!C:C,'FAB OVERVIEW'!B119,'Sequence Routings'!D:D,'FAB OVERVIEW'!$B$7)+SUMIFS('Sequence Routings'!E:E,'Sequence Routings'!C:C,'FAB OVERVIEW'!B119,'Sequence Routings'!D:D,'FAB OVERVIEW'!$B$7)</f>
        <v>0.39480000000000004</v>
      </c>
      <c r="E119" s="52">
        <f>C119*SUMIFS('Sequence Routings'!H:H,'Sequence Routings'!C:C,'FAB OVERVIEW'!B119,'Sequence Routings'!D:D,'FAB OVERVIEW'!$E$7)+SUMIFS('Sequence Routings'!E:E,'Sequence Routings'!C:C,'FAB OVERVIEW'!B119,'Sequence Routings'!D:D,'FAB OVERVIEW'!$E$7)</f>
        <v>0.5837</v>
      </c>
      <c r="F119" s="13" t="str">
        <v>24-11</v>
      </c>
      <c r="G119" s="13" cm="1">
        <f t="array" ref="G119">SUM(_xlfn._xlws.FILTER('A02 FAB'!$D$5:$D$60,'A02 FAB'!$B$5:$B$60='FAB OVERVIEW'!F119,_xlfn._xlws.FILTER('A03 FAB'!$D$5:$D$100,'A03 FAB'!$B$5:$B$100='FAB OVERVIEW'!F119,_xlfn._xlws.FILTER('A05 FAB'!$C$7:$C$13,'A05 FAB'!$A$7:$A$13='FAB OVERVIEW'!F119,_xlfn._xlws.FILTER('A07 FAB'!$D$5:$D$125,'A07 FAB'!$B$5:$B$125='FAB OVERVIEW'!F119)))))</f>
        <v>360</v>
      </c>
      <c r="H119" s="14">
        <f>G119*SUMIFS('Sequence Routings'!H:H,'Sequence Routings'!C:C,'FAB OVERVIEW'!F119,'Sequence Routings'!D:D,'FAB OVERVIEW'!$F$7)+SUMIFS('Sequence Routings'!E:E,'Sequence Routings'!C:C,'FAB OVERVIEW'!F119,'Sequence Routings'!D:D,'FAB OVERVIEW'!$F$7)</f>
        <v>1.2325999999999999</v>
      </c>
      <c r="I119" s="41" t="s">
        <v>6769</v>
      </c>
    </row>
    <row r="120" spans="2:19" x14ac:dyDescent="0.35">
      <c r="B120" s="13" t="str">
        <v>24-12</v>
      </c>
      <c r="C120" s="13" cm="1">
        <f t="array" ref="C120">SUM(_xlfn._xlws.FILTER('A02 FAB'!$D$5:$D$60,'A02 FAB'!$B$5:$B$60='FAB OVERVIEW'!B120,_xlfn._xlws.FILTER('A03 FAB'!$D$5:$D$100,'A03 FAB'!$B$5:$B$100='FAB OVERVIEW'!B120,_xlfn._xlws.FILTER('A05 FAB'!$C$7:$C$13,'A05 FAB'!$A$7:$A$13='FAB OVERVIEW'!B120,_xlfn._xlws.FILTER('A07 FAB'!$D$5:$D$125,'A07 FAB'!$B$5:$B$125='FAB OVERVIEW'!B120)))))</f>
        <v>180</v>
      </c>
      <c r="D120" s="41">
        <f>C120*SUMIFS('Sequence Routings'!H:H,'Sequence Routings'!C:C,'FAB OVERVIEW'!B120,'Sequence Routings'!D:D,'FAB OVERVIEW'!$B$7)+SUMIFS('Sequence Routings'!E:E,'Sequence Routings'!C:C,'FAB OVERVIEW'!B120,'Sequence Routings'!D:D,'FAB OVERVIEW'!$B$7)</f>
        <v>0.50819999999999999</v>
      </c>
      <c r="E120" s="52">
        <f>C120*SUMIFS('Sequence Routings'!H:H,'Sequence Routings'!C:C,'FAB OVERVIEW'!B120,'Sequence Routings'!D:D,'FAB OVERVIEW'!$E$7)+SUMIFS('Sequence Routings'!E:E,'Sequence Routings'!C:C,'FAB OVERVIEW'!B120,'Sequence Routings'!D:D,'FAB OVERVIEW'!$E$7)</f>
        <v>0.62870000000000004</v>
      </c>
      <c r="F120" s="13" t="str">
        <v>24-12</v>
      </c>
      <c r="G120" s="13" cm="1">
        <f t="array" ref="G120">SUM(_xlfn._xlws.FILTER('A02 FAB'!$D$5:$D$60,'A02 FAB'!$B$5:$B$60='FAB OVERVIEW'!F120,_xlfn._xlws.FILTER('A03 FAB'!$D$5:$D$100,'A03 FAB'!$B$5:$B$100='FAB OVERVIEW'!F120,_xlfn._xlws.FILTER('A05 FAB'!$C$7:$C$13,'A05 FAB'!$A$7:$A$13='FAB OVERVIEW'!F120,_xlfn._xlws.FILTER('A07 FAB'!$D$5:$D$125,'A07 FAB'!$B$5:$B$125='FAB OVERVIEW'!F120)))))</f>
        <v>180</v>
      </c>
      <c r="H120" s="14">
        <f>G120*SUMIFS('Sequence Routings'!H:H,'Sequence Routings'!C:C,'FAB OVERVIEW'!F120,'Sequence Routings'!D:D,'FAB OVERVIEW'!$F$7)+SUMIFS('Sequence Routings'!E:E,'Sequence Routings'!C:C,'FAB OVERVIEW'!F120,'Sequence Routings'!D:D,'FAB OVERVIEW'!$F$7)</f>
        <v>1.1082000000000001</v>
      </c>
      <c r="I120" s="41" t="s">
        <v>6769</v>
      </c>
    </row>
    <row r="121" spans="2:19" x14ac:dyDescent="0.35">
      <c r="B121" s="13" t="str">
        <v>24-23-01</v>
      </c>
      <c r="C121" s="13" cm="1">
        <f t="array" ref="C121">SUM(_xlfn._xlws.FILTER('A02 FAB'!$D$5:$D$60,'A02 FAB'!$B$5:$B$60='FAB OVERVIEW'!B121,_xlfn._xlws.FILTER('A03 FAB'!$D$5:$D$100,'A03 FAB'!$B$5:$B$100='FAB OVERVIEW'!B121,_xlfn._xlws.FILTER('A05 FAB'!$C$7:$C$13,'A05 FAB'!$A$7:$A$13='FAB OVERVIEW'!B121,_xlfn._xlws.FILTER('A07 FAB'!$D$5:$D$125,'A07 FAB'!$B$5:$B$125='FAB OVERVIEW'!B121)))))</f>
        <v>180</v>
      </c>
      <c r="D121" s="41">
        <f>C121*SUMIFS('Sequence Routings'!H:H,'Sequence Routings'!C:C,'FAB OVERVIEW'!B121,'Sequence Routings'!D:D,'FAB OVERVIEW'!$B$7)+SUMIFS('Sequence Routings'!E:E,'Sequence Routings'!C:C,'FAB OVERVIEW'!B121,'Sequence Routings'!D:D,'FAB OVERVIEW'!$B$7)</f>
        <v>0.99239999999999995</v>
      </c>
      <c r="E121" s="52">
        <f>C121*SUMIFS('Sequence Routings'!H:H,'Sequence Routings'!C:C,'FAB OVERVIEW'!B121,'Sequence Routings'!D:D,'FAB OVERVIEW'!$E$7)+SUMIFS('Sequence Routings'!E:E,'Sequence Routings'!C:C,'FAB OVERVIEW'!B121,'Sequence Routings'!D:D,'FAB OVERVIEW'!$E$7)</f>
        <v>0.13189999999999999</v>
      </c>
      <c r="F121" s="13" t="str">
        <v>24-23-01</v>
      </c>
      <c r="G121" s="13" cm="1">
        <f t="array" ref="G121">SUM(_xlfn._xlws.FILTER('A02 FAB'!$D$5:$D$60,'A02 FAB'!$B$5:$B$60='FAB OVERVIEW'!F121,_xlfn._xlws.FILTER('A03 FAB'!$D$5:$D$100,'A03 FAB'!$B$5:$B$100='FAB OVERVIEW'!F121,_xlfn._xlws.FILTER('A05 FAB'!$C$7:$C$13,'A05 FAB'!$A$7:$A$13='FAB OVERVIEW'!F121,_xlfn._xlws.FILTER('A07 FAB'!$D$5:$D$125,'A07 FAB'!$B$5:$B$125='FAB OVERVIEW'!F121)))))</f>
        <v>180</v>
      </c>
      <c r="H121" s="14">
        <f>G121*SUMIFS('Sequence Routings'!H:H,'Sequence Routings'!C:C,'FAB OVERVIEW'!F121,'Sequence Routings'!D:D,'FAB OVERVIEW'!$F$7)+SUMIFS('Sequence Routings'!E:E,'Sequence Routings'!C:C,'FAB OVERVIEW'!F121,'Sequence Routings'!D:D,'FAB OVERVIEW'!$F$7)</f>
        <v>3.4609999999999999</v>
      </c>
      <c r="I121" s="41" t="s">
        <v>6769</v>
      </c>
    </row>
    <row r="122" spans="2:19" x14ac:dyDescent="0.35">
      <c r="B122" s="13" t="str">
        <v>30-07</v>
      </c>
      <c r="C122" s="13" cm="1">
        <f t="array" ref="C122">SUM(_xlfn._xlws.FILTER('A02 FAB'!$D$5:$D$60,'A02 FAB'!$B$5:$B$60='FAB OVERVIEW'!B122,_xlfn._xlws.FILTER('A03 FAB'!$D$5:$D$100,'A03 FAB'!$B$5:$B$100='FAB OVERVIEW'!B122,_xlfn._xlws.FILTER('A05 FAB'!$C$7:$C$13,'A05 FAB'!$A$7:$A$13='FAB OVERVIEW'!B122,_xlfn._xlws.FILTER('A07 FAB'!$D$5:$D$125,'A07 FAB'!$B$5:$B$125='FAB OVERVIEW'!B122)))))</f>
        <v>70</v>
      </c>
      <c r="D122" s="41">
        <f>C122*SUMIFS('Sequence Routings'!H:H,'Sequence Routings'!C:C,'FAB OVERVIEW'!B122,'Sequence Routings'!D:D,'FAB OVERVIEW'!$B$7)+SUMIFS('Sequence Routings'!E:E,'Sequence Routings'!C:C,'FAB OVERVIEW'!B122,'Sequence Routings'!D:D,'FAB OVERVIEW'!$B$7)</f>
        <v>0.37409999999999999</v>
      </c>
      <c r="E122" s="52">
        <f>C122*SUMIFS('Sequence Routings'!H:H,'Sequence Routings'!C:C,'FAB OVERVIEW'!B122,'Sequence Routings'!D:D,'FAB OVERVIEW'!$E$7)+SUMIFS('Sequence Routings'!E:E,'Sequence Routings'!C:C,'FAB OVERVIEW'!B122,'Sequence Routings'!D:D,'FAB OVERVIEW'!$E$7)</f>
        <v>0.51030000000000009</v>
      </c>
      <c r="F122" s="13" t="str">
        <v>30-07</v>
      </c>
      <c r="G122" s="13" cm="1">
        <f t="array" ref="G122">SUM(_xlfn._xlws.FILTER('A02 FAB'!$D$5:$D$60,'A02 FAB'!$B$5:$B$60='FAB OVERVIEW'!F122,_xlfn._xlws.FILTER('A03 FAB'!$D$5:$D$100,'A03 FAB'!$B$5:$B$100='FAB OVERVIEW'!F122,_xlfn._xlws.FILTER('A05 FAB'!$C$7:$C$13,'A05 FAB'!$A$7:$A$13='FAB OVERVIEW'!F122,_xlfn._xlws.FILTER('A07 FAB'!$D$5:$D$125,'A07 FAB'!$B$5:$B$125='FAB OVERVIEW'!F122)))))</f>
        <v>70</v>
      </c>
      <c r="H122" s="14">
        <f>G122*SUMIFS('Sequence Routings'!H:H,'Sequence Routings'!C:C,'FAB OVERVIEW'!F122,'Sequence Routings'!D:D,'FAB OVERVIEW'!$F$7)+SUMIFS('Sequence Routings'!E:E,'Sequence Routings'!C:C,'FAB OVERVIEW'!F122,'Sequence Routings'!D:D,'FAB OVERVIEW'!$F$7)</f>
        <v>0.68149999999999999</v>
      </c>
      <c r="I122" s="41" t="s">
        <v>6769</v>
      </c>
    </row>
    <row r="123" spans="2:19" x14ac:dyDescent="0.35">
      <c r="B123" s="13" t="str">
        <v>40-01</v>
      </c>
      <c r="C123" s="13" cm="1">
        <f t="array" ref="C123">SUM(_xlfn._xlws.FILTER('A02 FAB'!$D$5:$D$60,'A02 FAB'!$B$5:$B$60='FAB OVERVIEW'!B123,_xlfn._xlws.FILTER('A03 FAB'!$D$5:$D$100,'A03 FAB'!$B$5:$B$100='FAB OVERVIEW'!B123,_xlfn._xlws.FILTER('A05 FAB'!$C$7:$C$13,'A05 FAB'!$A$7:$A$13='FAB OVERVIEW'!B123,_xlfn._xlws.FILTER('A07 FAB'!$D$5:$D$125,'A07 FAB'!$B$5:$B$125='FAB OVERVIEW'!B123)))))</f>
        <v>70</v>
      </c>
      <c r="D123" s="41">
        <f>C123*SUMIFS('Sequence Routings'!H:H,'Sequence Routings'!C:C,'FAB OVERVIEW'!B123,'Sequence Routings'!D:D,'FAB OVERVIEW'!$B$7)+SUMIFS('Sequence Routings'!E:E,'Sequence Routings'!C:C,'FAB OVERVIEW'!B123,'Sequence Routings'!D:D,'FAB OVERVIEW'!$B$7)</f>
        <v>1.8236300000000001</v>
      </c>
      <c r="E123" s="52">
        <f>C123*SUMIFS('Sequence Routings'!H:H,'Sequence Routings'!C:C,'FAB OVERVIEW'!B123,'Sequence Routings'!D:D,'FAB OVERVIEW'!$E$7)+SUMIFS('Sequence Routings'!E:E,'Sequence Routings'!C:C,'FAB OVERVIEW'!B123,'Sequence Routings'!D:D,'FAB OVERVIEW'!$E$7)</f>
        <v>0.52429999999999999</v>
      </c>
      <c r="F123" s="13" t="str">
        <v>40-01</v>
      </c>
      <c r="G123" s="13" cm="1">
        <f t="array" ref="G123">SUM(_xlfn._xlws.FILTER('A02 FAB'!$D$5:$D$60,'A02 FAB'!$B$5:$B$60='FAB OVERVIEW'!F123,_xlfn._xlws.FILTER('A03 FAB'!$D$5:$D$100,'A03 FAB'!$B$5:$B$100='FAB OVERVIEW'!F123,_xlfn._xlws.FILTER('A05 FAB'!$C$7:$C$13,'A05 FAB'!$A$7:$A$13='FAB OVERVIEW'!F123,_xlfn._xlws.FILTER('A07 FAB'!$D$5:$D$125,'A07 FAB'!$B$5:$B$125='FAB OVERVIEW'!F123)))))</f>
        <v>70</v>
      </c>
      <c r="H123" s="14">
        <f>G123*SUMIFS('Sequence Routings'!H:H,'Sequence Routings'!C:C,'FAB OVERVIEW'!F123,'Sequence Routings'!D:D,'FAB OVERVIEW'!$F$7)+SUMIFS('Sequence Routings'!E:E,'Sequence Routings'!C:C,'FAB OVERVIEW'!F123,'Sequence Routings'!D:D,'FAB OVERVIEW'!$F$7)</f>
        <v>2.585</v>
      </c>
      <c r="I123" s="41" t="s">
        <v>6775</v>
      </c>
    </row>
    <row r="124" spans="2:19" x14ac:dyDescent="0.35">
      <c r="B124" s="13" t="str">
        <v>40-02</v>
      </c>
      <c r="C124" s="13" cm="1">
        <f t="array" ref="C124">SUM(_xlfn._xlws.FILTER('A02 FAB'!$D$5:$D$60,'A02 FAB'!$B$5:$B$60='FAB OVERVIEW'!B124,_xlfn._xlws.FILTER('A03 FAB'!$D$5:$D$100,'A03 FAB'!$B$5:$B$100='FAB OVERVIEW'!B124,_xlfn._xlws.FILTER('A05 FAB'!$C$7:$C$13,'A05 FAB'!$A$7:$A$13='FAB OVERVIEW'!B124,_xlfn._xlws.FILTER('A07 FAB'!$D$5:$D$125,'A07 FAB'!$B$5:$B$125='FAB OVERVIEW'!B124)))))</f>
        <v>70</v>
      </c>
      <c r="D124" s="41">
        <f>C124*SUMIFS('Sequence Routings'!H:H,'Sequence Routings'!C:C,'FAB OVERVIEW'!B124,'Sequence Routings'!D:D,'FAB OVERVIEW'!$B$7)+SUMIFS('Sequence Routings'!E:E,'Sequence Routings'!C:C,'FAB OVERVIEW'!B124,'Sequence Routings'!D:D,'FAB OVERVIEW'!$B$7)</f>
        <v>0.98869999999999991</v>
      </c>
      <c r="E124" s="52">
        <f>C124*SUMIFS('Sequence Routings'!H:H,'Sequence Routings'!C:C,'FAB OVERVIEW'!B124,'Sequence Routings'!D:D,'FAB OVERVIEW'!$E$7)+SUMIFS('Sequence Routings'!E:E,'Sequence Routings'!C:C,'FAB OVERVIEW'!B124,'Sequence Routings'!D:D,'FAB OVERVIEW'!$E$7)</f>
        <v>0.55649999999999999</v>
      </c>
      <c r="F124" s="13" t="str">
        <v>40-02</v>
      </c>
      <c r="G124" s="13" cm="1">
        <f t="array" ref="G124">SUM(_xlfn._xlws.FILTER('A02 FAB'!$D$5:$D$60,'A02 FAB'!$B$5:$B$60='FAB OVERVIEW'!F124,_xlfn._xlws.FILTER('A03 FAB'!$D$5:$D$100,'A03 FAB'!$B$5:$B$100='FAB OVERVIEW'!F124,_xlfn._xlws.FILTER('A05 FAB'!$C$7:$C$13,'A05 FAB'!$A$7:$A$13='FAB OVERVIEW'!F124,_xlfn._xlws.FILTER('A07 FAB'!$D$5:$D$125,'A07 FAB'!$B$5:$B$125='FAB OVERVIEW'!F124)))))</f>
        <v>70</v>
      </c>
      <c r="H124" s="14">
        <f>G124*SUMIFS('Sequence Routings'!H:H,'Sequence Routings'!C:C,'FAB OVERVIEW'!F124,'Sequence Routings'!D:D,'FAB OVERVIEW'!$F$7)+SUMIFS('Sequence Routings'!E:E,'Sequence Routings'!C:C,'FAB OVERVIEW'!F124,'Sequence Routings'!D:D,'FAB OVERVIEW'!$F$7)</f>
        <v>1.0406</v>
      </c>
      <c r="I124" s="41" t="s">
        <v>6769</v>
      </c>
    </row>
    <row r="125" spans="2:19" x14ac:dyDescent="0.35">
      <c r="B125" s="13" t="str">
        <v>40-04</v>
      </c>
      <c r="C125" s="13" cm="1">
        <f t="array" ref="C125">SUM(_xlfn._xlws.FILTER('A02 FAB'!$D$5:$D$60,'A02 FAB'!$B$5:$B$60='FAB OVERVIEW'!B125,_xlfn._xlws.FILTER('A03 FAB'!$D$5:$D$100,'A03 FAB'!$B$5:$B$100='FAB OVERVIEW'!B125,_xlfn._xlws.FILTER('A05 FAB'!$C$7:$C$13,'A05 FAB'!$A$7:$A$13='FAB OVERVIEW'!B125,_xlfn._xlws.FILTER('A07 FAB'!$D$5:$D$125,'A07 FAB'!$B$5:$B$125='FAB OVERVIEW'!B125)))))</f>
        <v>70</v>
      </c>
      <c r="D125" s="41">
        <f>C125*SUMIFS('Sequence Routings'!H:H,'Sequence Routings'!C:C,'FAB OVERVIEW'!B125,'Sequence Routings'!D:D,'FAB OVERVIEW'!$B$7)+SUMIFS('Sequence Routings'!E:E,'Sequence Routings'!C:C,'FAB OVERVIEW'!B125,'Sequence Routings'!D:D,'FAB OVERVIEW'!$B$7)</f>
        <v>0.84240000000000004</v>
      </c>
      <c r="E125" s="52">
        <f>C125*SUMIFS('Sequence Routings'!H:H,'Sequence Routings'!C:C,'FAB OVERVIEW'!B125,'Sequence Routings'!D:D,'FAB OVERVIEW'!$E$7)+SUMIFS('Sequence Routings'!E:E,'Sequence Routings'!C:C,'FAB OVERVIEW'!B125,'Sequence Routings'!D:D,'FAB OVERVIEW'!$E$7)</f>
        <v>0.55649999999999999</v>
      </c>
      <c r="F125" s="13" t="str">
        <v>40-04</v>
      </c>
      <c r="G125" s="13" cm="1">
        <f t="array" ref="G125">SUM(_xlfn._xlws.FILTER('A02 FAB'!$D$5:$D$60,'A02 FAB'!$B$5:$B$60='FAB OVERVIEW'!F125,_xlfn._xlws.FILTER('A03 FAB'!$D$5:$D$100,'A03 FAB'!$B$5:$B$100='FAB OVERVIEW'!F125,_xlfn._xlws.FILTER('A05 FAB'!$C$7:$C$13,'A05 FAB'!$A$7:$A$13='FAB OVERVIEW'!F125,_xlfn._xlws.FILTER('A07 FAB'!$D$5:$D$125,'A07 FAB'!$B$5:$B$125='FAB OVERVIEW'!F125)))))</f>
        <v>70</v>
      </c>
      <c r="H125" s="14">
        <f>G125*SUMIFS('Sequence Routings'!H:H,'Sequence Routings'!C:C,'FAB OVERVIEW'!F125,'Sequence Routings'!D:D,'FAB OVERVIEW'!$F$7)+SUMIFS('Sequence Routings'!E:E,'Sequence Routings'!C:C,'FAB OVERVIEW'!F125,'Sequence Routings'!D:D,'FAB OVERVIEW'!$F$7)</f>
        <v>0.77810000000000001</v>
      </c>
      <c r="I125" s="41" t="s">
        <v>6769</v>
      </c>
    </row>
    <row r="126" spans="2:19" x14ac:dyDescent="0.35">
      <c r="B126" s="13" t="str">
        <v>40-08</v>
      </c>
      <c r="C126" s="13" cm="1">
        <f t="array" ref="C126">SUM(_xlfn._xlws.FILTER('A02 FAB'!$D$5:$D$60,'A02 FAB'!$B$5:$B$60='FAB OVERVIEW'!B126,_xlfn._xlws.FILTER('A03 FAB'!$D$5:$D$100,'A03 FAB'!$B$5:$B$100='FAB OVERVIEW'!B126,_xlfn._xlws.FILTER('A05 FAB'!$C$7:$C$13,'A05 FAB'!$A$7:$A$13='FAB OVERVIEW'!B126,_xlfn._xlws.FILTER('A07 FAB'!$D$5:$D$125,'A07 FAB'!$B$5:$B$125='FAB OVERVIEW'!B126)))))</f>
        <v>70</v>
      </c>
      <c r="D126" s="41">
        <f>C126*SUMIFS('Sequence Routings'!H:H,'Sequence Routings'!C:C,'FAB OVERVIEW'!B126,'Sequence Routings'!D:D,'FAB OVERVIEW'!$B$7)+SUMIFS('Sequence Routings'!E:E,'Sequence Routings'!C:C,'FAB OVERVIEW'!B126,'Sequence Routings'!D:D,'FAB OVERVIEW'!$B$7)</f>
        <v>0.51619999999999999</v>
      </c>
      <c r="E126" s="52">
        <f>C126*SUMIFS('Sequence Routings'!H:H,'Sequence Routings'!C:C,'FAB OVERVIEW'!B126,'Sequence Routings'!D:D,'FAB OVERVIEW'!$E$7)+SUMIFS('Sequence Routings'!E:E,'Sequence Routings'!C:C,'FAB OVERVIEW'!B126,'Sequence Routings'!D:D,'FAB OVERVIEW'!$E$7)</f>
        <v>0.37519999999999998</v>
      </c>
      <c r="F126" s="13" t="str">
        <v>40-08</v>
      </c>
      <c r="G126" s="13" cm="1">
        <f t="array" ref="G126">SUM(_xlfn._xlws.FILTER('A02 FAB'!$D$5:$D$60,'A02 FAB'!$B$5:$B$60='FAB OVERVIEW'!F126,_xlfn._xlws.FILTER('A03 FAB'!$D$5:$D$100,'A03 FAB'!$B$5:$B$100='FAB OVERVIEW'!F126,_xlfn._xlws.FILTER('A05 FAB'!$C$7:$C$13,'A05 FAB'!$A$7:$A$13='FAB OVERVIEW'!F126,_xlfn._xlws.FILTER('A07 FAB'!$D$5:$D$125,'A07 FAB'!$B$5:$B$125='FAB OVERVIEW'!F126)))))</f>
        <v>70</v>
      </c>
      <c r="H126" s="14">
        <f>G126*SUMIFS('Sequence Routings'!H:H,'Sequence Routings'!C:C,'FAB OVERVIEW'!F126,'Sequence Routings'!D:D,'FAB OVERVIEW'!$F$7)+SUMIFS('Sequence Routings'!E:E,'Sequence Routings'!C:C,'FAB OVERVIEW'!F126,'Sequence Routings'!D:D,'FAB OVERVIEW'!$F$7)</f>
        <v>0.34620000000000006</v>
      </c>
      <c r="I126" s="41" t="s">
        <v>6769</v>
      </c>
    </row>
    <row r="127" spans="2:19" x14ac:dyDescent="0.35">
      <c r="B127" s="13" t="str">
        <v>40-10</v>
      </c>
      <c r="C127" s="13" cm="1">
        <f t="array" ref="C127">SUM(_xlfn._xlws.FILTER('A02 FAB'!$D$5:$D$60,'A02 FAB'!$B$5:$B$60='FAB OVERVIEW'!B127,_xlfn._xlws.FILTER('A03 FAB'!$D$5:$D$100,'A03 FAB'!$B$5:$B$100='FAB OVERVIEW'!B127,_xlfn._xlws.FILTER('A05 FAB'!$C$7:$C$13,'A05 FAB'!$A$7:$A$13='FAB OVERVIEW'!B127,_xlfn._xlws.FILTER('A07 FAB'!$D$5:$D$125,'A07 FAB'!$B$5:$B$125='FAB OVERVIEW'!B127)))))</f>
        <v>70</v>
      </c>
      <c r="D127" s="41">
        <f>C127*SUMIFS('Sequence Routings'!H:H,'Sequence Routings'!C:C,'FAB OVERVIEW'!B127,'Sequence Routings'!D:D,'FAB OVERVIEW'!$B$7)+SUMIFS('Sequence Routings'!E:E,'Sequence Routings'!C:C,'FAB OVERVIEW'!B127,'Sequence Routings'!D:D,'FAB OVERVIEW'!$B$7)</f>
        <v>1.2930999999999999</v>
      </c>
      <c r="E127" s="52">
        <f>C127*SUMIFS('Sequence Routings'!H:H,'Sequence Routings'!C:C,'FAB OVERVIEW'!B127,'Sequence Routings'!D:D,'FAB OVERVIEW'!$E$7)+SUMIFS('Sequence Routings'!E:E,'Sequence Routings'!C:C,'FAB OVERVIEW'!B127,'Sequence Routings'!D:D,'FAB OVERVIEW'!$E$7)</f>
        <v>0.4914</v>
      </c>
      <c r="F127" s="13" t="str">
        <v>40-10</v>
      </c>
      <c r="G127" s="13" cm="1">
        <f t="array" ref="G127">SUM(_xlfn._xlws.FILTER('A02 FAB'!$D$5:$D$60,'A02 FAB'!$B$5:$B$60='FAB OVERVIEW'!F127,_xlfn._xlws.FILTER('A03 FAB'!$D$5:$D$100,'A03 FAB'!$B$5:$B$100='FAB OVERVIEW'!F127,_xlfn._xlws.FILTER('A05 FAB'!$C$7:$C$13,'A05 FAB'!$A$7:$A$13='FAB OVERVIEW'!F127,_xlfn._xlws.FILTER('A07 FAB'!$D$5:$D$125,'A07 FAB'!$B$5:$B$125='FAB OVERVIEW'!F127)))))</f>
        <v>70</v>
      </c>
      <c r="H127" s="14">
        <f>G127*SUMIFS('Sequence Routings'!H:H,'Sequence Routings'!C:C,'FAB OVERVIEW'!F127,'Sequence Routings'!D:D,'FAB OVERVIEW'!$F$7)+SUMIFS('Sequence Routings'!E:E,'Sequence Routings'!C:C,'FAB OVERVIEW'!F127,'Sequence Routings'!D:D,'FAB OVERVIEW'!$F$7)</f>
        <v>4.0284000000000004</v>
      </c>
      <c r="I127" s="41" t="s">
        <v>6770</v>
      </c>
    </row>
    <row r="128" spans="2:19" x14ac:dyDescent="0.35">
      <c r="B128" s="13" t="str">
        <v>40-11-FLAT</v>
      </c>
      <c r="C128" s="13" cm="1">
        <f t="array" ref="C128">SUM(_xlfn._xlws.FILTER('A02 FAB'!$D$5:$D$60,'A02 FAB'!$B$5:$B$60='FAB OVERVIEW'!B128,_xlfn._xlws.FILTER('A03 FAB'!$D$5:$D$100,'A03 FAB'!$B$5:$B$100='FAB OVERVIEW'!B128,_xlfn._xlws.FILTER('A05 FAB'!$C$7:$C$13,'A05 FAB'!$A$7:$A$13='FAB OVERVIEW'!B128,_xlfn._xlws.FILTER('A07 FAB'!$D$5:$D$125,'A07 FAB'!$B$5:$B$125='FAB OVERVIEW'!B128)))))</f>
        <v>70</v>
      </c>
      <c r="D128" s="41">
        <f>C128*SUMIFS('Sequence Routings'!H:H,'Sequence Routings'!C:C,'FAB OVERVIEW'!B128,'Sequence Routings'!D:D,'FAB OVERVIEW'!$B$7)+SUMIFS('Sequence Routings'!E:E,'Sequence Routings'!C:C,'FAB OVERVIEW'!B128,'Sequence Routings'!D:D,'FAB OVERVIEW'!$B$7)</f>
        <v>1.03</v>
      </c>
      <c r="E128" s="52">
        <f>C128*SUMIFS('Sequence Routings'!H:H,'Sequence Routings'!C:C,'FAB OVERVIEW'!B128,'Sequence Routings'!D:D,'FAB OVERVIEW'!$E$7)+SUMIFS('Sequence Routings'!E:E,'Sequence Routings'!C:C,'FAB OVERVIEW'!B128,'Sequence Routings'!D:D,'FAB OVERVIEW'!$E$7)</f>
        <v>0.26180000000000003</v>
      </c>
      <c r="F128" s="13" t="str">
        <v>40-12</v>
      </c>
      <c r="G128" s="13" cm="1">
        <f t="array" ref="G128">SUM(_xlfn._xlws.FILTER('A02 FAB'!$D$5:$D$60,'A02 FAB'!$B$5:$B$60='FAB OVERVIEW'!F128,_xlfn._xlws.FILTER('A03 FAB'!$D$5:$D$100,'A03 FAB'!$B$5:$B$100='FAB OVERVIEW'!F128,_xlfn._xlws.FILTER('A05 FAB'!$C$7:$C$13,'A05 FAB'!$A$7:$A$13='FAB OVERVIEW'!F128,_xlfn._xlws.FILTER('A07 FAB'!$D$5:$D$125,'A07 FAB'!$B$5:$B$125='FAB OVERVIEW'!F128)))))</f>
        <v>210</v>
      </c>
      <c r="H128" s="14">
        <f>G128*SUMIFS('Sequence Routings'!H:H,'Sequence Routings'!C:C,'FAB OVERVIEW'!F128,'Sequence Routings'!D:D,'FAB OVERVIEW'!$F$7)+SUMIFS('Sequence Routings'!E:E,'Sequence Routings'!C:C,'FAB OVERVIEW'!F128,'Sequence Routings'!D:D,'FAB OVERVIEW'!$F$7)</f>
        <v>1.9573</v>
      </c>
      <c r="I128" s="41" t="s">
        <v>6770</v>
      </c>
    </row>
    <row r="129" spans="2:9" x14ac:dyDescent="0.35">
      <c r="B129" s="13" t="str">
        <v>40-12</v>
      </c>
      <c r="C129" s="13" cm="1">
        <f t="array" ref="C129">SUM(_xlfn._xlws.FILTER('A02 FAB'!$D$5:$D$60,'A02 FAB'!$B$5:$B$60='FAB OVERVIEW'!B129,_xlfn._xlws.FILTER('A03 FAB'!$D$5:$D$100,'A03 FAB'!$B$5:$B$100='FAB OVERVIEW'!B129,_xlfn._xlws.FILTER('A05 FAB'!$C$7:$C$13,'A05 FAB'!$A$7:$A$13='FAB OVERVIEW'!B129,_xlfn._xlws.FILTER('A07 FAB'!$D$5:$D$125,'A07 FAB'!$B$5:$B$125='FAB OVERVIEW'!B129)))))</f>
        <v>210</v>
      </c>
      <c r="D129" s="41">
        <f>C129*SUMIFS('Sequence Routings'!H:H,'Sequence Routings'!C:C,'FAB OVERVIEW'!B129,'Sequence Routings'!D:D,'FAB OVERVIEW'!$B$7)+SUMIFS('Sequence Routings'!E:E,'Sequence Routings'!C:C,'FAB OVERVIEW'!B129,'Sequence Routings'!D:D,'FAB OVERVIEW'!$B$7)</f>
        <v>0.53580000000000005</v>
      </c>
      <c r="E129" s="52">
        <f>C129*SUMIFS('Sequence Routings'!H:H,'Sequence Routings'!C:C,'FAB OVERVIEW'!B129,'Sequence Routings'!D:D,'FAB OVERVIEW'!$E$7)+SUMIFS('Sequence Routings'!E:E,'Sequence Routings'!C:C,'FAB OVERVIEW'!B129,'Sequence Routings'!D:D,'FAB OVERVIEW'!$E$7)</f>
        <v>1.1333</v>
      </c>
      <c r="F129" s="13" t="str">
        <v>41-01</v>
      </c>
      <c r="G129" s="13" cm="1">
        <f t="array" ref="G129">SUM(_xlfn._xlws.FILTER('A02 FAB'!$D$5:$D$60,'A02 FAB'!$B$5:$B$60='FAB OVERVIEW'!F129,_xlfn._xlws.FILTER('A03 FAB'!$D$5:$D$100,'A03 FAB'!$B$5:$B$100='FAB OVERVIEW'!F129,_xlfn._xlws.FILTER('A05 FAB'!$C$7:$C$13,'A05 FAB'!$A$7:$A$13='FAB OVERVIEW'!F129,_xlfn._xlws.FILTER('A07 FAB'!$D$5:$D$125,'A07 FAB'!$B$5:$B$125='FAB OVERVIEW'!F129)))))</f>
        <v>25</v>
      </c>
      <c r="H129" s="14">
        <f>G129*SUMIFS('Sequence Routings'!H:H,'Sequence Routings'!C:C,'FAB OVERVIEW'!F129,'Sequence Routings'!D:D,'FAB OVERVIEW'!$F$7)+SUMIFS('Sequence Routings'!E:E,'Sequence Routings'!C:C,'FAB OVERVIEW'!F129,'Sequence Routings'!D:D,'FAB OVERVIEW'!$F$7)</f>
        <v>1.238</v>
      </c>
      <c r="I129" s="41" t="s">
        <v>6775</v>
      </c>
    </row>
    <row r="130" spans="2:9" x14ac:dyDescent="0.35">
      <c r="B130" s="13" t="str">
        <v>41-01</v>
      </c>
      <c r="C130" s="13" cm="1">
        <f t="array" ref="C130">SUM(_xlfn._xlws.FILTER('A02 FAB'!$D$5:$D$60,'A02 FAB'!$B$5:$B$60='FAB OVERVIEW'!B130,_xlfn._xlws.FILTER('A03 FAB'!$D$5:$D$100,'A03 FAB'!$B$5:$B$100='FAB OVERVIEW'!B130,_xlfn._xlws.FILTER('A05 FAB'!$C$7:$C$13,'A05 FAB'!$A$7:$A$13='FAB OVERVIEW'!B130,_xlfn._xlws.FILTER('A07 FAB'!$D$5:$D$125,'A07 FAB'!$B$5:$B$125='FAB OVERVIEW'!B130)))))</f>
        <v>25</v>
      </c>
      <c r="D130" s="41">
        <f>C130*SUMIFS('Sequence Routings'!H:H,'Sequence Routings'!C:C,'FAB OVERVIEW'!B130,'Sequence Routings'!D:D,'FAB OVERVIEW'!$B$7)+SUMIFS('Sequence Routings'!E:E,'Sequence Routings'!C:C,'FAB OVERVIEW'!B130,'Sequence Routings'!D:D,'FAB OVERVIEW'!$B$7)</f>
        <v>0.93425000000000002</v>
      </c>
      <c r="E130" s="52">
        <f>C130*SUMIFS('Sequence Routings'!H:H,'Sequence Routings'!C:C,'FAB OVERVIEW'!B130,'Sequence Routings'!D:D,'FAB OVERVIEW'!$E$7)+SUMIFS('Sequence Routings'!E:E,'Sequence Routings'!C:C,'FAB OVERVIEW'!B130,'Sequence Routings'!D:D,'FAB OVERVIEW'!$E$7)</f>
        <v>0.33329999999999999</v>
      </c>
      <c r="F130" s="13" t="str">
        <v>41-03</v>
      </c>
      <c r="G130" s="13" cm="1">
        <f t="array" ref="G130">SUM(_xlfn._xlws.FILTER('A02 FAB'!$D$5:$D$60,'A02 FAB'!$B$5:$B$60='FAB OVERVIEW'!F130,_xlfn._xlws.FILTER('A03 FAB'!$D$5:$D$100,'A03 FAB'!$B$5:$B$100='FAB OVERVIEW'!F130,_xlfn._xlws.FILTER('A05 FAB'!$C$7:$C$13,'A05 FAB'!$A$7:$A$13='FAB OVERVIEW'!F130,_xlfn._xlws.FILTER('A07 FAB'!$D$5:$D$125,'A07 FAB'!$B$5:$B$125='FAB OVERVIEW'!F130)))))</f>
        <v>25</v>
      </c>
      <c r="H130" s="14">
        <f>G130*SUMIFS('Sequence Routings'!H:H,'Sequence Routings'!C:C,'FAB OVERVIEW'!F130,'Sequence Routings'!D:D,'FAB OVERVIEW'!$F$7)+SUMIFS('Sequence Routings'!E:E,'Sequence Routings'!C:C,'FAB OVERVIEW'!F130,'Sequence Routings'!D:D,'FAB OVERVIEW'!$F$7)</f>
        <v>0.88424999999999998</v>
      </c>
      <c r="I130" s="41" t="s">
        <v>6780</v>
      </c>
    </row>
    <row r="131" spans="2:9" x14ac:dyDescent="0.35">
      <c r="B131" s="13" t="str">
        <v>41-02</v>
      </c>
      <c r="C131" s="13" cm="1">
        <f t="array" ref="C131">SUM(_xlfn._xlws.FILTER('A02 FAB'!$D$5:$D$60,'A02 FAB'!$B$5:$B$60='FAB OVERVIEW'!B131,_xlfn._xlws.FILTER('A03 FAB'!$D$5:$D$100,'A03 FAB'!$B$5:$B$100='FAB OVERVIEW'!B131,_xlfn._xlws.FILTER('A05 FAB'!$C$7:$C$13,'A05 FAB'!$A$7:$A$13='FAB OVERVIEW'!B131,_xlfn._xlws.FILTER('A07 FAB'!$D$5:$D$125,'A07 FAB'!$B$5:$B$125='FAB OVERVIEW'!B131)))))</f>
        <v>25</v>
      </c>
      <c r="D131" s="41">
        <f>C131*SUMIFS('Sequence Routings'!H:H,'Sequence Routings'!C:C,'FAB OVERVIEW'!B131,'Sequence Routings'!D:D,'FAB OVERVIEW'!$B$7)+SUMIFS('Sequence Routings'!E:E,'Sequence Routings'!C:C,'FAB OVERVIEW'!B131,'Sequence Routings'!D:D,'FAB OVERVIEW'!$B$7)</f>
        <v>0.6160000000000001</v>
      </c>
      <c r="E131" s="52">
        <f>C131*SUMIFS('Sequence Routings'!H:H,'Sequence Routings'!C:C,'FAB OVERVIEW'!B131,'Sequence Routings'!D:D,'FAB OVERVIEW'!$E$7)+SUMIFS('Sequence Routings'!E:E,'Sequence Routings'!C:C,'FAB OVERVIEW'!B131,'Sequence Routings'!D:D,'FAB OVERVIEW'!$E$7)</f>
        <v>0.1578</v>
      </c>
      <c r="F131" s="13" t="str">
        <v>41-04</v>
      </c>
      <c r="G131" s="13" cm="1">
        <f t="array" ref="G131">SUM(_xlfn._xlws.FILTER('A02 FAB'!$D$5:$D$60,'A02 FAB'!$B$5:$B$60='FAB OVERVIEW'!F131,_xlfn._xlws.FILTER('A03 FAB'!$D$5:$D$100,'A03 FAB'!$B$5:$B$100='FAB OVERVIEW'!F131,_xlfn._xlws.FILTER('A05 FAB'!$C$7:$C$13,'A05 FAB'!$A$7:$A$13='FAB OVERVIEW'!F131,_xlfn._xlws.FILTER('A07 FAB'!$D$5:$D$125,'A07 FAB'!$B$5:$B$125='FAB OVERVIEW'!F131)))))</f>
        <v>25</v>
      </c>
      <c r="H131" s="14">
        <f>G131*SUMIFS('Sequence Routings'!H:H,'Sequence Routings'!C:C,'FAB OVERVIEW'!F131,'Sequence Routings'!D:D,'FAB OVERVIEW'!$F$7)+SUMIFS('Sequence Routings'!E:E,'Sequence Routings'!C:C,'FAB OVERVIEW'!F131,'Sequence Routings'!D:D,'FAB OVERVIEW'!$F$7)</f>
        <v>0.42700000000000005</v>
      </c>
      <c r="I131" s="41" t="s">
        <v>6774</v>
      </c>
    </row>
    <row r="132" spans="2:9" x14ac:dyDescent="0.35">
      <c r="B132" s="13" t="str">
        <v>41-03</v>
      </c>
      <c r="C132" s="13" cm="1">
        <f t="array" ref="C132">SUM(_xlfn._xlws.FILTER('A02 FAB'!$D$5:$D$60,'A02 FAB'!$B$5:$B$60='FAB OVERVIEW'!B132,_xlfn._xlws.FILTER('A03 FAB'!$D$5:$D$100,'A03 FAB'!$B$5:$B$100='FAB OVERVIEW'!B132,_xlfn._xlws.FILTER('A05 FAB'!$C$7:$C$13,'A05 FAB'!$A$7:$A$13='FAB OVERVIEW'!B132,_xlfn._xlws.FILTER('A07 FAB'!$D$5:$D$125,'A07 FAB'!$B$5:$B$125='FAB OVERVIEW'!B132)))))</f>
        <v>25</v>
      </c>
      <c r="D132" s="41">
        <f>C132*SUMIFS('Sequence Routings'!H:H,'Sequence Routings'!C:C,'FAB OVERVIEW'!B132,'Sequence Routings'!D:D,'FAB OVERVIEW'!$B$7)+SUMIFS('Sequence Routings'!E:E,'Sequence Routings'!C:C,'FAB OVERVIEW'!B132,'Sequence Routings'!D:D,'FAB OVERVIEW'!$B$7)</f>
        <v>0.58024999999999993</v>
      </c>
      <c r="E132" s="52">
        <f>C132*SUMIFS('Sequence Routings'!H:H,'Sequence Routings'!C:C,'FAB OVERVIEW'!B132,'Sequence Routings'!D:D,'FAB OVERVIEW'!$E$7)+SUMIFS('Sequence Routings'!E:E,'Sequence Routings'!C:C,'FAB OVERVIEW'!B132,'Sequence Routings'!D:D,'FAB OVERVIEW'!$E$7)</f>
        <v>0.29355000000000003</v>
      </c>
      <c r="F132" s="13" t="str">
        <v>41-07</v>
      </c>
      <c r="G132" s="13" cm="1">
        <f t="array" ref="G132">SUM(_xlfn._xlws.FILTER('A02 FAB'!$D$5:$D$60,'A02 FAB'!$B$5:$B$60='FAB OVERVIEW'!F132,_xlfn._xlws.FILTER('A03 FAB'!$D$5:$D$100,'A03 FAB'!$B$5:$B$100='FAB OVERVIEW'!F132,_xlfn._xlws.FILTER('A05 FAB'!$C$7:$C$13,'A05 FAB'!$A$7:$A$13='FAB OVERVIEW'!F132,_xlfn._xlws.FILTER('A07 FAB'!$D$5:$D$125,'A07 FAB'!$B$5:$B$125='FAB OVERVIEW'!F132)))))</f>
        <v>100</v>
      </c>
      <c r="H132" s="14">
        <f>G132*SUMIFS('Sequence Routings'!H:H,'Sequence Routings'!C:C,'FAB OVERVIEW'!F132,'Sequence Routings'!D:D,'FAB OVERVIEW'!$F$7)+SUMIFS('Sequence Routings'!E:E,'Sequence Routings'!C:C,'FAB OVERVIEW'!F132,'Sequence Routings'!D:D,'FAB OVERVIEW'!$F$7)</f>
        <v>0.37167000000000006</v>
      </c>
      <c r="I132" s="41" t="s">
        <v>6781</v>
      </c>
    </row>
    <row r="133" spans="2:9" x14ac:dyDescent="0.35">
      <c r="B133" s="13" t="str">
        <v>41-04</v>
      </c>
      <c r="C133" s="13" cm="1">
        <f t="array" ref="C133">SUM(_xlfn._xlws.FILTER('A02 FAB'!$D$5:$D$60,'A02 FAB'!$B$5:$B$60='FAB OVERVIEW'!B133,_xlfn._xlws.FILTER('A03 FAB'!$D$5:$D$100,'A03 FAB'!$B$5:$B$100='FAB OVERVIEW'!B133,_xlfn._xlws.FILTER('A05 FAB'!$C$7:$C$13,'A05 FAB'!$A$7:$A$13='FAB OVERVIEW'!B133,_xlfn._xlws.FILTER('A07 FAB'!$D$5:$D$125,'A07 FAB'!$B$5:$B$125='FAB OVERVIEW'!B133)))))</f>
        <v>25</v>
      </c>
      <c r="D133" s="41">
        <f>C133*SUMIFS('Sequence Routings'!H:H,'Sequence Routings'!C:C,'FAB OVERVIEW'!B133,'Sequence Routings'!D:D,'FAB OVERVIEW'!$B$7)+SUMIFS('Sequence Routings'!E:E,'Sequence Routings'!C:C,'FAB OVERVIEW'!B133,'Sequence Routings'!D:D,'FAB OVERVIEW'!$B$7)</f>
        <v>0.44075000000000003</v>
      </c>
      <c r="E133" s="52">
        <f>C133*SUMIFS('Sequence Routings'!H:H,'Sequence Routings'!C:C,'FAB OVERVIEW'!B133,'Sequence Routings'!D:D,'FAB OVERVIEW'!$E$7)+SUMIFS('Sequence Routings'!E:E,'Sequence Routings'!C:C,'FAB OVERVIEW'!B133,'Sequence Routings'!D:D,'FAB OVERVIEW'!$E$7)</f>
        <v>0.15805</v>
      </c>
      <c r="F133" s="13" t="str">
        <v>41-09</v>
      </c>
      <c r="G133" s="13" cm="1">
        <f t="array" ref="G133">SUM(_xlfn._xlws.FILTER('A02 FAB'!$D$5:$D$60,'A02 FAB'!$B$5:$B$60='FAB OVERVIEW'!F133,_xlfn._xlws.FILTER('A03 FAB'!$D$5:$D$100,'A03 FAB'!$B$5:$B$100='FAB OVERVIEW'!F133,_xlfn._xlws.FILTER('A05 FAB'!$C$7:$C$13,'A05 FAB'!$A$7:$A$13='FAB OVERVIEW'!F133,_xlfn._xlws.FILTER('A07 FAB'!$D$5:$D$125,'A07 FAB'!$B$5:$B$125='FAB OVERVIEW'!F133)))))</f>
        <v>25</v>
      </c>
      <c r="H133" s="14">
        <f>G133*SUMIFS('Sequence Routings'!H:H,'Sequence Routings'!C:C,'FAB OVERVIEW'!F133,'Sequence Routings'!D:D,'FAB OVERVIEW'!$F$7)+SUMIFS('Sequence Routings'!E:E,'Sequence Routings'!C:C,'FAB OVERVIEW'!F133,'Sequence Routings'!D:D,'FAB OVERVIEW'!$F$7)</f>
        <v>0.24475000000000002</v>
      </c>
      <c r="I133" s="41" t="s">
        <v>6769</v>
      </c>
    </row>
    <row r="134" spans="2:9" x14ac:dyDescent="0.35">
      <c r="B134" s="13" t="str">
        <v>41-07</v>
      </c>
      <c r="C134" s="13" cm="1">
        <f t="array" ref="C134">SUM(_xlfn._xlws.FILTER('A02 FAB'!$D$5:$D$60,'A02 FAB'!$B$5:$B$60='FAB OVERVIEW'!B134,_xlfn._xlws.FILTER('A03 FAB'!$D$5:$D$100,'A03 FAB'!$B$5:$B$100='FAB OVERVIEW'!B134,_xlfn._xlws.FILTER('A05 FAB'!$C$7:$C$13,'A05 FAB'!$A$7:$A$13='FAB OVERVIEW'!B134,_xlfn._xlws.FILTER('A07 FAB'!$D$5:$D$125,'A07 FAB'!$B$5:$B$125='FAB OVERVIEW'!B134)))))</f>
        <v>100</v>
      </c>
      <c r="D134" s="41">
        <f>C134*SUMIFS('Sequence Routings'!H:H,'Sequence Routings'!C:C,'FAB OVERVIEW'!B134,'Sequence Routings'!D:D,'FAB OVERVIEW'!$B$7)+SUMIFS('Sequence Routings'!E:E,'Sequence Routings'!C:C,'FAB OVERVIEW'!B134,'Sequence Routings'!D:D,'FAB OVERVIEW'!$B$7)</f>
        <v>0.41600000000000004</v>
      </c>
      <c r="E134" s="52">
        <f>C134*SUMIFS('Sequence Routings'!H:H,'Sequence Routings'!C:C,'FAB OVERVIEW'!B134,'Sequence Routings'!D:D,'FAB OVERVIEW'!$E$7)+SUMIFS('Sequence Routings'!E:E,'Sequence Routings'!C:C,'FAB OVERVIEW'!B134,'Sequence Routings'!D:D,'FAB OVERVIEW'!$E$7)</f>
        <v>0.33429999999999999</v>
      </c>
      <c r="F134" s="13" t="str">
        <v>41-15</v>
      </c>
      <c r="G134" s="13" cm="1">
        <f t="array" ref="G134">SUM(_xlfn._xlws.FILTER('A02 FAB'!$D$5:$D$60,'A02 FAB'!$B$5:$B$60='FAB OVERVIEW'!F134,_xlfn._xlws.FILTER('A03 FAB'!$D$5:$D$100,'A03 FAB'!$B$5:$B$100='FAB OVERVIEW'!F134,_xlfn._xlws.FILTER('A05 FAB'!$C$7:$C$13,'A05 FAB'!$A$7:$A$13='FAB OVERVIEW'!F134,_xlfn._xlws.FILTER('A07 FAB'!$D$5:$D$125,'A07 FAB'!$B$5:$B$125='FAB OVERVIEW'!F134)))))</f>
        <v>25</v>
      </c>
      <c r="H134" s="14">
        <f>G134*SUMIFS('Sequence Routings'!H:H,'Sequence Routings'!C:C,'FAB OVERVIEW'!F134,'Sequence Routings'!D:D,'FAB OVERVIEW'!$F$7)+SUMIFS('Sequence Routings'!E:E,'Sequence Routings'!C:C,'FAB OVERVIEW'!F134,'Sequence Routings'!D:D,'FAB OVERVIEW'!$F$7)</f>
        <v>1.5445000000000002</v>
      </c>
      <c r="I134" s="41" t="s">
        <v>6770</v>
      </c>
    </row>
    <row r="135" spans="2:9" x14ac:dyDescent="0.35">
      <c r="B135" s="13" t="str">
        <v>41-09</v>
      </c>
      <c r="C135" s="13" cm="1">
        <f t="array" ref="C135">SUM(_xlfn._xlws.FILTER('A02 FAB'!$D$5:$D$60,'A02 FAB'!$B$5:$B$60='FAB OVERVIEW'!B135,_xlfn._xlws.FILTER('A03 FAB'!$D$5:$D$100,'A03 FAB'!$B$5:$B$100='FAB OVERVIEW'!B135,_xlfn._xlws.FILTER('A05 FAB'!$C$7:$C$13,'A05 FAB'!$A$7:$A$13='FAB OVERVIEW'!B135,_xlfn._xlws.FILTER('A07 FAB'!$D$5:$D$125,'A07 FAB'!$B$5:$B$125='FAB OVERVIEW'!B135)))))</f>
        <v>25</v>
      </c>
      <c r="D135" s="41">
        <f>C135*SUMIFS('Sequence Routings'!H:H,'Sequence Routings'!C:C,'FAB OVERVIEW'!B135,'Sequence Routings'!D:D,'FAB OVERVIEW'!$B$7)+SUMIFS('Sequence Routings'!E:E,'Sequence Routings'!C:C,'FAB OVERVIEW'!B135,'Sequence Routings'!D:D,'FAB OVERVIEW'!$B$7)</f>
        <v>0.36399999999999999</v>
      </c>
      <c r="E135" s="52">
        <f>C135*SUMIFS('Sequence Routings'!H:H,'Sequence Routings'!C:C,'FAB OVERVIEW'!B135,'Sequence Routings'!D:D,'FAB OVERVIEW'!$E$7)+SUMIFS('Sequence Routings'!E:E,'Sequence Routings'!C:C,'FAB OVERVIEW'!B135,'Sequence Routings'!D:D,'FAB OVERVIEW'!$E$7)</f>
        <v>0.1578</v>
      </c>
      <c r="F135" s="13" t="str">
        <v>45-17-FORM</v>
      </c>
      <c r="G135" s="13" cm="1">
        <f t="array" ref="G135">SUM(_xlfn._xlws.FILTER('A02 FAB'!$D$5:$D$60,'A02 FAB'!$B$5:$B$60='FAB OVERVIEW'!F135,_xlfn._xlws.FILTER('A03 FAB'!$D$5:$D$100,'A03 FAB'!$B$5:$B$100='FAB OVERVIEW'!F135,_xlfn._xlws.FILTER('A05 FAB'!$C$7:$C$13,'A05 FAB'!$A$7:$A$13='FAB OVERVIEW'!F135,_xlfn._xlws.FILTER('A07 FAB'!$D$5:$D$125,'A07 FAB'!$B$5:$B$125='FAB OVERVIEW'!F135)))))</f>
        <v>225</v>
      </c>
      <c r="H135" s="14">
        <f>G135*SUMIFS('Sequence Routings'!H:H,'Sequence Routings'!C:C,'FAB OVERVIEW'!F135,'Sequence Routings'!D:D,'FAB OVERVIEW'!$F$7)+SUMIFS('Sequence Routings'!E:E,'Sequence Routings'!C:C,'FAB OVERVIEW'!F135,'Sequence Routings'!D:D,'FAB OVERVIEW'!$F$7)</f>
        <v>2.0724999999999998</v>
      </c>
      <c r="I135" s="41" t="s">
        <v>6776</v>
      </c>
    </row>
    <row r="136" spans="2:9" x14ac:dyDescent="0.35">
      <c r="B136" s="13" t="str">
        <v>41-11</v>
      </c>
      <c r="C136" s="13" cm="1">
        <f t="array" ref="C136">SUM(_xlfn._xlws.FILTER('A02 FAB'!$D$5:$D$60,'A02 FAB'!$B$5:$B$60='FAB OVERVIEW'!B136,_xlfn._xlws.FILTER('A03 FAB'!$D$5:$D$100,'A03 FAB'!$B$5:$B$100='FAB OVERVIEW'!B136,_xlfn._xlws.FILTER('A05 FAB'!$C$7:$C$13,'A05 FAB'!$A$7:$A$13='FAB OVERVIEW'!B136,_xlfn._xlws.FILTER('A07 FAB'!$D$5:$D$125,'A07 FAB'!$B$5:$B$125='FAB OVERVIEW'!B136)))))</f>
        <v>25</v>
      </c>
      <c r="D136" s="41">
        <f>C136*SUMIFS('Sequence Routings'!H:H,'Sequence Routings'!C:C,'FAB OVERVIEW'!B136,'Sequence Routings'!D:D,'FAB OVERVIEW'!$B$7)+SUMIFS('Sequence Routings'!E:E,'Sequence Routings'!C:C,'FAB OVERVIEW'!B136,'Sequence Routings'!D:D,'FAB OVERVIEW'!$B$7)</f>
        <v>0.3795</v>
      </c>
      <c r="E136" s="52">
        <f>C136*SUMIFS('Sequence Routings'!H:H,'Sequence Routings'!C:C,'FAB OVERVIEW'!B136,'Sequence Routings'!D:D,'FAB OVERVIEW'!$E$7)+SUMIFS('Sequence Routings'!E:E,'Sequence Routings'!C:C,'FAB OVERVIEW'!B136,'Sequence Routings'!D:D,'FAB OVERVIEW'!$E$7)</f>
        <v>0.29155000000000003</v>
      </c>
      <c r="F136" s="13" t="str">
        <v>64-04</v>
      </c>
      <c r="G136" s="13" cm="1">
        <f t="array" ref="G136">SUM(_xlfn._xlws.FILTER('A02 FAB'!$D$5:$D$60,'A02 FAB'!$B$5:$B$60='FAB OVERVIEW'!F136,_xlfn._xlws.FILTER('A03 FAB'!$D$5:$D$100,'A03 FAB'!$B$5:$B$100='FAB OVERVIEW'!F136,_xlfn._xlws.FILTER('A05 FAB'!$C$7:$C$13,'A05 FAB'!$A$7:$A$13='FAB OVERVIEW'!F136,_xlfn._xlws.FILTER('A07 FAB'!$D$5:$D$125,'A07 FAB'!$B$5:$B$125='FAB OVERVIEW'!F136)))))</f>
        <v>30</v>
      </c>
      <c r="H136" s="14">
        <f>G136*SUMIFS('Sequence Routings'!H:H,'Sequence Routings'!C:C,'FAB OVERVIEW'!F136,'Sequence Routings'!D:D,'FAB OVERVIEW'!$F$7)+SUMIFS('Sequence Routings'!E:E,'Sequence Routings'!C:C,'FAB OVERVIEW'!F136,'Sequence Routings'!D:D,'FAB OVERVIEW'!$F$7)</f>
        <v>0.40460000000000002</v>
      </c>
      <c r="I136" s="41" t="s">
        <v>6769</v>
      </c>
    </row>
    <row r="137" spans="2:9" x14ac:dyDescent="0.35">
      <c r="B137" s="13" t="str">
        <v>41-14-FLAT</v>
      </c>
      <c r="C137" s="13" cm="1">
        <f t="array" ref="C137">SUM(_xlfn._xlws.FILTER('A02 FAB'!$D$5:$D$60,'A02 FAB'!$B$5:$B$60='FAB OVERVIEW'!B137,_xlfn._xlws.FILTER('A03 FAB'!$D$5:$D$100,'A03 FAB'!$B$5:$B$100='FAB OVERVIEW'!B137,_xlfn._xlws.FILTER('A05 FAB'!$C$7:$C$13,'A05 FAB'!$A$7:$A$13='FAB OVERVIEW'!B137,_xlfn._xlws.FILTER('A07 FAB'!$D$5:$D$125,'A07 FAB'!$B$5:$B$125='FAB OVERVIEW'!B137)))))</f>
        <v>180</v>
      </c>
      <c r="D137" s="41">
        <f>C137*SUMIFS('Sequence Routings'!H:H,'Sequence Routings'!C:C,'FAB OVERVIEW'!B137,'Sequence Routings'!D:D,'FAB OVERVIEW'!$B$7)+SUMIFS('Sequence Routings'!E:E,'Sequence Routings'!C:C,'FAB OVERVIEW'!B137,'Sequence Routings'!D:D,'FAB OVERVIEW'!$B$7)</f>
        <v>0.45779999999999998</v>
      </c>
      <c r="E137" s="52">
        <f>C137*SUMIFS('Sequence Routings'!H:H,'Sequence Routings'!C:C,'FAB OVERVIEW'!B137,'Sequence Routings'!D:D,'FAB OVERVIEW'!$E$7)+SUMIFS('Sequence Routings'!E:E,'Sequence Routings'!C:C,'FAB OVERVIEW'!B137,'Sequence Routings'!D:D,'FAB OVERVIEW'!$E$7)</f>
        <v>0.61970000000000003</v>
      </c>
      <c r="F137" s="13" t="str">
        <v>64-04-SS</v>
      </c>
      <c r="G137" s="13" cm="1">
        <f t="array" ref="G137">SUM(_xlfn._xlws.FILTER('A02 FAB'!$D$5:$D$60,'A02 FAB'!$B$5:$B$60='FAB OVERVIEW'!F137,_xlfn._xlws.FILTER('A03 FAB'!$D$5:$D$100,'A03 FAB'!$B$5:$B$100='FAB OVERVIEW'!F137,_xlfn._xlws.FILTER('A05 FAB'!$C$7:$C$13,'A05 FAB'!$A$7:$A$13='FAB OVERVIEW'!F137,_xlfn._xlws.FILTER('A07 FAB'!$D$5:$D$125,'A07 FAB'!$B$5:$B$125='FAB OVERVIEW'!F137)))))</f>
        <v>60</v>
      </c>
      <c r="H137" s="14">
        <f>G137*SUMIFS('Sequence Routings'!H:H,'Sequence Routings'!C:C,'FAB OVERVIEW'!F137,'Sequence Routings'!D:D,'FAB OVERVIEW'!$F$7)+SUMIFS('Sequence Routings'!E:E,'Sequence Routings'!C:C,'FAB OVERVIEW'!F137,'Sequence Routings'!D:D,'FAB OVERVIEW'!$F$7)</f>
        <v>0.59960000000000002</v>
      </c>
      <c r="I137" s="41" t="s">
        <v>6769</v>
      </c>
    </row>
    <row r="138" spans="2:9" x14ac:dyDescent="0.35">
      <c r="B138" s="13" t="str">
        <v>41-15</v>
      </c>
      <c r="C138" s="13" cm="1">
        <f t="array" ref="C138">SUM(_xlfn._xlws.FILTER('A02 FAB'!$D$5:$D$60,'A02 FAB'!$B$5:$B$60='FAB OVERVIEW'!B138,_xlfn._xlws.FILTER('A03 FAB'!$D$5:$D$100,'A03 FAB'!$B$5:$B$100='FAB OVERVIEW'!B138,_xlfn._xlws.FILTER('A05 FAB'!$C$7:$C$13,'A05 FAB'!$A$7:$A$13='FAB OVERVIEW'!B138,_xlfn._xlws.FILTER('A07 FAB'!$D$5:$D$125,'A07 FAB'!$B$5:$B$125='FAB OVERVIEW'!B138)))))</f>
        <v>25</v>
      </c>
      <c r="D138" s="41">
        <f>C138*SUMIFS('Sequence Routings'!H:H,'Sequence Routings'!C:C,'FAB OVERVIEW'!B138,'Sequence Routings'!D:D,'FAB OVERVIEW'!$B$7)+SUMIFS('Sequence Routings'!E:E,'Sequence Routings'!C:C,'FAB OVERVIEW'!B138,'Sequence Routings'!D:D,'FAB OVERVIEW'!$B$7)</f>
        <v>0.53749999999999998</v>
      </c>
      <c r="E138" s="52">
        <f>C138*SUMIFS('Sequence Routings'!H:H,'Sequence Routings'!C:C,'FAB OVERVIEW'!B138,'Sequence Routings'!D:D,'FAB OVERVIEW'!$E$7)+SUMIFS('Sequence Routings'!E:E,'Sequence Routings'!C:C,'FAB OVERVIEW'!B138,'Sequence Routings'!D:D,'FAB OVERVIEW'!$E$7)</f>
        <v>0.1333</v>
      </c>
      <c r="F138" s="13" t="str">
        <v>64-07</v>
      </c>
      <c r="G138" s="13" cm="1">
        <f t="array" ref="G138">SUM(_xlfn._xlws.FILTER('A02 FAB'!$D$5:$D$60,'A02 FAB'!$B$5:$B$60='FAB OVERVIEW'!F138,_xlfn._xlws.FILTER('A03 FAB'!$D$5:$D$100,'A03 FAB'!$B$5:$B$100='FAB OVERVIEW'!F138,_xlfn._xlws.FILTER('A05 FAB'!$C$7:$C$13,'A05 FAB'!$A$7:$A$13='FAB OVERVIEW'!F138,_xlfn._xlws.FILTER('A07 FAB'!$D$5:$D$125,'A07 FAB'!$B$5:$B$125='FAB OVERVIEW'!F138)))))</f>
        <v>15</v>
      </c>
      <c r="H138" s="14">
        <f>G138*SUMIFS('Sequence Routings'!H:H,'Sequence Routings'!C:C,'FAB OVERVIEW'!F138,'Sequence Routings'!D:D,'FAB OVERVIEW'!$F$7)+SUMIFS('Sequence Routings'!E:E,'Sequence Routings'!C:C,'FAB OVERVIEW'!F138,'Sequence Routings'!D:D,'FAB OVERVIEW'!$F$7)</f>
        <v>0.30185000000000001</v>
      </c>
      <c r="I138" s="41" t="s">
        <v>6769</v>
      </c>
    </row>
    <row r="139" spans="2:9" x14ac:dyDescent="0.35">
      <c r="B139" s="13" t="str">
        <v>45-17-FLAT</v>
      </c>
      <c r="C139" s="13" cm="1">
        <f t="array" ref="C139">SUM(_xlfn._xlws.FILTER('A02 FAB'!$D$5:$D$60,'A02 FAB'!$B$5:$B$60='FAB OVERVIEW'!B139,_xlfn._xlws.FILTER('A03 FAB'!$D$5:$D$100,'A03 FAB'!$B$5:$B$100='FAB OVERVIEW'!B139,_xlfn._xlws.FILTER('A05 FAB'!$C$7:$C$13,'A05 FAB'!$A$7:$A$13='FAB OVERVIEW'!B139,_xlfn._xlws.FILTER('A07 FAB'!$D$5:$D$125,'A07 FAB'!$B$5:$B$125='FAB OVERVIEW'!B139)))))</f>
        <v>225</v>
      </c>
      <c r="D139" s="41">
        <f>C139*SUMIFS('Sequence Routings'!H:H,'Sequence Routings'!C:C,'FAB OVERVIEW'!B139,'Sequence Routings'!D:D,'FAB OVERVIEW'!$B$7)+SUMIFS('Sequence Routings'!E:E,'Sequence Routings'!C:C,'FAB OVERVIEW'!B139,'Sequence Routings'!D:D,'FAB OVERVIEW'!$B$7)</f>
        <v>0.88775000000000004</v>
      </c>
      <c r="E139" s="52">
        <f>C139*SUMIFS('Sequence Routings'!H:H,'Sequence Routings'!C:C,'FAB OVERVIEW'!B139,'Sequence Routings'!D:D,'FAB OVERVIEW'!$E$7)+SUMIFS('Sequence Routings'!E:E,'Sequence Routings'!C:C,'FAB OVERVIEW'!B139,'Sequence Routings'!D:D,'FAB OVERVIEW'!$E$7)</f>
        <v>1.2082999999999999</v>
      </c>
      <c r="F139" s="13" t="str">
        <v>64-07-SS</v>
      </c>
      <c r="G139" s="13" cm="1">
        <f t="array" ref="G139">SUM(_xlfn._xlws.FILTER('A02 FAB'!$D$5:$D$60,'A02 FAB'!$B$5:$B$60='FAB OVERVIEW'!F139,_xlfn._xlws.FILTER('A03 FAB'!$D$5:$D$100,'A03 FAB'!$B$5:$B$100='FAB OVERVIEW'!F139,_xlfn._xlws.FILTER('A05 FAB'!$C$7:$C$13,'A05 FAB'!$A$7:$A$13='FAB OVERVIEW'!F139,_xlfn._xlws.FILTER('A07 FAB'!$D$5:$D$125,'A07 FAB'!$B$5:$B$125='FAB OVERVIEW'!F139)))))</f>
        <v>30</v>
      </c>
      <c r="H139" s="14">
        <f>G139*SUMIFS('Sequence Routings'!H:H,'Sequence Routings'!C:C,'FAB OVERVIEW'!F139,'Sequence Routings'!D:D,'FAB OVERVIEW'!$F$7)+SUMIFS('Sequence Routings'!E:E,'Sequence Routings'!C:C,'FAB OVERVIEW'!F139,'Sequence Routings'!D:D,'FAB OVERVIEW'!$F$7)</f>
        <v>0.54890000000000005</v>
      </c>
      <c r="I139" s="41" t="s">
        <v>6769</v>
      </c>
    </row>
    <row r="140" spans="2:9" x14ac:dyDescent="0.35">
      <c r="B140" s="13" t="str">
        <v>45-34-FLAT</v>
      </c>
      <c r="C140" s="13" cm="1">
        <f t="array" ref="C140">SUM(_xlfn._xlws.FILTER('A02 FAB'!$D$5:$D$60,'A02 FAB'!$B$5:$B$60='FAB OVERVIEW'!B140,_xlfn._xlws.FILTER('A03 FAB'!$D$5:$D$100,'A03 FAB'!$B$5:$B$100='FAB OVERVIEW'!B140,_xlfn._xlws.FILTER('A05 FAB'!$C$7:$C$13,'A05 FAB'!$A$7:$A$13='FAB OVERVIEW'!B140,_xlfn._xlws.FILTER('A07 FAB'!$D$5:$D$125,'A07 FAB'!$B$5:$B$125='FAB OVERVIEW'!B140)))))</f>
        <v>285</v>
      </c>
      <c r="D140" s="41">
        <f>C140*SUMIFS('Sequence Routings'!H:H,'Sequence Routings'!C:C,'FAB OVERVIEW'!B140,'Sequence Routings'!D:D,'FAB OVERVIEW'!$B$7)+SUMIFS('Sequence Routings'!E:E,'Sequence Routings'!C:C,'FAB OVERVIEW'!B140,'Sequence Routings'!D:D,'FAB OVERVIEW'!$B$7)</f>
        <v>0.37235000000000001</v>
      </c>
      <c r="E140" s="52">
        <f>C140*SUMIFS('Sequence Routings'!H:H,'Sequence Routings'!C:C,'FAB OVERVIEW'!B140,'Sequence Routings'!D:D,'FAB OVERVIEW'!$E$7)+SUMIFS('Sequence Routings'!E:E,'Sequence Routings'!C:C,'FAB OVERVIEW'!B140,'Sequence Routings'!D:D,'FAB OVERVIEW'!$E$7)</f>
        <v>0</v>
      </c>
      <c r="H140" s="14"/>
      <c r="I140" s="14"/>
    </row>
    <row r="141" spans="2:9" x14ac:dyDescent="0.35">
      <c r="B141" s="13" t="str">
        <v>64-04</v>
      </c>
      <c r="C141" s="13" cm="1">
        <f t="array" ref="C141">SUM(_xlfn._xlws.FILTER('A02 FAB'!$D$5:$D$60,'A02 FAB'!$B$5:$B$60='FAB OVERVIEW'!B141,_xlfn._xlws.FILTER('A03 FAB'!$D$5:$D$100,'A03 FAB'!$B$5:$B$100='FAB OVERVIEW'!B141,_xlfn._xlws.FILTER('A05 FAB'!$C$7:$C$13,'A05 FAB'!$A$7:$A$13='FAB OVERVIEW'!B141,_xlfn._xlws.FILTER('A07 FAB'!$D$5:$D$125,'A07 FAB'!$B$5:$B$125='FAB OVERVIEW'!B141)))))</f>
        <v>30</v>
      </c>
      <c r="D141" s="41">
        <f>C141*SUMIFS('Sequence Routings'!H:H,'Sequence Routings'!C:C,'FAB OVERVIEW'!B141,'Sequence Routings'!D:D,'FAB OVERVIEW'!$B$7)+SUMIFS('Sequence Routings'!E:E,'Sequence Routings'!C:C,'FAB OVERVIEW'!B141,'Sequence Routings'!D:D,'FAB OVERVIEW'!$B$7)</f>
        <v>0.37260000000000004</v>
      </c>
      <c r="E141" s="52">
        <f>C141*SUMIFS('Sequence Routings'!H:H,'Sequence Routings'!C:C,'FAB OVERVIEW'!B141,'Sequence Routings'!D:D,'FAB OVERVIEW'!$E$7)+SUMIFS('Sequence Routings'!E:E,'Sequence Routings'!C:C,'FAB OVERVIEW'!B141,'Sequence Routings'!D:D,'FAB OVERVIEW'!$E$7)</f>
        <v>0.23749999999999999</v>
      </c>
      <c r="H141" s="14"/>
      <c r="I141" s="14"/>
    </row>
    <row r="142" spans="2:9" x14ac:dyDescent="0.35">
      <c r="B142" s="13" t="str">
        <v>64-04-SS</v>
      </c>
      <c r="C142" s="13" cm="1">
        <f t="array" ref="C142">SUM(_xlfn._xlws.FILTER('A02 FAB'!$D$5:$D$60,'A02 FAB'!$B$5:$B$60='FAB OVERVIEW'!B142,_xlfn._xlws.FILTER('A03 FAB'!$D$5:$D$100,'A03 FAB'!$B$5:$B$100='FAB OVERVIEW'!B142,_xlfn._xlws.FILTER('A05 FAB'!$C$7:$C$13,'A05 FAB'!$A$7:$A$13='FAB OVERVIEW'!B142,_xlfn._xlws.FILTER('A07 FAB'!$D$5:$D$125,'A07 FAB'!$B$5:$B$125='FAB OVERVIEW'!B142)))))</f>
        <v>60</v>
      </c>
      <c r="D142" s="41">
        <f>C142*SUMIFS('Sequence Routings'!H:H,'Sequence Routings'!C:C,'FAB OVERVIEW'!B142,'Sequence Routings'!D:D,'FAB OVERVIEW'!$B$7)+SUMIFS('Sequence Routings'!E:E,'Sequence Routings'!C:C,'FAB OVERVIEW'!B142,'Sequence Routings'!D:D,'FAB OVERVIEW'!$B$7)</f>
        <v>0.60319999999999996</v>
      </c>
      <c r="E142" s="52">
        <f>C142*SUMIFS('Sequence Routings'!H:H,'Sequence Routings'!C:C,'FAB OVERVIEW'!B142,'Sequence Routings'!D:D,'FAB OVERVIEW'!$E$7)+SUMIFS('Sequence Routings'!E:E,'Sequence Routings'!C:C,'FAB OVERVIEW'!B142,'Sequence Routings'!D:D,'FAB OVERVIEW'!$E$7)</f>
        <v>0.24169999999999997</v>
      </c>
      <c r="H142" s="14"/>
      <c r="I142" s="14"/>
    </row>
    <row r="143" spans="2:9" x14ac:dyDescent="0.35">
      <c r="B143" s="13" t="str">
        <v>64-07</v>
      </c>
      <c r="C143" s="13" cm="1">
        <f t="array" ref="C143">SUM(_xlfn._xlws.FILTER('A02 FAB'!$D$5:$D$60,'A02 FAB'!$B$5:$B$60='FAB OVERVIEW'!B143,_xlfn._xlws.FILTER('A03 FAB'!$D$5:$D$100,'A03 FAB'!$B$5:$B$100='FAB OVERVIEW'!B143,_xlfn._xlws.FILTER('A05 FAB'!$C$7:$C$13,'A05 FAB'!$A$7:$A$13='FAB OVERVIEW'!B143,_xlfn._xlws.FILTER('A07 FAB'!$D$5:$D$125,'A07 FAB'!$B$5:$B$125='FAB OVERVIEW'!B143)))))</f>
        <v>15</v>
      </c>
      <c r="D143" s="41">
        <f>C143*SUMIFS('Sequence Routings'!H:H,'Sequence Routings'!C:C,'FAB OVERVIEW'!B143,'Sequence Routings'!D:D,'FAB OVERVIEW'!$B$7)+SUMIFS('Sequence Routings'!E:E,'Sequence Routings'!C:C,'FAB OVERVIEW'!B143,'Sequence Routings'!D:D,'FAB OVERVIEW'!$B$7)</f>
        <v>0.34290000000000004</v>
      </c>
      <c r="E143" s="52">
        <f>C143*SUMIFS('Sequence Routings'!H:H,'Sequence Routings'!C:C,'FAB OVERVIEW'!B143,'Sequence Routings'!D:D,'FAB OVERVIEW'!$E$7)+SUMIFS('Sequence Routings'!E:E,'Sequence Routings'!C:C,'FAB OVERVIEW'!B143,'Sequence Routings'!D:D,'FAB OVERVIEW'!$E$7)</f>
        <v>0.14584999999999998</v>
      </c>
      <c r="H143" s="14"/>
      <c r="I143" s="14"/>
    </row>
    <row r="144" spans="2:9" x14ac:dyDescent="0.35">
      <c r="B144" s="13" t="str">
        <v>64-07-SS</v>
      </c>
      <c r="C144" s="13" cm="1">
        <f t="array" ref="C144">SUM(_xlfn._xlws.FILTER('A02 FAB'!$D$5:$D$60,'A02 FAB'!$B$5:$B$60='FAB OVERVIEW'!B144,_xlfn._xlws.FILTER('A03 FAB'!$D$5:$D$100,'A03 FAB'!$B$5:$B$100='FAB OVERVIEW'!B144,_xlfn._xlws.FILTER('A05 FAB'!$C$7:$C$13,'A05 FAB'!$A$7:$A$13='FAB OVERVIEW'!B144,_xlfn._xlws.FILTER('A07 FAB'!$D$5:$D$125,'A07 FAB'!$B$5:$B$125='FAB OVERVIEW'!B144)))))</f>
        <v>30</v>
      </c>
      <c r="D144" s="41">
        <f>C144*SUMIFS('Sequence Routings'!H:H,'Sequence Routings'!C:C,'FAB OVERVIEW'!B144,'Sequence Routings'!D:D,'FAB OVERVIEW'!$B$7)+SUMIFS('Sequence Routings'!E:E,'Sequence Routings'!C:C,'FAB OVERVIEW'!B144,'Sequence Routings'!D:D,'FAB OVERVIEW'!$B$7)</f>
        <v>0.52849999999999997</v>
      </c>
      <c r="E144" s="52">
        <f>C144*SUMIFS('Sequence Routings'!H:H,'Sequence Routings'!C:C,'FAB OVERVIEW'!B144,'Sequence Routings'!D:D,'FAB OVERVIEW'!$E$7)+SUMIFS('Sequence Routings'!E:E,'Sequence Routings'!C:C,'FAB OVERVIEW'!B144,'Sequence Routings'!D:D,'FAB OVERVIEW'!$E$7)</f>
        <v>0.21110000000000001</v>
      </c>
      <c r="H144" s="14"/>
      <c r="I144" s="14"/>
    </row>
    <row r="145" spans="8:9" x14ac:dyDescent="0.35">
      <c r="H145" s="14"/>
      <c r="I145" s="14"/>
    </row>
    <row r="146" spans="8:9" x14ac:dyDescent="0.35">
      <c r="H146" s="14"/>
      <c r="I146" s="14"/>
    </row>
    <row r="147" spans="8:9" x14ac:dyDescent="0.35">
      <c r="H147" s="14"/>
      <c r="I147" s="14"/>
    </row>
    <row r="148" spans="8:9" x14ac:dyDescent="0.35">
      <c r="H148" s="14"/>
      <c r="I148" s="14"/>
    </row>
    <row r="149" spans="8:9" x14ac:dyDescent="0.35">
      <c r="H149" s="14"/>
      <c r="I149" s="14"/>
    </row>
    <row r="150" spans="8:9" x14ac:dyDescent="0.35">
      <c r="H150" s="14"/>
      <c r="I150" s="14"/>
    </row>
    <row r="151" spans="8:9" x14ac:dyDescent="0.35">
      <c r="H151" s="14"/>
      <c r="I151" s="14"/>
    </row>
    <row r="152" spans="8:9" x14ac:dyDescent="0.35">
      <c r="H152" s="14"/>
      <c r="I152" s="14"/>
    </row>
    <row r="153" spans="8:9" x14ac:dyDescent="0.35">
      <c r="H153" s="14"/>
      <c r="I153" s="14"/>
    </row>
    <row r="154" spans="8:9" x14ac:dyDescent="0.35">
      <c r="H154" s="14"/>
      <c r="I154" s="14"/>
    </row>
    <row r="155" spans="8:9" x14ac:dyDescent="0.35">
      <c r="H155" s="14"/>
      <c r="I155" s="14"/>
    </row>
    <row r="156" spans="8:9" x14ac:dyDescent="0.35">
      <c r="H156" s="14"/>
      <c r="I156" s="14"/>
    </row>
    <row r="157" spans="8:9" x14ac:dyDescent="0.35">
      <c r="H157" s="14"/>
      <c r="I157" s="14"/>
    </row>
  </sheetData>
  <mergeCells count="32">
    <mergeCell ref="Y7:AA7"/>
    <mergeCell ref="C3:D3"/>
    <mergeCell ref="E3:F3"/>
    <mergeCell ref="A4:B4"/>
    <mergeCell ref="C4:D4"/>
    <mergeCell ref="E4:F4"/>
    <mergeCell ref="J7:L7"/>
    <mergeCell ref="F7:I7"/>
    <mergeCell ref="B7:D7"/>
    <mergeCell ref="A1:C1"/>
    <mergeCell ref="D1:F1"/>
    <mergeCell ref="G1:J1"/>
    <mergeCell ref="K1:M1"/>
    <mergeCell ref="A2:C2"/>
    <mergeCell ref="D2:F2"/>
    <mergeCell ref="G2:J2"/>
    <mergeCell ref="K2:M2"/>
    <mergeCell ref="G3:J3"/>
    <mergeCell ref="G4:J4"/>
    <mergeCell ref="K4:M4"/>
    <mergeCell ref="K3:M3"/>
    <mergeCell ref="A3:B3"/>
    <mergeCell ref="P7:R7"/>
    <mergeCell ref="S7:U7"/>
    <mergeCell ref="V7:X7"/>
    <mergeCell ref="N3:P3"/>
    <mergeCell ref="Q3:S3"/>
    <mergeCell ref="T3:V3"/>
    <mergeCell ref="N4:P4"/>
    <mergeCell ref="Q4:S4"/>
    <mergeCell ref="T4:V4"/>
    <mergeCell ref="M7:O7"/>
  </mergeCells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7FAB4-4A1E-4A4D-9D1A-907BF101B972}">
  <dimension ref="A1:J497"/>
  <sheetViews>
    <sheetView topLeftCell="A478" workbookViewId="0">
      <selection activeCell="B460" sqref="B460"/>
    </sheetView>
  </sheetViews>
  <sheetFormatPr defaultRowHeight="14.5" x14ac:dyDescent="0.35"/>
  <cols>
    <col min="1" max="1" width="27.81640625" style="40" bestFit="1" customWidth="1"/>
    <col min="2" max="2" width="25.1796875" style="40" bestFit="1" customWidth="1"/>
    <col min="3" max="3" width="27.81640625" style="40" bestFit="1" customWidth="1"/>
    <col min="4" max="4" width="12.1796875" bestFit="1" customWidth="1"/>
    <col min="5" max="5" width="11.54296875" bestFit="1" customWidth="1"/>
    <col min="6" max="6" width="13.54296875" bestFit="1" customWidth="1"/>
    <col min="7" max="7" width="13.1796875" bestFit="1" customWidth="1"/>
    <col min="8" max="8" width="10.7265625" bestFit="1" customWidth="1"/>
    <col min="9" max="9" width="15.1796875" bestFit="1" customWidth="1"/>
    <col min="10" max="10" width="22" bestFit="1" customWidth="1"/>
  </cols>
  <sheetData>
    <row r="1" spans="1:10" x14ac:dyDescent="0.35">
      <c r="A1" s="40" t="s">
        <v>6574</v>
      </c>
      <c r="B1" s="40" t="s">
        <v>6575</v>
      </c>
      <c r="C1" s="40" t="s">
        <v>322</v>
      </c>
      <c r="D1" t="s">
        <v>6576</v>
      </c>
      <c r="E1" t="s">
        <v>6577</v>
      </c>
      <c r="F1" t="s">
        <v>325</v>
      </c>
      <c r="G1" t="s">
        <v>6578</v>
      </c>
      <c r="H1" t="s">
        <v>324</v>
      </c>
      <c r="I1" t="s">
        <v>6579</v>
      </c>
      <c r="J1" t="s">
        <v>6580</v>
      </c>
    </row>
    <row r="2" spans="1:10" x14ac:dyDescent="0.35">
      <c r="A2" s="40" t="s">
        <v>191</v>
      </c>
      <c r="B2" s="40" t="s">
        <v>6716</v>
      </c>
      <c r="C2" s="40" t="s">
        <v>191</v>
      </c>
      <c r="D2" t="s">
        <v>6572</v>
      </c>
      <c r="E2">
        <v>8.3000000000000004E-2</v>
      </c>
      <c r="F2">
        <v>6.8999999999999999E-3</v>
      </c>
      <c r="G2" t="s">
        <v>6581</v>
      </c>
      <c r="H2">
        <v>6.8999999999999999E-3</v>
      </c>
      <c r="I2" t="s">
        <v>6582</v>
      </c>
      <c r="J2" t="s">
        <v>6582</v>
      </c>
    </row>
    <row r="3" spans="1:10" x14ac:dyDescent="0.35">
      <c r="A3" s="40" t="s">
        <v>221</v>
      </c>
      <c r="B3" s="40" t="s">
        <v>6717</v>
      </c>
      <c r="C3" s="40" t="s">
        <v>221</v>
      </c>
      <c r="D3" t="s">
        <v>6572</v>
      </c>
      <c r="E3">
        <v>0.25</v>
      </c>
      <c r="F3">
        <v>8.3330000000000001E-2</v>
      </c>
      <c r="G3" t="s">
        <v>6581</v>
      </c>
      <c r="H3">
        <v>8.3330000000000001E-2</v>
      </c>
      <c r="I3" t="s">
        <v>6582</v>
      </c>
      <c r="J3" t="s">
        <v>6582</v>
      </c>
    </row>
    <row r="4" spans="1:10" x14ac:dyDescent="0.35">
      <c r="A4" s="40" t="s">
        <v>6583</v>
      </c>
      <c r="B4" s="40" t="s">
        <v>6718</v>
      </c>
      <c r="C4" s="40" t="s">
        <v>192</v>
      </c>
      <c r="D4" t="s">
        <v>6571</v>
      </c>
      <c r="E4">
        <v>0.16700000000000001</v>
      </c>
      <c r="F4">
        <v>4.0000000000000001E-3</v>
      </c>
      <c r="G4" t="s">
        <v>6584</v>
      </c>
      <c r="H4">
        <v>4.0000000000000001E-3</v>
      </c>
      <c r="I4" t="s">
        <v>6582</v>
      </c>
      <c r="J4" t="s">
        <v>6582</v>
      </c>
    </row>
    <row r="5" spans="1:10" x14ac:dyDescent="0.35">
      <c r="A5" s="40" t="s">
        <v>196</v>
      </c>
      <c r="B5" s="40" t="s">
        <v>6716</v>
      </c>
      <c r="C5" s="40" t="s">
        <v>196</v>
      </c>
      <c r="D5" t="s">
        <v>6569</v>
      </c>
      <c r="E5">
        <v>0.33</v>
      </c>
      <c r="F5">
        <v>3.0799999999999998E-3</v>
      </c>
      <c r="G5" t="s">
        <v>6585</v>
      </c>
      <c r="H5">
        <v>3.0799999999999998E-3</v>
      </c>
      <c r="I5" t="s">
        <v>6582</v>
      </c>
      <c r="J5" t="s">
        <v>6582</v>
      </c>
    </row>
    <row r="6" spans="1:10" x14ac:dyDescent="0.35">
      <c r="A6" s="40" t="s">
        <v>196</v>
      </c>
      <c r="B6" s="40" t="s">
        <v>6719</v>
      </c>
      <c r="C6" s="40" t="s">
        <v>196</v>
      </c>
      <c r="D6" t="s">
        <v>6570</v>
      </c>
      <c r="E6">
        <v>8.3299999999999999E-2</v>
      </c>
      <c r="F6">
        <v>3.4000000000000002E-4</v>
      </c>
      <c r="G6" t="s">
        <v>6586</v>
      </c>
      <c r="H6">
        <v>3.3999999999999998E-3</v>
      </c>
      <c r="I6" t="s">
        <v>6582</v>
      </c>
      <c r="J6" t="s">
        <v>6582</v>
      </c>
    </row>
    <row r="7" spans="1:10" x14ac:dyDescent="0.35">
      <c r="A7" s="40" t="s">
        <v>190</v>
      </c>
      <c r="B7" s="40" t="s">
        <v>6716</v>
      </c>
      <c r="C7" s="40" t="s">
        <v>190</v>
      </c>
      <c r="D7" t="s">
        <v>6571</v>
      </c>
      <c r="E7">
        <v>0.33</v>
      </c>
      <c r="F7">
        <v>5.4000000000000003E-3</v>
      </c>
      <c r="G7" t="s">
        <v>6584</v>
      </c>
      <c r="H7">
        <v>5.4000000000000003E-3</v>
      </c>
      <c r="I7" t="s">
        <v>6582</v>
      </c>
      <c r="J7" t="s">
        <v>6582</v>
      </c>
    </row>
    <row r="8" spans="1:10" x14ac:dyDescent="0.35">
      <c r="A8" s="40" t="s">
        <v>6587</v>
      </c>
      <c r="B8" s="40" t="s">
        <v>6716</v>
      </c>
      <c r="C8" s="40" t="s">
        <v>195</v>
      </c>
      <c r="D8" t="s">
        <v>6569</v>
      </c>
      <c r="E8">
        <v>0.25</v>
      </c>
      <c r="F8">
        <v>3.9399999999999999E-3</v>
      </c>
      <c r="G8" t="s">
        <v>6585</v>
      </c>
      <c r="H8">
        <v>3.9399999999999999E-3</v>
      </c>
      <c r="I8" t="s">
        <v>6582</v>
      </c>
      <c r="J8" t="s">
        <v>6582</v>
      </c>
    </row>
    <row r="9" spans="1:10" x14ac:dyDescent="0.35">
      <c r="A9" s="40" t="s">
        <v>6587</v>
      </c>
      <c r="B9" s="40" t="s">
        <v>6719</v>
      </c>
      <c r="C9" s="40" t="s">
        <v>195</v>
      </c>
      <c r="D9" t="s">
        <v>6570</v>
      </c>
      <c r="E9">
        <v>8.3299999999999999E-2</v>
      </c>
      <c r="F9">
        <v>3.5000000000000001E-3</v>
      </c>
      <c r="G9" t="s">
        <v>6586</v>
      </c>
      <c r="H9">
        <v>3.5000000000000001E-3</v>
      </c>
      <c r="I9" t="s">
        <v>6582</v>
      </c>
      <c r="J9" t="s">
        <v>6582</v>
      </c>
    </row>
    <row r="10" spans="1:10" x14ac:dyDescent="0.35">
      <c r="A10" s="40" t="s">
        <v>6588</v>
      </c>
      <c r="B10" s="40" t="s">
        <v>6716</v>
      </c>
      <c r="C10" s="40" t="s">
        <v>223</v>
      </c>
      <c r="D10" t="s">
        <v>6569</v>
      </c>
      <c r="E10">
        <v>0.33</v>
      </c>
      <c r="F10">
        <v>1.142E-2</v>
      </c>
      <c r="G10" t="s">
        <v>6585</v>
      </c>
      <c r="H10">
        <v>1.142E-2</v>
      </c>
      <c r="I10" t="s">
        <v>6582</v>
      </c>
      <c r="J10" t="s">
        <v>6582</v>
      </c>
    </row>
    <row r="11" spans="1:10" x14ac:dyDescent="0.35">
      <c r="A11" s="40" t="s">
        <v>6588</v>
      </c>
      <c r="B11" s="40" t="s">
        <v>6719</v>
      </c>
      <c r="C11" s="40" t="s">
        <v>223</v>
      </c>
      <c r="D11" t="s">
        <v>6570</v>
      </c>
      <c r="E11">
        <v>8.3299999999999999E-2</v>
      </c>
      <c r="F11">
        <v>6.7099999999999998E-3</v>
      </c>
      <c r="G11" t="s">
        <v>6586</v>
      </c>
      <c r="H11">
        <v>6.7099999999999998E-3</v>
      </c>
      <c r="I11" t="s">
        <v>6582</v>
      </c>
      <c r="J11" t="s">
        <v>6582</v>
      </c>
    </row>
    <row r="12" spans="1:10" x14ac:dyDescent="0.35">
      <c r="A12" s="40" t="s">
        <v>6588</v>
      </c>
      <c r="B12" s="40" t="s">
        <v>6718</v>
      </c>
      <c r="C12" s="40" t="s">
        <v>223</v>
      </c>
      <c r="D12" t="s">
        <v>6571</v>
      </c>
      <c r="E12">
        <v>0.16700000000000001</v>
      </c>
      <c r="F12">
        <v>2.844E-2</v>
      </c>
      <c r="G12" t="s">
        <v>6584</v>
      </c>
      <c r="H12">
        <v>2.844E-2</v>
      </c>
      <c r="I12" t="s">
        <v>6582</v>
      </c>
      <c r="J12" t="s">
        <v>6582</v>
      </c>
    </row>
    <row r="13" spans="1:10" x14ac:dyDescent="0.35">
      <c r="A13" s="40" t="s">
        <v>6588</v>
      </c>
      <c r="B13" s="40" t="s">
        <v>6720</v>
      </c>
      <c r="C13" s="40" t="s">
        <v>223</v>
      </c>
      <c r="D13" t="s">
        <v>6571</v>
      </c>
      <c r="E13">
        <v>0.16700000000000001</v>
      </c>
      <c r="F13">
        <v>2.844E-2</v>
      </c>
      <c r="G13" t="s">
        <v>6584</v>
      </c>
      <c r="H13">
        <v>2.844E-2</v>
      </c>
      <c r="I13" t="s">
        <v>6582</v>
      </c>
      <c r="J13" t="s">
        <v>6582</v>
      </c>
    </row>
    <row r="14" spans="1:10" x14ac:dyDescent="0.35">
      <c r="A14" s="40" t="s">
        <v>6589</v>
      </c>
      <c r="B14" s="40" t="s">
        <v>6716</v>
      </c>
      <c r="C14" s="40" t="s">
        <v>226</v>
      </c>
      <c r="D14" t="s">
        <v>6569</v>
      </c>
      <c r="E14">
        <v>0.33</v>
      </c>
      <c r="F14">
        <v>8.1999999999999998E-4</v>
      </c>
      <c r="G14" t="s">
        <v>6585</v>
      </c>
      <c r="H14">
        <v>8.1999999999999998E-4</v>
      </c>
      <c r="I14" t="s">
        <v>6582</v>
      </c>
      <c r="J14" t="s">
        <v>6582</v>
      </c>
    </row>
    <row r="15" spans="1:10" x14ac:dyDescent="0.35">
      <c r="A15" s="40" t="s">
        <v>6589</v>
      </c>
      <c r="B15" s="40" t="s">
        <v>6719</v>
      </c>
      <c r="C15" s="40" t="s">
        <v>226</v>
      </c>
      <c r="D15" t="s">
        <v>6570</v>
      </c>
      <c r="E15">
        <v>8.3299999999999999E-2</v>
      </c>
      <c r="F15">
        <v>2E-3</v>
      </c>
      <c r="G15" t="s">
        <v>6586</v>
      </c>
      <c r="H15">
        <v>2E-3</v>
      </c>
      <c r="I15" t="s">
        <v>6582</v>
      </c>
      <c r="J15" t="s">
        <v>6582</v>
      </c>
    </row>
    <row r="16" spans="1:10" x14ac:dyDescent="0.35">
      <c r="A16" s="40" t="s">
        <v>6589</v>
      </c>
      <c r="B16" s="40" t="s">
        <v>6718</v>
      </c>
      <c r="C16" s="40" t="s">
        <v>226</v>
      </c>
      <c r="D16" t="s">
        <v>6571</v>
      </c>
      <c r="E16">
        <v>0.16700000000000001</v>
      </c>
      <c r="F16">
        <v>5.0800000000000003E-3</v>
      </c>
      <c r="G16" t="s">
        <v>6584</v>
      </c>
      <c r="H16">
        <v>5.0800000000000003E-3</v>
      </c>
      <c r="I16" t="s">
        <v>6582</v>
      </c>
      <c r="J16" t="s">
        <v>6582</v>
      </c>
    </row>
    <row r="17" spans="1:10" x14ac:dyDescent="0.35">
      <c r="A17" s="40" t="s">
        <v>6590</v>
      </c>
      <c r="B17" s="40" t="s">
        <v>6716</v>
      </c>
      <c r="C17" s="40" t="s">
        <v>222</v>
      </c>
      <c r="D17" t="s">
        <v>6569</v>
      </c>
      <c r="E17">
        <v>0.33</v>
      </c>
      <c r="F17">
        <v>1.3259999999999999E-2</v>
      </c>
      <c r="G17" t="s">
        <v>6585</v>
      </c>
      <c r="H17">
        <v>1.3259999999999999E-2</v>
      </c>
      <c r="I17" t="s">
        <v>6582</v>
      </c>
      <c r="J17" t="s">
        <v>6582</v>
      </c>
    </row>
    <row r="18" spans="1:10" x14ac:dyDescent="0.35">
      <c r="A18" s="40" t="s">
        <v>6590</v>
      </c>
      <c r="B18" s="40" t="s">
        <v>6719</v>
      </c>
      <c r="C18" s="40" t="s">
        <v>222</v>
      </c>
      <c r="D18" t="s">
        <v>6570</v>
      </c>
      <c r="E18">
        <v>8.3299999999999999E-2</v>
      </c>
      <c r="F18">
        <v>8.1399999999999997E-3</v>
      </c>
      <c r="G18" t="s">
        <v>6586</v>
      </c>
      <c r="H18">
        <v>8.1399999999999997E-3</v>
      </c>
      <c r="I18" t="s">
        <v>6582</v>
      </c>
      <c r="J18" t="s">
        <v>6582</v>
      </c>
    </row>
    <row r="19" spans="1:10" x14ac:dyDescent="0.35">
      <c r="A19" s="40" t="s">
        <v>6590</v>
      </c>
      <c r="B19" s="40" t="s">
        <v>6718</v>
      </c>
      <c r="C19" s="40" t="s">
        <v>222</v>
      </c>
      <c r="D19" t="s">
        <v>6571</v>
      </c>
      <c r="E19">
        <v>0.25</v>
      </c>
      <c r="F19">
        <v>1.1310000000000001E-2</v>
      </c>
      <c r="G19" t="s">
        <v>6584</v>
      </c>
      <c r="H19">
        <v>1.1310000000000001E-2</v>
      </c>
      <c r="I19" t="s">
        <v>6582</v>
      </c>
      <c r="J19" t="s">
        <v>6582</v>
      </c>
    </row>
    <row r="20" spans="1:10" x14ac:dyDescent="0.35">
      <c r="A20" s="40" t="s">
        <v>6591</v>
      </c>
      <c r="B20" s="40" t="s">
        <v>6716</v>
      </c>
      <c r="C20" s="40" t="s">
        <v>225</v>
      </c>
      <c r="D20" t="s">
        <v>6569</v>
      </c>
      <c r="E20">
        <v>0.66</v>
      </c>
      <c r="F20">
        <v>5.6999999999999998E-4</v>
      </c>
      <c r="G20" t="s">
        <v>6585</v>
      </c>
      <c r="H20">
        <v>5.6999999999999998E-4</v>
      </c>
      <c r="I20" t="s">
        <v>6582</v>
      </c>
      <c r="J20" t="s">
        <v>6582</v>
      </c>
    </row>
    <row r="21" spans="1:10" x14ac:dyDescent="0.35">
      <c r="A21" s="40" t="s">
        <v>6591</v>
      </c>
      <c r="B21" s="40" t="s">
        <v>6719</v>
      </c>
      <c r="C21" s="40" t="s">
        <v>225</v>
      </c>
      <c r="D21" t="s">
        <v>6570</v>
      </c>
      <c r="E21">
        <v>8.3299999999999999E-2</v>
      </c>
      <c r="F21">
        <v>4.13E-3</v>
      </c>
      <c r="G21" t="s">
        <v>6586</v>
      </c>
      <c r="H21">
        <v>4.13E-3</v>
      </c>
      <c r="I21" t="s">
        <v>6582</v>
      </c>
      <c r="J21" t="s">
        <v>6582</v>
      </c>
    </row>
    <row r="22" spans="1:10" x14ac:dyDescent="0.35">
      <c r="A22" s="40" t="s">
        <v>6591</v>
      </c>
      <c r="B22" s="40" t="s">
        <v>6718</v>
      </c>
      <c r="C22" s="40" t="s">
        <v>225</v>
      </c>
      <c r="D22" t="s">
        <v>6571</v>
      </c>
      <c r="E22">
        <v>0.16700000000000001</v>
      </c>
      <c r="F22">
        <v>3.2000000000000002E-3</v>
      </c>
      <c r="G22" t="s">
        <v>6584</v>
      </c>
      <c r="H22">
        <v>3.2000000000000002E-3</v>
      </c>
      <c r="I22" t="s">
        <v>6582</v>
      </c>
      <c r="J22" t="s">
        <v>6582</v>
      </c>
    </row>
    <row r="23" spans="1:10" x14ac:dyDescent="0.35">
      <c r="A23" s="40" t="s">
        <v>6592</v>
      </c>
      <c r="B23" s="40" t="s">
        <v>6716</v>
      </c>
      <c r="C23" s="40" t="s">
        <v>224</v>
      </c>
      <c r="D23" t="s">
        <v>6569</v>
      </c>
      <c r="E23">
        <v>0.33</v>
      </c>
      <c r="F23">
        <v>5.9000000000000003E-4</v>
      </c>
      <c r="G23" t="s">
        <v>6585</v>
      </c>
      <c r="H23">
        <v>5.9000000000000003E-4</v>
      </c>
      <c r="I23" t="s">
        <v>6582</v>
      </c>
      <c r="J23" t="s">
        <v>6582</v>
      </c>
    </row>
    <row r="24" spans="1:10" x14ac:dyDescent="0.35">
      <c r="A24" s="40" t="s">
        <v>6592</v>
      </c>
      <c r="B24" s="40" t="s">
        <v>6719</v>
      </c>
      <c r="C24" s="40" t="s">
        <v>224</v>
      </c>
      <c r="D24" t="s">
        <v>6570</v>
      </c>
      <c r="E24">
        <v>8.3299999999999999E-2</v>
      </c>
      <c r="F24">
        <v>1.64E-3</v>
      </c>
      <c r="G24" t="s">
        <v>6586</v>
      </c>
      <c r="H24">
        <v>1.64E-3</v>
      </c>
      <c r="I24" t="s">
        <v>6582</v>
      </c>
      <c r="J24" t="s">
        <v>6582</v>
      </c>
    </row>
    <row r="25" spans="1:10" x14ac:dyDescent="0.35">
      <c r="A25" s="40" t="s">
        <v>6592</v>
      </c>
      <c r="B25" s="40" t="s">
        <v>6718</v>
      </c>
      <c r="C25" s="40" t="s">
        <v>224</v>
      </c>
      <c r="D25" t="s">
        <v>6571</v>
      </c>
      <c r="E25">
        <v>0.16700000000000001</v>
      </c>
      <c r="F25">
        <v>4.1000000000000003E-3</v>
      </c>
      <c r="G25" t="s">
        <v>6584</v>
      </c>
      <c r="H25">
        <v>4.1000000000000003E-3</v>
      </c>
      <c r="I25" t="s">
        <v>6582</v>
      </c>
      <c r="J25" t="s">
        <v>6582</v>
      </c>
    </row>
    <row r="26" spans="1:10" x14ac:dyDescent="0.35">
      <c r="A26" s="40" t="s">
        <v>6593</v>
      </c>
      <c r="B26" s="40" t="s">
        <v>6716</v>
      </c>
      <c r="C26" s="40" t="s">
        <v>310</v>
      </c>
      <c r="D26" t="s">
        <v>6569</v>
      </c>
      <c r="E26">
        <v>0.33</v>
      </c>
      <c r="F26">
        <v>2.6630000000000001E-2</v>
      </c>
      <c r="G26" t="s">
        <v>6585</v>
      </c>
      <c r="H26">
        <v>2.6630000000000001E-2</v>
      </c>
      <c r="I26" t="s">
        <v>6582</v>
      </c>
      <c r="J26" t="s">
        <v>6582</v>
      </c>
    </row>
    <row r="27" spans="1:10" x14ac:dyDescent="0.35">
      <c r="A27" s="40" t="s">
        <v>6593</v>
      </c>
      <c r="B27" s="40" t="s">
        <v>6719</v>
      </c>
      <c r="C27" s="40" t="s">
        <v>310</v>
      </c>
      <c r="D27" t="s">
        <v>6570</v>
      </c>
      <c r="E27">
        <v>8.3299999999999999E-2</v>
      </c>
      <c r="F27">
        <v>2.0619999999999999E-2</v>
      </c>
      <c r="G27" t="s">
        <v>6586</v>
      </c>
      <c r="H27">
        <v>7.9500000000000005E-3</v>
      </c>
      <c r="I27" t="s">
        <v>6582</v>
      </c>
      <c r="J27" t="s">
        <v>6582</v>
      </c>
    </row>
    <row r="28" spans="1:10" x14ac:dyDescent="0.35">
      <c r="A28" s="40" t="s">
        <v>6593</v>
      </c>
      <c r="B28" s="40" t="s">
        <v>6718</v>
      </c>
      <c r="C28" s="40" t="s">
        <v>310</v>
      </c>
      <c r="D28" t="s">
        <v>6571</v>
      </c>
      <c r="E28">
        <v>0.5</v>
      </c>
      <c r="F28">
        <v>2.1399999999999999E-2</v>
      </c>
      <c r="G28" t="s">
        <v>6584</v>
      </c>
      <c r="H28">
        <v>3.8760000000000003E-2</v>
      </c>
      <c r="I28" t="s">
        <v>6582</v>
      </c>
      <c r="J28" t="s">
        <v>6582</v>
      </c>
    </row>
    <row r="29" spans="1:10" x14ac:dyDescent="0.35">
      <c r="A29" s="40" t="s">
        <v>6593</v>
      </c>
      <c r="B29" s="40" t="s">
        <v>6720</v>
      </c>
      <c r="C29" s="40" t="s">
        <v>310</v>
      </c>
      <c r="D29" t="s">
        <v>6572</v>
      </c>
      <c r="E29">
        <v>0.16700000000000001</v>
      </c>
      <c r="F29">
        <v>1.7999999999999999E-2</v>
      </c>
      <c r="G29" t="s">
        <v>6581</v>
      </c>
      <c r="H29">
        <v>2.9870000000000001E-2</v>
      </c>
      <c r="I29" t="s">
        <v>6582</v>
      </c>
      <c r="J29" t="s">
        <v>6582</v>
      </c>
    </row>
    <row r="30" spans="1:10" x14ac:dyDescent="0.35">
      <c r="A30" s="40" t="s">
        <v>6594</v>
      </c>
      <c r="B30" s="40" t="s">
        <v>6716</v>
      </c>
      <c r="C30" s="40" t="s">
        <v>313</v>
      </c>
      <c r="D30" t="s">
        <v>6569</v>
      </c>
      <c r="E30">
        <v>0.33</v>
      </c>
      <c r="F30">
        <v>7.3000000000000001E-3</v>
      </c>
      <c r="G30" t="s">
        <v>6585</v>
      </c>
      <c r="H30">
        <v>7.3000000000000001E-3</v>
      </c>
      <c r="I30" t="s">
        <v>6582</v>
      </c>
      <c r="J30" t="s">
        <v>6582</v>
      </c>
    </row>
    <row r="31" spans="1:10" x14ac:dyDescent="0.35">
      <c r="A31" s="40" t="s">
        <v>6594</v>
      </c>
      <c r="B31" s="40" t="s">
        <v>6719</v>
      </c>
      <c r="C31" s="40" t="s">
        <v>313</v>
      </c>
      <c r="D31" t="s">
        <v>6570</v>
      </c>
      <c r="E31">
        <v>8.3299999999999999E-2</v>
      </c>
      <c r="F31">
        <v>9.1699999999999993E-3</v>
      </c>
      <c r="G31" t="s">
        <v>6586</v>
      </c>
      <c r="H31">
        <v>9.1699999999999993E-3</v>
      </c>
      <c r="I31" t="s">
        <v>6582</v>
      </c>
      <c r="J31" t="s">
        <v>6582</v>
      </c>
    </row>
    <row r="32" spans="1:10" x14ac:dyDescent="0.35">
      <c r="A32" s="40" t="s">
        <v>6594</v>
      </c>
      <c r="B32" s="40" t="s">
        <v>6718</v>
      </c>
      <c r="C32" s="40" t="s">
        <v>313</v>
      </c>
      <c r="D32" t="s">
        <v>6571</v>
      </c>
      <c r="E32">
        <v>0.25</v>
      </c>
      <c r="F32">
        <v>2.452E-2</v>
      </c>
      <c r="G32" t="s">
        <v>6584</v>
      </c>
      <c r="H32">
        <v>2.452E-2</v>
      </c>
      <c r="I32" t="s">
        <v>6582</v>
      </c>
      <c r="J32" t="s">
        <v>6582</v>
      </c>
    </row>
    <row r="33" spans="1:10" x14ac:dyDescent="0.35">
      <c r="A33" s="40" t="s">
        <v>6594</v>
      </c>
      <c r="B33" s="40" t="s">
        <v>6720</v>
      </c>
      <c r="C33" s="40" t="s">
        <v>313</v>
      </c>
      <c r="D33" t="s">
        <v>6572</v>
      </c>
      <c r="E33">
        <v>0.16700000000000001</v>
      </c>
      <c r="F33">
        <v>1.383E-2</v>
      </c>
      <c r="G33" t="s">
        <v>6581</v>
      </c>
      <c r="H33">
        <v>1.383E-2</v>
      </c>
      <c r="I33" t="s">
        <v>6582</v>
      </c>
      <c r="J33" t="s">
        <v>6582</v>
      </c>
    </row>
    <row r="34" spans="1:10" x14ac:dyDescent="0.35">
      <c r="A34" s="40" t="s">
        <v>6594</v>
      </c>
      <c r="B34" s="40" t="s">
        <v>6721</v>
      </c>
      <c r="C34" s="40" t="s">
        <v>313</v>
      </c>
      <c r="D34" t="s">
        <v>6571</v>
      </c>
      <c r="E34">
        <v>0.25</v>
      </c>
      <c r="F34">
        <v>2.452E-2</v>
      </c>
      <c r="G34" t="s">
        <v>6584</v>
      </c>
      <c r="H34">
        <v>2.452E-2</v>
      </c>
      <c r="I34" t="s">
        <v>6582</v>
      </c>
      <c r="J34" t="s">
        <v>6582</v>
      </c>
    </row>
    <row r="35" spans="1:10" x14ac:dyDescent="0.35">
      <c r="A35" s="40" t="s">
        <v>6595</v>
      </c>
      <c r="B35" s="40" t="s">
        <v>6716</v>
      </c>
      <c r="C35" s="40" t="s">
        <v>312</v>
      </c>
      <c r="D35" t="s">
        <v>6569</v>
      </c>
      <c r="E35">
        <v>0.5</v>
      </c>
      <c r="F35">
        <v>1.1780000000000001E-2</v>
      </c>
      <c r="G35" t="s">
        <v>6585</v>
      </c>
      <c r="H35">
        <v>1.1780000000000001E-2</v>
      </c>
      <c r="I35" t="s">
        <v>6582</v>
      </c>
      <c r="J35" t="s">
        <v>6582</v>
      </c>
    </row>
    <row r="36" spans="1:10" x14ac:dyDescent="0.35">
      <c r="A36" s="40" t="s">
        <v>6595</v>
      </c>
      <c r="B36" s="40" t="s">
        <v>6719</v>
      </c>
      <c r="C36" s="40" t="s">
        <v>312</v>
      </c>
      <c r="D36" t="s">
        <v>6570</v>
      </c>
      <c r="E36">
        <v>8.3299999999999999E-2</v>
      </c>
      <c r="F36">
        <v>1.8499999999999999E-2</v>
      </c>
      <c r="G36" t="s">
        <v>6586</v>
      </c>
      <c r="H36">
        <v>1.8499999999999999E-2</v>
      </c>
      <c r="I36" t="s">
        <v>6582</v>
      </c>
      <c r="J36" t="s">
        <v>6582</v>
      </c>
    </row>
    <row r="37" spans="1:10" x14ac:dyDescent="0.35">
      <c r="A37" s="40" t="s">
        <v>6595</v>
      </c>
      <c r="B37" s="40" t="s">
        <v>6718</v>
      </c>
      <c r="C37" s="40" t="s">
        <v>312</v>
      </c>
      <c r="D37" t="s">
        <v>6571</v>
      </c>
      <c r="E37">
        <v>0.33</v>
      </c>
      <c r="F37">
        <v>1.159E-2</v>
      </c>
      <c r="G37" t="s">
        <v>6584</v>
      </c>
      <c r="H37">
        <v>1.159E-2</v>
      </c>
      <c r="I37" t="s">
        <v>6582</v>
      </c>
      <c r="J37" t="s">
        <v>6582</v>
      </c>
    </row>
    <row r="38" spans="1:10" x14ac:dyDescent="0.35">
      <c r="A38" s="40" t="s">
        <v>311</v>
      </c>
      <c r="B38" s="40" t="s">
        <v>6720</v>
      </c>
      <c r="C38" s="40" t="s">
        <v>311</v>
      </c>
      <c r="D38" t="s">
        <v>6596</v>
      </c>
      <c r="E38">
        <v>0</v>
      </c>
      <c r="F38">
        <v>0</v>
      </c>
      <c r="G38" t="s">
        <v>6597</v>
      </c>
      <c r="H38">
        <v>0</v>
      </c>
    </row>
    <row r="39" spans="1:10" x14ac:dyDescent="0.35">
      <c r="A39" s="40" t="s">
        <v>6598</v>
      </c>
      <c r="B39" s="40" t="s">
        <v>6716</v>
      </c>
      <c r="C39" s="40" t="s">
        <v>309</v>
      </c>
      <c r="D39" t="s">
        <v>6569</v>
      </c>
      <c r="E39">
        <v>0.33</v>
      </c>
      <c r="F39">
        <v>9.5E-4</v>
      </c>
      <c r="G39" t="s">
        <v>6585</v>
      </c>
      <c r="H39">
        <v>9.5E-4</v>
      </c>
      <c r="I39" t="s">
        <v>6582</v>
      </c>
      <c r="J39" t="s">
        <v>6582</v>
      </c>
    </row>
    <row r="40" spans="1:10" x14ac:dyDescent="0.35">
      <c r="A40" s="40" t="s">
        <v>6598</v>
      </c>
      <c r="B40" s="40" t="s">
        <v>6719</v>
      </c>
      <c r="C40" s="40" t="s">
        <v>309</v>
      </c>
      <c r="D40" t="s">
        <v>6570</v>
      </c>
      <c r="E40">
        <v>8.3299999999999999E-2</v>
      </c>
      <c r="F40">
        <v>8.3000000000000001E-4</v>
      </c>
      <c r="G40" t="s">
        <v>6586</v>
      </c>
      <c r="H40">
        <v>8.3000000000000001E-4</v>
      </c>
      <c r="I40" t="s">
        <v>6582</v>
      </c>
      <c r="J40" t="s">
        <v>6582</v>
      </c>
    </row>
    <row r="41" spans="1:10" x14ac:dyDescent="0.35">
      <c r="A41" s="40" t="s">
        <v>6598</v>
      </c>
      <c r="B41" s="40" t="s">
        <v>6718</v>
      </c>
      <c r="C41" s="40" t="s">
        <v>309</v>
      </c>
      <c r="D41" t="s">
        <v>6571</v>
      </c>
      <c r="E41">
        <v>0.16700000000000001</v>
      </c>
      <c r="F41">
        <v>5.4000000000000003E-3</v>
      </c>
      <c r="G41" t="s">
        <v>6584</v>
      </c>
      <c r="H41">
        <v>5.4000000000000003E-3</v>
      </c>
      <c r="I41" t="s">
        <v>6582</v>
      </c>
      <c r="J41" t="s">
        <v>6582</v>
      </c>
    </row>
    <row r="42" spans="1:10" x14ac:dyDescent="0.35">
      <c r="A42" s="40" t="s">
        <v>308</v>
      </c>
      <c r="B42" s="40" t="s">
        <v>6720</v>
      </c>
      <c r="C42" s="40" t="s">
        <v>308</v>
      </c>
      <c r="D42" t="s">
        <v>6573</v>
      </c>
      <c r="E42">
        <v>0.1</v>
      </c>
      <c r="F42">
        <v>8.8000000000000005E-3</v>
      </c>
      <c r="G42" t="s">
        <v>6599</v>
      </c>
      <c r="H42">
        <v>8.8000000000000005E-3</v>
      </c>
      <c r="I42" t="s">
        <v>6582</v>
      </c>
      <c r="J42" t="s">
        <v>6582</v>
      </c>
    </row>
    <row r="43" spans="1:10" x14ac:dyDescent="0.35">
      <c r="A43" s="40" t="s">
        <v>6600</v>
      </c>
      <c r="B43" s="40" t="s">
        <v>6716</v>
      </c>
      <c r="C43" s="40" t="s">
        <v>315</v>
      </c>
      <c r="D43" t="s">
        <v>6569</v>
      </c>
      <c r="E43">
        <v>0.33</v>
      </c>
      <c r="F43">
        <v>4.6299999999999996E-3</v>
      </c>
      <c r="G43" t="s">
        <v>6585</v>
      </c>
      <c r="H43">
        <v>4.6299999999999996E-3</v>
      </c>
      <c r="I43" t="s">
        <v>6582</v>
      </c>
      <c r="J43" t="s">
        <v>6582</v>
      </c>
    </row>
    <row r="44" spans="1:10" x14ac:dyDescent="0.35">
      <c r="A44" s="40" t="s">
        <v>6600</v>
      </c>
      <c r="B44" s="40" t="s">
        <v>6719</v>
      </c>
      <c r="C44" s="40" t="s">
        <v>315</v>
      </c>
      <c r="D44" t="s">
        <v>6570</v>
      </c>
      <c r="E44">
        <v>8.3299999999999999E-2</v>
      </c>
      <c r="F44">
        <v>4.1700000000000001E-3</v>
      </c>
      <c r="G44" t="s">
        <v>6586</v>
      </c>
      <c r="H44">
        <v>4.1700000000000001E-3</v>
      </c>
      <c r="I44" t="s">
        <v>6582</v>
      </c>
      <c r="J44" t="s">
        <v>6582</v>
      </c>
    </row>
    <row r="45" spans="1:10" x14ac:dyDescent="0.35">
      <c r="A45" s="40" t="s">
        <v>6600</v>
      </c>
      <c r="B45" s="40" t="s">
        <v>6718</v>
      </c>
      <c r="C45" s="40" t="s">
        <v>315</v>
      </c>
      <c r="D45" t="s">
        <v>6571</v>
      </c>
      <c r="E45">
        <v>0.25</v>
      </c>
      <c r="F45">
        <v>4.6800000000000001E-3</v>
      </c>
      <c r="G45" t="s">
        <v>6584</v>
      </c>
      <c r="H45">
        <v>6.7200000000000003E-3</v>
      </c>
      <c r="I45" t="s">
        <v>6582</v>
      </c>
      <c r="J45" t="s">
        <v>6582</v>
      </c>
    </row>
    <row r="46" spans="1:10" x14ac:dyDescent="0.35">
      <c r="A46" s="40" t="s">
        <v>6600</v>
      </c>
      <c r="B46" s="40" t="s">
        <v>6720</v>
      </c>
      <c r="C46" s="40" t="s">
        <v>315</v>
      </c>
      <c r="D46" t="s">
        <v>6571</v>
      </c>
      <c r="E46">
        <v>0.25</v>
      </c>
      <c r="F46">
        <v>4.6800000000000001E-3</v>
      </c>
      <c r="G46" t="s">
        <v>6584</v>
      </c>
      <c r="H46">
        <v>9.5899999999999996E-3</v>
      </c>
      <c r="I46" t="s">
        <v>6582</v>
      </c>
      <c r="J46" t="s">
        <v>6582</v>
      </c>
    </row>
    <row r="47" spans="1:10" x14ac:dyDescent="0.35">
      <c r="A47" s="40" t="s">
        <v>6601</v>
      </c>
      <c r="B47" s="40" t="s">
        <v>6716</v>
      </c>
      <c r="C47" s="40" t="s">
        <v>314</v>
      </c>
      <c r="D47" t="s">
        <v>6569</v>
      </c>
      <c r="E47">
        <v>0.25</v>
      </c>
      <c r="F47">
        <v>1.1199999999999999E-3</v>
      </c>
      <c r="G47" t="s">
        <v>6585</v>
      </c>
      <c r="H47">
        <v>1.1199999999999999E-3</v>
      </c>
      <c r="I47" t="s">
        <v>6582</v>
      </c>
      <c r="J47" t="s">
        <v>6582</v>
      </c>
    </row>
    <row r="48" spans="1:10" x14ac:dyDescent="0.35">
      <c r="A48" s="40" t="s">
        <v>6601</v>
      </c>
      <c r="B48" s="40" t="s">
        <v>6719</v>
      </c>
      <c r="C48" s="40" t="s">
        <v>314</v>
      </c>
      <c r="D48" t="s">
        <v>6570</v>
      </c>
      <c r="E48">
        <v>8.3299999999999999E-2</v>
      </c>
      <c r="F48">
        <v>4.1700000000000001E-3</v>
      </c>
      <c r="G48" t="s">
        <v>6586</v>
      </c>
      <c r="H48">
        <v>2.3800000000000002E-3</v>
      </c>
      <c r="I48" t="s">
        <v>6582</v>
      </c>
      <c r="J48" t="s">
        <v>6582</v>
      </c>
    </row>
    <row r="49" spans="1:10" x14ac:dyDescent="0.35">
      <c r="A49" s="40" t="s">
        <v>6601</v>
      </c>
      <c r="B49" s="40" t="s">
        <v>6718</v>
      </c>
      <c r="C49" s="40" t="s">
        <v>314</v>
      </c>
      <c r="D49" t="s">
        <v>6571</v>
      </c>
      <c r="E49">
        <v>0.25</v>
      </c>
      <c r="F49">
        <v>1.7600000000000001E-3</v>
      </c>
      <c r="G49" t="s">
        <v>6584</v>
      </c>
      <c r="H49">
        <v>4.5100000000000001E-3</v>
      </c>
      <c r="I49" t="s">
        <v>6582</v>
      </c>
      <c r="J49" t="s">
        <v>6582</v>
      </c>
    </row>
    <row r="50" spans="1:10" x14ac:dyDescent="0.35">
      <c r="A50" s="40" t="s">
        <v>6722</v>
      </c>
      <c r="B50" s="40" t="s">
        <v>6723</v>
      </c>
      <c r="C50" s="40" t="s">
        <v>2888</v>
      </c>
      <c r="D50" t="s">
        <v>6573</v>
      </c>
      <c r="E50">
        <v>0.1</v>
      </c>
      <c r="F50">
        <v>0.1167</v>
      </c>
      <c r="G50" t="s">
        <v>6599</v>
      </c>
      <c r="H50">
        <v>0.1903</v>
      </c>
      <c r="I50" t="s">
        <v>6582</v>
      </c>
      <c r="J50" t="s">
        <v>6582</v>
      </c>
    </row>
    <row r="51" spans="1:10" x14ac:dyDescent="0.35">
      <c r="A51" s="40" t="s">
        <v>661</v>
      </c>
      <c r="B51" s="40" t="s">
        <v>6724</v>
      </c>
      <c r="C51" s="40" t="s">
        <v>661</v>
      </c>
      <c r="D51" t="s">
        <v>6572</v>
      </c>
      <c r="E51">
        <v>0.5</v>
      </c>
      <c r="F51">
        <v>0.1719</v>
      </c>
      <c r="G51" t="s">
        <v>6581</v>
      </c>
      <c r="H51">
        <v>0.17193</v>
      </c>
      <c r="I51" t="s">
        <v>6582</v>
      </c>
      <c r="J51" t="s">
        <v>6582</v>
      </c>
    </row>
    <row r="52" spans="1:10" x14ac:dyDescent="0.35">
      <c r="A52" s="40" t="s">
        <v>695</v>
      </c>
      <c r="B52" s="40" t="s">
        <v>6725</v>
      </c>
      <c r="C52" s="40" t="s">
        <v>695</v>
      </c>
      <c r="D52" t="s">
        <v>6569</v>
      </c>
      <c r="E52">
        <v>1</v>
      </c>
      <c r="F52">
        <v>2.9170000000000001E-2</v>
      </c>
      <c r="G52" t="s">
        <v>6585</v>
      </c>
      <c r="H52">
        <v>2.9170000000000001E-2</v>
      </c>
      <c r="I52" t="s">
        <v>6582</v>
      </c>
      <c r="J52" t="s">
        <v>6582</v>
      </c>
    </row>
    <row r="53" spans="1:10" x14ac:dyDescent="0.35">
      <c r="A53" s="40" t="s">
        <v>695</v>
      </c>
      <c r="B53" s="40" t="s">
        <v>6726</v>
      </c>
      <c r="C53" s="40" t="s">
        <v>695</v>
      </c>
      <c r="D53" t="s">
        <v>6570</v>
      </c>
      <c r="E53">
        <v>8.3299999999999999E-2</v>
      </c>
      <c r="F53">
        <v>5.0000000000000001E-3</v>
      </c>
      <c r="G53" t="s">
        <v>6586</v>
      </c>
      <c r="H53">
        <v>5.0000000000000001E-3</v>
      </c>
      <c r="I53" t="s">
        <v>6582</v>
      </c>
      <c r="J53" t="s">
        <v>6582</v>
      </c>
    </row>
    <row r="54" spans="1:10" x14ac:dyDescent="0.35">
      <c r="A54" s="40" t="s">
        <v>5177</v>
      </c>
      <c r="B54" s="40" t="s">
        <v>6727</v>
      </c>
      <c r="C54" s="40" t="s">
        <v>5177</v>
      </c>
      <c r="D54" t="s">
        <v>6571</v>
      </c>
      <c r="E54">
        <v>0.67</v>
      </c>
      <c r="F54">
        <v>2.9170000000000001E-2</v>
      </c>
      <c r="G54" t="s">
        <v>6584</v>
      </c>
      <c r="H54">
        <v>2.9170000000000001E-2</v>
      </c>
      <c r="I54" t="s">
        <v>6582</v>
      </c>
      <c r="J54" t="s">
        <v>6582</v>
      </c>
    </row>
    <row r="55" spans="1:10" x14ac:dyDescent="0.35">
      <c r="A55" s="40" t="s">
        <v>4884</v>
      </c>
      <c r="B55" s="40" t="s">
        <v>6717</v>
      </c>
      <c r="C55" s="40" t="s">
        <v>4884</v>
      </c>
      <c r="D55" t="s">
        <v>6569</v>
      </c>
      <c r="E55">
        <v>0.25</v>
      </c>
      <c r="F55">
        <v>4.197E-2</v>
      </c>
      <c r="G55" t="s">
        <v>6585</v>
      </c>
      <c r="H55">
        <v>4.197E-2</v>
      </c>
      <c r="I55" t="s">
        <v>6582</v>
      </c>
      <c r="J55" t="s">
        <v>6582</v>
      </c>
    </row>
    <row r="56" spans="1:10" x14ac:dyDescent="0.35">
      <c r="A56" s="40" t="s">
        <v>4884</v>
      </c>
      <c r="B56" s="40" t="s">
        <v>6725</v>
      </c>
      <c r="C56" s="40" t="s">
        <v>4884</v>
      </c>
      <c r="D56" t="s">
        <v>6570</v>
      </c>
      <c r="E56">
        <v>8.3299999999999999E-2</v>
      </c>
      <c r="F56">
        <v>1.0699999999999999E-2</v>
      </c>
      <c r="G56" t="s">
        <v>6586</v>
      </c>
      <c r="H56">
        <v>1.0699999999999999E-2</v>
      </c>
      <c r="I56" t="s">
        <v>6582</v>
      </c>
      <c r="J56" t="s">
        <v>6582</v>
      </c>
    </row>
    <row r="57" spans="1:10" x14ac:dyDescent="0.35">
      <c r="A57" s="40" t="s">
        <v>1865</v>
      </c>
      <c r="B57" s="40" t="s">
        <v>6728</v>
      </c>
      <c r="C57" s="40" t="s">
        <v>1865</v>
      </c>
      <c r="D57" t="s">
        <v>6571</v>
      </c>
      <c r="E57">
        <v>0.33</v>
      </c>
      <c r="F57">
        <v>2.2100000000000002E-2</v>
      </c>
      <c r="G57" t="s">
        <v>6584</v>
      </c>
      <c r="H57">
        <v>2.2100000000000002E-2</v>
      </c>
      <c r="I57" t="s">
        <v>6582</v>
      </c>
      <c r="J57" t="s">
        <v>6582</v>
      </c>
    </row>
    <row r="58" spans="1:10" x14ac:dyDescent="0.35">
      <c r="A58" s="40" t="s">
        <v>5603</v>
      </c>
      <c r="B58" s="40" t="s">
        <v>6723</v>
      </c>
      <c r="C58" s="40" t="s">
        <v>5603</v>
      </c>
      <c r="D58" t="s">
        <v>6571</v>
      </c>
      <c r="E58">
        <v>0.33</v>
      </c>
      <c r="F58">
        <v>1.4749999999999999E-2</v>
      </c>
      <c r="G58" t="s">
        <v>6584</v>
      </c>
      <c r="H58">
        <v>1.4749999999999999E-2</v>
      </c>
      <c r="I58" t="s">
        <v>6582</v>
      </c>
      <c r="J58" t="s">
        <v>6582</v>
      </c>
    </row>
    <row r="59" spans="1:10" x14ac:dyDescent="0.35">
      <c r="A59" s="40" t="s">
        <v>5603</v>
      </c>
      <c r="B59" s="40" t="s">
        <v>6725</v>
      </c>
      <c r="C59" s="40" t="s">
        <v>5603</v>
      </c>
      <c r="D59" t="s">
        <v>6569</v>
      </c>
      <c r="E59">
        <v>0.25</v>
      </c>
      <c r="F59">
        <v>8.3300000000000006E-3</v>
      </c>
      <c r="G59" t="s">
        <v>6585</v>
      </c>
      <c r="H59">
        <v>8.3300000000000006E-3</v>
      </c>
      <c r="I59" t="s">
        <v>6582</v>
      </c>
      <c r="J59" t="s">
        <v>6582</v>
      </c>
    </row>
    <row r="60" spans="1:10" x14ac:dyDescent="0.35">
      <c r="A60" s="40" t="s">
        <v>5603</v>
      </c>
      <c r="B60" s="40" t="s">
        <v>6724</v>
      </c>
      <c r="C60" s="40" t="s">
        <v>5603</v>
      </c>
      <c r="D60" t="s">
        <v>6570</v>
      </c>
      <c r="E60">
        <v>2.92E-2</v>
      </c>
      <c r="F60">
        <v>2.92E-2</v>
      </c>
      <c r="G60" t="s">
        <v>6586</v>
      </c>
      <c r="H60">
        <v>2.92E-2</v>
      </c>
      <c r="I60" t="s">
        <v>6582</v>
      </c>
      <c r="J60" t="s">
        <v>6582</v>
      </c>
    </row>
    <row r="61" spans="1:10" x14ac:dyDescent="0.35">
      <c r="A61" s="40" t="s">
        <v>4344</v>
      </c>
      <c r="B61" s="40" t="s">
        <v>6717</v>
      </c>
      <c r="C61" s="40" t="s">
        <v>4344</v>
      </c>
      <c r="D61" t="s">
        <v>6569</v>
      </c>
      <c r="E61">
        <v>0.25</v>
      </c>
      <c r="F61">
        <v>1.112E-2</v>
      </c>
      <c r="G61" t="s">
        <v>6585</v>
      </c>
      <c r="H61">
        <v>1.112E-2</v>
      </c>
      <c r="I61" t="s">
        <v>6582</v>
      </c>
      <c r="J61" t="s">
        <v>6582</v>
      </c>
    </row>
    <row r="62" spans="1:10" x14ac:dyDescent="0.35">
      <c r="A62" s="40" t="s">
        <v>4344</v>
      </c>
      <c r="B62" s="40" t="s">
        <v>6725</v>
      </c>
      <c r="C62" s="40" t="s">
        <v>4344</v>
      </c>
      <c r="D62" t="s">
        <v>6570</v>
      </c>
      <c r="E62">
        <v>8.3299999999999999E-2</v>
      </c>
      <c r="F62">
        <v>5.0000000000000001E-3</v>
      </c>
      <c r="G62" t="s">
        <v>6586</v>
      </c>
      <c r="H62">
        <v>9.4000000000000004E-3</v>
      </c>
      <c r="I62" t="s">
        <v>6582</v>
      </c>
      <c r="J62" t="s">
        <v>6582</v>
      </c>
    </row>
    <row r="63" spans="1:10" x14ac:dyDescent="0.35">
      <c r="A63" s="40" t="s">
        <v>1466</v>
      </c>
      <c r="B63" s="40" t="s">
        <v>6728</v>
      </c>
      <c r="C63" s="40" t="s">
        <v>1466</v>
      </c>
      <c r="D63" t="s">
        <v>6571</v>
      </c>
      <c r="E63">
        <v>0.33</v>
      </c>
      <c r="F63">
        <v>1.37E-2</v>
      </c>
      <c r="G63" t="s">
        <v>6584</v>
      </c>
      <c r="H63">
        <v>1.3699999999999999E-3</v>
      </c>
      <c r="I63" t="s">
        <v>6582</v>
      </c>
      <c r="J63" t="s">
        <v>6582</v>
      </c>
    </row>
    <row r="64" spans="1:10" x14ac:dyDescent="0.35">
      <c r="A64" s="40" t="s">
        <v>3301</v>
      </c>
      <c r="B64" s="40" t="s">
        <v>6723</v>
      </c>
      <c r="C64" s="40" t="s">
        <v>3301</v>
      </c>
      <c r="D64" t="s">
        <v>6571</v>
      </c>
      <c r="E64">
        <v>0.25</v>
      </c>
      <c r="F64">
        <v>1.2500000000000001E-2</v>
      </c>
      <c r="G64" t="s">
        <v>6584</v>
      </c>
      <c r="H64">
        <v>1.2500000000000001E-2</v>
      </c>
      <c r="I64" t="s">
        <v>6582</v>
      </c>
      <c r="J64" t="s">
        <v>6582</v>
      </c>
    </row>
    <row r="65" spans="1:10" x14ac:dyDescent="0.35">
      <c r="A65" s="40" t="s">
        <v>3301</v>
      </c>
      <c r="B65" s="40" t="s">
        <v>6725</v>
      </c>
      <c r="C65" s="40" t="s">
        <v>3301</v>
      </c>
      <c r="D65" t="s">
        <v>6569</v>
      </c>
      <c r="E65">
        <v>0.33</v>
      </c>
      <c r="F65">
        <v>1.8530000000000001E-2</v>
      </c>
      <c r="G65" t="s">
        <v>6585</v>
      </c>
      <c r="H65">
        <v>1.8530000000000001E-2</v>
      </c>
      <c r="I65" t="s">
        <v>6582</v>
      </c>
      <c r="J65" t="s">
        <v>6582</v>
      </c>
    </row>
    <row r="66" spans="1:10" x14ac:dyDescent="0.35">
      <c r="A66" s="40" t="s">
        <v>3301</v>
      </c>
      <c r="B66" s="40" t="s">
        <v>6724</v>
      </c>
      <c r="C66" s="40" t="s">
        <v>3301</v>
      </c>
      <c r="D66" t="s">
        <v>6570</v>
      </c>
      <c r="E66">
        <v>8.3299999999999999E-2</v>
      </c>
      <c r="F66">
        <v>5.3E-3</v>
      </c>
      <c r="G66" t="s">
        <v>6586</v>
      </c>
      <c r="H66">
        <v>5.3E-3</v>
      </c>
      <c r="I66" t="s">
        <v>6582</v>
      </c>
      <c r="J66" t="s">
        <v>6582</v>
      </c>
    </row>
    <row r="67" spans="1:10" x14ac:dyDescent="0.35">
      <c r="A67" s="40" t="s">
        <v>6602</v>
      </c>
      <c r="B67" s="40" t="s">
        <v>6717</v>
      </c>
      <c r="C67" s="40">
        <v>100040</v>
      </c>
      <c r="D67" t="s">
        <v>6569</v>
      </c>
      <c r="E67">
        <v>0.33</v>
      </c>
      <c r="F67">
        <v>1.33E-3</v>
      </c>
      <c r="G67" t="s">
        <v>6585</v>
      </c>
      <c r="H67">
        <v>1.33E-3</v>
      </c>
      <c r="I67" t="s">
        <v>6582</v>
      </c>
      <c r="J67" t="s">
        <v>6582</v>
      </c>
    </row>
    <row r="68" spans="1:10" x14ac:dyDescent="0.35">
      <c r="A68" s="40" t="s">
        <v>6602</v>
      </c>
      <c r="B68" s="40" t="s">
        <v>6725</v>
      </c>
      <c r="C68" s="40">
        <v>100040</v>
      </c>
      <c r="D68" t="s">
        <v>6570</v>
      </c>
      <c r="E68">
        <v>8.3299999999999999E-2</v>
      </c>
      <c r="F68">
        <v>5.0000000000000001E-3</v>
      </c>
      <c r="G68" t="s">
        <v>6586</v>
      </c>
      <c r="H68">
        <v>1.8E-3</v>
      </c>
      <c r="I68" t="s">
        <v>6582</v>
      </c>
      <c r="J68" t="s">
        <v>6582</v>
      </c>
    </row>
    <row r="69" spans="1:10" x14ac:dyDescent="0.35">
      <c r="A69" s="40" t="s">
        <v>6602</v>
      </c>
      <c r="B69" s="40" t="s">
        <v>6728</v>
      </c>
      <c r="C69" s="40">
        <v>100040</v>
      </c>
      <c r="D69" t="s">
        <v>6571</v>
      </c>
      <c r="E69">
        <v>0.16700000000000001</v>
      </c>
      <c r="F69">
        <v>0.01</v>
      </c>
      <c r="G69" t="s">
        <v>6584</v>
      </c>
      <c r="H69">
        <v>1.4710000000000001E-2</v>
      </c>
      <c r="I69" t="s">
        <v>6582</v>
      </c>
      <c r="J69" t="s">
        <v>6582</v>
      </c>
    </row>
    <row r="70" spans="1:10" x14ac:dyDescent="0.35">
      <c r="A70" s="40" t="s">
        <v>6729</v>
      </c>
      <c r="B70" s="40" t="s">
        <v>6725</v>
      </c>
      <c r="C70" s="40">
        <v>100044</v>
      </c>
      <c r="D70" t="s">
        <v>6572</v>
      </c>
      <c r="E70">
        <v>0.16700000000000001</v>
      </c>
      <c r="F70">
        <v>2.8299999999999999E-2</v>
      </c>
      <c r="G70" t="s">
        <v>6581</v>
      </c>
      <c r="H70">
        <v>2.8299999999999999E-2</v>
      </c>
      <c r="I70" t="s">
        <v>6582</v>
      </c>
      <c r="J70" t="s">
        <v>6582</v>
      </c>
    </row>
    <row r="71" spans="1:10" x14ac:dyDescent="0.35">
      <c r="A71" s="40" t="s">
        <v>6603</v>
      </c>
      <c r="B71" s="40" t="s">
        <v>6717</v>
      </c>
      <c r="C71" s="40">
        <v>100057</v>
      </c>
      <c r="D71" t="s">
        <v>6569</v>
      </c>
      <c r="E71">
        <v>0.25</v>
      </c>
      <c r="F71">
        <v>2.6669999999999999E-2</v>
      </c>
      <c r="G71" t="s">
        <v>6585</v>
      </c>
      <c r="H71">
        <v>2.6669999999999999E-2</v>
      </c>
      <c r="I71" t="s">
        <v>6582</v>
      </c>
      <c r="J71" t="s">
        <v>6582</v>
      </c>
    </row>
    <row r="72" spans="1:10" x14ac:dyDescent="0.35">
      <c r="A72" s="40" t="s">
        <v>6603</v>
      </c>
      <c r="B72" s="40" t="s">
        <v>6725</v>
      </c>
      <c r="C72" s="40">
        <v>100057</v>
      </c>
      <c r="D72" t="s">
        <v>6570</v>
      </c>
      <c r="E72">
        <v>8.3299999999999999E-2</v>
      </c>
      <c r="F72">
        <v>9.4999999999999998E-3</v>
      </c>
      <c r="G72" t="s">
        <v>6586</v>
      </c>
      <c r="H72">
        <v>9.4999999999999998E-3</v>
      </c>
      <c r="I72" t="s">
        <v>6582</v>
      </c>
      <c r="J72" t="s">
        <v>6582</v>
      </c>
    </row>
    <row r="73" spans="1:10" x14ac:dyDescent="0.35">
      <c r="A73" s="40" t="s">
        <v>6603</v>
      </c>
      <c r="B73" s="40" t="s">
        <v>6728</v>
      </c>
      <c r="C73" s="40">
        <v>100057</v>
      </c>
      <c r="D73" t="s">
        <v>6571</v>
      </c>
      <c r="E73">
        <v>0.16700000000000001</v>
      </c>
      <c r="F73">
        <v>3.5099999999999999E-2</v>
      </c>
      <c r="G73" t="s">
        <v>6584</v>
      </c>
      <c r="H73">
        <v>3.5099999999999999E-2</v>
      </c>
      <c r="I73" t="s">
        <v>6582</v>
      </c>
      <c r="J73" t="s">
        <v>6582</v>
      </c>
    </row>
    <row r="74" spans="1:10" x14ac:dyDescent="0.35">
      <c r="A74" s="40" t="s">
        <v>6604</v>
      </c>
      <c r="B74" s="40" t="s">
        <v>6717</v>
      </c>
      <c r="C74" s="40">
        <v>100058</v>
      </c>
      <c r="D74" t="s">
        <v>6569</v>
      </c>
      <c r="E74">
        <v>0.22</v>
      </c>
      <c r="F74">
        <v>1.1610000000000001E-2</v>
      </c>
      <c r="G74" t="s">
        <v>6585</v>
      </c>
      <c r="H74">
        <v>1.1610000000000001E-2</v>
      </c>
      <c r="I74" t="s">
        <v>6582</v>
      </c>
      <c r="J74" t="s">
        <v>6582</v>
      </c>
    </row>
    <row r="75" spans="1:10" x14ac:dyDescent="0.35">
      <c r="A75" s="40" t="s">
        <v>6604</v>
      </c>
      <c r="B75" s="40" t="s">
        <v>6725</v>
      </c>
      <c r="C75" s="40">
        <v>100058</v>
      </c>
      <c r="D75" t="s">
        <v>6570</v>
      </c>
      <c r="E75">
        <v>8.3299999999999999E-2</v>
      </c>
      <c r="F75">
        <v>7.7000000000000002E-3</v>
      </c>
      <c r="G75" t="s">
        <v>6586</v>
      </c>
      <c r="H75">
        <v>7.7000000000000002E-3</v>
      </c>
      <c r="I75" t="s">
        <v>6582</v>
      </c>
      <c r="J75" t="s">
        <v>6582</v>
      </c>
    </row>
    <row r="76" spans="1:10" x14ac:dyDescent="0.35">
      <c r="A76" s="40" t="s">
        <v>6604</v>
      </c>
      <c r="B76" s="40" t="s">
        <v>6728</v>
      </c>
      <c r="C76" s="40">
        <v>100058</v>
      </c>
      <c r="D76" t="s">
        <v>6571</v>
      </c>
      <c r="E76">
        <v>0.16700000000000001</v>
      </c>
      <c r="F76">
        <v>2.24E-2</v>
      </c>
      <c r="G76" t="s">
        <v>6584</v>
      </c>
      <c r="H76">
        <v>2.24E-2</v>
      </c>
      <c r="I76" t="s">
        <v>6582</v>
      </c>
      <c r="J76" t="s">
        <v>6582</v>
      </c>
    </row>
    <row r="77" spans="1:10" x14ac:dyDescent="0.35">
      <c r="A77" s="40" t="s">
        <v>6605</v>
      </c>
      <c r="B77" s="40" t="s">
        <v>6717</v>
      </c>
      <c r="C77" s="40">
        <v>100059</v>
      </c>
      <c r="D77" t="s">
        <v>6569</v>
      </c>
      <c r="E77">
        <v>0.33</v>
      </c>
      <c r="F77">
        <v>6.0400000000000002E-3</v>
      </c>
      <c r="G77" t="s">
        <v>6585</v>
      </c>
      <c r="H77">
        <v>6.0400000000000002E-3</v>
      </c>
      <c r="I77" t="s">
        <v>6582</v>
      </c>
      <c r="J77" t="s">
        <v>6582</v>
      </c>
    </row>
    <row r="78" spans="1:10" x14ac:dyDescent="0.35">
      <c r="A78" s="40" t="s">
        <v>6605</v>
      </c>
      <c r="B78" s="40" t="s">
        <v>6725</v>
      </c>
      <c r="C78" s="40">
        <v>100059</v>
      </c>
      <c r="D78" t="s">
        <v>6570</v>
      </c>
      <c r="E78">
        <v>8.3299999999999999E-2</v>
      </c>
      <c r="F78">
        <v>5.0000000000000001E-3</v>
      </c>
      <c r="G78" t="s">
        <v>6586</v>
      </c>
      <c r="H78">
        <v>5.0000000000000001E-3</v>
      </c>
      <c r="I78" t="s">
        <v>6582</v>
      </c>
      <c r="J78" t="s">
        <v>6582</v>
      </c>
    </row>
    <row r="79" spans="1:10" x14ac:dyDescent="0.35">
      <c r="A79" s="40" t="s">
        <v>6605</v>
      </c>
      <c r="B79" s="40" t="s">
        <v>6728</v>
      </c>
      <c r="C79" s="40">
        <v>100059</v>
      </c>
      <c r="D79" t="s">
        <v>6571</v>
      </c>
      <c r="E79">
        <v>0.16700000000000001</v>
      </c>
      <c r="F79">
        <v>0.02</v>
      </c>
      <c r="G79" t="s">
        <v>6584</v>
      </c>
      <c r="H79">
        <v>0.02</v>
      </c>
      <c r="I79" t="s">
        <v>6582</v>
      </c>
      <c r="J79" t="s">
        <v>6582</v>
      </c>
    </row>
    <row r="80" spans="1:10" x14ac:dyDescent="0.35">
      <c r="A80" s="40" t="s">
        <v>6605</v>
      </c>
      <c r="B80" s="40" t="s">
        <v>6724</v>
      </c>
      <c r="C80" s="40">
        <v>100059</v>
      </c>
      <c r="D80" t="s">
        <v>6572</v>
      </c>
      <c r="E80">
        <v>0.16700000000000001</v>
      </c>
      <c r="F80">
        <v>3.3300000000000001E-3</v>
      </c>
      <c r="G80" t="s">
        <v>6581</v>
      </c>
      <c r="H80">
        <v>3.3300000000000001E-3</v>
      </c>
      <c r="I80" t="s">
        <v>6582</v>
      </c>
      <c r="J80" t="s">
        <v>6582</v>
      </c>
    </row>
    <row r="81" spans="1:10" x14ac:dyDescent="0.35">
      <c r="A81" s="40" t="s">
        <v>6606</v>
      </c>
      <c r="B81" s="40" t="s">
        <v>6717</v>
      </c>
      <c r="C81" s="40">
        <v>100062</v>
      </c>
      <c r="D81" t="s">
        <v>6569</v>
      </c>
      <c r="E81">
        <v>0.25</v>
      </c>
      <c r="F81">
        <v>5.0600000000000003E-3</v>
      </c>
      <c r="G81" t="s">
        <v>6585</v>
      </c>
      <c r="H81">
        <v>5.0600000000000003E-3</v>
      </c>
      <c r="I81" t="s">
        <v>6582</v>
      </c>
      <c r="J81" t="s">
        <v>6582</v>
      </c>
    </row>
    <row r="82" spans="1:10" x14ac:dyDescent="0.35">
      <c r="A82" s="40" t="s">
        <v>6606</v>
      </c>
      <c r="B82" s="40" t="s">
        <v>6725</v>
      </c>
      <c r="C82" s="40">
        <v>100062</v>
      </c>
      <c r="D82" t="s">
        <v>6570</v>
      </c>
      <c r="E82">
        <v>8.3299999999999999E-2</v>
      </c>
      <c r="F82">
        <v>5.0000000000000001E-3</v>
      </c>
      <c r="G82" t="s">
        <v>6586</v>
      </c>
      <c r="H82">
        <v>5.0000000000000001E-3</v>
      </c>
      <c r="I82" t="s">
        <v>6582</v>
      </c>
      <c r="J82" t="s">
        <v>6582</v>
      </c>
    </row>
    <row r="83" spans="1:10" x14ac:dyDescent="0.35">
      <c r="A83" s="40" t="s">
        <v>6606</v>
      </c>
      <c r="B83" s="40" t="s">
        <v>6728</v>
      </c>
      <c r="C83" s="40">
        <v>100062</v>
      </c>
      <c r="D83" t="s">
        <v>6571</v>
      </c>
      <c r="E83">
        <v>0.16700000000000001</v>
      </c>
      <c r="F83">
        <v>2.1129999999999999E-2</v>
      </c>
      <c r="G83" t="s">
        <v>6584</v>
      </c>
      <c r="H83">
        <v>2.1129999999999999E-2</v>
      </c>
      <c r="I83" t="s">
        <v>6582</v>
      </c>
      <c r="J83" t="s">
        <v>6582</v>
      </c>
    </row>
    <row r="84" spans="1:10" x14ac:dyDescent="0.35">
      <c r="A84" s="40" t="s">
        <v>802</v>
      </c>
      <c r="B84" s="40" t="s">
        <v>6724</v>
      </c>
      <c r="C84" s="40" t="s">
        <v>802</v>
      </c>
      <c r="D84" t="s">
        <v>6573</v>
      </c>
      <c r="E84">
        <v>0.1</v>
      </c>
      <c r="F84">
        <v>8.3330000000000001E-2</v>
      </c>
      <c r="G84" t="s">
        <v>6599</v>
      </c>
      <c r="H84">
        <v>8.3330000000000001E-2</v>
      </c>
      <c r="I84" t="s">
        <v>6582</v>
      </c>
      <c r="J84" t="s">
        <v>6582</v>
      </c>
    </row>
    <row r="85" spans="1:10" x14ac:dyDescent="0.35">
      <c r="A85" s="40" t="s">
        <v>6607</v>
      </c>
      <c r="B85" s="40" t="s">
        <v>6717</v>
      </c>
      <c r="C85" s="40">
        <v>100066</v>
      </c>
      <c r="D85" t="s">
        <v>6569</v>
      </c>
      <c r="E85">
        <v>0.22</v>
      </c>
      <c r="F85">
        <v>2.5500000000000002E-3</v>
      </c>
      <c r="G85" t="s">
        <v>6585</v>
      </c>
      <c r="H85">
        <v>2.5500000000000002E-3</v>
      </c>
      <c r="I85" t="s">
        <v>6582</v>
      </c>
      <c r="J85" t="s">
        <v>6582</v>
      </c>
    </row>
    <row r="86" spans="1:10" x14ac:dyDescent="0.35">
      <c r="A86" s="40" t="s">
        <v>6607</v>
      </c>
      <c r="B86" s="40" t="s">
        <v>6725</v>
      </c>
      <c r="C86" s="40">
        <v>100066</v>
      </c>
      <c r="D86" t="s">
        <v>6570</v>
      </c>
      <c r="E86">
        <v>0.22</v>
      </c>
      <c r="F86">
        <v>9.1699999999999993E-3</v>
      </c>
      <c r="G86" t="s">
        <v>6586</v>
      </c>
      <c r="H86">
        <v>9.1699999999999993E-3</v>
      </c>
      <c r="I86" t="s">
        <v>6582</v>
      </c>
      <c r="J86" t="s">
        <v>6582</v>
      </c>
    </row>
    <row r="87" spans="1:10" x14ac:dyDescent="0.35">
      <c r="A87" s="40" t="s">
        <v>6607</v>
      </c>
      <c r="B87" s="40" t="s">
        <v>6728</v>
      </c>
      <c r="C87" s="40">
        <v>100066</v>
      </c>
      <c r="D87" t="s">
        <v>6571</v>
      </c>
      <c r="E87">
        <v>0.16700000000000001</v>
      </c>
      <c r="F87">
        <v>3.0000000000000001E-3</v>
      </c>
      <c r="G87" t="s">
        <v>6584</v>
      </c>
      <c r="H87">
        <v>3.0000000000000001E-3</v>
      </c>
      <c r="I87" t="s">
        <v>6582</v>
      </c>
      <c r="J87" t="s">
        <v>6582</v>
      </c>
    </row>
    <row r="88" spans="1:10" x14ac:dyDescent="0.35">
      <c r="A88" s="40" t="s">
        <v>6730</v>
      </c>
      <c r="B88" s="40" t="s">
        <v>6717</v>
      </c>
      <c r="C88" s="40">
        <v>100068</v>
      </c>
      <c r="D88" t="s">
        <v>6569</v>
      </c>
      <c r="E88">
        <v>0.22</v>
      </c>
      <c r="F88">
        <v>2.7599999999999999E-3</v>
      </c>
      <c r="G88" t="s">
        <v>6585</v>
      </c>
      <c r="H88">
        <v>2.7599999999999999E-3</v>
      </c>
      <c r="I88" t="s">
        <v>6582</v>
      </c>
      <c r="J88" t="s">
        <v>6582</v>
      </c>
    </row>
    <row r="89" spans="1:10" x14ac:dyDescent="0.35">
      <c r="A89" s="40" t="s">
        <v>6730</v>
      </c>
      <c r="B89" s="40" t="s">
        <v>6725</v>
      </c>
      <c r="C89" s="40">
        <v>100068</v>
      </c>
      <c r="D89" t="s">
        <v>6570</v>
      </c>
      <c r="E89">
        <v>8.3299999999999999E-2</v>
      </c>
      <c r="F89">
        <v>5.0000000000000001E-3</v>
      </c>
      <c r="G89" t="s">
        <v>6586</v>
      </c>
      <c r="H89">
        <v>5.0000000000000001E-3</v>
      </c>
      <c r="I89" t="s">
        <v>6582</v>
      </c>
      <c r="J89" t="s">
        <v>6582</v>
      </c>
    </row>
    <row r="90" spans="1:10" x14ac:dyDescent="0.35">
      <c r="A90" s="40" t="s">
        <v>6730</v>
      </c>
      <c r="B90" s="40" t="s">
        <v>6728</v>
      </c>
      <c r="C90" s="40">
        <v>100068</v>
      </c>
      <c r="D90" t="s">
        <v>6571</v>
      </c>
      <c r="E90">
        <v>0.16700000000000001</v>
      </c>
      <c r="F90">
        <v>0.02</v>
      </c>
      <c r="G90" t="s">
        <v>6584</v>
      </c>
      <c r="H90">
        <v>0.02</v>
      </c>
      <c r="I90" t="s">
        <v>6582</v>
      </c>
      <c r="J90" t="s">
        <v>6582</v>
      </c>
    </row>
    <row r="91" spans="1:10" x14ac:dyDescent="0.35">
      <c r="A91" s="40" t="s">
        <v>6731</v>
      </c>
      <c r="B91" s="40" t="s">
        <v>6717</v>
      </c>
      <c r="C91" s="40">
        <v>100070</v>
      </c>
      <c r="D91" t="s">
        <v>6572</v>
      </c>
      <c r="E91">
        <v>0.16700000000000001</v>
      </c>
      <c r="F91">
        <v>0.11088000000000001</v>
      </c>
      <c r="G91" t="s">
        <v>6581</v>
      </c>
      <c r="H91">
        <v>0.11088000000000001</v>
      </c>
      <c r="I91" t="s">
        <v>6582</v>
      </c>
      <c r="J91" t="s">
        <v>6582</v>
      </c>
    </row>
    <row r="92" spans="1:10" x14ac:dyDescent="0.35">
      <c r="A92" s="40" t="s">
        <v>696</v>
      </c>
      <c r="B92" s="40" t="s">
        <v>6725</v>
      </c>
      <c r="C92" s="40" t="s">
        <v>696</v>
      </c>
      <c r="D92" t="s">
        <v>6573</v>
      </c>
      <c r="E92">
        <v>0.1</v>
      </c>
      <c r="F92">
        <v>1.6670000000000001E-2</v>
      </c>
      <c r="G92" t="s">
        <v>6599</v>
      </c>
      <c r="H92">
        <v>1.6670000000000001E-2</v>
      </c>
      <c r="I92" t="s">
        <v>6582</v>
      </c>
      <c r="J92" t="s">
        <v>6582</v>
      </c>
    </row>
    <row r="93" spans="1:10" x14ac:dyDescent="0.35">
      <c r="A93" s="40" t="s">
        <v>6608</v>
      </c>
      <c r="B93" s="40" t="s">
        <v>6717</v>
      </c>
      <c r="C93" s="40">
        <v>100077</v>
      </c>
      <c r="D93" t="s">
        <v>6569</v>
      </c>
      <c r="E93">
        <v>0.22</v>
      </c>
      <c r="F93">
        <v>1.8419999999999999E-2</v>
      </c>
      <c r="G93" t="s">
        <v>6585</v>
      </c>
      <c r="H93">
        <v>1.8419999999999999E-2</v>
      </c>
      <c r="I93" t="s">
        <v>6582</v>
      </c>
      <c r="J93" t="s">
        <v>6582</v>
      </c>
    </row>
    <row r="94" spans="1:10" x14ac:dyDescent="0.35">
      <c r="A94" s="40" t="s">
        <v>6608</v>
      </c>
      <c r="B94" s="40" t="s">
        <v>6725</v>
      </c>
      <c r="C94" s="40">
        <v>100077</v>
      </c>
      <c r="D94" t="s">
        <v>6570</v>
      </c>
      <c r="E94">
        <v>8.3299999999999999E-2</v>
      </c>
      <c r="F94">
        <v>5.0000000000000001E-3</v>
      </c>
      <c r="G94" t="s">
        <v>6586</v>
      </c>
      <c r="H94">
        <v>5.0000000000000001E-3</v>
      </c>
      <c r="I94" t="s">
        <v>6582</v>
      </c>
      <c r="J94" t="s">
        <v>6582</v>
      </c>
    </row>
    <row r="95" spans="1:10" x14ac:dyDescent="0.35">
      <c r="A95" s="40" t="s">
        <v>6608</v>
      </c>
      <c r="B95" s="40" t="s">
        <v>6728</v>
      </c>
      <c r="C95" s="40">
        <v>100077</v>
      </c>
      <c r="D95" t="s">
        <v>6571</v>
      </c>
      <c r="E95">
        <v>0.16700000000000001</v>
      </c>
      <c r="F95">
        <v>0.05</v>
      </c>
      <c r="G95" t="s">
        <v>6584</v>
      </c>
      <c r="H95">
        <v>0.05</v>
      </c>
      <c r="I95" t="s">
        <v>6582</v>
      </c>
      <c r="J95" t="s">
        <v>6582</v>
      </c>
    </row>
    <row r="96" spans="1:10" x14ac:dyDescent="0.35">
      <c r="A96" s="40" t="s">
        <v>6732</v>
      </c>
      <c r="B96" s="40" t="s">
        <v>6717</v>
      </c>
      <c r="C96" s="40">
        <v>100078</v>
      </c>
      <c r="D96" t="s">
        <v>6572</v>
      </c>
      <c r="E96">
        <v>0.16700000000000001</v>
      </c>
      <c r="F96">
        <v>0.03</v>
      </c>
      <c r="G96" t="s">
        <v>6581</v>
      </c>
      <c r="H96">
        <v>0.03</v>
      </c>
      <c r="I96" t="s">
        <v>6582</v>
      </c>
      <c r="J96" t="s">
        <v>6582</v>
      </c>
    </row>
    <row r="97" spans="1:10" x14ac:dyDescent="0.35">
      <c r="A97" s="40" t="s">
        <v>4654</v>
      </c>
      <c r="B97" s="40" t="s">
        <v>6725</v>
      </c>
      <c r="C97" s="40" t="s">
        <v>4654</v>
      </c>
      <c r="D97" t="s">
        <v>6573</v>
      </c>
      <c r="E97">
        <v>0.1</v>
      </c>
      <c r="F97">
        <v>2.1669999999999998E-2</v>
      </c>
      <c r="G97" t="s">
        <v>6599</v>
      </c>
      <c r="H97">
        <v>2.1669999999999998E-2</v>
      </c>
      <c r="I97" t="s">
        <v>6582</v>
      </c>
      <c r="J97" t="s">
        <v>6582</v>
      </c>
    </row>
    <row r="98" spans="1:10" x14ac:dyDescent="0.35">
      <c r="A98" s="40" t="s">
        <v>6609</v>
      </c>
      <c r="B98" s="40" t="s">
        <v>6717</v>
      </c>
      <c r="C98" s="40">
        <v>100080</v>
      </c>
      <c r="D98" t="s">
        <v>6569</v>
      </c>
      <c r="E98">
        <v>0.25</v>
      </c>
      <c r="F98">
        <v>2.3959999999999999E-2</v>
      </c>
      <c r="G98" t="s">
        <v>6585</v>
      </c>
      <c r="H98">
        <v>2.3959999999999999E-2</v>
      </c>
      <c r="I98" t="s">
        <v>6582</v>
      </c>
      <c r="J98" t="s">
        <v>6582</v>
      </c>
    </row>
    <row r="99" spans="1:10" x14ac:dyDescent="0.35">
      <c r="A99" s="40" t="s">
        <v>6609</v>
      </c>
      <c r="B99" s="40" t="s">
        <v>6725</v>
      </c>
      <c r="C99" s="40">
        <v>100080</v>
      </c>
      <c r="D99" t="s">
        <v>6570</v>
      </c>
      <c r="E99">
        <v>8.3299999999999999E-2</v>
      </c>
      <c r="F99">
        <v>5.0000000000000001E-3</v>
      </c>
      <c r="G99" t="s">
        <v>6586</v>
      </c>
      <c r="H99">
        <v>5.0000000000000001E-3</v>
      </c>
      <c r="I99" t="s">
        <v>6582</v>
      </c>
      <c r="J99" t="s">
        <v>6582</v>
      </c>
    </row>
    <row r="100" spans="1:10" x14ac:dyDescent="0.35">
      <c r="A100" s="40" t="s">
        <v>6609</v>
      </c>
      <c r="B100" s="40" t="s">
        <v>6728</v>
      </c>
      <c r="C100" s="40">
        <v>100080</v>
      </c>
      <c r="D100" t="s">
        <v>6571</v>
      </c>
      <c r="E100">
        <v>0.25</v>
      </c>
      <c r="F100">
        <v>0.03</v>
      </c>
      <c r="G100" t="s">
        <v>6584</v>
      </c>
      <c r="H100">
        <v>0.03</v>
      </c>
      <c r="I100" t="s">
        <v>6582</v>
      </c>
      <c r="J100" t="s">
        <v>6582</v>
      </c>
    </row>
    <row r="101" spans="1:10" x14ac:dyDescent="0.35">
      <c r="A101" s="40" t="s">
        <v>3405</v>
      </c>
      <c r="B101" s="40" t="s">
        <v>6724</v>
      </c>
      <c r="C101" s="40" t="s">
        <v>3405</v>
      </c>
      <c r="D101" t="s">
        <v>6573</v>
      </c>
      <c r="E101">
        <v>0.1</v>
      </c>
      <c r="F101">
        <v>4.5240000000000002E-2</v>
      </c>
      <c r="G101" t="s">
        <v>6599</v>
      </c>
      <c r="H101">
        <v>4.5240000000000002E-2</v>
      </c>
      <c r="I101" t="s">
        <v>6582</v>
      </c>
      <c r="J101" t="s">
        <v>6582</v>
      </c>
    </row>
    <row r="102" spans="1:10" x14ac:dyDescent="0.35">
      <c r="A102" s="40" t="s">
        <v>6610</v>
      </c>
      <c r="B102" s="40" t="s">
        <v>6717</v>
      </c>
      <c r="C102" s="40">
        <v>100081</v>
      </c>
      <c r="D102" t="s">
        <v>6569</v>
      </c>
      <c r="E102">
        <v>0.25</v>
      </c>
      <c r="F102">
        <v>1.9779999999999999E-2</v>
      </c>
      <c r="G102" t="s">
        <v>6585</v>
      </c>
      <c r="H102">
        <v>1.9779999999999999E-2</v>
      </c>
      <c r="I102" t="s">
        <v>6582</v>
      </c>
      <c r="J102" t="s">
        <v>6582</v>
      </c>
    </row>
    <row r="103" spans="1:10" x14ac:dyDescent="0.35">
      <c r="A103" s="40" t="s">
        <v>6610</v>
      </c>
      <c r="B103" s="40" t="s">
        <v>6725</v>
      </c>
      <c r="C103" s="40">
        <v>100081</v>
      </c>
      <c r="D103" t="s">
        <v>6570</v>
      </c>
      <c r="E103">
        <v>8.3299999999999999E-2</v>
      </c>
      <c r="F103">
        <v>5.0000000000000001E-3</v>
      </c>
      <c r="G103" t="s">
        <v>6586</v>
      </c>
      <c r="H103">
        <v>5.0000000000000001E-3</v>
      </c>
      <c r="I103" t="s">
        <v>6582</v>
      </c>
      <c r="J103" t="s">
        <v>6582</v>
      </c>
    </row>
    <row r="104" spans="1:10" x14ac:dyDescent="0.35">
      <c r="A104" s="40" t="s">
        <v>6610</v>
      </c>
      <c r="B104" s="40" t="s">
        <v>6728</v>
      </c>
      <c r="C104" s="40">
        <v>100081</v>
      </c>
      <c r="D104" t="s">
        <v>6571</v>
      </c>
      <c r="E104">
        <v>0.16700000000000001</v>
      </c>
      <c r="F104">
        <v>1.7129999999999999E-2</v>
      </c>
      <c r="G104" t="s">
        <v>6584</v>
      </c>
      <c r="H104">
        <v>1.7129999999999999E-2</v>
      </c>
      <c r="I104" t="s">
        <v>6582</v>
      </c>
      <c r="J104" t="s">
        <v>6582</v>
      </c>
    </row>
    <row r="105" spans="1:10" x14ac:dyDescent="0.35">
      <c r="A105" s="40" t="s">
        <v>6611</v>
      </c>
      <c r="B105" s="40" t="s">
        <v>6717</v>
      </c>
      <c r="C105" s="40">
        <v>100083</v>
      </c>
      <c r="D105" t="s">
        <v>6569</v>
      </c>
      <c r="E105">
        <v>0.25</v>
      </c>
      <c r="F105">
        <v>3.65E-3</v>
      </c>
      <c r="G105" t="s">
        <v>6585</v>
      </c>
      <c r="H105">
        <v>3.65E-3</v>
      </c>
      <c r="I105" t="s">
        <v>6582</v>
      </c>
      <c r="J105" t="s">
        <v>6582</v>
      </c>
    </row>
    <row r="106" spans="1:10" x14ac:dyDescent="0.35">
      <c r="A106" s="40" t="s">
        <v>6611</v>
      </c>
      <c r="B106" s="40" t="s">
        <v>6725</v>
      </c>
      <c r="C106" s="40">
        <v>100083</v>
      </c>
      <c r="D106" t="s">
        <v>6570</v>
      </c>
      <c r="E106">
        <v>8.3299999999999999E-2</v>
      </c>
      <c r="F106">
        <v>5.0000000000000001E-3</v>
      </c>
      <c r="G106" t="s">
        <v>6586</v>
      </c>
      <c r="H106">
        <v>5.0000000000000001E-3</v>
      </c>
      <c r="I106" t="s">
        <v>6582</v>
      </c>
      <c r="J106" t="s">
        <v>6582</v>
      </c>
    </row>
    <row r="107" spans="1:10" x14ac:dyDescent="0.35">
      <c r="A107" s="40" t="s">
        <v>6611</v>
      </c>
      <c r="B107" s="40" t="s">
        <v>6728</v>
      </c>
      <c r="C107" s="40">
        <v>100083</v>
      </c>
      <c r="D107" t="s">
        <v>6571</v>
      </c>
      <c r="E107">
        <v>0.16700000000000001</v>
      </c>
      <c r="F107">
        <v>3.5000000000000003E-2</v>
      </c>
      <c r="G107" t="s">
        <v>6584</v>
      </c>
      <c r="H107">
        <v>3.5000000000000003E-2</v>
      </c>
      <c r="I107" t="s">
        <v>6582</v>
      </c>
      <c r="J107" t="s">
        <v>6582</v>
      </c>
    </row>
    <row r="108" spans="1:10" x14ac:dyDescent="0.35">
      <c r="A108" s="40" t="s">
        <v>6733</v>
      </c>
      <c r="B108" s="40" t="s">
        <v>6716</v>
      </c>
      <c r="C108" s="40">
        <v>100107</v>
      </c>
      <c r="D108" t="s">
        <v>6569</v>
      </c>
      <c r="E108">
        <v>0.25</v>
      </c>
      <c r="F108">
        <v>2.0300000000000001E-3</v>
      </c>
      <c r="G108" t="s">
        <v>6585</v>
      </c>
      <c r="H108">
        <v>2.0300000000000001E-3</v>
      </c>
      <c r="I108" t="s">
        <v>6582</v>
      </c>
      <c r="J108" t="s">
        <v>6582</v>
      </c>
    </row>
    <row r="109" spans="1:10" x14ac:dyDescent="0.35">
      <c r="A109" s="40" t="s">
        <v>6733</v>
      </c>
      <c r="B109" s="40" t="s">
        <v>6719</v>
      </c>
      <c r="C109" s="40">
        <v>100107</v>
      </c>
      <c r="D109" t="s">
        <v>6570</v>
      </c>
      <c r="E109">
        <v>8.3299999999999999E-2</v>
      </c>
      <c r="F109">
        <v>1.33E-3</v>
      </c>
      <c r="G109" t="s">
        <v>6586</v>
      </c>
      <c r="H109">
        <v>1.33E-3</v>
      </c>
      <c r="I109" t="s">
        <v>6582</v>
      </c>
      <c r="J109" t="s">
        <v>6582</v>
      </c>
    </row>
    <row r="110" spans="1:10" x14ac:dyDescent="0.35">
      <c r="A110" s="40" t="s">
        <v>6733</v>
      </c>
      <c r="B110" s="40" t="s">
        <v>6718</v>
      </c>
      <c r="C110" s="40">
        <v>100107</v>
      </c>
      <c r="D110" t="s">
        <v>6571</v>
      </c>
      <c r="E110">
        <v>0.16700000000000001</v>
      </c>
      <c r="F110">
        <v>2.7799999999999999E-3</v>
      </c>
      <c r="G110" t="s">
        <v>6584</v>
      </c>
      <c r="H110">
        <v>2.7799999999999999E-3</v>
      </c>
      <c r="I110" t="s">
        <v>6582</v>
      </c>
      <c r="J110" t="s">
        <v>6582</v>
      </c>
    </row>
    <row r="111" spans="1:10" x14ac:dyDescent="0.35">
      <c r="A111" s="40" t="s">
        <v>6734</v>
      </c>
      <c r="B111" s="40" t="s">
        <v>6725</v>
      </c>
      <c r="C111" s="40">
        <v>100112</v>
      </c>
      <c r="D111" t="s">
        <v>6569</v>
      </c>
      <c r="E111">
        <v>0.25</v>
      </c>
      <c r="F111">
        <v>1.302E-2</v>
      </c>
      <c r="G111" t="s">
        <v>6585</v>
      </c>
      <c r="H111">
        <v>1.302E-2</v>
      </c>
      <c r="I111" t="s">
        <v>6582</v>
      </c>
      <c r="J111" t="s">
        <v>6582</v>
      </c>
    </row>
    <row r="112" spans="1:10" x14ac:dyDescent="0.35">
      <c r="A112" s="40" t="s">
        <v>6734</v>
      </c>
      <c r="B112" s="40" t="s">
        <v>6724</v>
      </c>
      <c r="C112" s="40">
        <v>100112</v>
      </c>
      <c r="D112" t="s">
        <v>6570</v>
      </c>
      <c r="E112">
        <v>8.3299999999999999E-2</v>
      </c>
      <c r="F112">
        <v>4.4299999999999999E-3</v>
      </c>
      <c r="G112" t="s">
        <v>6586</v>
      </c>
      <c r="H112">
        <v>4.4299999999999999E-3</v>
      </c>
      <c r="I112" t="s">
        <v>6582</v>
      </c>
      <c r="J112" t="s">
        <v>6582</v>
      </c>
    </row>
    <row r="113" spans="1:10" x14ac:dyDescent="0.35">
      <c r="A113" s="40" t="s">
        <v>6734</v>
      </c>
      <c r="B113" s="40" t="s">
        <v>6723</v>
      </c>
      <c r="C113" s="40">
        <v>100112</v>
      </c>
      <c r="D113" t="s">
        <v>6571</v>
      </c>
      <c r="E113">
        <v>0.16667000000000001</v>
      </c>
      <c r="F113">
        <v>1.2930000000000001E-2</v>
      </c>
      <c r="G113" t="s">
        <v>6584</v>
      </c>
      <c r="H113">
        <v>1.2930000000000001E-2</v>
      </c>
      <c r="I113" t="s">
        <v>6582</v>
      </c>
      <c r="J113" t="s">
        <v>6582</v>
      </c>
    </row>
    <row r="114" spans="1:10" x14ac:dyDescent="0.35">
      <c r="A114" s="40" t="s">
        <v>6673</v>
      </c>
      <c r="B114" s="40" t="s">
        <v>6725</v>
      </c>
      <c r="C114" s="40">
        <v>100114</v>
      </c>
      <c r="D114" t="s">
        <v>6569</v>
      </c>
      <c r="E114">
        <v>0.25</v>
      </c>
      <c r="F114">
        <v>4.4400000000000004E-3</v>
      </c>
      <c r="G114" t="s">
        <v>6585</v>
      </c>
      <c r="H114">
        <v>4.4400000000000004E-3</v>
      </c>
      <c r="I114" t="s">
        <v>6582</v>
      </c>
      <c r="J114" t="s">
        <v>6582</v>
      </c>
    </row>
    <row r="115" spans="1:10" x14ac:dyDescent="0.35">
      <c r="A115" s="40" t="s">
        <v>6673</v>
      </c>
      <c r="B115" s="40" t="s">
        <v>6724</v>
      </c>
      <c r="C115" s="40">
        <v>100114</v>
      </c>
      <c r="D115" t="s">
        <v>6570</v>
      </c>
      <c r="E115">
        <v>8.3299999999999999E-2</v>
      </c>
      <c r="F115">
        <v>7.7999999999999999E-4</v>
      </c>
      <c r="G115" t="s">
        <v>6586</v>
      </c>
      <c r="H115">
        <v>7.7999999999999999E-4</v>
      </c>
      <c r="I115" t="s">
        <v>6582</v>
      </c>
      <c r="J115" t="s">
        <v>6582</v>
      </c>
    </row>
    <row r="116" spans="1:10" x14ac:dyDescent="0.35">
      <c r="A116" s="40" t="s">
        <v>6673</v>
      </c>
      <c r="B116" s="40" t="s">
        <v>6723</v>
      </c>
      <c r="C116" s="40">
        <v>100114</v>
      </c>
      <c r="D116" t="s">
        <v>6571</v>
      </c>
      <c r="E116">
        <v>0.16667000000000001</v>
      </c>
      <c r="F116">
        <v>3.48E-3</v>
      </c>
      <c r="G116" t="s">
        <v>6584</v>
      </c>
      <c r="H116">
        <v>3.48E-3</v>
      </c>
      <c r="I116" t="s">
        <v>6582</v>
      </c>
      <c r="J116" t="s">
        <v>6582</v>
      </c>
    </row>
    <row r="117" spans="1:10" x14ac:dyDescent="0.35">
      <c r="A117" s="40" t="s">
        <v>6674</v>
      </c>
      <c r="B117" s="40" t="s">
        <v>6725</v>
      </c>
      <c r="C117" s="40">
        <v>100115</v>
      </c>
      <c r="D117" t="s">
        <v>6569</v>
      </c>
      <c r="E117">
        <v>0.25</v>
      </c>
      <c r="F117">
        <v>4.4400000000000004E-3</v>
      </c>
      <c r="G117" t="s">
        <v>6585</v>
      </c>
      <c r="H117">
        <v>4.4400000000000004E-3</v>
      </c>
      <c r="I117" t="s">
        <v>6582</v>
      </c>
      <c r="J117" t="s">
        <v>6582</v>
      </c>
    </row>
    <row r="118" spans="1:10" x14ac:dyDescent="0.35">
      <c r="A118" s="40" t="s">
        <v>6674</v>
      </c>
      <c r="B118" s="40" t="s">
        <v>6724</v>
      </c>
      <c r="C118" s="40">
        <v>100115</v>
      </c>
      <c r="D118" t="s">
        <v>6570</v>
      </c>
      <c r="E118">
        <v>8.3299999999999999E-2</v>
      </c>
      <c r="F118">
        <v>8.3000000000000001E-4</v>
      </c>
      <c r="G118" t="s">
        <v>6586</v>
      </c>
      <c r="H118">
        <v>8.3000000000000001E-4</v>
      </c>
      <c r="I118" t="s">
        <v>6582</v>
      </c>
      <c r="J118" t="s">
        <v>6582</v>
      </c>
    </row>
    <row r="119" spans="1:10" x14ac:dyDescent="0.35">
      <c r="A119" s="40" t="s">
        <v>6674</v>
      </c>
      <c r="B119" s="40" t="s">
        <v>6723</v>
      </c>
      <c r="C119" s="40">
        <v>100115</v>
      </c>
      <c r="D119" t="s">
        <v>6571</v>
      </c>
      <c r="E119">
        <v>0.16667000000000001</v>
      </c>
      <c r="F119">
        <v>1.3799999999999999E-3</v>
      </c>
      <c r="G119" t="s">
        <v>6584</v>
      </c>
      <c r="H119">
        <v>1.8600000000000001E-3</v>
      </c>
      <c r="I119" t="s">
        <v>6582</v>
      </c>
      <c r="J119" t="s">
        <v>6582</v>
      </c>
    </row>
    <row r="120" spans="1:10" x14ac:dyDescent="0.35">
      <c r="A120" s="40" t="s">
        <v>6735</v>
      </c>
      <c r="B120" s="40" t="s">
        <v>6725</v>
      </c>
      <c r="C120" s="40">
        <v>100117</v>
      </c>
      <c r="D120" t="s">
        <v>6572</v>
      </c>
      <c r="E120">
        <v>0.16700000000000001</v>
      </c>
      <c r="F120">
        <v>7.9399999999999998E-2</v>
      </c>
      <c r="G120" t="s">
        <v>6581</v>
      </c>
      <c r="H120">
        <v>7.9399999999999998E-2</v>
      </c>
      <c r="I120" t="s">
        <v>6582</v>
      </c>
      <c r="J120" t="s">
        <v>6582</v>
      </c>
    </row>
    <row r="121" spans="1:10" x14ac:dyDescent="0.35">
      <c r="A121" s="40" t="s">
        <v>6702</v>
      </c>
      <c r="B121" s="40" t="s">
        <v>6725</v>
      </c>
      <c r="C121" s="40">
        <v>100118</v>
      </c>
      <c r="D121" t="s">
        <v>6569</v>
      </c>
      <c r="E121">
        <v>0.25</v>
      </c>
      <c r="F121">
        <v>1.277E-2</v>
      </c>
      <c r="G121" t="s">
        <v>6585</v>
      </c>
      <c r="H121">
        <v>1.277E-2</v>
      </c>
      <c r="I121" t="s">
        <v>6582</v>
      </c>
      <c r="J121" t="s">
        <v>6582</v>
      </c>
    </row>
    <row r="122" spans="1:10" x14ac:dyDescent="0.35">
      <c r="A122" s="40" t="s">
        <v>6702</v>
      </c>
      <c r="B122" s="40" t="s">
        <v>6724</v>
      </c>
      <c r="C122" s="40">
        <v>100118</v>
      </c>
      <c r="D122" t="s">
        <v>6570</v>
      </c>
      <c r="E122">
        <v>8.3299999999999999E-2</v>
      </c>
      <c r="F122">
        <v>2.7699999999999999E-3</v>
      </c>
      <c r="G122" t="s">
        <v>6586</v>
      </c>
      <c r="H122">
        <v>2.7699999999999999E-3</v>
      </c>
      <c r="I122" t="s">
        <v>6582</v>
      </c>
      <c r="J122" t="s">
        <v>6582</v>
      </c>
    </row>
    <row r="123" spans="1:10" x14ac:dyDescent="0.35">
      <c r="A123" s="40" t="s">
        <v>6702</v>
      </c>
      <c r="B123" s="40" t="s">
        <v>6723</v>
      </c>
      <c r="C123" s="40">
        <v>100118</v>
      </c>
      <c r="D123" t="s">
        <v>6571</v>
      </c>
      <c r="E123">
        <v>0.33</v>
      </c>
      <c r="F123">
        <v>1.111E-2</v>
      </c>
      <c r="G123" t="s">
        <v>6584</v>
      </c>
      <c r="H123">
        <v>1.111E-2</v>
      </c>
      <c r="I123" t="s">
        <v>6582</v>
      </c>
      <c r="J123" t="s">
        <v>6582</v>
      </c>
    </row>
    <row r="124" spans="1:10" x14ac:dyDescent="0.35">
      <c r="A124" s="40" t="s">
        <v>6703</v>
      </c>
      <c r="B124" s="40" t="s">
        <v>6725</v>
      </c>
      <c r="C124" s="40">
        <v>100119</v>
      </c>
      <c r="D124" t="s">
        <v>6569</v>
      </c>
      <c r="E124">
        <v>0.25</v>
      </c>
      <c r="F124">
        <v>4.7200000000000002E-3</v>
      </c>
      <c r="G124" t="s">
        <v>6585</v>
      </c>
      <c r="H124">
        <v>4.7200000000000002E-3</v>
      </c>
      <c r="I124" t="s">
        <v>6582</v>
      </c>
      <c r="J124" t="s">
        <v>6582</v>
      </c>
    </row>
    <row r="125" spans="1:10" x14ac:dyDescent="0.35">
      <c r="A125" s="40" t="s">
        <v>6703</v>
      </c>
      <c r="B125" s="40" t="s">
        <v>6724</v>
      </c>
      <c r="C125" s="40">
        <v>100119</v>
      </c>
      <c r="D125" t="s">
        <v>6570</v>
      </c>
      <c r="E125">
        <v>8.3299999999999999E-2</v>
      </c>
      <c r="F125">
        <v>1.3799999999999999E-3</v>
      </c>
      <c r="G125" t="s">
        <v>6586</v>
      </c>
      <c r="H125">
        <v>1.3799999999999999E-3</v>
      </c>
      <c r="I125" t="s">
        <v>6582</v>
      </c>
      <c r="J125" t="s">
        <v>6582</v>
      </c>
    </row>
    <row r="126" spans="1:10" x14ac:dyDescent="0.35">
      <c r="A126" s="40" t="s">
        <v>6703</v>
      </c>
      <c r="B126" s="40" t="s">
        <v>6723</v>
      </c>
      <c r="C126" s="40">
        <v>100119</v>
      </c>
      <c r="D126" t="s">
        <v>6571</v>
      </c>
      <c r="E126">
        <v>0.16667000000000001</v>
      </c>
      <c r="F126">
        <v>3.1899999999999998E-2</v>
      </c>
      <c r="G126" t="s">
        <v>6584</v>
      </c>
      <c r="H126">
        <v>3.1899999999999998E-2</v>
      </c>
      <c r="I126" t="s">
        <v>6582</v>
      </c>
      <c r="J126" t="s">
        <v>6582</v>
      </c>
    </row>
    <row r="127" spans="1:10" x14ac:dyDescent="0.35">
      <c r="A127" s="40" t="s">
        <v>6680</v>
      </c>
      <c r="B127" s="40" t="s">
        <v>6725</v>
      </c>
      <c r="C127" s="40">
        <v>100121</v>
      </c>
      <c r="D127" t="s">
        <v>6569</v>
      </c>
      <c r="E127">
        <v>0.25</v>
      </c>
      <c r="F127">
        <v>4.3299999999999996E-3</v>
      </c>
      <c r="G127" t="s">
        <v>6585</v>
      </c>
      <c r="H127">
        <v>4.3299999999999996E-3</v>
      </c>
      <c r="I127" t="s">
        <v>6582</v>
      </c>
      <c r="J127" t="s">
        <v>6582</v>
      </c>
    </row>
    <row r="128" spans="1:10" x14ac:dyDescent="0.35">
      <c r="A128" s="40" t="s">
        <v>6680</v>
      </c>
      <c r="B128" s="40" t="s">
        <v>6724</v>
      </c>
      <c r="C128" s="40">
        <v>100121</v>
      </c>
      <c r="D128" t="s">
        <v>6570</v>
      </c>
      <c r="E128">
        <v>8.3299999999999999E-2</v>
      </c>
      <c r="F128">
        <v>3.2299999999999998E-3</v>
      </c>
      <c r="G128" t="s">
        <v>6586</v>
      </c>
      <c r="H128">
        <v>3.2299999999999998E-3</v>
      </c>
      <c r="I128" t="s">
        <v>6582</v>
      </c>
      <c r="J128" t="s">
        <v>6582</v>
      </c>
    </row>
    <row r="129" spans="1:10" x14ac:dyDescent="0.35">
      <c r="A129" s="40" t="s">
        <v>6680</v>
      </c>
      <c r="B129" s="40" t="s">
        <v>6723</v>
      </c>
      <c r="C129" s="40">
        <v>100121</v>
      </c>
      <c r="D129" t="s">
        <v>6571</v>
      </c>
      <c r="E129">
        <v>0.25</v>
      </c>
      <c r="F129">
        <v>3.4759999999999999E-2</v>
      </c>
      <c r="G129" t="s">
        <v>6584</v>
      </c>
      <c r="H129">
        <v>3.4759999999999999E-2</v>
      </c>
      <c r="I129" t="s">
        <v>6582</v>
      </c>
      <c r="J129" t="s">
        <v>6582</v>
      </c>
    </row>
    <row r="130" spans="1:10" x14ac:dyDescent="0.35">
      <c r="A130" s="40" t="s">
        <v>6692</v>
      </c>
      <c r="B130" s="40" t="s">
        <v>6725</v>
      </c>
      <c r="C130" s="40">
        <v>100122</v>
      </c>
      <c r="D130" t="s">
        <v>6569</v>
      </c>
      <c r="E130">
        <v>0.33333000000000002</v>
      </c>
      <c r="F130">
        <v>4.2900000000000004E-3</v>
      </c>
      <c r="G130" t="s">
        <v>6585</v>
      </c>
      <c r="H130">
        <v>4.2900000000000004E-3</v>
      </c>
      <c r="I130" t="s">
        <v>6582</v>
      </c>
      <c r="J130" t="s">
        <v>6582</v>
      </c>
    </row>
    <row r="131" spans="1:10" x14ac:dyDescent="0.35">
      <c r="A131" s="40" t="s">
        <v>6692</v>
      </c>
      <c r="B131" s="40" t="s">
        <v>6724</v>
      </c>
      <c r="C131" s="40">
        <v>100122</v>
      </c>
      <c r="D131" t="s">
        <v>6570</v>
      </c>
      <c r="E131">
        <v>8.3299999999999999E-2</v>
      </c>
      <c r="F131">
        <v>1.3799999999999999E-3</v>
      </c>
      <c r="G131" t="s">
        <v>6586</v>
      </c>
      <c r="H131">
        <v>1.3799999999999999E-3</v>
      </c>
      <c r="I131" t="s">
        <v>6582</v>
      </c>
      <c r="J131" t="s">
        <v>6582</v>
      </c>
    </row>
    <row r="132" spans="1:10" x14ac:dyDescent="0.35">
      <c r="A132" s="40" t="s">
        <v>6692</v>
      </c>
      <c r="B132" s="40" t="s">
        <v>6723</v>
      </c>
      <c r="C132" s="40">
        <v>100122</v>
      </c>
      <c r="D132" t="s">
        <v>6571</v>
      </c>
      <c r="E132">
        <v>0.16667000000000001</v>
      </c>
      <c r="F132">
        <v>2.7699999999999999E-3</v>
      </c>
      <c r="G132" t="s">
        <v>6584</v>
      </c>
      <c r="H132">
        <v>2.7699999999999999E-3</v>
      </c>
      <c r="I132" t="s">
        <v>6582</v>
      </c>
      <c r="J132" t="s">
        <v>6582</v>
      </c>
    </row>
    <row r="133" spans="1:10" x14ac:dyDescent="0.35">
      <c r="A133" s="40" t="s">
        <v>6698</v>
      </c>
      <c r="B133" s="40" t="s">
        <v>6725</v>
      </c>
      <c r="C133" s="40">
        <v>100123</v>
      </c>
      <c r="D133" t="s">
        <v>6569</v>
      </c>
      <c r="E133">
        <v>0.25</v>
      </c>
      <c r="F133">
        <v>6.9999999999999999E-4</v>
      </c>
      <c r="G133" t="s">
        <v>6585</v>
      </c>
      <c r="H133">
        <v>6.9999999999999999E-4</v>
      </c>
      <c r="I133" t="s">
        <v>6582</v>
      </c>
      <c r="J133" t="s">
        <v>6582</v>
      </c>
    </row>
    <row r="134" spans="1:10" x14ac:dyDescent="0.35">
      <c r="A134" s="40" t="s">
        <v>6698</v>
      </c>
      <c r="B134" s="40" t="s">
        <v>6724</v>
      </c>
      <c r="C134" s="40">
        <v>100123</v>
      </c>
      <c r="D134" t="s">
        <v>6570</v>
      </c>
      <c r="E134">
        <v>8.3299999999999999E-2</v>
      </c>
      <c r="F134">
        <v>2.5300000000000001E-3</v>
      </c>
      <c r="G134" t="s">
        <v>6586</v>
      </c>
      <c r="H134">
        <v>2.5300000000000001E-3</v>
      </c>
      <c r="I134" t="s">
        <v>6582</v>
      </c>
      <c r="J134" t="s">
        <v>6582</v>
      </c>
    </row>
    <row r="135" spans="1:10" x14ac:dyDescent="0.35">
      <c r="A135" s="40" t="s">
        <v>6698</v>
      </c>
      <c r="B135" s="40" t="s">
        <v>6723</v>
      </c>
      <c r="C135" s="40">
        <v>100123</v>
      </c>
      <c r="D135" t="s">
        <v>6571</v>
      </c>
      <c r="E135">
        <v>0.16667000000000001</v>
      </c>
      <c r="F135">
        <v>1.3799999999999999E-3</v>
      </c>
      <c r="G135" t="s">
        <v>6584</v>
      </c>
      <c r="H135">
        <v>1.3799999999999999E-3</v>
      </c>
      <c r="I135" t="s">
        <v>6582</v>
      </c>
      <c r="J135" t="s">
        <v>6582</v>
      </c>
    </row>
    <row r="136" spans="1:10" x14ac:dyDescent="0.35">
      <c r="A136" s="40" t="s">
        <v>6707</v>
      </c>
      <c r="B136" s="40" t="s">
        <v>6716</v>
      </c>
      <c r="C136" s="40">
        <v>100136</v>
      </c>
      <c r="D136" t="s">
        <v>6569</v>
      </c>
      <c r="E136">
        <v>0.17</v>
      </c>
      <c r="F136">
        <v>3.8000000000000002E-4</v>
      </c>
      <c r="G136" t="s">
        <v>6585</v>
      </c>
      <c r="H136">
        <v>3.8000000000000002E-4</v>
      </c>
      <c r="I136" t="s">
        <v>6582</v>
      </c>
      <c r="J136" t="s">
        <v>6582</v>
      </c>
    </row>
    <row r="137" spans="1:10" x14ac:dyDescent="0.35">
      <c r="A137" s="40" t="s">
        <v>6707</v>
      </c>
      <c r="B137" s="40" t="s">
        <v>6719</v>
      </c>
      <c r="C137" s="40">
        <v>100136</v>
      </c>
      <c r="D137" t="s">
        <v>6570</v>
      </c>
      <c r="E137">
        <v>8.3299999999999999E-2</v>
      </c>
      <c r="F137">
        <v>8.3000000000000001E-4</v>
      </c>
      <c r="G137" t="s">
        <v>6586</v>
      </c>
      <c r="H137">
        <v>8.3000000000000001E-4</v>
      </c>
      <c r="I137" t="s">
        <v>6582</v>
      </c>
      <c r="J137" t="s">
        <v>6582</v>
      </c>
    </row>
    <row r="138" spans="1:10" x14ac:dyDescent="0.35">
      <c r="A138" s="40" t="s">
        <v>6707</v>
      </c>
      <c r="B138" s="40" t="s">
        <v>6718</v>
      </c>
      <c r="C138" s="40">
        <v>100136</v>
      </c>
      <c r="D138" t="s">
        <v>6571</v>
      </c>
      <c r="E138">
        <v>0.17</v>
      </c>
      <c r="F138">
        <v>2.7799999999999999E-3</v>
      </c>
      <c r="G138" t="s">
        <v>6584</v>
      </c>
      <c r="H138">
        <v>2.7799999999999999E-3</v>
      </c>
      <c r="I138" t="s">
        <v>6582</v>
      </c>
      <c r="J138" t="s">
        <v>6582</v>
      </c>
    </row>
    <row r="139" spans="1:10" x14ac:dyDescent="0.35">
      <c r="A139" s="40" t="s">
        <v>6697</v>
      </c>
      <c r="B139" s="40" t="s">
        <v>6716</v>
      </c>
      <c r="C139" s="40">
        <v>100160</v>
      </c>
      <c r="D139" t="s">
        <v>6569</v>
      </c>
      <c r="E139">
        <v>0.25</v>
      </c>
      <c r="F139">
        <v>1.814E-2</v>
      </c>
      <c r="G139" t="s">
        <v>6585</v>
      </c>
      <c r="H139">
        <v>1.814E-2</v>
      </c>
      <c r="I139" t="s">
        <v>6582</v>
      </c>
      <c r="J139" t="s">
        <v>6582</v>
      </c>
    </row>
    <row r="140" spans="1:10" x14ac:dyDescent="0.35">
      <c r="A140" s="40" t="s">
        <v>6697</v>
      </c>
      <c r="B140" s="40" t="s">
        <v>6719</v>
      </c>
      <c r="C140" s="40">
        <v>100160</v>
      </c>
      <c r="D140" t="s">
        <v>6570</v>
      </c>
      <c r="E140">
        <v>8.3299999999999999E-2</v>
      </c>
      <c r="F140">
        <v>5.8300000000000001E-3</v>
      </c>
      <c r="G140" t="s">
        <v>6586</v>
      </c>
      <c r="H140">
        <v>5.8300000000000001E-3</v>
      </c>
      <c r="I140" t="s">
        <v>6582</v>
      </c>
      <c r="J140" t="s">
        <v>6582</v>
      </c>
    </row>
    <row r="141" spans="1:10" x14ac:dyDescent="0.35">
      <c r="A141" s="40" t="s">
        <v>6697</v>
      </c>
      <c r="B141" s="40" t="s">
        <v>6718</v>
      </c>
      <c r="C141" s="40">
        <v>100160</v>
      </c>
      <c r="D141" t="s">
        <v>6571</v>
      </c>
      <c r="E141">
        <v>0.25</v>
      </c>
      <c r="F141">
        <v>1.46E-2</v>
      </c>
      <c r="G141" t="s">
        <v>6584</v>
      </c>
      <c r="H141">
        <v>1.46E-2</v>
      </c>
      <c r="I141" t="s">
        <v>6582</v>
      </c>
      <c r="J141" t="s">
        <v>6582</v>
      </c>
    </row>
    <row r="142" spans="1:10" x14ac:dyDescent="0.35">
      <c r="A142" s="40" t="s">
        <v>6679</v>
      </c>
      <c r="B142" s="40" t="s">
        <v>6716</v>
      </c>
      <c r="C142" s="40">
        <v>100161</v>
      </c>
      <c r="D142" t="s">
        <v>6569</v>
      </c>
      <c r="E142">
        <v>0.25</v>
      </c>
      <c r="F142">
        <v>2.0830000000000001E-2</v>
      </c>
      <c r="G142" t="s">
        <v>6585</v>
      </c>
      <c r="H142">
        <v>2.0830000000000001E-2</v>
      </c>
      <c r="I142" t="s">
        <v>6582</v>
      </c>
      <c r="J142" t="s">
        <v>6582</v>
      </c>
    </row>
    <row r="143" spans="1:10" x14ac:dyDescent="0.35">
      <c r="A143" s="40" t="s">
        <v>6679</v>
      </c>
      <c r="B143" s="40" t="s">
        <v>6719</v>
      </c>
      <c r="C143" s="40">
        <v>100161</v>
      </c>
      <c r="D143" t="s">
        <v>6570</v>
      </c>
      <c r="E143">
        <v>8.3299999999999999E-2</v>
      </c>
      <c r="F143">
        <v>3.3300000000000001E-3</v>
      </c>
      <c r="G143" t="s">
        <v>6586</v>
      </c>
      <c r="H143">
        <v>3.3300000000000001E-3</v>
      </c>
      <c r="I143" t="s">
        <v>6582</v>
      </c>
      <c r="J143" t="s">
        <v>6582</v>
      </c>
    </row>
    <row r="144" spans="1:10" x14ac:dyDescent="0.35">
      <c r="A144" s="40" t="s">
        <v>6679</v>
      </c>
      <c r="B144" s="40" t="s">
        <v>6718</v>
      </c>
      <c r="C144" s="40">
        <v>100161</v>
      </c>
      <c r="D144" t="s">
        <v>6571</v>
      </c>
      <c r="E144">
        <v>0.25</v>
      </c>
      <c r="F144">
        <v>7.4999999999999997E-3</v>
      </c>
      <c r="G144" t="s">
        <v>6584</v>
      </c>
      <c r="H144">
        <v>7.4999999999999997E-3</v>
      </c>
      <c r="I144" t="s">
        <v>6582</v>
      </c>
      <c r="J144" t="s">
        <v>6582</v>
      </c>
    </row>
    <row r="145" spans="1:10" x14ac:dyDescent="0.35">
      <c r="A145" s="40" t="s">
        <v>6736</v>
      </c>
      <c r="B145" s="40" t="s">
        <v>6725</v>
      </c>
      <c r="C145" s="40">
        <v>100162</v>
      </c>
      <c r="D145" t="s">
        <v>6572</v>
      </c>
      <c r="E145">
        <v>0.21</v>
      </c>
      <c r="F145">
        <v>4.6580000000000003E-2</v>
      </c>
      <c r="G145" t="s">
        <v>6581</v>
      </c>
      <c r="H145">
        <v>4.6580000000000003E-2</v>
      </c>
      <c r="I145" t="s">
        <v>6582</v>
      </c>
      <c r="J145" t="s">
        <v>6582</v>
      </c>
    </row>
    <row r="146" spans="1:10" x14ac:dyDescent="0.35">
      <c r="A146" s="40" t="s">
        <v>1082</v>
      </c>
      <c r="B146" s="40" t="s">
        <v>6723</v>
      </c>
      <c r="C146" s="40" t="s">
        <v>1082</v>
      </c>
      <c r="D146" t="s">
        <v>6571</v>
      </c>
      <c r="E146">
        <v>0.33</v>
      </c>
      <c r="F146">
        <v>2.0400000000000001E-2</v>
      </c>
      <c r="G146" t="s">
        <v>6584</v>
      </c>
      <c r="H146">
        <v>2.0400000000000001E-2</v>
      </c>
      <c r="I146" t="s">
        <v>6582</v>
      </c>
      <c r="J146" t="s">
        <v>6582</v>
      </c>
    </row>
    <row r="147" spans="1:10" x14ac:dyDescent="0.35">
      <c r="A147" s="40" t="s">
        <v>1082</v>
      </c>
      <c r="B147" s="40" t="s">
        <v>6725</v>
      </c>
      <c r="C147" s="40" t="s">
        <v>1082</v>
      </c>
      <c r="D147" t="s">
        <v>6569</v>
      </c>
      <c r="E147">
        <v>0.25</v>
      </c>
      <c r="F147">
        <v>1.304E-2</v>
      </c>
      <c r="G147" t="s">
        <v>6585</v>
      </c>
      <c r="H147">
        <v>1.304E-2</v>
      </c>
      <c r="I147" t="s">
        <v>6582</v>
      </c>
      <c r="J147" t="s">
        <v>6582</v>
      </c>
    </row>
    <row r="148" spans="1:10" x14ac:dyDescent="0.35">
      <c r="A148" s="40" t="s">
        <v>1082</v>
      </c>
      <c r="B148" s="40" t="s">
        <v>6724</v>
      </c>
      <c r="C148" s="40" t="s">
        <v>1082</v>
      </c>
      <c r="D148" t="s">
        <v>6570</v>
      </c>
      <c r="E148">
        <v>8.3299999999999999E-2</v>
      </c>
      <c r="F148">
        <v>5.0000000000000001E-3</v>
      </c>
      <c r="G148" t="s">
        <v>6586</v>
      </c>
      <c r="H148">
        <v>4.8799999999999998E-3</v>
      </c>
      <c r="I148" t="s">
        <v>6582</v>
      </c>
      <c r="J148" t="s">
        <v>6582</v>
      </c>
    </row>
    <row r="149" spans="1:10" x14ac:dyDescent="0.35">
      <c r="A149" s="40" t="s">
        <v>6612</v>
      </c>
      <c r="B149" s="40" t="s">
        <v>6725</v>
      </c>
      <c r="C149" s="40">
        <v>100199</v>
      </c>
      <c r="D149" t="s">
        <v>6569</v>
      </c>
      <c r="E149">
        <v>0.25</v>
      </c>
      <c r="F149">
        <v>9.2700000000000005E-3</v>
      </c>
      <c r="G149" t="s">
        <v>6585</v>
      </c>
      <c r="H149">
        <v>9.2700000000000005E-3</v>
      </c>
      <c r="I149" t="s">
        <v>6582</v>
      </c>
      <c r="J149" t="s">
        <v>6582</v>
      </c>
    </row>
    <row r="150" spans="1:10" x14ac:dyDescent="0.35">
      <c r="A150" s="40" t="s">
        <v>6612</v>
      </c>
      <c r="B150" s="40" t="s">
        <v>6724</v>
      </c>
      <c r="C150" s="40">
        <v>100199</v>
      </c>
      <c r="D150" t="s">
        <v>6570</v>
      </c>
      <c r="E150">
        <v>8.3299999999999999E-2</v>
      </c>
      <c r="F150">
        <v>5.0000000000000001E-3</v>
      </c>
      <c r="G150" t="s">
        <v>6586</v>
      </c>
      <c r="H150">
        <v>5.0000000000000001E-3</v>
      </c>
      <c r="I150" t="s">
        <v>6582</v>
      </c>
      <c r="J150" t="s">
        <v>6582</v>
      </c>
    </row>
    <row r="151" spans="1:10" x14ac:dyDescent="0.35">
      <c r="A151" s="40" t="s">
        <v>6612</v>
      </c>
      <c r="B151" s="40" t="s">
        <v>6723</v>
      </c>
      <c r="C151" s="40">
        <v>100199</v>
      </c>
      <c r="D151" t="s">
        <v>6571</v>
      </c>
      <c r="E151">
        <v>0.16700000000000001</v>
      </c>
      <c r="F151">
        <v>1.4E-2</v>
      </c>
      <c r="G151" t="s">
        <v>6584</v>
      </c>
      <c r="H151">
        <v>1.4E-2</v>
      </c>
      <c r="I151" t="s">
        <v>6582</v>
      </c>
      <c r="J151" t="s">
        <v>6582</v>
      </c>
    </row>
    <row r="152" spans="1:10" x14ac:dyDescent="0.35">
      <c r="A152" s="40" t="s">
        <v>5298</v>
      </c>
      <c r="B152" s="40" t="s">
        <v>6725</v>
      </c>
      <c r="C152" s="40" t="s">
        <v>5298</v>
      </c>
      <c r="D152" t="s">
        <v>6569</v>
      </c>
      <c r="E152">
        <v>0.25</v>
      </c>
      <c r="F152">
        <v>7.1300000000000001E-3</v>
      </c>
      <c r="G152" t="s">
        <v>6585</v>
      </c>
      <c r="H152">
        <v>7.1300000000000001E-3</v>
      </c>
      <c r="I152" t="s">
        <v>6582</v>
      </c>
      <c r="J152" t="s">
        <v>6582</v>
      </c>
    </row>
    <row r="153" spans="1:10" x14ac:dyDescent="0.35">
      <c r="A153" s="40" t="s">
        <v>5298</v>
      </c>
      <c r="B153" s="40" t="s">
        <v>6724</v>
      </c>
      <c r="C153" s="40" t="s">
        <v>5298</v>
      </c>
      <c r="D153" t="s">
        <v>6570</v>
      </c>
      <c r="E153">
        <v>8.3299999999999999E-2</v>
      </c>
      <c r="F153">
        <v>3.62E-3</v>
      </c>
      <c r="G153" t="s">
        <v>6586</v>
      </c>
      <c r="H153">
        <v>3.62E-3</v>
      </c>
      <c r="I153" t="s">
        <v>6582</v>
      </c>
      <c r="J153" t="s">
        <v>6582</v>
      </c>
    </row>
    <row r="154" spans="1:10" x14ac:dyDescent="0.35">
      <c r="A154" s="40" t="s">
        <v>5509</v>
      </c>
      <c r="B154" s="40" t="s">
        <v>6723</v>
      </c>
      <c r="C154" s="40" t="s">
        <v>5509</v>
      </c>
      <c r="D154" t="s">
        <v>6571</v>
      </c>
      <c r="E154">
        <v>0.5</v>
      </c>
      <c r="F154">
        <v>1.47E-2</v>
      </c>
      <c r="G154" t="s">
        <v>6584</v>
      </c>
      <c r="H154">
        <v>1.47E-2</v>
      </c>
      <c r="I154" t="s">
        <v>6582</v>
      </c>
      <c r="J154" t="s">
        <v>6582</v>
      </c>
    </row>
    <row r="155" spans="1:10" x14ac:dyDescent="0.35">
      <c r="A155" s="40" t="s">
        <v>2310</v>
      </c>
      <c r="B155" s="40" t="s">
        <v>6725</v>
      </c>
      <c r="C155" s="40" t="s">
        <v>2310</v>
      </c>
      <c r="D155" t="s">
        <v>6569</v>
      </c>
      <c r="E155">
        <v>0.33</v>
      </c>
      <c r="F155">
        <v>4.4400000000000004E-3</v>
      </c>
      <c r="G155" t="s">
        <v>6585</v>
      </c>
      <c r="H155">
        <v>4.4400000000000004E-3</v>
      </c>
      <c r="I155" t="s">
        <v>6582</v>
      </c>
      <c r="J155" t="s">
        <v>6582</v>
      </c>
    </row>
    <row r="156" spans="1:10" x14ac:dyDescent="0.35">
      <c r="A156" s="40" t="s">
        <v>2310</v>
      </c>
      <c r="B156" s="40" t="s">
        <v>6724</v>
      </c>
      <c r="C156" s="40" t="s">
        <v>2310</v>
      </c>
      <c r="D156" t="s">
        <v>6570</v>
      </c>
      <c r="E156">
        <v>8.3299999999999999E-2</v>
      </c>
      <c r="F156">
        <v>2.6900000000000001E-3</v>
      </c>
      <c r="G156" t="s">
        <v>6586</v>
      </c>
      <c r="H156">
        <v>2.6900000000000001E-3</v>
      </c>
      <c r="I156" t="s">
        <v>6582</v>
      </c>
      <c r="J156" t="s">
        <v>6582</v>
      </c>
    </row>
    <row r="157" spans="1:10" x14ac:dyDescent="0.35">
      <c r="A157" s="40" t="s">
        <v>3696</v>
      </c>
      <c r="B157" s="40" t="s">
        <v>6723</v>
      </c>
      <c r="C157" s="40" t="s">
        <v>3696</v>
      </c>
      <c r="D157" t="s">
        <v>6571</v>
      </c>
      <c r="E157">
        <v>0.5</v>
      </c>
      <c r="F157">
        <v>1.26E-2</v>
      </c>
      <c r="G157" t="s">
        <v>6584</v>
      </c>
      <c r="H157">
        <v>1.26E-2</v>
      </c>
      <c r="I157" t="s">
        <v>6582</v>
      </c>
      <c r="J157" t="s">
        <v>6582</v>
      </c>
    </row>
    <row r="158" spans="1:10" x14ac:dyDescent="0.35">
      <c r="A158" s="40" t="s">
        <v>6690</v>
      </c>
      <c r="B158" s="40" t="s">
        <v>6716</v>
      </c>
      <c r="C158" s="40">
        <v>100297</v>
      </c>
      <c r="D158" t="s">
        <v>6569</v>
      </c>
      <c r="E158">
        <v>0.5</v>
      </c>
      <c r="F158">
        <v>1.5769999999999999E-2</v>
      </c>
      <c r="G158" t="s">
        <v>6585</v>
      </c>
      <c r="H158">
        <v>1.5769999999999999E-2</v>
      </c>
      <c r="I158" t="s">
        <v>6582</v>
      </c>
      <c r="J158" t="s">
        <v>6582</v>
      </c>
    </row>
    <row r="159" spans="1:10" x14ac:dyDescent="0.35">
      <c r="A159" s="40" t="s">
        <v>6690</v>
      </c>
      <c r="B159" s="40" t="s">
        <v>6719</v>
      </c>
      <c r="C159" s="40">
        <v>100297</v>
      </c>
      <c r="D159" t="s">
        <v>6570</v>
      </c>
      <c r="E159">
        <v>8.3299999999999999E-2</v>
      </c>
      <c r="F159">
        <v>3.3300000000000001E-3</v>
      </c>
      <c r="G159" t="s">
        <v>6586</v>
      </c>
      <c r="H159">
        <v>3.3300000000000001E-3</v>
      </c>
      <c r="I159" t="s">
        <v>6582</v>
      </c>
      <c r="J159" t="s">
        <v>6582</v>
      </c>
    </row>
    <row r="160" spans="1:10" x14ac:dyDescent="0.35">
      <c r="A160" s="40" t="s">
        <v>6690</v>
      </c>
      <c r="B160" s="40" t="s">
        <v>6718</v>
      </c>
      <c r="C160" s="40">
        <v>100297</v>
      </c>
      <c r="D160" t="s">
        <v>6571</v>
      </c>
      <c r="E160">
        <v>0.33</v>
      </c>
      <c r="F160">
        <v>1.2500000000000001E-2</v>
      </c>
      <c r="G160" t="s">
        <v>6584</v>
      </c>
      <c r="H160">
        <v>1.2500000000000001E-2</v>
      </c>
      <c r="I160" t="s">
        <v>6582</v>
      </c>
      <c r="J160" t="s">
        <v>6582</v>
      </c>
    </row>
    <row r="161" spans="1:10" x14ac:dyDescent="0.35">
      <c r="A161" s="40" t="s">
        <v>6690</v>
      </c>
      <c r="B161" s="40" t="s">
        <v>6720</v>
      </c>
      <c r="C161" s="40">
        <v>100297</v>
      </c>
      <c r="D161" t="s">
        <v>6571</v>
      </c>
      <c r="E161">
        <v>0.33</v>
      </c>
      <c r="F161">
        <v>1.6670000000000001E-2</v>
      </c>
      <c r="G161" t="s">
        <v>6584</v>
      </c>
      <c r="H161">
        <v>1.6670000000000001E-2</v>
      </c>
      <c r="I161" t="s">
        <v>6582</v>
      </c>
      <c r="J161" t="s">
        <v>6582</v>
      </c>
    </row>
    <row r="162" spans="1:10" x14ac:dyDescent="0.35">
      <c r="A162" s="40" t="s">
        <v>6678</v>
      </c>
      <c r="B162" s="40" t="s">
        <v>6716</v>
      </c>
      <c r="C162" s="40">
        <v>100298</v>
      </c>
      <c r="D162" t="s">
        <v>6569</v>
      </c>
      <c r="E162">
        <v>0.3</v>
      </c>
      <c r="F162">
        <v>8.4399999999999996E-3</v>
      </c>
      <c r="G162" t="s">
        <v>6585</v>
      </c>
      <c r="H162">
        <v>8.4399999999999996E-3</v>
      </c>
      <c r="I162" t="s">
        <v>6582</v>
      </c>
      <c r="J162" t="s">
        <v>6582</v>
      </c>
    </row>
    <row r="163" spans="1:10" x14ac:dyDescent="0.35">
      <c r="A163" s="40" t="s">
        <v>6678</v>
      </c>
      <c r="B163" s="40" t="s">
        <v>6719</v>
      </c>
      <c r="C163" s="40">
        <v>100298</v>
      </c>
      <c r="D163" t="s">
        <v>6570</v>
      </c>
      <c r="E163">
        <v>8.3299999999999999E-2</v>
      </c>
      <c r="F163">
        <v>2.5000000000000001E-3</v>
      </c>
      <c r="G163" t="s">
        <v>6586</v>
      </c>
      <c r="H163">
        <v>2.5000000000000001E-3</v>
      </c>
      <c r="I163" t="s">
        <v>6582</v>
      </c>
      <c r="J163" t="s">
        <v>6582</v>
      </c>
    </row>
    <row r="164" spans="1:10" x14ac:dyDescent="0.35">
      <c r="A164" s="40" t="s">
        <v>6678</v>
      </c>
      <c r="B164" s="40" t="s">
        <v>6718</v>
      </c>
      <c r="C164" s="40">
        <v>100298</v>
      </c>
      <c r="D164" t="s">
        <v>6571</v>
      </c>
      <c r="E164">
        <v>0.33</v>
      </c>
      <c r="F164">
        <v>2.0559999999999998E-2</v>
      </c>
      <c r="G164" t="s">
        <v>6584</v>
      </c>
      <c r="H164">
        <v>2.0559999999999998E-2</v>
      </c>
      <c r="I164" t="s">
        <v>6582</v>
      </c>
      <c r="J164" t="s">
        <v>6582</v>
      </c>
    </row>
    <row r="165" spans="1:10" x14ac:dyDescent="0.35">
      <c r="A165" s="40" t="s">
        <v>6678</v>
      </c>
      <c r="B165" s="40" t="s">
        <v>6720</v>
      </c>
      <c r="C165" s="40">
        <v>100298</v>
      </c>
      <c r="D165" t="s">
        <v>6572</v>
      </c>
      <c r="E165">
        <v>0.16700000000000001</v>
      </c>
      <c r="F165">
        <v>0.01</v>
      </c>
      <c r="G165" t="s">
        <v>6581</v>
      </c>
      <c r="H165">
        <v>0.01</v>
      </c>
      <c r="I165" t="s">
        <v>6582</v>
      </c>
      <c r="J165" t="s">
        <v>6582</v>
      </c>
    </row>
    <row r="166" spans="1:10" x14ac:dyDescent="0.35">
      <c r="A166" s="40" t="s">
        <v>377</v>
      </c>
      <c r="B166" s="40" t="s">
        <v>6723</v>
      </c>
      <c r="C166" s="40" t="s">
        <v>377</v>
      </c>
      <c r="D166" t="s">
        <v>6571</v>
      </c>
      <c r="E166">
        <v>1.67</v>
      </c>
      <c r="F166">
        <v>1.4579999999999999E-2</v>
      </c>
      <c r="G166" t="s">
        <v>6584</v>
      </c>
      <c r="H166">
        <v>1.4579999999999999E-2</v>
      </c>
      <c r="I166" t="s">
        <v>6582</v>
      </c>
      <c r="J166" t="s">
        <v>6582</v>
      </c>
    </row>
    <row r="167" spans="1:10" x14ac:dyDescent="0.35">
      <c r="A167" s="40" t="s">
        <v>377</v>
      </c>
      <c r="B167" s="40" t="s">
        <v>6725</v>
      </c>
      <c r="C167" s="40" t="s">
        <v>377</v>
      </c>
      <c r="D167" t="s">
        <v>6569</v>
      </c>
      <c r="E167">
        <v>0.25</v>
      </c>
      <c r="F167">
        <v>4.1200000000000004E-3</v>
      </c>
      <c r="G167" t="s">
        <v>6585</v>
      </c>
      <c r="H167">
        <v>4.1200000000000004E-3</v>
      </c>
      <c r="I167" t="s">
        <v>6582</v>
      </c>
      <c r="J167" t="s">
        <v>6582</v>
      </c>
    </row>
    <row r="168" spans="1:10" x14ac:dyDescent="0.35">
      <c r="A168" s="40" t="s">
        <v>377</v>
      </c>
      <c r="B168" s="40" t="s">
        <v>6724</v>
      </c>
      <c r="C168" s="40" t="s">
        <v>377</v>
      </c>
      <c r="D168" t="s">
        <v>6570</v>
      </c>
      <c r="E168">
        <v>8.3299999999999999E-2</v>
      </c>
      <c r="F168">
        <v>4.8999999999999998E-3</v>
      </c>
      <c r="G168" t="s">
        <v>6586</v>
      </c>
      <c r="H168">
        <v>4.8999999999999998E-3</v>
      </c>
      <c r="I168" t="s">
        <v>6582</v>
      </c>
      <c r="J168" t="s">
        <v>6582</v>
      </c>
    </row>
    <row r="169" spans="1:10" x14ac:dyDescent="0.35">
      <c r="A169" s="40" t="s">
        <v>6706</v>
      </c>
      <c r="B169" s="40" t="s">
        <v>6716</v>
      </c>
      <c r="C169" s="40">
        <v>100329</v>
      </c>
      <c r="D169" t="s">
        <v>6569</v>
      </c>
      <c r="E169">
        <v>0.5</v>
      </c>
      <c r="F169">
        <v>1.491E-2</v>
      </c>
      <c r="G169" t="s">
        <v>6585</v>
      </c>
      <c r="H169">
        <v>1.491E-2</v>
      </c>
      <c r="I169" t="s">
        <v>6582</v>
      </c>
      <c r="J169" t="s">
        <v>6582</v>
      </c>
    </row>
    <row r="170" spans="1:10" x14ac:dyDescent="0.35">
      <c r="A170" s="40" t="s">
        <v>6706</v>
      </c>
      <c r="B170" s="40" t="s">
        <v>6719</v>
      </c>
      <c r="C170" s="40">
        <v>100329</v>
      </c>
      <c r="D170" t="s">
        <v>6570</v>
      </c>
      <c r="E170">
        <v>8.3299999999999999E-2</v>
      </c>
      <c r="F170">
        <v>1.333E-2</v>
      </c>
      <c r="G170" t="s">
        <v>6586</v>
      </c>
      <c r="H170">
        <v>1.333E-2</v>
      </c>
      <c r="I170" t="s">
        <v>6582</v>
      </c>
      <c r="J170" t="s">
        <v>6582</v>
      </c>
    </row>
    <row r="171" spans="1:10" x14ac:dyDescent="0.35">
      <c r="A171" s="40" t="s">
        <v>6706</v>
      </c>
      <c r="B171" s="40" t="s">
        <v>6718</v>
      </c>
      <c r="C171" s="40">
        <v>100329</v>
      </c>
      <c r="D171" t="s">
        <v>6571</v>
      </c>
      <c r="E171">
        <v>0.25</v>
      </c>
      <c r="F171">
        <v>1.8010000000000002E-2</v>
      </c>
      <c r="G171" t="s">
        <v>6584</v>
      </c>
      <c r="H171">
        <v>1.8010000000000002E-2</v>
      </c>
      <c r="I171" t="s">
        <v>6582</v>
      </c>
      <c r="J171" t="s">
        <v>6582</v>
      </c>
    </row>
    <row r="172" spans="1:10" x14ac:dyDescent="0.35">
      <c r="A172" s="40" t="s">
        <v>316</v>
      </c>
      <c r="B172" s="40" t="s">
        <v>6725</v>
      </c>
      <c r="C172" s="40" t="s">
        <v>316</v>
      </c>
      <c r="D172" t="s">
        <v>6596</v>
      </c>
      <c r="E172">
        <v>0</v>
      </c>
      <c r="F172">
        <v>0</v>
      </c>
      <c r="G172" t="s">
        <v>6597</v>
      </c>
      <c r="H172">
        <v>0</v>
      </c>
    </row>
    <row r="173" spans="1:10" x14ac:dyDescent="0.35">
      <c r="A173" s="40" t="s">
        <v>6676</v>
      </c>
      <c r="B173" s="40" t="s">
        <v>6716</v>
      </c>
      <c r="C173" s="40">
        <v>100343</v>
      </c>
      <c r="D173" t="s">
        <v>6569</v>
      </c>
      <c r="E173">
        <v>0.33</v>
      </c>
      <c r="F173">
        <v>2.3000000000000001E-4</v>
      </c>
      <c r="G173" t="s">
        <v>6585</v>
      </c>
      <c r="H173">
        <v>2.3000000000000001E-4</v>
      </c>
      <c r="I173" t="s">
        <v>6582</v>
      </c>
      <c r="J173" t="s">
        <v>6582</v>
      </c>
    </row>
    <row r="174" spans="1:10" x14ac:dyDescent="0.35">
      <c r="A174" s="40" t="s">
        <v>6676</v>
      </c>
      <c r="B174" s="40" t="s">
        <v>6719</v>
      </c>
      <c r="C174" s="40">
        <v>100343</v>
      </c>
      <c r="D174" t="s">
        <v>6570</v>
      </c>
      <c r="E174">
        <v>8.3299999999999999E-2</v>
      </c>
      <c r="F174">
        <v>3.3300000000000001E-3</v>
      </c>
      <c r="G174" t="s">
        <v>6586</v>
      </c>
      <c r="H174">
        <v>3.3300000000000001E-3</v>
      </c>
      <c r="I174" t="s">
        <v>6582</v>
      </c>
      <c r="J174" t="s">
        <v>6582</v>
      </c>
    </row>
    <row r="175" spans="1:10" x14ac:dyDescent="0.35">
      <c r="A175" s="40" t="s">
        <v>6676</v>
      </c>
      <c r="B175" s="40" t="s">
        <v>6718</v>
      </c>
      <c r="C175" s="40">
        <v>100343</v>
      </c>
      <c r="D175" t="s">
        <v>6571</v>
      </c>
      <c r="E175">
        <v>0.25</v>
      </c>
      <c r="F175">
        <v>9.1000000000000004E-3</v>
      </c>
      <c r="G175" t="s">
        <v>6584</v>
      </c>
      <c r="H175">
        <v>9.1000000000000004E-3</v>
      </c>
      <c r="I175" t="s">
        <v>6582</v>
      </c>
      <c r="J175" t="s">
        <v>6582</v>
      </c>
    </row>
    <row r="176" spans="1:10" x14ac:dyDescent="0.35">
      <c r="A176" s="40" t="s">
        <v>6737</v>
      </c>
      <c r="B176" s="40" t="s">
        <v>6725</v>
      </c>
      <c r="C176" s="40">
        <v>100344</v>
      </c>
      <c r="D176" t="s">
        <v>6572</v>
      </c>
      <c r="E176">
        <v>0.16700000000000001</v>
      </c>
      <c r="F176">
        <v>5.5559999999999998E-2</v>
      </c>
      <c r="G176" t="s">
        <v>6581</v>
      </c>
      <c r="H176">
        <v>5.5559999999999998E-2</v>
      </c>
      <c r="I176" t="s">
        <v>6582</v>
      </c>
      <c r="J176" t="s">
        <v>6582</v>
      </c>
    </row>
    <row r="177" spans="1:10" x14ac:dyDescent="0.35">
      <c r="A177" s="40" t="s">
        <v>317</v>
      </c>
      <c r="B177" s="40" t="s">
        <v>6724</v>
      </c>
      <c r="C177" s="40" t="s">
        <v>317</v>
      </c>
      <c r="D177" t="s">
        <v>6573</v>
      </c>
      <c r="E177">
        <v>0.1</v>
      </c>
      <c r="F177">
        <v>8.3300000000000006E-3</v>
      </c>
      <c r="G177" t="s">
        <v>6599</v>
      </c>
      <c r="H177">
        <v>8.3300000000000006E-3</v>
      </c>
      <c r="I177" t="s">
        <v>6582</v>
      </c>
      <c r="J177" t="s">
        <v>6582</v>
      </c>
    </row>
    <row r="178" spans="1:10" x14ac:dyDescent="0.35">
      <c r="A178" s="40" t="s">
        <v>6693</v>
      </c>
      <c r="B178" s="40" t="s">
        <v>6717</v>
      </c>
      <c r="C178" s="40">
        <v>100350</v>
      </c>
      <c r="D178" t="s">
        <v>6569</v>
      </c>
      <c r="E178">
        <v>0.22</v>
      </c>
      <c r="F178">
        <v>1.359E-2</v>
      </c>
      <c r="G178" t="s">
        <v>6585</v>
      </c>
      <c r="H178">
        <v>1.359E-2</v>
      </c>
      <c r="I178" t="s">
        <v>6582</v>
      </c>
      <c r="J178" t="s">
        <v>6582</v>
      </c>
    </row>
    <row r="179" spans="1:10" x14ac:dyDescent="0.35">
      <c r="A179" s="40" t="s">
        <v>6693</v>
      </c>
      <c r="B179" s="40" t="s">
        <v>6725</v>
      </c>
      <c r="C179" s="40">
        <v>100350</v>
      </c>
      <c r="D179" t="s">
        <v>6570</v>
      </c>
      <c r="E179">
        <v>8.3299999999999999E-2</v>
      </c>
      <c r="F179">
        <v>5.0000000000000001E-3</v>
      </c>
      <c r="G179" t="s">
        <v>6586</v>
      </c>
      <c r="H179">
        <v>5.0000000000000001E-3</v>
      </c>
      <c r="I179" t="s">
        <v>6582</v>
      </c>
      <c r="J179" t="s">
        <v>6582</v>
      </c>
    </row>
    <row r="180" spans="1:10" x14ac:dyDescent="0.35">
      <c r="A180" s="40" t="s">
        <v>6693</v>
      </c>
      <c r="B180" s="40" t="s">
        <v>6728</v>
      </c>
      <c r="C180" s="40">
        <v>100350</v>
      </c>
      <c r="D180" t="s">
        <v>6571</v>
      </c>
      <c r="E180">
        <v>0.25</v>
      </c>
      <c r="F180">
        <v>0.05</v>
      </c>
      <c r="G180" t="s">
        <v>6584</v>
      </c>
      <c r="H180">
        <v>0.05</v>
      </c>
      <c r="I180" t="s">
        <v>6582</v>
      </c>
      <c r="J180" t="s">
        <v>6582</v>
      </c>
    </row>
    <row r="181" spans="1:10" x14ac:dyDescent="0.35">
      <c r="A181" s="40" t="s">
        <v>4885</v>
      </c>
      <c r="B181" s="40" t="s">
        <v>6725</v>
      </c>
      <c r="C181" s="40" t="s">
        <v>4885</v>
      </c>
      <c r="D181" t="s">
        <v>6569</v>
      </c>
      <c r="E181">
        <v>1</v>
      </c>
      <c r="F181">
        <v>3.0929999999999999E-2</v>
      </c>
      <c r="G181" t="s">
        <v>6585</v>
      </c>
      <c r="H181">
        <v>3.0929999999999999E-2</v>
      </c>
      <c r="I181" t="s">
        <v>6582</v>
      </c>
      <c r="J181" t="s">
        <v>6582</v>
      </c>
    </row>
    <row r="182" spans="1:10" x14ac:dyDescent="0.35">
      <c r="A182" s="40" t="s">
        <v>4885</v>
      </c>
      <c r="B182" s="40" t="s">
        <v>6728</v>
      </c>
      <c r="C182" s="40" t="s">
        <v>4885</v>
      </c>
      <c r="D182" t="s">
        <v>6570</v>
      </c>
      <c r="E182">
        <v>8.3299999999999999E-2</v>
      </c>
      <c r="F182">
        <v>0.01</v>
      </c>
      <c r="G182" t="s">
        <v>6586</v>
      </c>
      <c r="H182">
        <v>0.01</v>
      </c>
      <c r="I182" t="s">
        <v>6582</v>
      </c>
      <c r="J182" t="s">
        <v>6582</v>
      </c>
    </row>
    <row r="183" spans="1:10" x14ac:dyDescent="0.35">
      <c r="A183" s="40" t="s">
        <v>5248</v>
      </c>
      <c r="B183" s="40" t="s">
        <v>6724</v>
      </c>
      <c r="C183" s="40" t="s">
        <v>5248</v>
      </c>
      <c r="D183" t="s">
        <v>6571</v>
      </c>
      <c r="E183">
        <v>0.85</v>
      </c>
      <c r="F183">
        <v>3.3329999999999999E-2</v>
      </c>
      <c r="G183" t="s">
        <v>6584</v>
      </c>
      <c r="H183">
        <v>3.3329999999999999E-2</v>
      </c>
      <c r="I183" t="s">
        <v>6582</v>
      </c>
      <c r="J183" t="s">
        <v>6582</v>
      </c>
    </row>
    <row r="184" spans="1:10" x14ac:dyDescent="0.35">
      <c r="A184" s="40" t="s">
        <v>6701</v>
      </c>
      <c r="B184" s="40" t="s">
        <v>6725</v>
      </c>
      <c r="C184" s="40">
        <v>100374</v>
      </c>
      <c r="D184" t="s">
        <v>6569</v>
      </c>
      <c r="E184">
        <v>0.33333000000000002</v>
      </c>
      <c r="F184">
        <v>1.7690000000000001E-2</v>
      </c>
      <c r="G184" t="s">
        <v>6585</v>
      </c>
      <c r="H184">
        <v>1.7690000000000001E-2</v>
      </c>
      <c r="I184" t="s">
        <v>6582</v>
      </c>
      <c r="J184" t="s">
        <v>6582</v>
      </c>
    </row>
    <row r="185" spans="1:10" x14ac:dyDescent="0.35">
      <c r="A185" s="40" t="s">
        <v>6701</v>
      </c>
      <c r="B185" s="40" t="s">
        <v>6724</v>
      </c>
      <c r="C185" s="40">
        <v>100374</v>
      </c>
      <c r="D185" t="s">
        <v>6570</v>
      </c>
      <c r="E185">
        <v>8.3299999999999999E-2</v>
      </c>
      <c r="F185">
        <v>7.6E-3</v>
      </c>
      <c r="G185" t="s">
        <v>6586</v>
      </c>
      <c r="H185">
        <v>7.6E-3</v>
      </c>
      <c r="I185" t="s">
        <v>6582</v>
      </c>
      <c r="J185" t="s">
        <v>6582</v>
      </c>
    </row>
    <row r="186" spans="1:10" x14ac:dyDescent="0.35">
      <c r="A186" s="40" t="s">
        <v>6701</v>
      </c>
      <c r="B186" s="40" t="s">
        <v>6723</v>
      </c>
      <c r="C186" s="40">
        <v>100374</v>
      </c>
      <c r="D186" t="s">
        <v>6571</v>
      </c>
      <c r="E186">
        <v>0.41666999999999998</v>
      </c>
      <c r="F186">
        <v>4.3299999999999998E-2</v>
      </c>
      <c r="G186" t="s">
        <v>6584</v>
      </c>
      <c r="H186">
        <v>4.3299999999999998E-2</v>
      </c>
      <c r="I186" t="s">
        <v>6582</v>
      </c>
      <c r="J186" t="s">
        <v>6582</v>
      </c>
    </row>
    <row r="187" spans="1:10" x14ac:dyDescent="0.35">
      <c r="A187" s="40" t="s">
        <v>6701</v>
      </c>
      <c r="B187" s="40" t="s">
        <v>6738</v>
      </c>
      <c r="C187" s="40">
        <v>100374</v>
      </c>
      <c r="D187" t="s">
        <v>6572</v>
      </c>
      <c r="E187">
        <v>0.16700000000000001</v>
      </c>
      <c r="F187">
        <v>5.5500000000000002E-3</v>
      </c>
      <c r="G187" t="s">
        <v>6581</v>
      </c>
      <c r="H187">
        <v>5.5500000000000002E-3</v>
      </c>
      <c r="I187" t="s">
        <v>6582</v>
      </c>
      <c r="J187" t="s">
        <v>6582</v>
      </c>
    </row>
    <row r="188" spans="1:10" x14ac:dyDescent="0.35">
      <c r="A188" s="40" t="s">
        <v>3702</v>
      </c>
      <c r="B188" s="40" t="s">
        <v>6723</v>
      </c>
      <c r="C188" s="40" t="s">
        <v>3702</v>
      </c>
      <c r="D188" t="s">
        <v>6573</v>
      </c>
      <c r="E188">
        <v>0.1</v>
      </c>
      <c r="F188">
        <v>0.16667000000000001</v>
      </c>
      <c r="G188" t="s">
        <v>6599</v>
      </c>
      <c r="H188">
        <v>0.16667000000000001</v>
      </c>
      <c r="I188" t="s">
        <v>6582</v>
      </c>
      <c r="J188" t="s">
        <v>6582</v>
      </c>
    </row>
    <row r="189" spans="1:10" x14ac:dyDescent="0.35">
      <c r="A189" s="40" t="s">
        <v>5776</v>
      </c>
      <c r="B189" s="40" t="s">
        <v>6724</v>
      </c>
      <c r="C189" s="40" t="s">
        <v>5776</v>
      </c>
      <c r="D189" t="s">
        <v>6572</v>
      </c>
      <c r="E189">
        <v>0.17</v>
      </c>
      <c r="F189">
        <v>0.11595999999999999</v>
      </c>
      <c r="G189" t="s">
        <v>6581</v>
      </c>
      <c r="H189">
        <v>0.11595999999999999</v>
      </c>
      <c r="I189" t="s">
        <v>6582</v>
      </c>
      <c r="J189" t="s">
        <v>6582</v>
      </c>
    </row>
    <row r="190" spans="1:10" x14ac:dyDescent="0.35">
      <c r="A190" s="40" t="s">
        <v>6714</v>
      </c>
      <c r="B190" s="40" t="s">
        <v>6717</v>
      </c>
      <c r="C190" s="40">
        <v>100402</v>
      </c>
      <c r="D190" t="s">
        <v>6569</v>
      </c>
      <c r="E190">
        <v>0.33</v>
      </c>
      <c r="F190">
        <v>7.3800000000000003E-3</v>
      </c>
      <c r="G190" t="s">
        <v>6585</v>
      </c>
      <c r="H190">
        <v>7.3800000000000003E-3</v>
      </c>
      <c r="I190" t="s">
        <v>6582</v>
      </c>
      <c r="J190" t="s">
        <v>6582</v>
      </c>
    </row>
    <row r="191" spans="1:10" x14ac:dyDescent="0.35">
      <c r="A191" s="40" t="s">
        <v>6714</v>
      </c>
      <c r="B191" s="40" t="s">
        <v>6739</v>
      </c>
      <c r="C191" s="40">
        <v>100402</v>
      </c>
      <c r="D191" t="s">
        <v>6570</v>
      </c>
      <c r="E191">
        <v>8.3299999999999999E-2</v>
      </c>
      <c r="F191">
        <v>5.0000000000000001E-3</v>
      </c>
      <c r="G191" t="s">
        <v>6586</v>
      </c>
      <c r="H191">
        <v>5.0000000000000001E-3</v>
      </c>
      <c r="I191" t="s">
        <v>6582</v>
      </c>
      <c r="J191" t="s">
        <v>6582</v>
      </c>
    </row>
    <row r="192" spans="1:10" x14ac:dyDescent="0.35">
      <c r="A192" s="40" t="s">
        <v>2190</v>
      </c>
      <c r="B192" s="40" t="s">
        <v>6717</v>
      </c>
      <c r="C192" s="40" t="s">
        <v>2190</v>
      </c>
      <c r="D192" t="s">
        <v>6569</v>
      </c>
      <c r="E192">
        <v>0.25</v>
      </c>
      <c r="F192">
        <v>3.8700000000000002E-3</v>
      </c>
      <c r="G192" t="s">
        <v>6585</v>
      </c>
      <c r="H192">
        <v>3.8700000000000002E-3</v>
      </c>
      <c r="I192" t="s">
        <v>6582</v>
      </c>
      <c r="J192" t="s">
        <v>6582</v>
      </c>
    </row>
    <row r="193" spans="1:10" x14ac:dyDescent="0.35">
      <c r="A193" s="40" t="s">
        <v>2190</v>
      </c>
      <c r="B193" s="40" t="s">
        <v>6739</v>
      </c>
      <c r="C193" s="40" t="s">
        <v>2190</v>
      </c>
      <c r="D193" t="s">
        <v>6570</v>
      </c>
      <c r="E193">
        <v>8.3299999999999999E-2</v>
      </c>
      <c r="F193">
        <v>2E-3</v>
      </c>
      <c r="G193" t="s">
        <v>6586</v>
      </c>
      <c r="H193">
        <v>2E-3</v>
      </c>
      <c r="I193" t="s">
        <v>6582</v>
      </c>
      <c r="J193" t="s">
        <v>6582</v>
      </c>
    </row>
    <row r="194" spans="1:10" x14ac:dyDescent="0.35">
      <c r="A194" s="40" t="s">
        <v>2190</v>
      </c>
      <c r="B194" s="40" t="s">
        <v>6740</v>
      </c>
      <c r="C194" s="40" t="s">
        <v>2190</v>
      </c>
      <c r="D194" t="s">
        <v>6571</v>
      </c>
      <c r="E194">
        <v>0.16700000000000001</v>
      </c>
      <c r="F194">
        <v>5.0000000000000001E-3</v>
      </c>
      <c r="G194" t="s">
        <v>6584</v>
      </c>
      <c r="H194">
        <v>5.0000000000000001E-3</v>
      </c>
      <c r="I194" t="s">
        <v>6582</v>
      </c>
      <c r="J194" t="s">
        <v>6582</v>
      </c>
    </row>
    <row r="195" spans="1:10" x14ac:dyDescent="0.35">
      <c r="A195" s="40" t="s">
        <v>2001</v>
      </c>
      <c r="B195" s="40" t="s">
        <v>6717</v>
      </c>
      <c r="C195" s="40" t="s">
        <v>2001</v>
      </c>
      <c r="D195" t="s">
        <v>6569</v>
      </c>
      <c r="E195">
        <v>0.25</v>
      </c>
      <c r="F195">
        <v>1.0000000000000001E-5</v>
      </c>
      <c r="G195" t="s">
        <v>6585</v>
      </c>
      <c r="H195">
        <v>1.0000000000000001E-5</v>
      </c>
      <c r="I195" t="s">
        <v>6582</v>
      </c>
      <c r="J195" t="s">
        <v>6582</v>
      </c>
    </row>
    <row r="196" spans="1:10" x14ac:dyDescent="0.35">
      <c r="A196" s="40" t="s">
        <v>2001</v>
      </c>
      <c r="B196" s="40" t="s">
        <v>6739</v>
      </c>
      <c r="C196" s="40" t="s">
        <v>2001</v>
      </c>
      <c r="D196" t="s">
        <v>6570</v>
      </c>
      <c r="E196">
        <v>8.3299999999999999E-2</v>
      </c>
      <c r="F196">
        <v>2E-3</v>
      </c>
      <c r="G196" t="s">
        <v>6586</v>
      </c>
      <c r="H196">
        <v>2E-3</v>
      </c>
      <c r="I196" t="s">
        <v>6582</v>
      </c>
      <c r="J196" t="s">
        <v>6582</v>
      </c>
    </row>
    <row r="197" spans="1:10" x14ac:dyDescent="0.35">
      <c r="A197" s="40" t="s">
        <v>2001</v>
      </c>
      <c r="B197" s="40" t="s">
        <v>6740</v>
      </c>
      <c r="C197" s="40" t="s">
        <v>2001</v>
      </c>
      <c r="D197" t="s">
        <v>6571</v>
      </c>
      <c r="E197">
        <v>0.16700000000000001</v>
      </c>
      <c r="F197">
        <v>5.0000000000000001E-3</v>
      </c>
      <c r="G197" t="s">
        <v>6584</v>
      </c>
      <c r="H197">
        <v>5.0000000000000001E-3</v>
      </c>
      <c r="I197" t="s">
        <v>6582</v>
      </c>
      <c r="J197" t="s">
        <v>6582</v>
      </c>
    </row>
    <row r="198" spans="1:10" x14ac:dyDescent="0.35">
      <c r="A198" s="40" t="s">
        <v>6688</v>
      </c>
      <c r="B198" s="40" t="s">
        <v>6716</v>
      </c>
      <c r="C198" s="40">
        <v>100407</v>
      </c>
      <c r="D198" t="s">
        <v>6569</v>
      </c>
      <c r="E198">
        <v>0.25</v>
      </c>
      <c r="F198">
        <v>1.3799999999999999E-3</v>
      </c>
      <c r="G198" t="s">
        <v>6585</v>
      </c>
      <c r="H198">
        <v>1.3799999999999999E-3</v>
      </c>
      <c r="I198" t="s">
        <v>6582</v>
      </c>
      <c r="J198" t="s">
        <v>6582</v>
      </c>
    </row>
    <row r="199" spans="1:10" x14ac:dyDescent="0.35">
      <c r="A199" s="40" t="s">
        <v>6688</v>
      </c>
      <c r="B199" s="40" t="s">
        <v>6719</v>
      </c>
      <c r="C199" s="40">
        <v>100407</v>
      </c>
      <c r="D199" t="s">
        <v>6570</v>
      </c>
      <c r="E199">
        <v>8.3299999999999999E-2</v>
      </c>
      <c r="F199">
        <v>1.39E-3</v>
      </c>
      <c r="G199" t="s">
        <v>6586</v>
      </c>
      <c r="H199">
        <v>1.39E-3</v>
      </c>
      <c r="I199" t="s">
        <v>6582</v>
      </c>
      <c r="J199" t="s">
        <v>6582</v>
      </c>
    </row>
    <row r="200" spans="1:10" x14ac:dyDescent="0.35">
      <c r="A200" s="40" t="s">
        <v>6688</v>
      </c>
      <c r="B200" s="40" t="s">
        <v>6718</v>
      </c>
      <c r="C200" s="40">
        <v>100407</v>
      </c>
      <c r="D200" t="s">
        <v>6571</v>
      </c>
      <c r="E200">
        <v>0.25</v>
      </c>
      <c r="F200">
        <v>4.1999999999999997E-3</v>
      </c>
      <c r="G200" t="s">
        <v>6584</v>
      </c>
      <c r="H200">
        <v>4.1999999999999997E-3</v>
      </c>
      <c r="I200" t="s">
        <v>6582</v>
      </c>
      <c r="J200" t="s">
        <v>6582</v>
      </c>
    </row>
    <row r="201" spans="1:10" x14ac:dyDescent="0.35">
      <c r="A201" s="40" t="s">
        <v>6705</v>
      </c>
      <c r="B201" s="40" t="s">
        <v>6717</v>
      </c>
      <c r="C201" s="40">
        <v>100408</v>
      </c>
      <c r="D201" t="s">
        <v>6569</v>
      </c>
      <c r="E201">
        <v>0.33</v>
      </c>
      <c r="F201">
        <v>4.0999999999999999E-4</v>
      </c>
      <c r="G201" t="s">
        <v>6585</v>
      </c>
      <c r="H201">
        <v>4.0999999999999999E-4</v>
      </c>
      <c r="I201" t="s">
        <v>6582</v>
      </c>
      <c r="J201" t="s">
        <v>6582</v>
      </c>
    </row>
    <row r="202" spans="1:10" x14ac:dyDescent="0.35">
      <c r="A202" s="40" t="s">
        <v>6705</v>
      </c>
      <c r="B202" s="40" t="s">
        <v>6739</v>
      </c>
      <c r="C202" s="40">
        <v>100408</v>
      </c>
      <c r="D202" t="s">
        <v>6570</v>
      </c>
      <c r="E202">
        <v>8.3299999999999999E-2</v>
      </c>
      <c r="F202">
        <v>5.0000000000000001E-3</v>
      </c>
      <c r="G202" t="s">
        <v>6586</v>
      </c>
      <c r="H202">
        <v>5.0000000000000001E-3</v>
      </c>
      <c r="I202" t="s">
        <v>6582</v>
      </c>
      <c r="J202" t="s">
        <v>6582</v>
      </c>
    </row>
    <row r="203" spans="1:10" x14ac:dyDescent="0.35">
      <c r="A203" s="40" t="s">
        <v>5869</v>
      </c>
      <c r="B203" s="40" t="s">
        <v>6740</v>
      </c>
      <c r="C203" s="40" t="s">
        <v>5869</v>
      </c>
      <c r="D203" t="s">
        <v>6571</v>
      </c>
      <c r="E203">
        <v>0.16700000000000001</v>
      </c>
      <c r="F203">
        <v>5.0000000000000001E-3</v>
      </c>
      <c r="G203" t="s">
        <v>6584</v>
      </c>
      <c r="H203">
        <v>5.0000000000000001E-3</v>
      </c>
      <c r="I203" t="s">
        <v>6582</v>
      </c>
      <c r="J203" t="s">
        <v>6582</v>
      </c>
    </row>
    <row r="204" spans="1:10" x14ac:dyDescent="0.35">
      <c r="A204" s="40" t="s">
        <v>4914</v>
      </c>
      <c r="B204" s="40" t="s">
        <v>6740</v>
      </c>
      <c r="C204" s="40" t="s">
        <v>4914</v>
      </c>
      <c r="D204" t="s">
        <v>6571</v>
      </c>
      <c r="E204">
        <v>0.16700000000000001</v>
      </c>
      <c r="F204">
        <v>5.0000000000000001E-3</v>
      </c>
      <c r="G204" t="s">
        <v>6584</v>
      </c>
      <c r="H204">
        <v>5.0000000000000001E-3</v>
      </c>
      <c r="I204" t="s">
        <v>6582</v>
      </c>
      <c r="J204" t="s">
        <v>6582</v>
      </c>
    </row>
    <row r="205" spans="1:10" x14ac:dyDescent="0.35">
      <c r="A205" s="40" t="s">
        <v>5432</v>
      </c>
      <c r="B205" s="40" t="s">
        <v>6725</v>
      </c>
      <c r="C205" s="40" t="s">
        <v>5432</v>
      </c>
      <c r="D205" t="s">
        <v>6570</v>
      </c>
      <c r="E205">
        <v>8.3299999999999999E-2</v>
      </c>
      <c r="F205">
        <v>3.0000000000000001E-3</v>
      </c>
      <c r="G205" t="s">
        <v>6586</v>
      </c>
      <c r="H205">
        <v>3.0000000000000001E-3</v>
      </c>
      <c r="I205" t="s">
        <v>6582</v>
      </c>
      <c r="J205" t="s">
        <v>6582</v>
      </c>
    </row>
    <row r="206" spans="1:10" x14ac:dyDescent="0.35">
      <c r="A206" s="40" t="s">
        <v>5432</v>
      </c>
      <c r="B206" s="40" t="s">
        <v>6717</v>
      </c>
      <c r="C206" s="40" t="s">
        <v>5432</v>
      </c>
      <c r="D206" t="s">
        <v>6569</v>
      </c>
      <c r="E206">
        <v>0.25</v>
      </c>
      <c r="F206">
        <v>3.8700000000000002E-3</v>
      </c>
      <c r="G206" t="s">
        <v>6585</v>
      </c>
      <c r="H206">
        <v>3.8700000000000002E-3</v>
      </c>
      <c r="I206" t="s">
        <v>6582</v>
      </c>
      <c r="J206" t="s">
        <v>6582</v>
      </c>
    </row>
    <row r="207" spans="1:10" x14ac:dyDescent="0.35">
      <c r="A207" s="40" t="s">
        <v>6741</v>
      </c>
      <c r="B207" s="40" t="s">
        <v>6717</v>
      </c>
      <c r="C207" s="40">
        <v>100410</v>
      </c>
      <c r="D207" t="s">
        <v>6572</v>
      </c>
      <c r="E207">
        <v>0.16700000000000001</v>
      </c>
      <c r="F207">
        <v>0.04</v>
      </c>
      <c r="G207" t="s">
        <v>6581</v>
      </c>
      <c r="H207">
        <v>0.04</v>
      </c>
      <c r="I207" t="s">
        <v>6582</v>
      </c>
      <c r="J207" t="s">
        <v>6582</v>
      </c>
    </row>
    <row r="208" spans="1:10" x14ac:dyDescent="0.35">
      <c r="A208" s="40" t="s">
        <v>1354</v>
      </c>
      <c r="B208" s="40" t="s">
        <v>6739</v>
      </c>
      <c r="C208" s="40" t="s">
        <v>1354</v>
      </c>
      <c r="D208" t="s">
        <v>6573</v>
      </c>
      <c r="E208">
        <v>0.1</v>
      </c>
      <c r="F208">
        <v>0.03</v>
      </c>
      <c r="G208" t="s">
        <v>6599</v>
      </c>
      <c r="H208">
        <v>0.03</v>
      </c>
      <c r="I208" t="s">
        <v>6582</v>
      </c>
      <c r="J208" t="s">
        <v>6582</v>
      </c>
    </row>
    <row r="209" spans="1:10" x14ac:dyDescent="0.35">
      <c r="A209" s="40" t="s">
        <v>6742</v>
      </c>
      <c r="B209" s="40" t="s">
        <v>6717</v>
      </c>
      <c r="C209" s="40">
        <v>100411</v>
      </c>
      <c r="D209" t="s">
        <v>6572</v>
      </c>
      <c r="E209">
        <v>0.16700000000000001</v>
      </c>
      <c r="F209">
        <v>0.04</v>
      </c>
      <c r="G209" t="s">
        <v>6581</v>
      </c>
      <c r="H209">
        <v>0.04</v>
      </c>
      <c r="I209" t="s">
        <v>6582</v>
      </c>
      <c r="J209" t="s">
        <v>6582</v>
      </c>
    </row>
    <row r="210" spans="1:10" x14ac:dyDescent="0.35">
      <c r="A210" s="40" t="s">
        <v>870</v>
      </c>
      <c r="B210" s="40" t="s">
        <v>6739</v>
      </c>
      <c r="C210" s="40" t="s">
        <v>870</v>
      </c>
      <c r="D210" t="s">
        <v>6573</v>
      </c>
      <c r="E210">
        <v>0.1</v>
      </c>
      <c r="F210">
        <v>0.03</v>
      </c>
      <c r="G210" t="s">
        <v>6599</v>
      </c>
      <c r="H210">
        <v>0.03</v>
      </c>
      <c r="I210" t="s">
        <v>6582</v>
      </c>
      <c r="J210" t="s">
        <v>6582</v>
      </c>
    </row>
    <row r="211" spans="1:10" x14ac:dyDescent="0.35">
      <c r="A211" s="40" t="s">
        <v>3785</v>
      </c>
      <c r="B211" s="40" t="s">
        <v>6725</v>
      </c>
      <c r="C211" s="40" t="s">
        <v>3785</v>
      </c>
      <c r="D211" t="s">
        <v>6569</v>
      </c>
      <c r="E211">
        <v>0.5</v>
      </c>
      <c r="F211">
        <v>6.7000000000000004E-2</v>
      </c>
      <c r="G211" t="s">
        <v>6585</v>
      </c>
      <c r="H211">
        <v>6.7000000000000004E-2</v>
      </c>
      <c r="I211" t="s">
        <v>6582</v>
      </c>
      <c r="J211" t="s">
        <v>6582</v>
      </c>
    </row>
    <row r="212" spans="1:10" x14ac:dyDescent="0.35">
      <c r="A212" s="40" t="s">
        <v>3785</v>
      </c>
      <c r="B212" s="40" t="s">
        <v>6728</v>
      </c>
      <c r="C212" s="40" t="s">
        <v>3785</v>
      </c>
      <c r="D212" t="s">
        <v>6570</v>
      </c>
      <c r="E212">
        <v>8.3299999999999999E-2</v>
      </c>
      <c r="F212">
        <v>5.0000000000000001E-3</v>
      </c>
      <c r="G212" t="s">
        <v>6586</v>
      </c>
      <c r="H212">
        <v>5.0000000000000001E-3</v>
      </c>
      <c r="I212" t="s">
        <v>6582</v>
      </c>
      <c r="J212" t="s">
        <v>6582</v>
      </c>
    </row>
    <row r="213" spans="1:10" x14ac:dyDescent="0.35">
      <c r="A213" s="40" t="s">
        <v>6027</v>
      </c>
      <c r="B213" s="40" t="s">
        <v>6724</v>
      </c>
      <c r="C213" s="40" t="s">
        <v>6027</v>
      </c>
      <c r="D213" t="s">
        <v>6571</v>
      </c>
      <c r="E213">
        <v>0.5</v>
      </c>
      <c r="F213">
        <v>8.3300000000000006E-3</v>
      </c>
      <c r="G213" t="s">
        <v>6584</v>
      </c>
      <c r="H213">
        <v>8.3300000000000006E-3</v>
      </c>
      <c r="I213" t="s">
        <v>6582</v>
      </c>
      <c r="J213" t="s">
        <v>6582</v>
      </c>
    </row>
    <row r="214" spans="1:10" x14ac:dyDescent="0.35">
      <c r="A214" s="40" t="s">
        <v>6681</v>
      </c>
      <c r="B214" s="40" t="s">
        <v>6725</v>
      </c>
      <c r="C214" s="40">
        <v>100554</v>
      </c>
      <c r="D214" t="s">
        <v>6569</v>
      </c>
      <c r="E214">
        <v>0.25</v>
      </c>
      <c r="F214">
        <v>2.65E-3</v>
      </c>
      <c r="G214" t="s">
        <v>6585</v>
      </c>
      <c r="H214">
        <v>2.65E-3</v>
      </c>
      <c r="I214" t="s">
        <v>6582</v>
      </c>
      <c r="J214" t="s">
        <v>6582</v>
      </c>
    </row>
    <row r="215" spans="1:10" x14ac:dyDescent="0.35">
      <c r="A215" s="40" t="s">
        <v>6681</v>
      </c>
      <c r="B215" s="40" t="s">
        <v>6728</v>
      </c>
      <c r="C215" s="40">
        <v>100554</v>
      </c>
      <c r="D215" t="s">
        <v>6570</v>
      </c>
      <c r="E215">
        <v>8.3299999999999999E-2</v>
      </c>
      <c r="F215">
        <v>2.5000000000000001E-3</v>
      </c>
      <c r="G215" t="s">
        <v>6586</v>
      </c>
      <c r="H215">
        <v>2.5000000000000001E-3</v>
      </c>
      <c r="I215" t="s">
        <v>6582</v>
      </c>
      <c r="J215" t="s">
        <v>6582</v>
      </c>
    </row>
    <row r="216" spans="1:10" x14ac:dyDescent="0.35">
      <c r="A216" s="40" t="s">
        <v>6681</v>
      </c>
      <c r="B216" s="40" t="s">
        <v>6724</v>
      </c>
      <c r="C216" s="40">
        <v>100554</v>
      </c>
      <c r="D216" t="s">
        <v>6571</v>
      </c>
      <c r="E216">
        <v>0.25</v>
      </c>
      <c r="F216">
        <v>8.8900000000000003E-3</v>
      </c>
      <c r="G216" t="s">
        <v>6584</v>
      </c>
      <c r="H216">
        <v>8.8900000000000003E-3</v>
      </c>
      <c r="I216" t="s">
        <v>6582</v>
      </c>
      <c r="J216" t="s">
        <v>6582</v>
      </c>
    </row>
    <row r="217" spans="1:10" x14ac:dyDescent="0.35">
      <c r="A217" s="40" t="s">
        <v>6695</v>
      </c>
      <c r="B217" s="40" t="s">
        <v>6716</v>
      </c>
      <c r="C217" s="40">
        <v>100595</v>
      </c>
      <c r="D217" t="s">
        <v>6569</v>
      </c>
      <c r="E217">
        <v>0.5</v>
      </c>
      <c r="F217">
        <v>2.4199999999999998E-3</v>
      </c>
      <c r="G217" t="s">
        <v>6585</v>
      </c>
      <c r="H217">
        <v>2.4199999999999998E-3</v>
      </c>
      <c r="I217" t="s">
        <v>6582</v>
      </c>
      <c r="J217" t="s">
        <v>6582</v>
      </c>
    </row>
    <row r="218" spans="1:10" x14ac:dyDescent="0.35">
      <c r="A218" s="40" t="s">
        <v>6695</v>
      </c>
      <c r="B218" s="40" t="s">
        <v>6719</v>
      </c>
      <c r="C218" s="40">
        <v>100595</v>
      </c>
      <c r="D218" t="s">
        <v>6570</v>
      </c>
      <c r="E218">
        <v>8.3299999999999999E-2</v>
      </c>
      <c r="F218">
        <v>5.0000000000000001E-3</v>
      </c>
      <c r="G218" t="s">
        <v>6586</v>
      </c>
      <c r="H218">
        <v>5.0000000000000001E-3</v>
      </c>
      <c r="I218" t="s">
        <v>6582</v>
      </c>
      <c r="J218" t="s">
        <v>6582</v>
      </c>
    </row>
    <row r="219" spans="1:10" x14ac:dyDescent="0.35">
      <c r="A219" s="40" t="s">
        <v>6695</v>
      </c>
      <c r="B219" s="40" t="s">
        <v>6743</v>
      </c>
      <c r="C219" s="40">
        <v>100595</v>
      </c>
      <c r="D219" t="s">
        <v>6571</v>
      </c>
      <c r="E219">
        <v>0.25</v>
      </c>
      <c r="F219">
        <v>1.6670000000000001E-2</v>
      </c>
      <c r="G219" t="s">
        <v>6584</v>
      </c>
      <c r="H219">
        <v>1.6670000000000001E-2</v>
      </c>
      <c r="I219" t="s">
        <v>6582</v>
      </c>
      <c r="J219" t="s">
        <v>6582</v>
      </c>
    </row>
    <row r="220" spans="1:10" x14ac:dyDescent="0.35">
      <c r="A220" s="40" t="s">
        <v>6695</v>
      </c>
      <c r="B220" s="40" t="s">
        <v>6718</v>
      </c>
      <c r="C220" s="40">
        <v>100595</v>
      </c>
      <c r="D220" t="s">
        <v>6571</v>
      </c>
      <c r="E220">
        <v>0.25</v>
      </c>
      <c r="F220">
        <v>1.2500000000000001E-2</v>
      </c>
      <c r="G220" t="s">
        <v>6584</v>
      </c>
      <c r="H220">
        <v>1.2500000000000001E-2</v>
      </c>
      <c r="I220" t="s">
        <v>6582</v>
      </c>
      <c r="J220" t="s">
        <v>6582</v>
      </c>
    </row>
    <row r="221" spans="1:10" x14ac:dyDescent="0.35">
      <c r="A221" s="40" t="s">
        <v>6675</v>
      </c>
      <c r="B221" s="40" t="s">
        <v>6716</v>
      </c>
      <c r="C221" s="40">
        <v>100596</v>
      </c>
      <c r="D221" t="s">
        <v>6569</v>
      </c>
      <c r="E221">
        <v>0.25</v>
      </c>
      <c r="F221">
        <v>9.6000000000000002E-4</v>
      </c>
      <c r="G221" t="s">
        <v>6585</v>
      </c>
      <c r="H221">
        <v>9.6000000000000002E-4</v>
      </c>
      <c r="I221" t="s">
        <v>6582</v>
      </c>
      <c r="J221" t="s">
        <v>6582</v>
      </c>
    </row>
    <row r="222" spans="1:10" x14ac:dyDescent="0.35">
      <c r="A222" s="40" t="s">
        <v>6675</v>
      </c>
      <c r="B222" s="40" t="s">
        <v>6719</v>
      </c>
      <c r="C222" s="40">
        <v>100596</v>
      </c>
      <c r="D222" t="s">
        <v>6570</v>
      </c>
      <c r="E222">
        <v>8.3299999999999999E-2</v>
      </c>
      <c r="F222">
        <v>1.33E-3</v>
      </c>
      <c r="G222" t="s">
        <v>6586</v>
      </c>
      <c r="H222">
        <v>1.33E-3</v>
      </c>
      <c r="I222" t="s">
        <v>6582</v>
      </c>
      <c r="J222" t="s">
        <v>6582</v>
      </c>
    </row>
    <row r="223" spans="1:10" x14ac:dyDescent="0.35">
      <c r="A223" s="40" t="s">
        <v>6675</v>
      </c>
      <c r="B223" s="40" t="s">
        <v>6718</v>
      </c>
      <c r="C223" s="40">
        <v>100596</v>
      </c>
      <c r="D223" t="s">
        <v>6571</v>
      </c>
      <c r="E223">
        <v>0.16700000000000001</v>
      </c>
      <c r="F223">
        <v>3.3300000000000001E-3</v>
      </c>
      <c r="G223" t="s">
        <v>6584</v>
      </c>
      <c r="H223">
        <v>3.3300000000000001E-3</v>
      </c>
      <c r="I223" t="s">
        <v>6582</v>
      </c>
      <c r="J223" t="s">
        <v>6582</v>
      </c>
    </row>
    <row r="224" spans="1:10" x14ac:dyDescent="0.35">
      <c r="A224" s="40" t="s">
        <v>6685</v>
      </c>
      <c r="B224" s="40" t="s">
        <v>6716</v>
      </c>
      <c r="C224" s="40">
        <v>100599</v>
      </c>
      <c r="D224" t="s">
        <v>6569</v>
      </c>
      <c r="E224">
        <v>0.25</v>
      </c>
      <c r="F224">
        <v>1.6000000000000001E-3</v>
      </c>
      <c r="G224" t="s">
        <v>6585</v>
      </c>
      <c r="H224">
        <v>1.6000000000000001E-3</v>
      </c>
      <c r="I224" t="s">
        <v>6582</v>
      </c>
      <c r="J224" t="s">
        <v>6582</v>
      </c>
    </row>
    <row r="225" spans="1:10" x14ac:dyDescent="0.35">
      <c r="A225" s="40" t="s">
        <v>6685</v>
      </c>
      <c r="B225" s="40" t="s">
        <v>6719</v>
      </c>
      <c r="C225" s="40">
        <v>100599</v>
      </c>
      <c r="D225" t="s">
        <v>6570</v>
      </c>
      <c r="E225">
        <v>8.3299999999999999E-2</v>
      </c>
      <c r="F225">
        <v>8.0000000000000004E-4</v>
      </c>
      <c r="G225" t="s">
        <v>6586</v>
      </c>
      <c r="H225">
        <v>8.0000000000000004E-4</v>
      </c>
      <c r="I225" t="s">
        <v>6582</v>
      </c>
      <c r="J225" t="s">
        <v>6582</v>
      </c>
    </row>
    <row r="226" spans="1:10" x14ac:dyDescent="0.35">
      <c r="A226" s="40" t="s">
        <v>6685</v>
      </c>
      <c r="B226" s="40" t="s">
        <v>6718</v>
      </c>
      <c r="C226" s="40">
        <v>100599</v>
      </c>
      <c r="D226" t="s">
        <v>6571</v>
      </c>
      <c r="E226">
        <v>0.17</v>
      </c>
      <c r="F226">
        <v>3.3300000000000001E-3</v>
      </c>
      <c r="G226" t="s">
        <v>6584</v>
      </c>
      <c r="H226">
        <v>3.3300000000000001E-3</v>
      </c>
      <c r="I226" t="s">
        <v>6582</v>
      </c>
      <c r="J226" t="s">
        <v>6582</v>
      </c>
    </row>
    <row r="227" spans="1:10" x14ac:dyDescent="0.35">
      <c r="A227" s="40" t="s">
        <v>6682</v>
      </c>
      <c r="B227" s="40" t="s">
        <v>6716</v>
      </c>
      <c r="C227" s="40">
        <v>100655</v>
      </c>
      <c r="D227" t="s">
        <v>6569</v>
      </c>
      <c r="E227">
        <v>0.33</v>
      </c>
      <c r="F227">
        <v>9.3000000000000005E-4</v>
      </c>
      <c r="G227" t="s">
        <v>6585</v>
      </c>
      <c r="H227">
        <v>9.3000000000000005E-4</v>
      </c>
      <c r="I227" t="s">
        <v>6582</v>
      </c>
      <c r="J227" t="s">
        <v>6582</v>
      </c>
    </row>
    <row r="228" spans="1:10" x14ac:dyDescent="0.35">
      <c r="A228" s="40" t="s">
        <v>6682</v>
      </c>
      <c r="B228" s="40" t="s">
        <v>6719</v>
      </c>
      <c r="C228" s="40">
        <v>100655</v>
      </c>
      <c r="D228" t="s">
        <v>6570</v>
      </c>
      <c r="E228">
        <v>8.3299999999999999E-2</v>
      </c>
      <c r="F228">
        <v>2.14E-3</v>
      </c>
      <c r="G228" t="s">
        <v>6586</v>
      </c>
      <c r="H228">
        <v>2.14E-3</v>
      </c>
      <c r="I228" t="s">
        <v>6582</v>
      </c>
      <c r="J228" t="s">
        <v>6582</v>
      </c>
    </row>
    <row r="229" spans="1:10" x14ac:dyDescent="0.35">
      <c r="A229" s="40" t="s">
        <v>6682</v>
      </c>
      <c r="B229" s="40" t="s">
        <v>6718</v>
      </c>
      <c r="C229" s="40">
        <v>100655</v>
      </c>
      <c r="D229" t="s">
        <v>6571</v>
      </c>
      <c r="E229">
        <v>0.16700000000000001</v>
      </c>
      <c r="F229">
        <v>3.3500000000000001E-3</v>
      </c>
      <c r="G229" t="s">
        <v>6584</v>
      </c>
      <c r="H229">
        <v>3.3500000000000001E-3</v>
      </c>
      <c r="I229" t="s">
        <v>6582</v>
      </c>
      <c r="J229" t="s">
        <v>6582</v>
      </c>
    </row>
    <row r="230" spans="1:10" x14ac:dyDescent="0.35">
      <c r="A230" s="40" t="s">
        <v>6691</v>
      </c>
      <c r="B230" s="40" t="s">
        <v>6725</v>
      </c>
      <c r="C230" s="40">
        <v>100818</v>
      </c>
      <c r="D230" t="s">
        <v>6569</v>
      </c>
      <c r="E230">
        <v>0.25</v>
      </c>
      <c r="F230">
        <v>3.96E-3</v>
      </c>
      <c r="G230" t="s">
        <v>6585</v>
      </c>
      <c r="H230">
        <v>3.96E-3</v>
      </c>
      <c r="I230" t="s">
        <v>6582</v>
      </c>
      <c r="J230" t="s">
        <v>6582</v>
      </c>
    </row>
    <row r="231" spans="1:10" x14ac:dyDescent="0.35">
      <c r="A231" s="40" t="s">
        <v>6691</v>
      </c>
      <c r="B231" s="40" t="s">
        <v>6724</v>
      </c>
      <c r="C231" s="40">
        <v>100818</v>
      </c>
      <c r="D231" t="s">
        <v>6570</v>
      </c>
      <c r="E231">
        <v>8.3299999999999999E-2</v>
      </c>
      <c r="F231">
        <v>3.3300000000000001E-3</v>
      </c>
      <c r="G231" t="s">
        <v>6586</v>
      </c>
      <c r="H231">
        <v>3.3300000000000001E-3</v>
      </c>
      <c r="I231" t="s">
        <v>6582</v>
      </c>
      <c r="J231" t="s">
        <v>6582</v>
      </c>
    </row>
    <row r="232" spans="1:10" x14ac:dyDescent="0.35">
      <c r="A232" s="40" t="s">
        <v>6691</v>
      </c>
      <c r="B232" s="40" t="s">
        <v>6723</v>
      </c>
      <c r="C232" s="40">
        <v>100818</v>
      </c>
      <c r="D232" t="s">
        <v>6571</v>
      </c>
      <c r="E232">
        <v>0.25</v>
      </c>
      <c r="F232">
        <v>5.5500000000000002E-3</v>
      </c>
      <c r="G232" t="s">
        <v>6584</v>
      </c>
      <c r="H232">
        <v>5.5500000000000002E-3</v>
      </c>
      <c r="I232" t="s">
        <v>6582</v>
      </c>
      <c r="J232" t="s">
        <v>6582</v>
      </c>
    </row>
    <row r="233" spans="1:10" x14ac:dyDescent="0.35">
      <c r="A233" s="40" t="s">
        <v>6708</v>
      </c>
      <c r="B233" s="40" t="s">
        <v>6725</v>
      </c>
      <c r="C233" s="16">
        <v>101045</v>
      </c>
      <c r="D233" t="s">
        <v>6569</v>
      </c>
      <c r="E233">
        <v>0.25</v>
      </c>
      <c r="F233">
        <v>7.0600000000000003E-3</v>
      </c>
      <c r="G233" t="s">
        <v>6585</v>
      </c>
      <c r="H233">
        <v>7.0600000000000003E-3</v>
      </c>
      <c r="I233" t="s">
        <v>6582</v>
      </c>
      <c r="J233" t="s">
        <v>6582</v>
      </c>
    </row>
    <row r="234" spans="1:10" x14ac:dyDescent="0.35">
      <c r="A234" s="40" t="s">
        <v>6708</v>
      </c>
      <c r="B234" s="40" t="s">
        <v>6724</v>
      </c>
      <c r="C234" s="16">
        <v>101045</v>
      </c>
      <c r="D234" t="s">
        <v>6570</v>
      </c>
      <c r="E234">
        <v>8.3299999999999999E-2</v>
      </c>
      <c r="F234">
        <v>1.67E-3</v>
      </c>
      <c r="G234" t="s">
        <v>6586</v>
      </c>
      <c r="H234">
        <v>1.67E-3</v>
      </c>
      <c r="I234" t="s">
        <v>6582</v>
      </c>
      <c r="J234" t="s">
        <v>6582</v>
      </c>
    </row>
    <row r="235" spans="1:10" x14ac:dyDescent="0.35">
      <c r="A235" s="40" t="s">
        <v>6708</v>
      </c>
      <c r="B235" s="40" t="s">
        <v>6723</v>
      </c>
      <c r="C235" s="16">
        <v>101045</v>
      </c>
      <c r="D235" t="s">
        <v>6571</v>
      </c>
      <c r="E235">
        <v>0.16700000000000001</v>
      </c>
      <c r="F235">
        <v>8.3300000000000006E-3</v>
      </c>
      <c r="G235" t="s">
        <v>6584</v>
      </c>
      <c r="H235">
        <v>8.3300000000000006E-3</v>
      </c>
      <c r="I235" t="s">
        <v>6582</v>
      </c>
      <c r="J235" t="s">
        <v>6582</v>
      </c>
    </row>
    <row r="236" spans="1:10" x14ac:dyDescent="0.35">
      <c r="A236" s="40" t="s">
        <v>6687</v>
      </c>
      <c r="B236" s="40" t="s">
        <v>6725</v>
      </c>
      <c r="C236" s="16">
        <v>101046</v>
      </c>
      <c r="D236" t="s">
        <v>6569</v>
      </c>
      <c r="E236">
        <v>0.33333000000000002</v>
      </c>
      <c r="F236">
        <v>8.5400000000000007E-3</v>
      </c>
      <c r="G236" t="s">
        <v>6585</v>
      </c>
      <c r="H236">
        <v>8.5400000000000007E-3</v>
      </c>
      <c r="I236" t="s">
        <v>6582</v>
      </c>
      <c r="J236" t="s">
        <v>6582</v>
      </c>
    </row>
    <row r="237" spans="1:10" x14ac:dyDescent="0.35">
      <c r="A237" s="40" t="s">
        <v>6687</v>
      </c>
      <c r="B237" s="40" t="s">
        <v>6724</v>
      </c>
      <c r="C237" s="16">
        <v>101046</v>
      </c>
      <c r="D237" t="s">
        <v>6570</v>
      </c>
      <c r="E237">
        <v>8.3299999999999999E-2</v>
      </c>
      <c r="F237">
        <v>1.67E-3</v>
      </c>
      <c r="G237" t="s">
        <v>6586</v>
      </c>
      <c r="H237">
        <v>1.67E-3</v>
      </c>
      <c r="I237" t="s">
        <v>6582</v>
      </c>
      <c r="J237" t="s">
        <v>6582</v>
      </c>
    </row>
    <row r="238" spans="1:10" x14ac:dyDescent="0.35">
      <c r="A238" s="40" t="s">
        <v>6687</v>
      </c>
      <c r="B238" s="40" t="s">
        <v>6723</v>
      </c>
      <c r="C238" s="16">
        <v>101046</v>
      </c>
      <c r="D238" t="s">
        <v>6571</v>
      </c>
      <c r="E238">
        <v>0.16700000000000001</v>
      </c>
      <c r="F238">
        <v>4.1599999999999996E-3</v>
      </c>
      <c r="G238" t="s">
        <v>6584</v>
      </c>
      <c r="H238">
        <v>4.1599999999999996E-3</v>
      </c>
      <c r="I238" t="s">
        <v>6582</v>
      </c>
      <c r="J238" t="s">
        <v>6582</v>
      </c>
    </row>
    <row r="239" spans="1:10" x14ac:dyDescent="0.35">
      <c r="A239" s="40" t="s">
        <v>6715</v>
      </c>
      <c r="B239" s="40" t="s">
        <v>6725</v>
      </c>
      <c r="C239" s="40">
        <v>101047</v>
      </c>
      <c r="D239" t="s">
        <v>6569</v>
      </c>
      <c r="E239">
        <v>0.25</v>
      </c>
      <c r="F239">
        <v>2.1700000000000001E-3</v>
      </c>
      <c r="G239" t="s">
        <v>6585</v>
      </c>
      <c r="H239">
        <v>2.1700000000000001E-3</v>
      </c>
      <c r="I239" t="s">
        <v>6582</v>
      </c>
      <c r="J239" t="s">
        <v>6582</v>
      </c>
    </row>
    <row r="240" spans="1:10" x14ac:dyDescent="0.35">
      <c r="A240" s="40" t="s">
        <v>6715</v>
      </c>
      <c r="B240" s="40" t="s">
        <v>6724</v>
      </c>
      <c r="C240" s="40">
        <v>101047</v>
      </c>
      <c r="D240" t="s">
        <v>6570</v>
      </c>
      <c r="E240">
        <v>8.3299999999999999E-2</v>
      </c>
      <c r="F240">
        <v>1.67E-3</v>
      </c>
      <c r="G240" t="s">
        <v>6586</v>
      </c>
      <c r="H240">
        <v>1.67E-3</v>
      </c>
      <c r="I240" t="s">
        <v>6582</v>
      </c>
      <c r="J240" t="s">
        <v>6582</v>
      </c>
    </row>
    <row r="241" spans="1:10" x14ac:dyDescent="0.35">
      <c r="A241" s="40" t="s">
        <v>6715</v>
      </c>
      <c r="B241" s="40" t="s">
        <v>6723</v>
      </c>
      <c r="C241" s="40">
        <v>101047</v>
      </c>
      <c r="D241" t="s">
        <v>6571</v>
      </c>
      <c r="E241">
        <v>0.16667000000000001</v>
      </c>
      <c r="F241">
        <v>5.4999999999999997E-3</v>
      </c>
      <c r="G241" t="s">
        <v>6584</v>
      </c>
      <c r="H241">
        <v>5.4999999999999997E-3</v>
      </c>
      <c r="I241" t="s">
        <v>6582</v>
      </c>
      <c r="J241" t="s">
        <v>6582</v>
      </c>
    </row>
    <row r="242" spans="1:10" x14ac:dyDescent="0.35">
      <c r="A242" s="40" t="s">
        <v>2833</v>
      </c>
      <c r="B242" s="40" t="s">
        <v>6738</v>
      </c>
      <c r="C242" s="40" t="s">
        <v>2833</v>
      </c>
      <c r="D242" t="s">
        <v>6573</v>
      </c>
      <c r="E242">
        <v>0.1</v>
      </c>
      <c r="F242">
        <v>8.3300000000000006E-3</v>
      </c>
      <c r="G242" t="s">
        <v>6599</v>
      </c>
      <c r="H242">
        <v>8.3300000000000006E-3</v>
      </c>
      <c r="I242" t="s">
        <v>6582</v>
      </c>
      <c r="J242" t="s">
        <v>6582</v>
      </c>
    </row>
    <row r="243" spans="1:10" x14ac:dyDescent="0.35">
      <c r="A243" s="40" t="s">
        <v>6119</v>
      </c>
      <c r="B243" s="40" t="s">
        <v>6725</v>
      </c>
      <c r="C243" s="40" t="s">
        <v>6119</v>
      </c>
      <c r="D243" t="s">
        <v>6613</v>
      </c>
      <c r="E243">
        <v>0</v>
      </c>
      <c r="F243">
        <v>1.2500000000000001E-2</v>
      </c>
      <c r="G243" t="s">
        <v>6584</v>
      </c>
      <c r="H243">
        <v>1.2500000000000001E-2</v>
      </c>
      <c r="I243" t="s">
        <v>6582</v>
      </c>
      <c r="J243" t="s">
        <v>6582</v>
      </c>
    </row>
    <row r="244" spans="1:10" x14ac:dyDescent="0.35">
      <c r="A244" s="40" t="s">
        <v>6744</v>
      </c>
      <c r="B244" s="40" t="s">
        <v>6725</v>
      </c>
      <c r="C244" s="40">
        <v>101050</v>
      </c>
      <c r="D244" t="s">
        <v>6613</v>
      </c>
      <c r="E244">
        <v>0</v>
      </c>
      <c r="F244">
        <v>8.3300000000000006E-3</v>
      </c>
      <c r="G244" t="s">
        <v>6614</v>
      </c>
      <c r="H244">
        <v>8.3300000000000006E-3</v>
      </c>
      <c r="I244" t="s">
        <v>6582</v>
      </c>
      <c r="J244" t="s">
        <v>6582</v>
      </c>
    </row>
    <row r="245" spans="1:10" x14ac:dyDescent="0.35">
      <c r="A245" s="40" t="s">
        <v>6090</v>
      </c>
      <c r="B245" s="40" t="s">
        <v>6724</v>
      </c>
      <c r="C245" s="40" t="s">
        <v>6090</v>
      </c>
      <c r="D245" t="s">
        <v>6573</v>
      </c>
      <c r="E245">
        <v>0.1</v>
      </c>
      <c r="F245">
        <v>3.3329999999999999E-2</v>
      </c>
      <c r="G245" t="s">
        <v>6599</v>
      </c>
      <c r="H245">
        <v>3.3329999999999999E-2</v>
      </c>
      <c r="I245" t="s">
        <v>6582</v>
      </c>
      <c r="J245" t="s">
        <v>6582</v>
      </c>
    </row>
    <row r="246" spans="1:10" x14ac:dyDescent="0.35">
      <c r="A246" s="40" t="s">
        <v>6745</v>
      </c>
      <c r="B246" s="40" t="s">
        <v>6725</v>
      </c>
      <c r="C246" s="40">
        <v>101066</v>
      </c>
      <c r="D246" t="s">
        <v>6572</v>
      </c>
      <c r="E246">
        <v>0.16700000000000001</v>
      </c>
      <c r="F246">
        <v>8.3300000000000006E-3</v>
      </c>
      <c r="G246" t="s">
        <v>6581</v>
      </c>
      <c r="H246">
        <v>8.3300000000000006E-3</v>
      </c>
      <c r="I246" t="s">
        <v>6582</v>
      </c>
      <c r="J246" t="s">
        <v>6582</v>
      </c>
    </row>
    <row r="247" spans="1:10" x14ac:dyDescent="0.35">
      <c r="A247" s="40" t="s">
        <v>235</v>
      </c>
      <c r="B247" s="40" t="s">
        <v>6723</v>
      </c>
      <c r="C247" s="40" t="s">
        <v>235</v>
      </c>
      <c r="D247" t="s">
        <v>6571</v>
      </c>
      <c r="E247">
        <v>0.16700000000000001</v>
      </c>
      <c r="F247">
        <v>5.3E-3</v>
      </c>
      <c r="G247" t="s">
        <v>6584</v>
      </c>
      <c r="H247">
        <v>5.3E-3</v>
      </c>
      <c r="I247" t="s">
        <v>6582</v>
      </c>
      <c r="J247" t="s">
        <v>6582</v>
      </c>
    </row>
    <row r="248" spans="1:10" x14ac:dyDescent="0.35">
      <c r="A248" s="40" t="s">
        <v>236</v>
      </c>
      <c r="B248" s="40" t="s">
        <v>6723</v>
      </c>
      <c r="C248" s="40" t="s">
        <v>236</v>
      </c>
      <c r="D248" t="s">
        <v>6571</v>
      </c>
      <c r="E248">
        <v>0.16700000000000001</v>
      </c>
      <c r="F248">
        <v>6.0000000000000001E-3</v>
      </c>
      <c r="G248" t="s">
        <v>6584</v>
      </c>
      <c r="H248">
        <v>6.0000000000000001E-3</v>
      </c>
      <c r="I248" t="s">
        <v>6582</v>
      </c>
      <c r="J248" t="s">
        <v>6582</v>
      </c>
    </row>
    <row r="249" spans="1:10" x14ac:dyDescent="0.35">
      <c r="A249" s="40" t="s">
        <v>234</v>
      </c>
      <c r="B249" s="40" t="s">
        <v>6725</v>
      </c>
      <c r="C249" s="40" t="s">
        <v>234</v>
      </c>
      <c r="D249" t="s">
        <v>6569</v>
      </c>
      <c r="E249">
        <v>0.25</v>
      </c>
      <c r="F249">
        <v>2.2200000000000002E-3</v>
      </c>
      <c r="G249" t="s">
        <v>6585</v>
      </c>
      <c r="H249">
        <v>2.2200000000000002E-3</v>
      </c>
      <c r="I249" t="s">
        <v>6582</v>
      </c>
      <c r="J249" t="s">
        <v>6582</v>
      </c>
    </row>
    <row r="250" spans="1:10" x14ac:dyDescent="0.35">
      <c r="A250" s="40" t="s">
        <v>234</v>
      </c>
      <c r="B250" s="40" t="s">
        <v>6724</v>
      </c>
      <c r="C250" s="40" t="s">
        <v>234</v>
      </c>
      <c r="D250" t="s">
        <v>6570</v>
      </c>
      <c r="E250">
        <v>8.3299999999999999E-2</v>
      </c>
      <c r="F250">
        <v>1.5E-3</v>
      </c>
      <c r="G250" t="s">
        <v>6586</v>
      </c>
      <c r="H250">
        <v>1.5E-3</v>
      </c>
      <c r="I250" t="s">
        <v>6582</v>
      </c>
      <c r="J250" t="s">
        <v>6582</v>
      </c>
    </row>
    <row r="251" spans="1:10" x14ac:dyDescent="0.35">
      <c r="A251" s="40" t="s">
        <v>238</v>
      </c>
      <c r="B251" s="40" t="s">
        <v>6723</v>
      </c>
      <c r="C251" s="40" t="s">
        <v>238</v>
      </c>
      <c r="D251" t="s">
        <v>6571</v>
      </c>
      <c r="E251">
        <v>0.33</v>
      </c>
      <c r="F251">
        <v>1.5800000000000002E-2</v>
      </c>
      <c r="G251" t="s">
        <v>6584</v>
      </c>
      <c r="H251">
        <v>1.5800000000000002E-2</v>
      </c>
      <c r="I251" t="s">
        <v>6582</v>
      </c>
      <c r="J251" t="s">
        <v>6582</v>
      </c>
    </row>
    <row r="252" spans="1:10" x14ac:dyDescent="0.35">
      <c r="A252" s="40" t="s">
        <v>237</v>
      </c>
      <c r="B252" s="40" t="s">
        <v>6725</v>
      </c>
      <c r="C252" s="40" t="s">
        <v>237</v>
      </c>
      <c r="D252" t="s">
        <v>6569</v>
      </c>
      <c r="E252">
        <v>0.5</v>
      </c>
      <c r="F252">
        <v>8.26E-3</v>
      </c>
      <c r="G252" t="s">
        <v>6585</v>
      </c>
      <c r="H252">
        <v>8.26E-3</v>
      </c>
      <c r="I252" t="s">
        <v>6582</v>
      </c>
      <c r="J252" t="s">
        <v>6582</v>
      </c>
    </row>
    <row r="253" spans="1:10" x14ac:dyDescent="0.35">
      <c r="A253" s="40" t="s">
        <v>237</v>
      </c>
      <c r="B253" s="40" t="s">
        <v>6724</v>
      </c>
      <c r="C253" s="40" t="s">
        <v>237</v>
      </c>
      <c r="D253" t="s">
        <v>6570</v>
      </c>
      <c r="E253">
        <v>8.3299999999999999E-2</v>
      </c>
      <c r="F253">
        <v>4.0000000000000001E-3</v>
      </c>
      <c r="G253" t="s">
        <v>6586</v>
      </c>
      <c r="H253">
        <v>4.0000000000000001E-3</v>
      </c>
      <c r="I253" t="s">
        <v>6582</v>
      </c>
      <c r="J253" t="s">
        <v>6582</v>
      </c>
    </row>
    <row r="254" spans="1:10" x14ac:dyDescent="0.35">
      <c r="A254" s="40" t="s">
        <v>240</v>
      </c>
      <c r="B254" s="40" t="s">
        <v>6723</v>
      </c>
      <c r="C254" s="40" t="s">
        <v>240</v>
      </c>
      <c r="D254" t="s">
        <v>6571</v>
      </c>
      <c r="E254">
        <v>0.33</v>
      </c>
      <c r="F254">
        <v>1.72E-2</v>
      </c>
      <c r="G254" t="s">
        <v>6584</v>
      </c>
      <c r="H254">
        <v>1.72E-2</v>
      </c>
      <c r="I254" t="s">
        <v>6582</v>
      </c>
      <c r="J254" t="s">
        <v>6582</v>
      </c>
    </row>
    <row r="255" spans="1:10" x14ac:dyDescent="0.35">
      <c r="A255" s="40" t="s">
        <v>239</v>
      </c>
      <c r="B255" s="40" t="s">
        <v>6725</v>
      </c>
      <c r="C255" s="40" t="s">
        <v>239</v>
      </c>
      <c r="D255" t="s">
        <v>6569</v>
      </c>
      <c r="E255">
        <v>0.5</v>
      </c>
      <c r="F255">
        <v>8.0800000000000004E-3</v>
      </c>
      <c r="G255" t="s">
        <v>6585</v>
      </c>
      <c r="H255">
        <v>8.0800000000000004E-3</v>
      </c>
      <c r="I255" t="s">
        <v>6582</v>
      </c>
      <c r="J255" t="s">
        <v>6582</v>
      </c>
    </row>
    <row r="256" spans="1:10" x14ac:dyDescent="0.35">
      <c r="A256" s="40" t="s">
        <v>239</v>
      </c>
      <c r="B256" s="40" t="s">
        <v>6724</v>
      </c>
      <c r="C256" s="40" t="s">
        <v>239</v>
      </c>
      <c r="D256" t="s">
        <v>6570</v>
      </c>
      <c r="E256">
        <v>8.3299999999999999E-2</v>
      </c>
      <c r="F256">
        <v>3.8999999999999998E-3</v>
      </c>
      <c r="G256" t="s">
        <v>6586</v>
      </c>
      <c r="H256">
        <v>3.8999999999999998E-3</v>
      </c>
      <c r="I256" t="s">
        <v>6582</v>
      </c>
      <c r="J256" t="s">
        <v>6582</v>
      </c>
    </row>
    <row r="257" spans="1:10" x14ac:dyDescent="0.35">
      <c r="A257" s="40" t="s">
        <v>6709</v>
      </c>
      <c r="B257" s="40" t="s">
        <v>6716</v>
      </c>
      <c r="C257" s="40">
        <v>101878</v>
      </c>
      <c r="D257" t="s">
        <v>6569</v>
      </c>
      <c r="E257">
        <v>0.5</v>
      </c>
      <c r="F257">
        <v>1.15E-3</v>
      </c>
      <c r="G257" t="s">
        <v>6585</v>
      </c>
      <c r="H257">
        <v>1.15E-3</v>
      </c>
      <c r="I257" t="s">
        <v>6582</v>
      </c>
      <c r="J257" t="s">
        <v>6582</v>
      </c>
    </row>
    <row r="258" spans="1:10" x14ac:dyDescent="0.35">
      <c r="A258" s="40" t="s">
        <v>6709</v>
      </c>
      <c r="B258" s="40" t="s">
        <v>6719</v>
      </c>
      <c r="C258" s="40">
        <v>101878</v>
      </c>
      <c r="D258" t="s">
        <v>6570</v>
      </c>
      <c r="E258">
        <v>8.3299999999999999E-2</v>
      </c>
      <c r="F258">
        <v>4.4299999999999999E-3</v>
      </c>
      <c r="G258" t="s">
        <v>6586</v>
      </c>
      <c r="H258">
        <v>4.4299999999999999E-3</v>
      </c>
      <c r="I258" t="s">
        <v>6582</v>
      </c>
      <c r="J258" t="s">
        <v>6582</v>
      </c>
    </row>
    <row r="259" spans="1:10" x14ac:dyDescent="0.35">
      <c r="A259" s="40" t="s">
        <v>6709</v>
      </c>
      <c r="B259" s="40" t="s">
        <v>6720</v>
      </c>
      <c r="C259" s="40">
        <v>101878</v>
      </c>
      <c r="D259" t="s">
        <v>6571</v>
      </c>
      <c r="E259">
        <v>0.25</v>
      </c>
      <c r="F259">
        <v>1.3780000000000001E-2</v>
      </c>
      <c r="G259" t="s">
        <v>6584</v>
      </c>
      <c r="H259">
        <v>1.3780000000000001E-2</v>
      </c>
      <c r="I259" t="s">
        <v>6582</v>
      </c>
      <c r="J259" t="s">
        <v>6582</v>
      </c>
    </row>
    <row r="260" spans="1:10" x14ac:dyDescent="0.35">
      <c r="A260" s="40" t="s">
        <v>6746</v>
      </c>
      <c r="B260" s="40" t="s">
        <v>6717</v>
      </c>
      <c r="C260" s="40">
        <v>101882</v>
      </c>
      <c r="D260" t="s">
        <v>6572</v>
      </c>
      <c r="E260">
        <v>0.25</v>
      </c>
      <c r="F260">
        <v>0.11</v>
      </c>
      <c r="G260" t="s">
        <v>6581</v>
      </c>
      <c r="H260">
        <v>0.11</v>
      </c>
      <c r="I260" t="s">
        <v>6582</v>
      </c>
      <c r="J260" t="s">
        <v>6582</v>
      </c>
    </row>
    <row r="261" spans="1:10" x14ac:dyDescent="0.35">
      <c r="A261" s="40" t="s">
        <v>6689</v>
      </c>
      <c r="B261" s="40" t="s">
        <v>6725</v>
      </c>
      <c r="C261" s="40">
        <v>101886</v>
      </c>
      <c r="D261" t="s">
        <v>6569</v>
      </c>
      <c r="E261">
        <v>0.25</v>
      </c>
      <c r="F261">
        <v>3.0100000000000001E-3</v>
      </c>
      <c r="G261" t="s">
        <v>6585</v>
      </c>
      <c r="H261">
        <v>3.0100000000000001E-3</v>
      </c>
      <c r="I261" t="s">
        <v>6582</v>
      </c>
      <c r="J261" t="s">
        <v>6582</v>
      </c>
    </row>
    <row r="262" spans="1:10" x14ac:dyDescent="0.35">
      <c r="A262" s="40" t="s">
        <v>6689</v>
      </c>
      <c r="B262" s="40" t="s">
        <v>6724</v>
      </c>
      <c r="C262" s="40">
        <v>101886</v>
      </c>
      <c r="D262" t="s">
        <v>6570</v>
      </c>
      <c r="E262">
        <v>8.3299999999999999E-2</v>
      </c>
      <c r="F262">
        <v>1.39E-3</v>
      </c>
      <c r="G262" t="s">
        <v>6586</v>
      </c>
      <c r="H262">
        <v>1.39E-3</v>
      </c>
      <c r="I262" t="s">
        <v>6582</v>
      </c>
      <c r="J262" t="s">
        <v>6582</v>
      </c>
    </row>
    <row r="263" spans="1:10" x14ac:dyDescent="0.35">
      <c r="A263" s="40" t="s">
        <v>6689</v>
      </c>
      <c r="B263" s="40" t="s">
        <v>6723</v>
      </c>
      <c r="C263" s="40">
        <v>101886</v>
      </c>
      <c r="D263" t="s">
        <v>6571</v>
      </c>
      <c r="E263">
        <v>0.16700000000000001</v>
      </c>
      <c r="F263">
        <v>5.5500000000000002E-3</v>
      </c>
      <c r="G263" t="s">
        <v>6584</v>
      </c>
      <c r="H263">
        <v>5.5500000000000002E-3</v>
      </c>
      <c r="I263" t="s">
        <v>6582</v>
      </c>
      <c r="J263" t="s">
        <v>6582</v>
      </c>
    </row>
    <row r="264" spans="1:10" x14ac:dyDescent="0.35">
      <c r="A264" s="40" t="s">
        <v>6671</v>
      </c>
      <c r="B264" s="40" t="s">
        <v>6725</v>
      </c>
      <c r="C264" s="40">
        <v>101891</v>
      </c>
      <c r="D264" t="s">
        <v>6569</v>
      </c>
      <c r="E264">
        <v>0.25</v>
      </c>
      <c r="F264">
        <v>4.2700000000000004E-3</v>
      </c>
      <c r="G264" t="s">
        <v>6585</v>
      </c>
      <c r="H264">
        <v>4.2700000000000004E-3</v>
      </c>
      <c r="I264" t="s">
        <v>6582</v>
      </c>
      <c r="J264" t="s">
        <v>6582</v>
      </c>
    </row>
    <row r="265" spans="1:10" x14ac:dyDescent="0.35">
      <c r="A265" s="40" t="s">
        <v>6671</v>
      </c>
      <c r="B265" s="40" t="s">
        <v>6724</v>
      </c>
      <c r="C265" s="40">
        <v>101891</v>
      </c>
      <c r="D265" t="s">
        <v>6570</v>
      </c>
      <c r="E265">
        <v>8.3299999999999999E-2</v>
      </c>
      <c r="F265">
        <v>1.39E-3</v>
      </c>
      <c r="G265" t="s">
        <v>6586</v>
      </c>
      <c r="H265">
        <v>1.39E-3</v>
      </c>
      <c r="I265" t="s">
        <v>6582</v>
      </c>
      <c r="J265" t="s">
        <v>6582</v>
      </c>
    </row>
    <row r="266" spans="1:10" x14ac:dyDescent="0.35">
      <c r="A266" s="40" t="s">
        <v>6671</v>
      </c>
      <c r="B266" s="40" t="s">
        <v>6723</v>
      </c>
      <c r="C266" s="40">
        <v>101891</v>
      </c>
      <c r="D266" t="s">
        <v>6571</v>
      </c>
      <c r="E266">
        <v>0.16667000000000001</v>
      </c>
      <c r="F266">
        <v>2.7799999999999999E-3</v>
      </c>
      <c r="G266" t="s">
        <v>6584</v>
      </c>
      <c r="H266">
        <v>2.7799999999999999E-3</v>
      </c>
      <c r="I266" t="s">
        <v>6582</v>
      </c>
      <c r="J266" t="s">
        <v>6582</v>
      </c>
    </row>
    <row r="267" spans="1:10" x14ac:dyDescent="0.35">
      <c r="A267" s="40" t="s">
        <v>6747</v>
      </c>
      <c r="B267" s="40" t="s">
        <v>6717</v>
      </c>
      <c r="C267" s="40">
        <v>101902</v>
      </c>
      <c r="D267" t="s">
        <v>6572</v>
      </c>
      <c r="E267">
        <v>0.25</v>
      </c>
      <c r="F267">
        <v>0.11</v>
      </c>
      <c r="G267" t="s">
        <v>6581</v>
      </c>
      <c r="H267">
        <v>0.11</v>
      </c>
      <c r="I267" t="s">
        <v>6582</v>
      </c>
      <c r="J267" t="s">
        <v>6582</v>
      </c>
    </row>
    <row r="268" spans="1:10" x14ac:dyDescent="0.35">
      <c r="A268" s="40" t="s">
        <v>6748</v>
      </c>
      <c r="B268" s="40" t="s">
        <v>6725</v>
      </c>
      <c r="C268" s="40">
        <v>101916</v>
      </c>
      <c r="D268" t="s">
        <v>6572</v>
      </c>
      <c r="E268">
        <v>0.16700000000000001</v>
      </c>
      <c r="F268">
        <v>0.1</v>
      </c>
      <c r="G268" t="s">
        <v>6581</v>
      </c>
      <c r="H268">
        <v>0.1</v>
      </c>
      <c r="I268" t="s">
        <v>6582</v>
      </c>
      <c r="J268" t="s">
        <v>6582</v>
      </c>
    </row>
    <row r="269" spans="1:10" x14ac:dyDescent="0.35">
      <c r="A269" s="40" t="s">
        <v>290</v>
      </c>
      <c r="B269" s="40" t="s">
        <v>6724</v>
      </c>
      <c r="C269" s="40" t="s">
        <v>290</v>
      </c>
      <c r="D269" t="s">
        <v>6573</v>
      </c>
      <c r="E269">
        <v>0.1</v>
      </c>
      <c r="F269">
        <v>4.1000000000000002E-2</v>
      </c>
      <c r="G269" t="s">
        <v>6599</v>
      </c>
      <c r="H269">
        <v>4.1000000000000002E-2</v>
      </c>
      <c r="I269" t="s">
        <v>6582</v>
      </c>
      <c r="J269" t="s">
        <v>6582</v>
      </c>
    </row>
    <row r="270" spans="1:10" x14ac:dyDescent="0.35">
      <c r="A270" s="40" t="s">
        <v>6700</v>
      </c>
      <c r="B270" s="40" t="s">
        <v>6725</v>
      </c>
      <c r="C270" s="40">
        <v>101922</v>
      </c>
      <c r="D270" t="s">
        <v>6569</v>
      </c>
      <c r="E270">
        <v>0.25</v>
      </c>
      <c r="F270">
        <v>8.3300000000000006E-3</v>
      </c>
      <c r="G270" t="s">
        <v>6585</v>
      </c>
      <c r="H270">
        <v>8.3300000000000006E-3</v>
      </c>
      <c r="I270" t="s">
        <v>6582</v>
      </c>
      <c r="J270" t="s">
        <v>6582</v>
      </c>
    </row>
    <row r="271" spans="1:10" x14ac:dyDescent="0.35">
      <c r="A271" s="40" t="s">
        <v>6700</v>
      </c>
      <c r="B271" s="40" t="s">
        <v>6724</v>
      </c>
      <c r="C271" s="40">
        <v>101922</v>
      </c>
      <c r="D271" t="s">
        <v>6570</v>
      </c>
      <c r="E271">
        <v>8.3299999999999999E-2</v>
      </c>
      <c r="F271">
        <v>1.39E-3</v>
      </c>
      <c r="G271" t="s">
        <v>6586</v>
      </c>
      <c r="H271">
        <v>1.39E-3</v>
      </c>
      <c r="I271" t="s">
        <v>6582</v>
      </c>
      <c r="J271" t="s">
        <v>6582</v>
      </c>
    </row>
    <row r="272" spans="1:10" x14ac:dyDescent="0.35">
      <c r="A272" s="40" t="s">
        <v>6700</v>
      </c>
      <c r="B272" s="40" t="s">
        <v>6723</v>
      </c>
      <c r="C272" s="40">
        <v>101922</v>
      </c>
      <c r="D272" t="s">
        <v>6571</v>
      </c>
      <c r="E272">
        <v>0.25</v>
      </c>
      <c r="F272">
        <v>2.0799999999999999E-2</v>
      </c>
      <c r="G272" t="s">
        <v>6584</v>
      </c>
      <c r="H272">
        <v>2.0799999999999999E-2</v>
      </c>
      <c r="I272" t="s">
        <v>6582</v>
      </c>
      <c r="J272" t="s">
        <v>6582</v>
      </c>
    </row>
    <row r="273" spans="1:10" x14ac:dyDescent="0.35">
      <c r="A273" s="40" t="s">
        <v>6700</v>
      </c>
      <c r="B273" s="40" t="s">
        <v>6738</v>
      </c>
      <c r="C273" s="40">
        <v>101922</v>
      </c>
      <c r="D273" t="s">
        <v>6571</v>
      </c>
      <c r="E273">
        <v>0.25</v>
      </c>
      <c r="F273">
        <v>2.0500000000000001E-2</v>
      </c>
      <c r="G273" t="s">
        <v>6584</v>
      </c>
      <c r="H273">
        <v>2.0500000000000001E-2</v>
      </c>
      <c r="I273" t="s">
        <v>6582</v>
      </c>
      <c r="J273" t="s">
        <v>6582</v>
      </c>
    </row>
    <row r="274" spans="1:10" x14ac:dyDescent="0.35">
      <c r="A274" s="40" t="s">
        <v>6699</v>
      </c>
      <c r="B274" s="40" t="s">
        <v>6725</v>
      </c>
      <c r="C274" s="40">
        <v>101923</v>
      </c>
      <c r="D274" t="s">
        <v>6569</v>
      </c>
      <c r="E274">
        <v>0.25</v>
      </c>
      <c r="F274">
        <v>1.2999999999999999E-4</v>
      </c>
      <c r="G274" t="s">
        <v>6585</v>
      </c>
      <c r="H274">
        <v>1.2999999999999999E-4</v>
      </c>
      <c r="I274" t="s">
        <v>6582</v>
      </c>
      <c r="J274" t="s">
        <v>6582</v>
      </c>
    </row>
    <row r="275" spans="1:10" x14ac:dyDescent="0.35">
      <c r="A275" s="40" t="s">
        <v>6699</v>
      </c>
      <c r="B275" s="40" t="s">
        <v>6724</v>
      </c>
      <c r="C275" s="40">
        <v>101923</v>
      </c>
      <c r="D275" t="s">
        <v>6570</v>
      </c>
      <c r="E275">
        <v>8.3299999999999999E-2</v>
      </c>
      <c r="F275">
        <v>1.39E-3</v>
      </c>
      <c r="G275" t="s">
        <v>6586</v>
      </c>
      <c r="H275">
        <v>1.39E-3</v>
      </c>
      <c r="I275" t="s">
        <v>6582</v>
      </c>
      <c r="J275" t="s">
        <v>6582</v>
      </c>
    </row>
    <row r="276" spans="1:10" x14ac:dyDescent="0.35">
      <c r="A276" s="40" t="s">
        <v>6699</v>
      </c>
      <c r="B276" s="40" t="s">
        <v>6723</v>
      </c>
      <c r="C276" s="40">
        <v>101923</v>
      </c>
      <c r="D276" t="s">
        <v>6571</v>
      </c>
      <c r="E276">
        <v>0.25</v>
      </c>
      <c r="F276">
        <v>6.7999999999999996E-3</v>
      </c>
      <c r="G276" t="s">
        <v>6584</v>
      </c>
      <c r="H276">
        <v>6.7999999999999996E-3</v>
      </c>
      <c r="I276" t="s">
        <v>6582</v>
      </c>
      <c r="J276" t="s">
        <v>6582</v>
      </c>
    </row>
    <row r="277" spans="1:10" x14ac:dyDescent="0.35">
      <c r="A277" s="40" t="s">
        <v>6684</v>
      </c>
      <c r="B277" s="40" t="s">
        <v>6725</v>
      </c>
      <c r="C277" s="40">
        <v>103995</v>
      </c>
      <c r="D277" t="s">
        <v>6569</v>
      </c>
      <c r="E277">
        <v>0.33</v>
      </c>
      <c r="F277">
        <v>5.6699999999999997E-3</v>
      </c>
      <c r="G277" t="s">
        <v>6585</v>
      </c>
      <c r="H277">
        <v>5.6699999999999997E-3</v>
      </c>
      <c r="I277" t="s">
        <v>6582</v>
      </c>
      <c r="J277" t="s">
        <v>6582</v>
      </c>
    </row>
    <row r="278" spans="1:10" x14ac:dyDescent="0.35">
      <c r="A278" s="40" t="s">
        <v>6684</v>
      </c>
      <c r="B278" s="40" t="s">
        <v>6728</v>
      </c>
      <c r="C278" s="40">
        <v>103995</v>
      </c>
      <c r="D278" t="s">
        <v>6570</v>
      </c>
      <c r="E278">
        <v>8.3299999999999999E-2</v>
      </c>
      <c r="F278">
        <v>5.0000000000000001E-3</v>
      </c>
      <c r="G278" t="s">
        <v>6586</v>
      </c>
      <c r="H278">
        <v>5.0000000000000001E-3</v>
      </c>
      <c r="I278" t="s">
        <v>6582</v>
      </c>
      <c r="J278" t="s">
        <v>6582</v>
      </c>
    </row>
    <row r="279" spans="1:10" x14ac:dyDescent="0.35">
      <c r="A279" s="40" t="s">
        <v>6684</v>
      </c>
      <c r="B279" s="40" t="s">
        <v>6724</v>
      </c>
      <c r="C279" s="40">
        <v>103995</v>
      </c>
      <c r="D279" t="s">
        <v>6571</v>
      </c>
      <c r="E279">
        <v>0.33</v>
      </c>
      <c r="F279">
        <v>1.2500000000000001E-2</v>
      </c>
      <c r="G279" t="s">
        <v>6584</v>
      </c>
      <c r="H279">
        <v>1.2500000000000001E-2</v>
      </c>
      <c r="I279" t="s">
        <v>6582</v>
      </c>
      <c r="J279" t="s">
        <v>6582</v>
      </c>
    </row>
    <row r="280" spans="1:10" x14ac:dyDescent="0.35">
      <c r="A280" s="40" t="s">
        <v>6713</v>
      </c>
      <c r="B280" s="40" t="s">
        <v>6716</v>
      </c>
      <c r="C280" s="40">
        <v>104131</v>
      </c>
      <c r="D280" t="s">
        <v>6569</v>
      </c>
      <c r="E280">
        <v>0.5</v>
      </c>
      <c r="F280">
        <v>1.6549999999999999E-2</v>
      </c>
      <c r="G280" t="s">
        <v>6585</v>
      </c>
      <c r="H280">
        <v>1.6549999999999999E-2</v>
      </c>
      <c r="I280" t="s">
        <v>6582</v>
      </c>
      <c r="J280" t="s">
        <v>6582</v>
      </c>
    </row>
    <row r="281" spans="1:10" x14ac:dyDescent="0.35">
      <c r="A281" s="40" t="s">
        <v>6713</v>
      </c>
      <c r="B281" s="40" t="s">
        <v>6719</v>
      </c>
      <c r="C281" s="40">
        <v>104131</v>
      </c>
      <c r="D281" t="s">
        <v>6570</v>
      </c>
      <c r="E281">
        <v>8.3299999999999999E-2</v>
      </c>
      <c r="F281">
        <v>5.0000000000000001E-3</v>
      </c>
      <c r="G281" t="s">
        <v>6586</v>
      </c>
      <c r="H281">
        <v>5.0000000000000001E-3</v>
      </c>
      <c r="I281" t="s">
        <v>6582</v>
      </c>
      <c r="J281" t="s">
        <v>6582</v>
      </c>
    </row>
    <row r="282" spans="1:10" x14ac:dyDescent="0.35">
      <c r="A282" s="40" t="s">
        <v>6713</v>
      </c>
      <c r="B282" s="40" t="s">
        <v>6718</v>
      </c>
      <c r="C282" s="40">
        <v>104131</v>
      </c>
      <c r="D282" t="s">
        <v>6613</v>
      </c>
      <c r="E282">
        <v>0</v>
      </c>
      <c r="F282">
        <v>2.043E-2</v>
      </c>
      <c r="G282" t="s">
        <v>6614</v>
      </c>
      <c r="H282">
        <v>2.043E-2</v>
      </c>
      <c r="I282" t="s">
        <v>6582</v>
      </c>
      <c r="J282" t="s">
        <v>6582</v>
      </c>
    </row>
    <row r="283" spans="1:10" x14ac:dyDescent="0.35">
      <c r="A283" s="40" t="s">
        <v>6713</v>
      </c>
      <c r="B283" s="40" t="s">
        <v>6720</v>
      </c>
      <c r="C283" s="40">
        <v>104131</v>
      </c>
      <c r="D283" t="s">
        <v>6571</v>
      </c>
      <c r="E283">
        <v>0.25</v>
      </c>
      <c r="F283">
        <v>1.4200000000000001E-2</v>
      </c>
      <c r="G283" t="s">
        <v>6584</v>
      </c>
      <c r="H283">
        <v>1.4200000000000001E-2</v>
      </c>
      <c r="I283" t="s">
        <v>6582</v>
      </c>
      <c r="J283" t="s">
        <v>6582</v>
      </c>
    </row>
    <row r="284" spans="1:10" x14ac:dyDescent="0.35">
      <c r="A284" s="40" t="s">
        <v>6711</v>
      </c>
      <c r="B284" s="40" t="s">
        <v>6716</v>
      </c>
      <c r="C284" s="40">
        <v>104132</v>
      </c>
      <c r="D284" t="s">
        <v>6569</v>
      </c>
      <c r="E284">
        <v>0.5</v>
      </c>
      <c r="F284">
        <v>2.0799999999999998E-3</v>
      </c>
      <c r="G284" t="s">
        <v>6585</v>
      </c>
      <c r="H284">
        <v>2.0799999999999998E-3</v>
      </c>
      <c r="I284" t="s">
        <v>6582</v>
      </c>
      <c r="J284" t="s">
        <v>6582</v>
      </c>
    </row>
    <row r="285" spans="1:10" x14ac:dyDescent="0.35">
      <c r="A285" s="40" t="s">
        <v>6711</v>
      </c>
      <c r="B285" s="40" t="s">
        <v>6719</v>
      </c>
      <c r="C285" s="40">
        <v>104132</v>
      </c>
      <c r="D285" t="s">
        <v>6570</v>
      </c>
      <c r="E285">
        <v>8.3299999999999999E-2</v>
      </c>
      <c r="F285">
        <v>5.0000000000000001E-3</v>
      </c>
      <c r="G285" t="s">
        <v>6586</v>
      </c>
      <c r="H285">
        <v>5.0000000000000001E-3</v>
      </c>
      <c r="I285" t="s">
        <v>6582</v>
      </c>
      <c r="J285" t="s">
        <v>6582</v>
      </c>
    </row>
    <row r="286" spans="1:10" x14ac:dyDescent="0.35">
      <c r="A286" s="40" t="s">
        <v>6711</v>
      </c>
      <c r="B286" s="40" t="s">
        <v>6718</v>
      </c>
      <c r="C286" s="40">
        <v>104132</v>
      </c>
      <c r="D286" t="s">
        <v>6613</v>
      </c>
      <c r="E286">
        <v>0</v>
      </c>
      <c r="F286">
        <v>2.043E-2</v>
      </c>
      <c r="G286" t="s">
        <v>6614</v>
      </c>
      <c r="H286">
        <v>2.043E-2</v>
      </c>
      <c r="I286" t="s">
        <v>6582</v>
      </c>
      <c r="J286" t="s">
        <v>6582</v>
      </c>
    </row>
    <row r="287" spans="1:10" x14ac:dyDescent="0.35">
      <c r="A287" s="40" t="s">
        <v>6711</v>
      </c>
      <c r="B287" s="40" t="s">
        <v>6720</v>
      </c>
      <c r="C287" s="40">
        <v>104132</v>
      </c>
      <c r="D287" t="s">
        <v>6571</v>
      </c>
      <c r="E287">
        <v>0.25</v>
      </c>
      <c r="F287">
        <v>1.4200000000000001E-2</v>
      </c>
      <c r="G287" t="s">
        <v>6584</v>
      </c>
      <c r="H287">
        <v>1.4200000000000001E-2</v>
      </c>
      <c r="I287" t="s">
        <v>6582</v>
      </c>
      <c r="J287" t="s">
        <v>6582</v>
      </c>
    </row>
    <row r="288" spans="1:10" x14ac:dyDescent="0.35">
      <c r="A288" s="40" t="s">
        <v>6749</v>
      </c>
      <c r="B288" s="40" t="s">
        <v>6716</v>
      </c>
      <c r="C288" s="40">
        <v>104133</v>
      </c>
      <c r="D288" t="s">
        <v>6569</v>
      </c>
      <c r="E288">
        <v>0.5</v>
      </c>
      <c r="F288">
        <v>9.1E-4</v>
      </c>
      <c r="G288" t="s">
        <v>6585</v>
      </c>
      <c r="H288">
        <v>9.1E-4</v>
      </c>
      <c r="I288" t="s">
        <v>6582</v>
      </c>
      <c r="J288" t="s">
        <v>6582</v>
      </c>
    </row>
    <row r="289" spans="1:10" x14ac:dyDescent="0.35">
      <c r="A289" s="40" t="s">
        <v>6749</v>
      </c>
      <c r="B289" s="40" t="s">
        <v>6719</v>
      </c>
      <c r="C289" s="40">
        <v>104133</v>
      </c>
      <c r="D289" t="s">
        <v>6570</v>
      </c>
      <c r="E289">
        <v>8.3299999999999999E-2</v>
      </c>
      <c r="F289">
        <v>5.0000000000000001E-3</v>
      </c>
      <c r="G289" t="s">
        <v>6586</v>
      </c>
      <c r="H289">
        <v>5.0000000000000001E-3</v>
      </c>
      <c r="I289" t="s">
        <v>6582</v>
      </c>
      <c r="J289" t="s">
        <v>6582</v>
      </c>
    </row>
    <row r="290" spans="1:10" x14ac:dyDescent="0.35">
      <c r="A290" s="40" t="s">
        <v>6749</v>
      </c>
      <c r="B290" s="40" t="s">
        <v>6718</v>
      </c>
      <c r="C290" s="40">
        <v>104133</v>
      </c>
      <c r="D290" t="s">
        <v>6613</v>
      </c>
      <c r="E290">
        <v>0</v>
      </c>
      <c r="F290">
        <v>2.043E-2</v>
      </c>
      <c r="G290" t="s">
        <v>6614</v>
      </c>
      <c r="H290">
        <v>2.043E-2</v>
      </c>
      <c r="I290" t="s">
        <v>6582</v>
      </c>
      <c r="J290" t="s">
        <v>6582</v>
      </c>
    </row>
    <row r="291" spans="1:10" x14ac:dyDescent="0.35">
      <c r="A291" s="40" t="s">
        <v>6749</v>
      </c>
      <c r="B291" s="40" t="s">
        <v>6720</v>
      </c>
      <c r="C291" s="40">
        <v>104133</v>
      </c>
      <c r="D291" t="s">
        <v>6571</v>
      </c>
      <c r="E291">
        <v>0.25</v>
      </c>
      <c r="F291">
        <v>1.4200000000000001E-2</v>
      </c>
      <c r="G291" t="s">
        <v>6584</v>
      </c>
      <c r="H291">
        <v>1.4200000000000001E-2</v>
      </c>
      <c r="I291" t="s">
        <v>6582</v>
      </c>
      <c r="J291" t="s">
        <v>6582</v>
      </c>
    </row>
    <row r="292" spans="1:10" x14ac:dyDescent="0.35">
      <c r="A292" s="40" t="s">
        <v>6696</v>
      </c>
      <c r="B292" s="40" t="s">
        <v>6716</v>
      </c>
      <c r="C292" s="40">
        <v>104135</v>
      </c>
      <c r="D292" t="s">
        <v>6569</v>
      </c>
      <c r="E292">
        <v>0.33</v>
      </c>
      <c r="F292">
        <v>1.5559999999999999E-2</v>
      </c>
      <c r="G292" t="s">
        <v>6585</v>
      </c>
      <c r="H292">
        <v>1.5559999999999999E-2</v>
      </c>
      <c r="I292" t="s">
        <v>6582</v>
      </c>
      <c r="J292" t="s">
        <v>6582</v>
      </c>
    </row>
    <row r="293" spans="1:10" x14ac:dyDescent="0.35">
      <c r="A293" s="40" t="s">
        <v>6696</v>
      </c>
      <c r="B293" s="40" t="s">
        <v>6719</v>
      </c>
      <c r="C293" s="40">
        <v>104135</v>
      </c>
      <c r="D293" t="s">
        <v>6570</v>
      </c>
      <c r="E293">
        <v>8.3299999999999999E-2</v>
      </c>
      <c r="F293">
        <v>3.3300000000000001E-3</v>
      </c>
      <c r="G293" t="s">
        <v>6586</v>
      </c>
      <c r="H293">
        <v>3.3300000000000001E-3</v>
      </c>
      <c r="I293" t="s">
        <v>6582</v>
      </c>
      <c r="J293" t="s">
        <v>6582</v>
      </c>
    </row>
    <row r="294" spans="1:10" x14ac:dyDescent="0.35">
      <c r="A294" s="40" t="s">
        <v>6696</v>
      </c>
      <c r="B294" s="40" t="s">
        <v>6718</v>
      </c>
      <c r="C294" s="40">
        <v>104135</v>
      </c>
      <c r="D294" t="s">
        <v>6571</v>
      </c>
      <c r="E294">
        <v>0.16700000000000001</v>
      </c>
      <c r="F294">
        <v>1.7520000000000001E-2</v>
      </c>
      <c r="G294" t="s">
        <v>6584</v>
      </c>
      <c r="H294">
        <v>1.7520000000000001E-2</v>
      </c>
      <c r="I294" t="s">
        <v>6582</v>
      </c>
      <c r="J294" t="s">
        <v>6582</v>
      </c>
    </row>
    <row r="295" spans="1:10" x14ac:dyDescent="0.35">
      <c r="A295" s="40" t="s">
        <v>6686</v>
      </c>
      <c r="B295" s="40" t="s">
        <v>6716</v>
      </c>
      <c r="C295" s="40">
        <v>104136</v>
      </c>
      <c r="D295" t="s">
        <v>6569</v>
      </c>
      <c r="E295">
        <v>0.33</v>
      </c>
      <c r="F295">
        <v>2.0899999999999998E-3</v>
      </c>
      <c r="G295" t="s">
        <v>6585</v>
      </c>
      <c r="H295">
        <v>2.0899999999999998E-3</v>
      </c>
      <c r="I295" t="s">
        <v>6582</v>
      </c>
      <c r="J295" t="s">
        <v>6582</v>
      </c>
    </row>
    <row r="296" spans="1:10" x14ac:dyDescent="0.35">
      <c r="A296" s="40" t="s">
        <v>6686</v>
      </c>
      <c r="B296" s="40" t="s">
        <v>6719</v>
      </c>
      <c r="C296" s="40">
        <v>104136</v>
      </c>
      <c r="D296" t="s">
        <v>6570</v>
      </c>
      <c r="E296">
        <v>8.3299999999999999E-2</v>
      </c>
      <c r="F296">
        <v>3.3300000000000001E-3</v>
      </c>
      <c r="G296" t="s">
        <v>6586</v>
      </c>
      <c r="H296">
        <v>3.3300000000000001E-3</v>
      </c>
      <c r="I296" t="s">
        <v>6582</v>
      </c>
      <c r="J296" t="s">
        <v>6582</v>
      </c>
    </row>
    <row r="297" spans="1:10" x14ac:dyDescent="0.35">
      <c r="A297" s="40" t="s">
        <v>6686</v>
      </c>
      <c r="B297" s="40" t="s">
        <v>6718</v>
      </c>
      <c r="C297" s="40">
        <v>104136</v>
      </c>
      <c r="D297" t="s">
        <v>6571</v>
      </c>
      <c r="E297">
        <v>0.16700000000000001</v>
      </c>
      <c r="F297">
        <v>1.7520000000000001E-2</v>
      </c>
      <c r="G297" t="s">
        <v>6584</v>
      </c>
      <c r="H297">
        <v>1.7520000000000001E-2</v>
      </c>
      <c r="I297" t="s">
        <v>6582</v>
      </c>
      <c r="J297" t="s">
        <v>6582</v>
      </c>
    </row>
    <row r="298" spans="1:10" x14ac:dyDescent="0.35">
      <c r="A298" s="40" t="s">
        <v>6672</v>
      </c>
      <c r="B298" s="40" t="s">
        <v>6716</v>
      </c>
      <c r="C298" s="40">
        <v>104137</v>
      </c>
      <c r="D298" t="s">
        <v>6569</v>
      </c>
      <c r="E298">
        <v>0.33</v>
      </c>
      <c r="F298">
        <v>8.0999999999999996E-4</v>
      </c>
      <c r="G298" t="s">
        <v>6585</v>
      </c>
      <c r="H298">
        <v>8.0999999999999996E-4</v>
      </c>
      <c r="I298" t="s">
        <v>6582</v>
      </c>
      <c r="J298" t="s">
        <v>6582</v>
      </c>
    </row>
    <row r="299" spans="1:10" x14ac:dyDescent="0.35">
      <c r="A299" s="40" t="s">
        <v>6672</v>
      </c>
      <c r="B299" s="40" t="s">
        <v>6719</v>
      </c>
      <c r="C299" s="40">
        <v>104137</v>
      </c>
      <c r="D299" t="s">
        <v>6570</v>
      </c>
      <c r="E299">
        <v>8.3299999999999999E-2</v>
      </c>
      <c r="F299">
        <v>3.3300000000000001E-3</v>
      </c>
      <c r="G299" t="s">
        <v>6586</v>
      </c>
      <c r="H299">
        <v>3.3300000000000001E-3</v>
      </c>
      <c r="I299" t="s">
        <v>6582</v>
      </c>
      <c r="J299" t="s">
        <v>6582</v>
      </c>
    </row>
    <row r="300" spans="1:10" x14ac:dyDescent="0.35">
      <c r="A300" s="40" t="s">
        <v>6672</v>
      </c>
      <c r="B300" s="40" t="s">
        <v>6718</v>
      </c>
      <c r="C300" s="40">
        <v>104137</v>
      </c>
      <c r="D300" t="s">
        <v>6571</v>
      </c>
      <c r="E300">
        <v>0.16700000000000001</v>
      </c>
      <c r="F300">
        <v>1.7520000000000001E-2</v>
      </c>
      <c r="G300" t="s">
        <v>6584</v>
      </c>
      <c r="H300">
        <v>1.7520000000000001E-2</v>
      </c>
      <c r="I300" t="s">
        <v>6582</v>
      </c>
      <c r="J300" t="s">
        <v>6582</v>
      </c>
    </row>
    <row r="301" spans="1:10" x14ac:dyDescent="0.35">
      <c r="A301" s="40" t="s">
        <v>6712</v>
      </c>
      <c r="B301" s="40" t="s">
        <v>6716</v>
      </c>
      <c r="C301" s="40">
        <v>104139</v>
      </c>
      <c r="D301" t="s">
        <v>6569</v>
      </c>
      <c r="E301">
        <v>0.5</v>
      </c>
      <c r="F301">
        <v>7.0899999999999999E-3</v>
      </c>
      <c r="G301" t="s">
        <v>6585</v>
      </c>
      <c r="H301">
        <v>7.0899999999999999E-3</v>
      </c>
      <c r="I301" t="s">
        <v>6582</v>
      </c>
      <c r="J301" t="s">
        <v>6582</v>
      </c>
    </row>
    <row r="302" spans="1:10" x14ac:dyDescent="0.35">
      <c r="A302" s="40" t="s">
        <v>6712</v>
      </c>
      <c r="B302" s="40" t="s">
        <v>6719</v>
      </c>
      <c r="C302" s="40">
        <v>104139</v>
      </c>
      <c r="D302" t="s">
        <v>6570</v>
      </c>
      <c r="E302">
        <v>8.3299999999999999E-2</v>
      </c>
      <c r="F302">
        <v>4.4299999999999999E-3</v>
      </c>
      <c r="G302" t="s">
        <v>6586</v>
      </c>
      <c r="H302">
        <v>4.4299999999999999E-3</v>
      </c>
      <c r="I302" t="s">
        <v>6582</v>
      </c>
      <c r="J302" t="s">
        <v>6582</v>
      </c>
    </row>
    <row r="303" spans="1:10" x14ac:dyDescent="0.35">
      <c r="A303" s="40" t="s">
        <v>6712</v>
      </c>
      <c r="B303" s="40" t="s">
        <v>6718</v>
      </c>
      <c r="C303" s="40">
        <v>104139</v>
      </c>
      <c r="D303" t="s">
        <v>6613</v>
      </c>
      <c r="E303">
        <v>0</v>
      </c>
      <c r="F303">
        <v>1.6670000000000001E-2</v>
      </c>
      <c r="G303" t="s">
        <v>6614</v>
      </c>
      <c r="H303">
        <v>1.6670000000000001E-2</v>
      </c>
      <c r="I303" t="s">
        <v>6582</v>
      </c>
      <c r="J303" t="s">
        <v>6582</v>
      </c>
    </row>
    <row r="304" spans="1:10" x14ac:dyDescent="0.35">
      <c r="A304" s="40" t="s">
        <v>6712</v>
      </c>
      <c r="B304" s="40" t="s">
        <v>6720</v>
      </c>
      <c r="C304" s="40">
        <v>104139</v>
      </c>
      <c r="D304" t="s">
        <v>6571</v>
      </c>
      <c r="E304">
        <v>0.25</v>
      </c>
      <c r="F304">
        <v>1.3780000000000001E-2</v>
      </c>
      <c r="G304" t="s">
        <v>6584</v>
      </c>
      <c r="H304">
        <v>1.3780000000000001E-2</v>
      </c>
      <c r="I304" t="s">
        <v>6582</v>
      </c>
      <c r="J304" t="s">
        <v>6582</v>
      </c>
    </row>
    <row r="305" spans="1:10" x14ac:dyDescent="0.35">
      <c r="A305" s="40" t="s">
        <v>6750</v>
      </c>
      <c r="B305" s="40" t="s">
        <v>6725</v>
      </c>
      <c r="C305" s="40">
        <v>104432</v>
      </c>
      <c r="D305" t="s">
        <v>6572</v>
      </c>
      <c r="E305">
        <v>0.01</v>
      </c>
      <c r="F305">
        <v>0.01</v>
      </c>
      <c r="H305">
        <v>0.01</v>
      </c>
      <c r="I305" t="s">
        <v>6582</v>
      </c>
      <c r="J305" t="s">
        <v>6582</v>
      </c>
    </row>
    <row r="306" spans="1:10" x14ac:dyDescent="0.35">
      <c r="A306" s="40" t="s">
        <v>1567</v>
      </c>
      <c r="B306" s="40" t="s">
        <v>6723</v>
      </c>
      <c r="C306" s="40" t="s">
        <v>1567</v>
      </c>
      <c r="D306" t="s">
        <v>6573</v>
      </c>
      <c r="E306">
        <v>0.1</v>
      </c>
      <c r="F306">
        <v>0.16667000000000001</v>
      </c>
      <c r="G306" t="s">
        <v>6599</v>
      </c>
      <c r="H306">
        <v>0.16667000000000001</v>
      </c>
      <c r="I306" t="s">
        <v>6582</v>
      </c>
      <c r="J306" t="s">
        <v>6582</v>
      </c>
    </row>
    <row r="307" spans="1:10" x14ac:dyDescent="0.35">
      <c r="A307" s="40" t="s">
        <v>6694</v>
      </c>
      <c r="B307" s="40" t="s">
        <v>6716</v>
      </c>
      <c r="C307" s="40">
        <v>104433</v>
      </c>
      <c r="D307" t="s">
        <v>6569</v>
      </c>
      <c r="E307">
        <v>1</v>
      </c>
      <c r="F307">
        <v>2.6190000000000001E-2</v>
      </c>
      <c r="G307" t="s">
        <v>6585</v>
      </c>
      <c r="H307">
        <v>2.6190000000000001E-2</v>
      </c>
      <c r="I307" t="s">
        <v>6582</v>
      </c>
      <c r="J307" t="s">
        <v>6582</v>
      </c>
    </row>
    <row r="308" spans="1:10" x14ac:dyDescent="0.35">
      <c r="A308" s="40" t="s">
        <v>6694</v>
      </c>
      <c r="B308" s="40" t="s">
        <v>6719</v>
      </c>
      <c r="C308" s="40">
        <v>104433</v>
      </c>
      <c r="D308" t="s">
        <v>6570</v>
      </c>
      <c r="E308">
        <v>8.3299999999999999E-2</v>
      </c>
      <c r="F308">
        <v>0.01</v>
      </c>
      <c r="G308" t="s">
        <v>6586</v>
      </c>
      <c r="H308">
        <v>0.01</v>
      </c>
      <c r="I308" t="s">
        <v>6582</v>
      </c>
      <c r="J308" t="s">
        <v>6582</v>
      </c>
    </row>
    <row r="309" spans="1:10" x14ac:dyDescent="0.35">
      <c r="A309" s="40" t="s">
        <v>6694</v>
      </c>
      <c r="B309" s="40" t="s">
        <v>6718</v>
      </c>
      <c r="C309" s="40">
        <v>104433</v>
      </c>
      <c r="D309" t="s">
        <v>6571</v>
      </c>
      <c r="E309">
        <v>0.5</v>
      </c>
      <c r="F309">
        <v>2.477E-2</v>
      </c>
      <c r="G309" t="s">
        <v>6584</v>
      </c>
      <c r="H309">
        <v>2.477E-2</v>
      </c>
      <c r="I309" t="s">
        <v>6582</v>
      </c>
      <c r="J309" t="s">
        <v>6582</v>
      </c>
    </row>
    <row r="310" spans="1:10" x14ac:dyDescent="0.35">
      <c r="A310" s="40" t="s">
        <v>6751</v>
      </c>
      <c r="B310" s="40" t="s">
        <v>6725</v>
      </c>
      <c r="C310" s="40">
        <v>104461</v>
      </c>
      <c r="D310" t="s">
        <v>6572</v>
      </c>
      <c r="E310">
        <v>0.16700000000000001</v>
      </c>
      <c r="F310">
        <v>5.6669999999999998E-2</v>
      </c>
      <c r="G310" t="s">
        <v>6581</v>
      </c>
      <c r="H310">
        <v>5.6669999999999998E-2</v>
      </c>
      <c r="I310" t="s">
        <v>6582</v>
      </c>
      <c r="J310" t="s">
        <v>6582</v>
      </c>
    </row>
    <row r="311" spans="1:10" x14ac:dyDescent="0.35">
      <c r="A311" s="40" t="s">
        <v>319</v>
      </c>
      <c r="B311" s="40" t="s">
        <v>6728</v>
      </c>
      <c r="C311" s="40" t="s">
        <v>319</v>
      </c>
      <c r="D311" t="s">
        <v>6573</v>
      </c>
      <c r="E311">
        <v>0.1</v>
      </c>
      <c r="F311">
        <v>3.6670000000000001E-2</v>
      </c>
      <c r="G311" t="s">
        <v>6599</v>
      </c>
      <c r="H311">
        <v>3.6670000000000001E-2</v>
      </c>
      <c r="I311" t="s">
        <v>6582</v>
      </c>
      <c r="J311" t="s">
        <v>6582</v>
      </c>
    </row>
    <row r="312" spans="1:10" x14ac:dyDescent="0.35">
      <c r="A312" s="40" t="s">
        <v>6683</v>
      </c>
      <c r="B312" s="40" t="s">
        <v>6716</v>
      </c>
      <c r="C312" s="40">
        <v>104465</v>
      </c>
      <c r="D312" t="s">
        <v>6569</v>
      </c>
      <c r="E312">
        <v>0.33</v>
      </c>
      <c r="F312">
        <v>1.29E-2</v>
      </c>
      <c r="G312" t="s">
        <v>6585</v>
      </c>
      <c r="H312">
        <v>1.29E-2</v>
      </c>
      <c r="I312" t="s">
        <v>6582</v>
      </c>
      <c r="J312" t="s">
        <v>6582</v>
      </c>
    </row>
    <row r="313" spans="1:10" x14ac:dyDescent="0.35">
      <c r="A313" s="40" t="s">
        <v>6683</v>
      </c>
      <c r="B313" s="40" t="s">
        <v>6719</v>
      </c>
      <c r="C313" s="40">
        <v>104465</v>
      </c>
      <c r="D313" t="s">
        <v>6570</v>
      </c>
      <c r="E313">
        <v>8.3299999999999999E-2</v>
      </c>
      <c r="F313">
        <v>5.3600000000000002E-3</v>
      </c>
      <c r="G313" t="s">
        <v>6586</v>
      </c>
      <c r="H313">
        <v>5.3600000000000002E-3</v>
      </c>
      <c r="I313" t="s">
        <v>6582</v>
      </c>
      <c r="J313" t="s">
        <v>6582</v>
      </c>
    </row>
    <row r="314" spans="1:10" x14ac:dyDescent="0.35">
      <c r="A314" s="40" t="s">
        <v>6683</v>
      </c>
      <c r="B314" s="40" t="s">
        <v>6718</v>
      </c>
      <c r="C314" s="40">
        <v>104465</v>
      </c>
      <c r="D314" t="s">
        <v>6571</v>
      </c>
      <c r="E314">
        <v>0.25</v>
      </c>
      <c r="F314">
        <v>1.332E-2</v>
      </c>
      <c r="G314" t="s">
        <v>6584</v>
      </c>
      <c r="H314">
        <v>1.332E-2</v>
      </c>
      <c r="I314" t="s">
        <v>6582</v>
      </c>
      <c r="J314" t="s">
        <v>6582</v>
      </c>
    </row>
    <row r="315" spans="1:10" x14ac:dyDescent="0.35">
      <c r="A315" s="40" t="s">
        <v>318</v>
      </c>
      <c r="B315" s="40" t="s">
        <v>6728</v>
      </c>
      <c r="C315" s="40" t="s">
        <v>318</v>
      </c>
      <c r="D315" t="s">
        <v>6573</v>
      </c>
      <c r="E315">
        <v>0.1</v>
      </c>
      <c r="F315">
        <v>3.6670000000000001E-2</v>
      </c>
      <c r="G315" t="s">
        <v>6599</v>
      </c>
      <c r="H315">
        <v>3.6670000000000001E-2</v>
      </c>
      <c r="I315" t="s">
        <v>6582</v>
      </c>
      <c r="J315" t="s">
        <v>6582</v>
      </c>
    </row>
    <row r="316" spans="1:10" x14ac:dyDescent="0.35">
      <c r="A316" s="40" t="s">
        <v>6710</v>
      </c>
      <c r="B316" s="40" t="s">
        <v>6716</v>
      </c>
      <c r="C316" s="40">
        <v>104472</v>
      </c>
      <c r="D316" t="s">
        <v>6569</v>
      </c>
      <c r="E316">
        <v>0.5</v>
      </c>
      <c r="F316">
        <v>1.221E-2</v>
      </c>
      <c r="G316" t="s">
        <v>6585</v>
      </c>
      <c r="H316">
        <v>1.221E-2</v>
      </c>
      <c r="I316" t="s">
        <v>6582</v>
      </c>
      <c r="J316" t="s">
        <v>6582</v>
      </c>
    </row>
    <row r="317" spans="1:10" x14ac:dyDescent="0.35">
      <c r="A317" s="40" t="s">
        <v>6710</v>
      </c>
      <c r="B317" s="40" t="s">
        <v>6719</v>
      </c>
      <c r="C317" s="40">
        <v>104472</v>
      </c>
      <c r="D317" t="s">
        <v>6570</v>
      </c>
      <c r="E317">
        <v>8.3299999999999999E-2</v>
      </c>
      <c r="F317">
        <v>4.6499999999999996E-3</v>
      </c>
      <c r="G317" t="s">
        <v>6586</v>
      </c>
      <c r="H317">
        <v>4.6499999999999996E-3</v>
      </c>
      <c r="I317" t="s">
        <v>6582</v>
      </c>
      <c r="J317" t="s">
        <v>6582</v>
      </c>
    </row>
    <row r="318" spans="1:10" x14ac:dyDescent="0.35">
      <c r="A318" s="40" t="s">
        <v>6710</v>
      </c>
      <c r="B318" s="40" t="s">
        <v>6743</v>
      </c>
      <c r="C318" s="40">
        <v>104472</v>
      </c>
      <c r="D318" t="s">
        <v>6613</v>
      </c>
      <c r="E318">
        <v>0</v>
      </c>
      <c r="F318">
        <v>1.6670000000000001E-2</v>
      </c>
      <c r="G318" t="s">
        <v>6614</v>
      </c>
      <c r="H318">
        <v>1.6670000000000001E-2</v>
      </c>
      <c r="I318" t="s">
        <v>6582</v>
      </c>
      <c r="J318" t="s">
        <v>6582</v>
      </c>
    </row>
    <row r="319" spans="1:10" x14ac:dyDescent="0.35">
      <c r="A319" s="40" t="s">
        <v>6710</v>
      </c>
      <c r="B319" s="40" t="s">
        <v>6718</v>
      </c>
      <c r="C319" s="40">
        <v>104472</v>
      </c>
      <c r="D319" t="s">
        <v>6571</v>
      </c>
      <c r="E319">
        <v>0.25</v>
      </c>
      <c r="F319">
        <v>1.2919999999999999E-2</v>
      </c>
      <c r="G319" t="s">
        <v>6584</v>
      </c>
      <c r="H319">
        <v>1.2919999999999999E-2</v>
      </c>
      <c r="I319" t="s">
        <v>6582</v>
      </c>
      <c r="J319" t="s">
        <v>6582</v>
      </c>
    </row>
    <row r="320" spans="1:10" x14ac:dyDescent="0.35">
      <c r="A320" s="40" t="s">
        <v>6752</v>
      </c>
      <c r="B320" s="40" t="s">
        <v>6718</v>
      </c>
      <c r="C320" s="40">
        <v>105001</v>
      </c>
      <c r="D320" t="s">
        <v>6571</v>
      </c>
      <c r="E320">
        <v>0.15</v>
      </c>
      <c r="F320">
        <v>1.39E-3</v>
      </c>
      <c r="G320" t="s">
        <v>6584</v>
      </c>
      <c r="H320">
        <v>1.39E-3</v>
      </c>
      <c r="I320" t="s">
        <v>6582</v>
      </c>
      <c r="J320" t="s">
        <v>6582</v>
      </c>
    </row>
    <row r="321" spans="1:10" x14ac:dyDescent="0.35">
      <c r="A321" s="40" t="s">
        <v>6752</v>
      </c>
      <c r="B321" s="40" t="s">
        <v>6720</v>
      </c>
      <c r="C321" s="40">
        <v>105001</v>
      </c>
      <c r="D321" t="s">
        <v>6613</v>
      </c>
      <c r="E321">
        <v>8.3000000000000004E-2</v>
      </c>
      <c r="F321">
        <v>1E-3</v>
      </c>
      <c r="G321" t="s">
        <v>6615</v>
      </c>
      <c r="H321">
        <v>1E-3</v>
      </c>
      <c r="I321" t="s">
        <v>6582</v>
      </c>
      <c r="J321" t="s">
        <v>6582</v>
      </c>
    </row>
    <row r="322" spans="1:10" x14ac:dyDescent="0.35">
      <c r="A322" s="40" t="s">
        <v>6677</v>
      </c>
      <c r="B322" s="40" t="s">
        <v>6716</v>
      </c>
      <c r="C322" s="40">
        <v>105017</v>
      </c>
      <c r="D322" t="s">
        <v>6569</v>
      </c>
      <c r="E322">
        <v>0.25</v>
      </c>
      <c r="F322">
        <v>2.4599999999999999E-3</v>
      </c>
      <c r="G322" t="s">
        <v>6585</v>
      </c>
      <c r="H322">
        <v>2.4599999999999999E-3</v>
      </c>
      <c r="I322" t="s">
        <v>6582</v>
      </c>
      <c r="J322" t="s">
        <v>6582</v>
      </c>
    </row>
    <row r="323" spans="1:10" x14ac:dyDescent="0.35">
      <c r="A323" s="40" t="s">
        <v>6677</v>
      </c>
      <c r="B323" s="40" t="s">
        <v>6719</v>
      </c>
      <c r="C323" s="40">
        <v>105017</v>
      </c>
      <c r="D323" t="s">
        <v>6570</v>
      </c>
      <c r="E323">
        <v>8.3299999999999999E-2</v>
      </c>
      <c r="F323">
        <v>3.46E-3</v>
      </c>
      <c r="G323" t="s">
        <v>6586</v>
      </c>
      <c r="H323">
        <v>3.46E-3</v>
      </c>
      <c r="I323" t="s">
        <v>6582</v>
      </c>
      <c r="J323" t="s">
        <v>6582</v>
      </c>
    </row>
    <row r="324" spans="1:10" x14ac:dyDescent="0.35">
      <c r="A324" s="40" t="s">
        <v>6677</v>
      </c>
      <c r="B324" s="40" t="s">
        <v>6718</v>
      </c>
      <c r="C324" s="40">
        <v>105017</v>
      </c>
      <c r="D324" t="s">
        <v>6571</v>
      </c>
      <c r="E324">
        <v>0.25</v>
      </c>
      <c r="F324">
        <v>8.8800000000000007E-3</v>
      </c>
      <c r="G324" t="s">
        <v>6584</v>
      </c>
      <c r="H324">
        <v>8.8800000000000007E-3</v>
      </c>
      <c r="I324" t="s">
        <v>6582</v>
      </c>
      <c r="J324" t="s">
        <v>6582</v>
      </c>
    </row>
    <row r="325" spans="1:10" x14ac:dyDescent="0.35">
      <c r="A325" s="40" t="s">
        <v>4726</v>
      </c>
      <c r="B325" s="40" t="s">
        <v>6716</v>
      </c>
      <c r="C325" s="40" t="s">
        <v>4726</v>
      </c>
      <c r="D325" t="s">
        <v>6569</v>
      </c>
      <c r="E325">
        <v>0.17</v>
      </c>
      <c r="F325">
        <v>2.8500000000000001E-3</v>
      </c>
      <c r="G325" t="s">
        <v>6585</v>
      </c>
      <c r="H325">
        <v>2.8500000000000001E-3</v>
      </c>
      <c r="I325" t="s">
        <v>6582</v>
      </c>
      <c r="J325" t="s">
        <v>6582</v>
      </c>
    </row>
    <row r="326" spans="1:10" x14ac:dyDescent="0.35">
      <c r="A326" s="40" t="s">
        <v>4726</v>
      </c>
      <c r="B326" s="40" t="s">
        <v>6719</v>
      </c>
      <c r="C326" s="40" t="s">
        <v>4726</v>
      </c>
      <c r="D326" t="s">
        <v>6570</v>
      </c>
      <c r="E326">
        <v>8.3299999999999999E-2</v>
      </c>
      <c r="F326">
        <v>7.4999999999999997E-3</v>
      </c>
      <c r="G326" t="s">
        <v>6586</v>
      </c>
      <c r="H326">
        <v>1.8E-3</v>
      </c>
      <c r="I326" t="s">
        <v>6582</v>
      </c>
      <c r="J326" t="s">
        <v>6582</v>
      </c>
    </row>
    <row r="327" spans="1:10" x14ac:dyDescent="0.35">
      <c r="A327" s="40" t="s">
        <v>3674</v>
      </c>
      <c r="B327" s="40" t="s">
        <v>6723</v>
      </c>
      <c r="C327" s="40" t="s">
        <v>3674</v>
      </c>
      <c r="D327" t="s">
        <v>6571</v>
      </c>
      <c r="E327">
        <v>0.5</v>
      </c>
      <c r="F327">
        <v>1.47E-2</v>
      </c>
      <c r="G327" t="s">
        <v>6584</v>
      </c>
      <c r="H327">
        <v>1.47E-2</v>
      </c>
      <c r="I327" t="s">
        <v>6582</v>
      </c>
      <c r="J327" t="s">
        <v>6582</v>
      </c>
    </row>
    <row r="328" spans="1:10" x14ac:dyDescent="0.35">
      <c r="A328" s="40" t="s">
        <v>6704</v>
      </c>
      <c r="B328" s="40" t="s">
        <v>6725</v>
      </c>
      <c r="C328" s="40">
        <v>105944</v>
      </c>
      <c r="D328" t="s">
        <v>6569</v>
      </c>
      <c r="E328">
        <v>0.16600000000000001</v>
      </c>
      <c r="F328">
        <v>3.0000000000000001E-3</v>
      </c>
      <c r="G328" t="s">
        <v>6585</v>
      </c>
      <c r="H328">
        <v>3.0000000000000001E-3</v>
      </c>
      <c r="I328" t="s">
        <v>6582</v>
      </c>
      <c r="J328" t="s">
        <v>6582</v>
      </c>
    </row>
    <row r="329" spans="1:10" x14ac:dyDescent="0.35">
      <c r="A329" s="40" t="s">
        <v>6704</v>
      </c>
      <c r="B329" s="40" t="s">
        <v>6724</v>
      </c>
      <c r="C329" s="40">
        <v>105944</v>
      </c>
      <c r="D329" t="s">
        <v>6570</v>
      </c>
      <c r="E329">
        <v>8.3299999999999999E-2</v>
      </c>
      <c r="F329">
        <v>9.0000000000000006E-5</v>
      </c>
      <c r="G329" t="s">
        <v>6586</v>
      </c>
      <c r="H329">
        <v>9.0000000000000006E-5</v>
      </c>
      <c r="I329" t="s">
        <v>6582</v>
      </c>
      <c r="J329" t="s">
        <v>6582</v>
      </c>
    </row>
    <row r="330" spans="1:10" x14ac:dyDescent="0.35">
      <c r="A330" s="40" t="s">
        <v>207</v>
      </c>
      <c r="B330" s="40" t="s">
        <v>6725</v>
      </c>
      <c r="C330" s="40" t="s">
        <v>207</v>
      </c>
      <c r="D330" t="s">
        <v>6572</v>
      </c>
      <c r="E330">
        <v>0.16700000000000001</v>
      </c>
      <c r="F330">
        <v>5.4800000000000001E-2</v>
      </c>
      <c r="G330" t="s">
        <v>6581</v>
      </c>
      <c r="H330">
        <v>5.4800000000000001E-2</v>
      </c>
      <c r="I330" t="s">
        <v>6582</v>
      </c>
      <c r="J330" t="s">
        <v>6582</v>
      </c>
    </row>
    <row r="331" spans="1:10" x14ac:dyDescent="0.35">
      <c r="A331" s="40" t="s">
        <v>183</v>
      </c>
      <c r="B331" s="40" t="s">
        <v>6716</v>
      </c>
      <c r="C331" s="40" t="s">
        <v>183</v>
      </c>
      <c r="D331" t="s">
        <v>6571</v>
      </c>
      <c r="E331">
        <v>0.33</v>
      </c>
      <c r="F331">
        <v>1.108E-2</v>
      </c>
      <c r="G331" t="s">
        <v>6584</v>
      </c>
      <c r="H331">
        <v>1.108E-2</v>
      </c>
      <c r="I331" t="s">
        <v>6582</v>
      </c>
      <c r="J331" t="s">
        <v>6582</v>
      </c>
    </row>
    <row r="332" spans="1:10" x14ac:dyDescent="0.35">
      <c r="A332" s="40" t="s">
        <v>6616</v>
      </c>
      <c r="B332" s="40" t="s">
        <v>6716</v>
      </c>
      <c r="C332" s="40" t="s">
        <v>188</v>
      </c>
      <c r="D332" t="s">
        <v>6569</v>
      </c>
      <c r="E332">
        <v>1E-4</v>
      </c>
      <c r="F332">
        <v>1.061E-2</v>
      </c>
      <c r="G332" t="s">
        <v>6585</v>
      </c>
      <c r="H332">
        <v>1.061E-2</v>
      </c>
      <c r="I332" t="s">
        <v>6582</v>
      </c>
      <c r="J332" t="s">
        <v>6582</v>
      </c>
    </row>
    <row r="333" spans="1:10" x14ac:dyDescent="0.35">
      <c r="A333" s="40" t="s">
        <v>6616</v>
      </c>
      <c r="B333" s="40" t="s">
        <v>6719</v>
      </c>
      <c r="C333" s="40" t="s">
        <v>188</v>
      </c>
      <c r="D333" t="s">
        <v>6570</v>
      </c>
      <c r="E333">
        <v>8.3299999999999999E-2</v>
      </c>
      <c r="F333">
        <v>5.3299999999999997E-3</v>
      </c>
      <c r="G333" t="s">
        <v>6586</v>
      </c>
      <c r="H333">
        <v>3.8999999999999998E-3</v>
      </c>
      <c r="I333" t="s">
        <v>6582</v>
      </c>
      <c r="J333" t="s">
        <v>6582</v>
      </c>
    </row>
    <row r="334" spans="1:10" x14ac:dyDescent="0.35">
      <c r="A334" s="40" t="s">
        <v>185</v>
      </c>
      <c r="B334" s="40" t="s">
        <v>6716</v>
      </c>
      <c r="C334" s="40" t="s">
        <v>185</v>
      </c>
      <c r="D334" t="s">
        <v>6617</v>
      </c>
      <c r="E334">
        <v>0</v>
      </c>
      <c r="F334">
        <v>5.8E-4</v>
      </c>
      <c r="G334" t="s">
        <v>6618</v>
      </c>
      <c r="H334">
        <v>5.8E-4</v>
      </c>
      <c r="I334" t="s">
        <v>6582</v>
      </c>
      <c r="J334" t="s">
        <v>6582</v>
      </c>
    </row>
    <row r="335" spans="1:10" x14ac:dyDescent="0.35">
      <c r="A335" s="40" t="s">
        <v>6619</v>
      </c>
      <c r="B335" s="40" t="s">
        <v>6716</v>
      </c>
      <c r="C335" s="40" t="s">
        <v>187</v>
      </c>
      <c r="D335" t="s">
        <v>6569</v>
      </c>
      <c r="E335">
        <v>0.5</v>
      </c>
      <c r="F335">
        <v>9.9900000000000006E-3</v>
      </c>
      <c r="G335" t="s">
        <v>6585</v>
      </c>
      <c r="H335">
        <v>9.9900000000000006E-3</v>
      </c>
      <c r="I335" t="s">
        <v>6582</v>
      </c>
      <c r="J335" t="s">
        <v>6582</v>
      </c>
    </row>
    <row r="336" spans="1:10" x14ac:dyDescent="0.35">
      <c r="A336" s="40" t="s">
        <v>6619</v>
      </c>
      <c r="B336" s="40" t="s">
        <v>6719</v>
      </c>
      <c r="C336" s="40" t="s">
        <v>187</v>
      </c>
      <c r="D336" t="s">
        <v>6570</v>
      </c>
      <c r="E336">
        <v>8.3299999999999999E-2</v>
      </c>
      <c r="F336">
        <v>0.01</v>
      </c>
      <c r="G336" t="s">
        <v>6586</v>
      </c>
      <c r="H336">
        <v>0.01</v>
      </c>
      <c r="I336" t="s">
        <v>6582</v>
      </c>
      <c r="J336" t="s">
        <v>6582</v>
      </c>
    </row>
    <row r="337" spans="1:10" x14ac:dyDescent="0.35">
      <c r="A337" s="40" t="s">
        <v>6619</v>
      </c>
      <c r="B337" s="40" t="s">
        <v>6718</v>
      </c>
      <c r="C337" s="40" t="s">
        <v>187</v>
      </c>
      <c r="D337" t="s">
        <v>6571</v>
      </c>
      <c r="E337">
        <v>0</v>
      </c>
      <c r="F337">
        <v>5.0299999999999997E-3</v>
      </c>
      <c r="G337" t="s">
        <v>6620</v>
      </c>
      <c r="H337">
        <v>5.0299999999999997E-3</v>
      </c>
      <c r="I337" t="s">
        <v>6582</v>
      </c>
      <c r="J337" t="s">
        <v>6582</v>
      </c>
    </row>
    <row r="338" spans="1:10" x14ac:dyDescent="0.35">
      <c r="A338" s="40" t="s">
        <v>186</v>
      </c>
      <c r="B338" s="40" t="s">
        <v>6716</v>
      </c>
      <c r="C338" s="40" t="s">
        <v>186</v>
      </c>
      <c r="D338" t="s">
        <v>6621</v>
      </c>
      <c r="E338">
        <v>0.41599999999999998</v>
      </c>
      <c r="F338">
        <v>2E-3</v>
      </c>
      <c r="G338" t="s">
        <v>6622</v>
      </c>
      <c r="H338">
        <v>2E-3</v>
      </c>
      <c r="I338" t="s">
        <v>6582</v>
      </c>
      <c r="J338" t="s">
        <v>6582</v>
      </c>
    </row>
    <row r="339" spans="1:10" x14ac:dyDescent="0.35">
      <c r="A339" s="40" t="s">
        <v>6623</v>
      </c>
      <c r="B339" s="40" t="s">
        <v>6716</v>
      </c>
      <c r="C339" s="40" t="s">
        <v>209</v>
      </c>
      <c r="D339" t="s">
        <v>6569</v>
      </c>
      <c r="E339">
        <v>0.33</v>
      </c>
      <c r="F339">
        <v>1.1270000000000001E-2</v>
      </c>
      <c r="G339" t="s">
        <v>6585</v>
      </c>
      <c r="H339">
        <v>1.1270000000000001E-2</v>
      </c>
      <c r="I339" t="s">
        <v>6582</v>
      </c>
      <c r="J339" t="s">
        <v>6582</v>
      </c>
    </row>
    <row r="340" spans="1:10" x14ac:dyDescent="0.35">
      <c r="A340" s="40" t="s">
        <v>6623</v>
      </c>
      <c r="B340" s="40" t="s">
        <v>6719</v>
      </c>
      <c r="C340" s="40" t="s">
        <v>209</v>
      </c>
      <c r="D340" t="s">
        <v>6570</v>
      </c>
      <c r="E340">
        <v>8.3299999999999999E-2</v>
      </c>
      <c r="F340">
        <v>4.7999999999999996E-3</v>
      </c>
      <c r="G340" t="s">
        <v>6586</v>
      </c>
      <c r="H340">
        <v>4.7999999999999996E-3</v>
      </c>
      <c r="I340" t="s">
        <v>6582</v>
      </c>
      <c r="J340" t="s">
        <v>6582</v>
      </c>
    </row>
    <row r="341" spans="1:10" x14ac:dyDescent="0.35">
      <c r="A341" s="40" t="s">
        <v>6623</v>
      </c>
      <c r="B341" s="40" t="s">
        <v>6718</v>
      </c>
      <c r="C341" s="40" t="s">
        <v>209</v>
      </c>
      <c r="D341" t="s">
        <v>6571</v>
      </c>
      <c r="E341">
        <v>0.75</v>
      </c>
      <c r="F341">
        <v>4.0899999999999999E-2</v>
      </c>
      <c r="G341" t="s">
        <v>6584</v>
      </c>
      <c r="H341">
        <v>4.0899999999999999E-2</v>
      </c>
      <c r="I341" t="s">
        <v>6582</v>
      </c>
      <c r="J341" t="s">
        <v>6582</v>
      </c>
    </row>
    <row r="342" spans="1:10" x14ac:dyDescent="0.35">
      <c r="A342" s="40" t="s">
        <v>6623</v>
      </c>
      <c r="B342" s="40" t="s">
        <v>6743</v>
      </c>
      <c r="C342" s="40" t="s">
        <v>209</v>
      </c>
      <c r="D342" t="s">
        <v>6571</v>
      </c>
      <c r="E342">
        <v>0.25</v>
      </c>
      <c r="F342">
        <v>1.5100000000000001E-2</v>
      </c>
      <c r="G342" t="s">
        <v>6584</v>
      </c>
      <c r="H342">
        <v>1.5100000000000001E-2</v>
      </c>
      <c r="I342" t="s">
        <v>6582</v>
      </c>
      <c r="J342" t="s">
        <v>6582</v>
      </c>
    </row>
    <row r="343" spans="1:10" x14ac:dyDescent="0.35">
      <c r="A343" s="40" t="s">
        <v>6624</v>
      </c>
      <c r="B343" s="40" t="s">
        <v>6716</v>
      </c>
      <c r="C343" s="40" t="s">
        <v>208</v>
      </c>
      <c r="D343" t="s">
        <v>6569</v>
      </c>
      <c r="E343">
        <v>0.33</v>
      </c>
      <c r="F343">
        <v>1.21E-2</v>
      </c>
      <c r="G343" t="s">
        <v>6585</v>
      </c>
      <c r="H343">
        <v>1.21E-2</v>
      </c>
      <c r="I343" t="s">
        <v>6582</v>
      </c>
      <c r="J343" t="s">
        <v>6582</v>
      </c>
    </row>
    <row r="344" spans="1:10" x14ac:dyDescent="0.35">
      <c r="A344" s="40" t="s">
        <v>6624</v>
      </c>
      <c r="B344" s="40" t="s">
        <v>6719</v>
      </c>
      <c r="C344" s="40" t="s">
        <v>208</v>
      </c>
      <c r="D344" t="s">
        <v>6570</v>
      </c>
      <c r="E344">
        <v>8.3299999999999999E-2</v>
      </c>
      <c r="F344">
        <v>8.6999999999999994E-3</v>
      </c>
      <c r="G344" t="s">
        <v>6586</v>
      </c>
      <c r="H344">
        <v>8.6999999999999994E-3</v>
      </c>
      <c r="I344" t="s">
        <v>6582</v>
      </c>
      <c r="J344" t="s">
        <v>6582</v>
      </c>
    </row>
    <row r="345" spans="1:10" x14ac:dyDescent="0.35">
      <c r="A345" s="40" t="s">
        <v>6624</v>
      </c>
      <c r="B345" s="40" t="s">
        <v>6718</v>
      </c>
      <c r="C345" s="40" t="s">
        <v>208</v>
      </c>
      <c r="D345" t="s">
        <v>6571</v>
      </c>
      <c r="E345">
        <v>0.25</v>
      </c>
      <c r="F345">
        <v>1.4999999999999999E-2</v>
      </c>
      <c r="G345" t="s">
        <v>6584</v>
      </c>
      <c r="H345">
        <v>1.4999999999999999E-2</v>
      </c>
      <c r="I345" t="s">
        <v>6582</v>
      </c>
      <c r="J345" t="s">
        <v>6582</v>
      </c>
    </row>
    <row r="346" spans="1:10" x14ac:dyDescent="0.35">
      <c r="A346" s="40" t="s">
        <v>6625</v>
      </c>
      <c r="B346" s="40" t="s">
        <v>6716</v>
      </c>
      <c r="C346" s="40" t="s">
        <v>211</v>
      </c>
      <c r="D346" t="s">
        <v>6569</v>
      </c>
      <c r="E346">
        <v>0.33</v>
      </c>
      <c r="F346">
        <v>1.8E-3</v>
      </c>
      <c r="G346" t="s">
        <v>6585</v>
      </c>
      <c r="H346">
        <v>1.8E-3</v>
      </c>
      <c r="I346" t="s">
        <v>6582</v>
      </c>
      <c r="J346" t="s">
        <v>6582</v>
      </c>
    </row>
    <row r="347" spans="1:10" x14ac:dyDescent="0.35">
      <c r="A347" s="40" t="s">
        <v>6625</v>
      </c>
      <c r="B347" s="40" t="s">
        <v>6719</v>
      </c>
      <c r="C347" s="40" t="s">
        <v>211</v>
      </c>
      <c r="D347" t="s">
        <v>6570</v>
      </c>
      <c r="E347">
        <v>8.3299999999999999E-2</v>
      </c>
      <c r="F347">
        <v>1.39E-3</v>
      </c>
      <c r="G347" t="s">
        <v>6586</v>
      </c>
      <c r="H347">
        <v>1.39E-3</v>
      </c>
      <c r="I347" t="s">
        <v>6582</v>
      </c>
      <c r="J347" t="s">
        <v>6582</v>
      </c>
    </row>
    <row r="348" spans="1:10" x14ac:dyDescent="0.35">
      <c r="A348" s="40" t="s">
        <v>6625</v>
      </c>
      <c r="B348" s="40" t="s">
        <v>6718</v>
      </c>
      <c r="C348" s="40" t="s">
        <v>211</v>
      </c>
      <c r="D348" t="s">
        <v>6571</v>
      </c>
      <c r="E348">
        <v>0.16700000000000001</v>
      </c>
      <c r="F348">
        <v>6.8500000000000002E-3</v>
      </c>
      <c r="G348" t="s">
        <v>6584</v>
      </c>
      <c r="H348">
        <v>6.8500000000000002E-3</v>
      </c>
      <c r="I348" t="s">
        <v>6582</v>
      </c>
      <c r="J348" t="s">
        <v>6582</v>
      </c>
    </row>
    <row r="349" spans="1:10" x14ac:dyDescent="0.35">
      <c r="A349" s="40" t="s">
        <v>6625</v>
      </c>
      <c r="B349" s="40" t="s">
        <v>6720</v>
      </c>
      <c r="C349" s="40" t="s">
        <v>211</v>
      </c>
      <c r="D349" t="s">
        <v>6571</v>
      </c>
      <c r="E349">
        <v>0.16700000000000001</v>
      </c>
      <c r="F349">
        <v>6.8500000000000002E-3</v>
      </c>
      <c r="G349" t="s">
        <v>6584</v>
      </c>
      <c r="H349">
        <v>6.8500000000000002E-3</v>
      </c>
      <c r="I349" t="s">
        <v>6582</v>
      </c>
      <c r="J349" t="s">
        <v>6582</v>
      </c>
    </row>
    <row r="350" spans="1:10" x14ac:dyDescent="0.35">
      <c r="A350" s="40" t="s">
        <v>6626</v>
      </c>
      <c r="B350" s="40" t="s">
        <v>6716</v>
      </c>
      <c r="C350" s="40" t="s">
        <v>210</v>
      </c>
      <c r="D350" t="s">
        <v>6569</v>
      </c>
      <c r="E350">
        <v>0.33</v>
      </c>
      <c r="F350">
        <v>1.5900000000000001E-3</v>
      </c>
      <c r="G350" t="s">
        <v>6585</v>
      </c>
      <c r="H350">
        <v>1.5900000000000001E-3</v>
      </c>
      <c r="I350" t="s">
        <v>6582</v>
      </c>
      <c r="J350" t="s">
        <v>6582</v>
      </c>
    </row>
    <row r="351" spans="1:10" x14ac:dyDescent="0.35">
      <c r="A351" s="40" t="s">
        <v>6626</v>
      </c>
      <c r="B351" s="40" t="s">
        <v>6719</v>
      </c>
      <c r="C351" s="40" t="s">
        <v>210</v>
      </c>
      <c r="D351" t="s">
        <v>6570</v>
      </c>
      <c r="E351">
        <v>8.3299999999999999E-2</v>
      </c>
      <c r="F351">
        <v>1.4400000000000001E-3</v>
      </c>
      <c r="G351" t="s">
        <v>6586</v>
      </c>
      <c r="H351">
        <v>1.4400000000000001E-3</v>
      </c>
      <c r="I351" t="s">
        <v>6582</v>
      </c>
      <c r="J351" t="s">
        <v>6582</v>
      </c>
    </row>
    <row r="352" spans="1:10" x14ac:dyDescent="0.35">
      <c r="A352" s="40" t="s">
        <v>6626</v>
      </c>
      <c r="B352" s="40" t="s">
        <v>6718</v>
      </c>
      <c r="C352" s="40" t="s">
        <v>210</v>
      </c>
      <c r="D352" t="s">
        <v>6571</v>
      </c>
      <c r="E352">
        <v>0.25</v>
      </c>
      <c r="F352">
        <v>6.4799999999999996E-3</v>
      </c>
      <c r="G352" t="s">
        <v>6584</v>
      </c>
      <c r="H352">
        <v>6.4799999999999996E-3</v>
      </c>
      <c r="I352" t="s">
        <v>6582</v>
      </c>
      <c r="J352" t="s">
        <v>6582</v>
      </c>
    </row>
    <row r="353" spans="1:10" x14ac:dyDescent="0.35">
      <c r="A353" s="40" t="s">
        <v>6626</v>
      </c>
      <c r="B353" s="40" t="s">
        <v>6720</v>
      </c>
      <c r="C353" s="40" t="s">
        <v>210</v>
      </c>
      <c r="D353" t="s">
        <v>6571</v>
      </c>
      <c r="E353">
        <v>0.25</v>
      </c>
      <c r="F353">
        <v>6.4799999999999996E-3</v>
      </c>
      <c r="G353" t="s">
        <v>6584</v>
      </c>
      <c r="H353">
        <v>6.4799999999999996E-3</v>
      </c>
      <c r="I353" t="s">
        <v>6582</v>
      </c>
      <c r="J353" t="s">
        <v>6582</v>
      </c>
    </row>
    <row r="354" spans="1:10" x14ac:dyDescent="0.35">
      <c r="A354" s="40" t="s">
        <v>227</v>
      </c>
      <c r="B354" s="40" t="s">
        <v>6725</v>
      </c>
      <c r="C354" s="40" t="s">
        <v>227</v>
      </c>
      <c r="D354" t="s">
        <v>6572</v>
      </c>
      <c r="E354">
        <v>0.16700000000000001</v>
      </c>
      <c r="F354">
        <v>2.1899999999999999E-2</v>
      </c>
      <c r="G354" t="s">
        <v>6581</v>
      </c>
      <c r="H354">
        <v>2.1899999999999999E-2</v>
      </c>
      <c r="I354" t="s">
        <v>6582</v>
      </c>
      <c r="J354" t="s">
        <v>6582</v>
      </c>
    </row>
    <row r="355" spans="1:10" x14ac:dyDescent="0.35">
      <c r="A355" s="40" t="s">
        <v>213</v>
      </c>
      <c r="B355" s="40" t="s">
        <v>6720</v>
      </c>
      <c r="C355" s="40" t="s">
        <v>213</v>
      </c>
      <c r="D355" t="s">
        <v>6572</v>
      </c>
      <c r="E355">
        <v>0.16700000000000001</v>
      </c>
      <c r="F355">
        <v>3.4299999999999997E-2</v>
      </c>
      <c r="G355" t="s">
        <v>6581</v>
      </c>
      <c r="H355">
        <v>3.4299999999999997E-2</v>
      </c>
      <c r="I355" t="s">
        <v>6582</v>
      </c>
      <c r="J355" t="s">
        <v>6582</v>
      </c>
    </row>
    <row r="356" spans="1:10" x14ac:dyDescent="0.35">
      <c r="A356" s="40" t="s">
        <v>216</v>
      </c>
      <c r="B356" s="40" t="s">
        <v>6725</v>
      </c>
      <c r="C356" s="40" t="s">
        <v>216</v>
      </c>
      <c r="D356" t="s">
        <v>6572</v>
      </c>
      <c r="E356">
        <v>0.16700000000000001</v>
      </c>
      <c r="F356">
        <v>3.8330000000000003E-2</v>
      </c>
      <c r="G356" t="s">
        <v>6581</v>
      </c>
      <c r="H356">
        <v>3.8330000000000003E-2</v>
      </c>
      <c r="I356" t="s">
        <v>6582</v>
      </c>
      <c r="J356" t="s">
        <v>6582</v>
      </c>
    </row>
    <row r="357" spans="1:10" x14ac:dyDescent="0.35">
      <c r="A357" s="40" t="s">
        <v>6627</v>
      </c>
      <c r="B357" s="40" t="s">
        <v>6716</v>
      </c>
      <c r="C357" s="40" t="s">
        <v>228</v>
      </c>
      <c r="D357" t="s">
        <v>6569</v>
      </c>
      <c r="E357">
        <v>0.33</v>
      </c>
      <c r="F357">
        <v>0.01</v>
      </c>
      <c r="G357" t="s">
        <v>6585</v>
      </c>
      <c r="H357">
        <v>0.01</v>
      </c>
      <c r="I357" t="s">
        <v>6582</v>
      </c>
      <c r="J357" t="s">
        <v>6582</v>
      </c>
    </row>
    <row r="358" spans="1:10" x14ac:dyDescent="0.35">
      <c r="A358" s="40" t="s">
        <v>6627</v>
      </c>
      <c r="B358" s="40" t="s">
        <v>6719</v>
      </c>
      <c r="C358" s="40" t="s">
        <v>228</v>
      </c>
      <c r="D358" t="s">
        <v>6570</v>
      </c>
      <c r="E358">
        <v>8.3299999999999999E-2</v>
      </c>
      <c r="F358">
        <v>4.1700000000000001E-3</v>
      </c>
      <c r="G358" t="s">
        <v>6586</v>
      </c>
      <c r="H358">
        <v>4.1700000000000001E-3</v>
      </c>
      <c r="I358" t="s">
        <v>6582</v>
      </c>
      <c r="J358" t="s">
        <v>6582</v>
      </c>
    </row>
    <row r="359" spans="1:10" x14ac:dyDescent="0.35">
      <c r="A359" s="40" t="s">
        <v>6627</v>
      </c>
      <c r="B359" s="40" t="s">
        <v>6718</v>
      </c>
      <c r="C359" s="40" t="s">
        <v>228</v>
      </c>
      <c r="D359" t="s">
        <v>6571</v>
      </c>
      <c r="E359">
        <v>0.25</v>
      </c>
      <c r="F359">
        <v>3.5500000000000002E-3</v>
      </c>
      <c r="G359" t="s">
        <v>6584</v>
      </c>
      <c r="H359">
        <v>3.5499999999999997E-2</v>
      </c>
      <c r="I359" t="s">
        <v>6582</v>
      </c>
      <c r="J359" t="s">
        <v>6582</v>
      </c>
    </row>
    <row r="360" spans="1:10" x14ac:dyDescent="0.35">
      <c r="A360" s="40" t="s">
        <v>6628</v>
      </c>
      <c r="B360" s="40" t="s">
        <v>6716</v>
      </c>
      <c r="C360" s="40" t="s">
        <v>229</v>
      </c>
      <c r="D360" t="s">
        <v>6569</v>
      </c>
      <c r="E360">
        <v>0</v>
      </c>
      <c r="F360">
        <v>4.8999999999999998E-4</v>
      </c>
      <c r="G360" t="s">
        <v>6585</v>
      </c>
      <c r="H360">
        <v>4.8999999999999998E-4</v>
      </c>
      <c r="I360" t="s">
        <v>6582</v>
      </c>
      <c r="J360" t="s">
        <v>6582</v>
      </c>
    </row>
    <row r="361" spans="1:10" x14ac:dyDescent="0.35">
      <c r="A361" s="40" t="s">
        <v>6628</v>
      </c>
      <c r="B361" s="40" t="s">
        <v>6719</v>
      </c>
      <c r="C361" s="40" t="s">
        <v>229</v>
      </c>
      <c r="D361" t="s">
        <v>6570</v>
      </c>
      <c r="E361">
        <v>8.3299999999999999E-2</v>
      </c>
      <c r="F361">
        <v>0.01</v>
      </c>
      <c r="G361" t="s">
        <v>6586</v>
      </c>
      <c r="H361">
        <v>0.01</v>
      </c>
      <c r="I361" t="s">
        <v>6582</v>
      </c>
      <c r="J361" t="s">
        <v>6582</v>
      </c>
    </row>
    <row r="362" spans="1:10" x14ac:dyDescent="0.35">
      <c r="A362" s="40" t="s">
        <v>6628</v>
      </c>
      <c r="B362" s="40" t="s">
        <v>6718</v>
      </c>
      <c r="C362" s="40" t="s">
        <v>229</v>
      </c>
      <c r="D362" t="s">
        <v>6571</v>
      </c>
      <c r="E362">
        <v>0.25</v>
      </c>
      <c r="F362">
        <v>5.4000000000000003E-3</v>
      </c>
      <c r="G362" t="s">
        <v>6584</v>
      </c>
      <c r="H362">
        <v>5.4000000000000003E-3</v>
      </c>
      <c r="I362" t="s">
        <v>6582</v>
      </c>
      <c r="J362" t="s">
        <v>6582</v>
      </c>
    </row>
    <row r="363" spans="1:10" x14ac:dyDescent="0.35">
      <c r="A363" s="40" t="s">
        <v>6629</v>
      </c>
      <c r="B363" s="40" t="s">
        <v>6716</v>
      </c>
      <c r="C363" s="40" t="s">
        <v>217</v>
      </c>
      <c r="D363" t="s">
        <v>6569</v>
      </c>
      <c r="E363">
        <v>0.11</v>
      </c>
      <c r="F363">
        <v>6.28E-3</v>
      </c>
      <c r="G363" t="s">
        <v>6585</v>
      </c>
      <c r="H363">
        <v>6.28E-3</v>
      </c>
      <c r="I363" t="s">
        <v>6582</v>
      </c>
      <c r="J363" t="s">
        <v>6582</v>
      </c>
    </row>
    <row r="364" spans="1:10" x14ac:dyDescent="0.35">
      <c r="A364" s="40" t="s">
        <v>6629</v>
      </c>
      <c r="B364" s="40" t="s">
        <v>6719</v>
      </c>
      <c r="C364" s="40" t="s">
        <v>217</v>
      </c>
      <c r="D364" t="s">
        <v>6570</v>
      </c>
      <c r="E364">
        <v>8.3299999999999999E-2</v>
      </c>
      <c r="F364">
        <v>3.5400000000000002E-3</v>
      </c>
      <c r="G364" t="s">
        <v>6586</v>
      </c>
      <c r="H364">
        <v>3.5400000000000002E-3</v>
      </c>
      <c r="I364" t="s">
        <v>6582</v>
      </c>
      <c r="J364" t="s">
        <v>6582</v>
      </c>
    </row>
    <row r="365" spans="1:10" x14ac:dyDescent="0.35">
      <c r="A365" s="40" t="s">
        <v>6629</v>
      </c>
      <c r="B365" s="40" t="s">
        <v>6718</v>
      </c>
      <c r="C365" s="40" t="s">
        <v>217</v>
      </c>
      <c r="D365" t="s">
        <v>6571</v>
      </c>
      <c r="E365">
        <v>0.25</v>
      </c>
      <c r="F365">
        <v>8.3300000000000006E-3</v>
      </c>
      <c r="G365" t="s">
        <v>6584</v>
      </c>
      <c r="H365">
        <v>8.3300000000000006E-3</v>
      </c>
      <c r="I365" t="s">
        <v>6582</v>
      </c>
      <c r="J365" t="s">
        <v>6582</v>
      </c>
    </row>
    <row r="366" spans="1:10" x14ac:dyDescent="0.35">
      <c r="A366" s="40" t="s">
        <v>6629</v>
      </c>
      <c r="B366" s="40" t="s">
        <v>6720</v>
      </c>
      <c r="C366" s="40" t="s">
        <v>217</v>
      </c>
      <c r="D366" t="s">
        <v>6571</v>
      </c>
      <c r="E366">
        <v>0.25</v>
      </c>
      <c r="F366">
        <v>8.3300000000000006E-3</v>
      </c>
      <c r="G366" t="s">
        <v>6584</v>
      </c>
      <c r="H366">
        <v>8.3300000000000006E-3</v>
      </c>
      <c r="I366" t="s">
        <v>6582</v>
      </c>
      <c r="J366" t="s">
        <v>6582</v>
      </c>
    </row>
    <row r="367" spans="1:10" x14ac:dyDescent="0.35">
      <c r="A367" s="40" t="s">
        <v>6630</v>
      </c>
      <c r="B367" s="40" t="s">
        <v>6716</v>
      </c>
      <c r="C367" s="40" t="s">
        <v>220</v>
      </c>
      <c r="D367" t="s">
        <v>6569</v>
      </c>
      <c r="E367">
        <v>0.33</v>
      </c>
      <c r="F367">
        <v>1.1900000000000001E-3</v>
      </c>
      <c r="G367" t="s">
        <v>6585</v>
      </c>
      <c r="H367">
        <v>1.1900000000000001E-3</v>
      </c>
      <c r="I367" t="s">
        <v>6582</v>
      </c>
      <c r="J367" t="s">
        <v>6582</v>
      </c>
    </row>
    <row r="368" spans="1:10" x14ac:dyDescent="0.35">
      <c r="A368" s="40" t="s">
        <v>6630</v>
      </c>
      <c r="B368" s="40" t="s">
        <v>6719</v>
      </c>
      <c r="C368" s="40" t="s">
        <v>220</v>
      </c>
      <c r="D368" t="s">
        <v>6570</v>
      </c>
      <c r="E368">
        <v>8.3299999999999999E-2</v>
      </c>
      <c r="F368">
        <v>6.1799999999999997E-3</v>
      </c>
      <c r="G368" t="s">
        <v>6586</v>
      </c>
      <c r="H368">
        <v>6.1799999999999997E-3</v>
      </c>
      <c r="I368" t="s">
        <v>6582</v>
      </c>
      <c r="J368" t="s">
        <v>6582</v>
      </c>
    </row>
    <row r="369" spans="1:10" x14ac:dyDescent="0.35">
      <c r="A369" s="40" t="s">
        <v>6630</v>
      </c>
      <c r="B369" s="40" t="s">
        <v>6718</v>
      </c>
      <c r="C369" s="40" t="s">
        <v>220</v>
      </c>
      <c r="D369" t="s">
        <v>6571</v>
      </c>
      <c r="E369">
        <v>0.16700000000000001</v>
      </c>
      <c r="F369">
        <v>1.499E-2</v>
      </c>
      <c r="G369" t="s">
        <v>6584</v>
      </c>
      <c r="H369">
        <v>1.499E-2</v>
      </c>
      <c r="I369" t="s">
        <v>6582</v>
      </c>
      <c r="J369" t="s">
        <v>6582</v>
      </c>
    </row>
    <row r="370" spans="1:10" x14ac:dyDescent="0.35">
      <c r="A370" s="40" t="s">
        <v>6631</v>
      </c>
      <c r="B370" s="40" t="s">
        <v>6716</v>
      </c>
      <c r="C370" s="40" t="s">
        <v>218</v>
      </c>
      <c r="D370" t="s">
        <v>6569</v>
      </c>
      <c r="E370">
        <v>0.33</v>
      </c>
      <c r="F370">
        <v>5.5000000000000003E-4</v>
      </c>
      <c r="G370" t="s">
        <v>6585</v>
      </c>
      <c r="H370">
        <v>5.5000000000000003E-4</v>
      </c>
      <c r="I370" t="s">
        <v>6582</v>
      </c>
      <c r="J370" t="s">
        <v>6582</v>
      </c>
    </row>
    <row r="371" spans="1:10" x14ac:dyDescent="0.35">
      <c r="A371" s="40" t="s">
        <v>6631</v>
      </c>
      <c r="B371" s="40" t="s">
        <v>6719</v>
      </c>
      <c r="C371" s="40" t="s">
        <v>218</v>
      </c>
      <c r="D371" t="s">
        <v>6570</v>
      </c>
      <c r="E371">
        <v>8.3299999999999999E-2</v>
      </c>
      <c r="F371">
        <v>3.63E-3</v>
      </c>
      <c r="G371" t="s">
        <v>6586</v>
      </c>
      <c r="H371">
        <v>3.63E-3</v>
      </c>
      <c r="I371" t="s">
        <v>6582</v>
      </c>
      <c r="J371" t="s">
        <v>6582</v>
      </c>
    </row>
    <row r="372" spans="1:10" x14ac:dyDescent="0.35">
      <c r="A372" s="40" t="s">
        <v>6631</v>
      </c>
      <c r="B372" s="40" t="s">
        <v>6718</v>
      </c>
      <c r="C372" s="40" t="s">
        <v>218</v>
      </c>
      <c r="D372" t="s">
        <v>6571</v>
      </c>
      <c r="E372">
        <v>0.16700000000000001</v>
      </c>
      <c r="F372">
        <v>3.4299999999999999E-3</v>
      </c>
      <c r="G372" t="s">
        <v>6584</v>
      </c>
      <c r="H372">
        <v>3.4299999999999999E-3</v>
      </c>
      <c r="I372" t="s">
        <v>6582</v>
      </c>
      <c r="J372" t="s">
        <v>6582</v>
      </c>
    </row>
    <row r="373" spans="1:10" x14ac:dyDescent="0.35">
      <c r="A373" s="40" t="s">
        <v>6632</v>
      </c>
      <c r="B373" s="40" t="s">
        <v>6716</v>
      </c>
      <c r="C373" s="40" t="s">
        <v>214</v>
      </c>
      <c r="D373" t="s">
        <v>6569</v>
      </c>
      <c r="E373">
        <v>0.33</v>
      </c>
      <c r="F373">
        <v>2.061E-2</v>
      </c>
      <c r="G373" t="s">
        <v>6585</v>
      </c>
      <c r="H373">
        <v>2.061E-2</v>
      </c>
      <c r="I373" t="s">
        <v>6582</v>
      </c>
      <c r="J373" t="s">
        <v>6582</v>
      </c>
    </row>
    <row r="374" spans="1:10" x14ac:dyDescent="0.35">
      <c r="A374" s="40" t="s">
        <v>6632</v>
      </c>
      <c r="B374" s="40" t="s">
        <v>6719</v>
      </c>
      <c r="C374" s="40" t="s">
        <v>214</v>
      </c>
      <c r="D374" t="s">
        <v>6570</v>
      </c>
      <c r="E374">
        <v>8.3299999999999999E-2</v>
      </c>
      <c r="F374">
        <v>3.2799999999999999E-3</v>
      </c>
      <c r="G374" t="s">
        <v>6586</v>
      </c>
      <c r="H374">
        <v>3.2799999999999999E-3</v>
      </c>
      <c r="I374" t="s">
        <v>6582</v>
      </c>
      <c r="J374" t="s">
        <v>6582</v>
      </c>
    </row>
    <row r="375" spans="1:10" x14ac:dyDescent="0.35">
      <c r="A375" s="40" t="s">
        <v>6632</v>
      </c>
      <c r="B375" s="40" t="s">
        <v>6718</v>
      </c>
      <c r="C375" s="40" t="s">
        <v>214</v>
      </c>
      <c r="D375" t="s">
        <v>6571</v>
      </c>
      <c r="E375">
        <v>0.25</v>
      </c>
      <c r="F375">
        <v>1.5180000000000001E-2</v>
      </c>
      <c r="G375" t="s">
        <v>6584</v>
      </c>
      <c r="H375">
        <v>1.5180000000000001E-2</v>
      </c>
      <c r="I375" t="s">
        <v>6582</v>
      </c>
      <c r="J375" t="s">
        <v>6582</v>
      </c>
    </row>
    <row r="376" spans="1:10" x14ac:dyDescent="0.35">
      <c r="A376" s="40" t="s">
        <v>6633</v>
      </c>
      <c r="B376" s="40" t="s">
        <v>6716</v>
      </c>
      <c r="C376" s="40" t="s">
        <v>215</v>
      </c>
      <c r="D376" t="s">
        <v>6569</v>
      </c>
      <c r="E376">
        <v>0.11</v>
      </c>
      <c r="F376">
        <v>1.14E-3</v>
      </c>
      <c r="G376" t="s">
        <v>6585</v>
      </c>
      <c r="H376">
        <v>1.14E-3</v>
      </c>
      <c r="I376" t="s">
        <v>6582</v>
      </c>
      <c r="J376" t="s">
        <v>6582</v>
      </c>
    </row>
    <row r="377" spans="1:10" x14ac:dyDescent="0.35">
      <c r="A377" s="40" t="s">
        <v>6633</v>
      </c>
      <c r="B377" s="40" t="s">
        <v>6719</v>
      </c>
      <c r="C377" s="40" t="s">
        <v>215</v>
      </c>
      <c r="D377" t="s">
        <v>6570</v>
      </c>
      <c r="E377">
        <v>8.3299999999999999E-2</v>
      </c>
      <c r="F377">
        <v>5.0499999999999998E-3</v>
      </c>
      <c r="G377" t="s">
        <v>6586</v>
      </c>
      <c r="H377">
        <v>5.0499999999999998E-3</v>
      </c>
      <c r="I377" t="s">
        <v>6582</v>
      </c>
      <c r="J377" t="s">
        <v>6582</v>
      </c>
    </row>
    <row r="378" spans="1:10" x14ac:dyDescent="0.35">
      <c r="A378" s="40" t="s">
        <v>6633</v>
      </c>
      <c r="B378" s="40" t="s">
        <v>6718</v>
      </c>
      <c r="C378" s="40" t="s">
        <v>215</v>
      </c>
      <c r="D378" t="s">
        <v>6571</v>
      </c>
      <c r="E378">
        <v>0.16700000000000001</v>
      </c>
      <c r="F378">
        <v>3.81E-3</v>
      </c>
      <c r="G378" t="s">
        <v>6584</v>
      </c>
      <c r="H378">
        <v>3.81E-3</v>
      </c>
      <c r="I378" t="s">
        <v>6582</v>
      </c>
      <c r="J378" t="s">
        <v>6582</v>
      </c>
    </row>
    <row r="379" spans="1:10" x14ac:dyDescent="0.35">
      <c r="A379" s="40" t="s">
        <v>6634</v>
      </c>
      <c r="B379" s="40" t="s">
        <v>6716</v>
      </c>
      <c r="C379" s="40" t="s">
        <v>219</v>
      </c>
      <c r="D379" t="s">
        <v>6569</v>
      </c>
      <c r="E379">
        <v>0.11</v>
      </c>
      <c r="F379">
        <v>4.6000000000000001E-4</v>
      </c>
      <c r="G379" t="s">
        <v>6585</v>
      </c>
      <c r="H379">
        <v>4.6000000000000001E-4</v>
      </c>
      <c r="I379" t="s">
        <v>6582</v>
      </c>
      <c r="J379" t="s">
        <v>6582</v>
      </c>
    </row>
    <row r="380" spans="1:10" x14ac:dyDescent="0.35">
      <c r="A380" s="40" t="s">
        <v>6634</v>
      </c>
      <c r="B380" s="40" t="s">
        <v>6719</v>
      </c>
      <c r="C380" s="40" t="s">
        <v>219</v>
      </c>
      <c r="D380" t="s">
        <v>6570</v>
      </c>
      <c r="E380">
        <v>8.3299999999999999E-2</v>
      </c>
      <c r="F380">
        <v>3.5400000000000002E-3</v>
      </c>
      <c r="G380" t="s">
        <v>6586</v>
      </c>
      <c r="H380">
        <v>3.5400000000000002E-3</v>
      </c>
      <c r="I380" t="s">
        <v>6582</v>
      </c>
      <c r="J380" t="s">
        <v>6582</v>
      </c>
    </row>
    <row r="381" spans="1:10" x14ac:dyDescent="0.35">
      <c r="A381" s="40" t="s">
        <v>6634</v>
      </c>
      <c r="B381" s="40" t="s">
        <v>6718</v>
      </c>
      <c r="C381" s="40" t="s">
        <v>219</v>
      </c>
      <c r="D381" t="s">
        <v>6571</v>
      </c>
      <c r="E381">
        <v>0.16700000000000001</v>
      </c>
      <c r="F381">
        <v>6.8500000000000002E-3</v>
      </c>
      <c r="G381" t="s">
        <v>6584</v>
      </c>
      <c r="H381">
        <v>6.8500000000000002E-3</v>
      </c>
      <c r="I381" t="s">
        <v>6582</v>
      </c>
      <c r="J381" t="s">
        <v>6582</v>
      </c>
    </row>
    <row r="382" spans="1:10" x14ac:dyDescent="0.35">
      <c r="A382" s="40" t="s">
        <v>6634</v>
      </c>
      <c r="B382" s="40" t="s">
        <v>6721</v>
      </c>
      <c r="C382" s="40" t="s">
        <v>219</v>
      </c>
      <c r="D382" t="s">
        <v>6571</v>
      </c>
      <c r="E382">
        <v>0.16700000000000001</v>
      </c>
      <c r="F382">
        <v>6.8500000000000002E-3</v>
      </c>
      <c r="G382" t="s">
        <v>6584</v>
      </c>
      <c r="H382">
        <v>6.8500000000000002E-3</v>
      </c>
      <c r="I382" t="s">
        <v>6582</v>
      </c>
      <c r="J382" t="s">
        <v>6582</v>
      </c>
    </row>
    <row r="383" spans="1:10" x14ac:dyDescent="0.35">
      <c r="A383" s="40" t="s">
        <v>197</v>
      </c>
      <c r="B383" s="40" t="s">
        <v>6717</v>
      </c>
      <c r="C383" s="40" t="s">
        <v>197</v>
      </c>
      <c r="D383" t="s">
        <v>6572</v>
      </c>
      <c r="E383">
        <v>0.16700000000000001</v>
      </c>
      <c r="F383">
        <v>4.0800000000000003E-2</v>
      </c>
      <c r="G383" t="s">
        <v>6581</v>
      </c>
      <c r="H383">
        <v>4.0800000000000003E-2</v>
      </c>
      <c r="I383" t="s">
        <v>6582</v>
      </c>
      <c r="J383" t="s">
        <v>6582</v>
      </c>
    </row>
    <row r="384" spans="1:10" x14ac:dyDescent="0.35">
      <c r="A384" s="40" t="s">
        <v>202</v>
      </c>
      <c r="B384" s="40" t="s">
        <v>6723</v>
      </c>
      <c r="C384" s="40" t="s">
        <v>202</v>
      </c>
      <c r="D384" t="s">
        <v>6572</v>
      </c>
      <c r="E384">
        <v>0.16700000000000001</v>
      </c>
      <c r="F384">
        <v>2.1100000000000001E-2</v>
      </c>
      <c r="G384" t="s">
        <v>6581</v>
      </c>
      <c r="H384">
        <v>2.1100000000000001E-2</v>
      </c>
      <c r="I384" t="s">
        <v>6582</v>
      </c>
      <c r="J384" t="s">
        <v>6582</v>
      </c>
    </row>
    <row r="385" spans="1:10" x14ac:dyDescent="0.35">
      <c r="A385" s="40" t="s">
        <v>6635</v>
      </c>
      <c r="B385" s="40" t="s">
        <v>6716</v>
      </c>
      <c r="C385" s="40" t="s">
        <v>198</v>
      </c>
      <c r="D385" t="s">
        <v>6569</v>
      </c>
      <c r="E385">
        <v>0.33</v>
      </c>
      <c r="F385">
        <v>1.1509999999999999E-2</v>
      </c>
      <c r="G385" t="s">
        <v>6585</v>
      </c>
      <c r="H385">
        <v>1.1509999999999999E-2</v>
      </c>
      <c r="I385" t="s">
        <v>6582</v>
      </c>
      <c r="J385" t="s">
        <v>6582</v>
      </c>
    </row>
    <row r="386" spans="1:10" x14ac:dyDescent="0.35">
      <c r="A386" s="40" t="s">
        <v>6635</v>
      </c>
      <c r="B386" s="40" t="s">
        <v>6719</v>
      </c>
      <c r="C386" s="40" t="s">
        <v>198</v>
      </c>
      <c r="D386" t="s">
        <v>6570</v>
      </c>
      <c r="E386">
        <v>8.3299999999999999E-2</v>
      </c>
      <c r="F386">
        <v>5.0000000000000001E-3</v>
      </c>
      <c r="G386" t="s">
        <v>6586</v>
      </c>
      <c r="H386">
        <v>5.0000000000000001E-3</v>
      </c>
      <c r="I386" t="s">
        <v>6582</v>
      </c>
      <c r="J386" t="s">
        <v>6582</v>
      </c>
    </row>
    <row r="387" spans="1:10" x14ac:dyDescent="0.35">
      <c r="A387" s="40" t="s">
        <v>6635</v>
      </c>
      <c r="B387" s="40" t="s">
        <v>6718</v>
      </c>
      <c r="C387" s="40" t="s">
        <v>198</v>
      </c>
      <c r="D387" t="s">
        <v>6571</v>
      </c>
      <c r="E387">
        <v>0.25</v>
      </c>
      <c r="F387">
        <v>1.8519999999999998E-2</v>
      </c>
      <c r="G387" t="s">
        <v>6584</v>
      </c>
      <c r="H387">
        <v>1.8519999999999998E-2</v>
      </c>
      <c r="I387" t="s">
        <v>6582</v>
      </c>
      <c r="J387" t="s">
        <v>6582</v>
      </c>
    </row>
    <row r="388" spans="1:10" x14ac:dyDescent="0.35">
      <c r="A388" s="40" t="s">
        <v>6636</v>
      </c>
      <c r="B388" s="40" t="s">
        <v>6716</v>
      </c>
      <c r="C388" s="40" t="s">
        <v>206</v>
      </c>
      <c r="D388" t="s">
        <v>6569</v>
      </c>
      <c r="E388">
        <v>0.33</v>
      </c>
      <c r="F388">
        <v>6.2500000000000003E-3</v>
      </c>
      <c r="G388" t="s">
        <v>6585</v>
      </c>
      <c r="H388">
        <v>6.2500000000000003E-3</v>
      </c>
      <c r="I388" t="s">
        <v>6582</v>
      </c>
      <c r="J388" t="s">
        <v>6582</v>
      </c>
    </row>
    <row r="389" spans="1:10" x14ac:dyDescent="0.35">
      <c r="A389" s="40" t="s">
        <v>6636</v>
      </c>
      <c r="B389" s="40" t="s">
        <v>6719</v>
      </c>
      <c r="C389" s="40" t="s">
        <v>206</v>
      </c>
      <c r="D389" t="s">
        <v>6570</v>
      </c>
      <c r="E389">
        <v>8.3299999999999999E-2</v>
      </c>
      <c r="F389">
        <v>4.5999999999999999E-3</v>
      </c>
      <c r="G389" t="s">
        <v>6586</v>
      </c>
      <c r="H389">
        <v>4.5999999999999999E-3</v>
      </c>
      <c r="I389" t="s">
        <v>6582</v>
      </c>
      <c r="J389" t="s">
        <v>6582</v>
      </c>
    </row>
    <row r="390" spans="1:10" x14ac:dyDescent="0.35">
      <c r="A390" s="40" t="s">
        <v>6636</v>
      </c>
      <c r="B390" s="40" t="s">
        <v>6718</v>
      </c>
      <c r="C390" s="40" t="s">
        <v>206</v>
      </c>
      <c r="D390" t="s">
        <v>6571</v>
      </c>
      <c r="E390">
        <v>0.25</v>
      </c>
      <c r="F390">
        <v>1.47E-2</v>
      </c>
      <c r="G390" t="s">
        <v>6584</v>
      </c>
      <c r="H390">
        <v>1.47E-2</v>
      </c>
      <c r="I390" t="s">
        <v>6582</v>
      </c>
      <c r="J390" t="s">
        <v>6582</v>
      </c>
    </row>
    <row r="391" spans="1:10" x14ac:dyDescent="0.35">
      <c r="A391" s="40" t="s">
        <v>6637</v>
      </c>
      <c r="B391" s="40" t="s">
        <v>6716</v>
      </c>
      <c r="C391" s="40" t="s">
        <v>204</v>
      </c>
      <c r="D391" t="s">
        <v>6569</v>
      </c>
      <c r="E391">
        <v>0.33</v>
      </c>
      <c r="F391">
        <v>3.9899999999999996E-3</v>
      </c>
      <c r="G391" t="s">
        <v>6585</v>
      </c>
      <c r="H391">
        <v>3.9899999999999996E-3</v>
      </c>
      <c r="I391" t="s">
        <v>6582</v>
      </c>
      <c r="J391" t="s">
        <v>6582</v>
      </c>
    </row>
    <row r="392" spans="1:10" x14ac:dyDescent="0.35">
      <c r="A392" s="40" t="s">
        <v>6637</v>
      </c>
      <c r="B392" s="40" t="s">
        <v>6719</v>
      </c>
      <c r="C392" s="40" t="s">
        <v>204</v>
      </c>
      <c r="D392" t="s">
        <v>6570</v>
      </c>
      <c r="E392">
        <v>8.3299999999999999E-2</v>
      </c>
      <c r="F392">
        <v>4.1700000000000001E-3</v>
      </c>
      <c r="G392" t="s">
        <v>6586</v>
      </c>
      <c r="H392">
        <v>2.3999999999999998E-3</v>
      </c>
      <c r="I392" t="s">
        <v>6582</v>
      </c>
      <c r="J392" t="s">
        <v>6582</v>
      </c>
    </row>
    <row r="393" spans="1:10" x14ac:dyDescent="0.35">
      <c r="A393" s="40" t="s">
        <v>6637</v>
      </c>
      <c r="B393" s="40" t="s">
        <v>6718</v>
      </c>
      <c r="C393" s="40" t="s">
        <v>204</v>
      </c>
      <c r="D393" t="s">
        <v>6571</v>
      </c>
      <c r="E393">
        <v>0.16700000000000001</v>
      </c>
      <c r="F393">
        <v>4.8199999999999996E-3</v>
      </c>
      <c r="G393" t="s">
        <v>6584</v>
      </c>
      <c r="H393">
        <v>9.1999999999999998E-3</v>
      </c>
      <c r="I393" t="s">
        <v>6582</v>
      </c>
      <c r="J393" t="s">
        <v>6582</v>
      </c>
    </row>
    <row r="394" spans="1:10" x14ac:dyDescent="0.35">
      <c r="A394" s="40" t="s">
        <v>6638</v>
      </c>
      <c r="B394" s="40" t="s">
        <v>6716</v>
      </c>
      <c r="C394" s="40" t="s">
        <v>205</v>
      </c>
      <c r="D394" t="s">
        <v>6569</v>
      </c>
      <c r="E394">
        <v>0.33</v>
      </c>
      <c r="F394">
        <v>8.0800000000000004E-3</v>
      </c>
      <c r="G394" t="s">
        <v>6585</v>
      </c>
      <c r="H394">
        <v>8.0800000000000004E-3</v>
      </c>
      <c r="I394" t="s">
        <v>6582</v>
      </c>
      <c r="J394" t="s">
        <v>6582</v>
      </c>
    </row>
    <row r="395" spans="1:10" x14ac:dyDescent="0.35">
      <c r="A395" s="40" t="s">
        <v>6638</v>
      </c>
      <c r="B395" s="40" t="s">
        <v>6719</v>
      </c>
      <c r="C395" s="40" t="s">
        <v>205</v>
      </c>
      <c r="D395" t="s">
        <v>6570</v>
      </c>
      <c r="E395">
        <v>8.3299999999999999E-2</v>
      </c>
      <c r="F395">
        <v>3.7000000000000002E-3</v>
      </c>
      <c r="G395" t="s">
        <v>6586</v>
      </c>
      <c r="H395">
        <v>3.7000000000000002E-3</v>
      </c>
      <c r="I395" t="s">
        <v>6582</v>
      </c>
      <c r="J395" t="s">
        <v>6582</v>
      </c>
    </row>
    <row r="396" spans="1:10" x14ac:dyDescent="0.35">
      <c r="A396" s="40" t="s">
        <v>6638</v>
      </c>
      <c r="B396" s="40" t="s">
        <v>6718</v>
      </c>
      <c r="C396" s="40" t="s">
        <v>205</v>
      </c>
      <c r="D396" t="s">
        <v>6571</v>
      </c>
      <c r="E396">
        <v>0.33</v>
      </c>
      <c r="F396">
        <v>1.26E-2</v>
      </c>
      <c r="G396" t="s">
        <v>6584</v>
      </c>
      <c r="H396">
        <v>1.26E-2</v>
      </c>
      <c r="I396" t="s">
        <v>6582</v>
      </c>
      <c r="J396" t="s">
        <v>6582</v>
      </c>
    </row>
    <row r="397" spans="1:10" x14ac:dyDescent="0.35">
      <c r="A397" s="40" t="s">
        <v>6639</v>
      </c>
      <c r="B397" s="40" t="s">
        <v>6716</v>
      </c>
      <c r="C397" s="40" t="s">
        <v>200</v>
      </c>
      <c r="D397" t="s">
        <v>6569</v>
      </c>
      <c r="E397">
        <v>0.33</v>
      </c>
      <c r="F397">
        <v>1.1299999999999999E-3</v>
      </c>
      <c r="G397" t="s">
        <v>6585</v>
      </c>
      <c r="H397">
        <v>1.1299999999999999E-3</v>
      </c>
      <c r="I397" t="s">
        <v>6582</v>
      </c>
      <c r="J397" t="s">
        <v>6582</v>
      </c>
    </row>
    <row r="398" spans="1:10" x14ac:dyDescent="0.35">
      <c r="A398" s="40" t="s">
        <v>6639</v>
      </c>
      <c r="B398" s="40" t="s">
        <v>6719</v>
      </c>
      <c r="C398" s="40" t="s">
        <v>200</v>
      </c>
      <c r="D398" t="s">
        <v>6570</v>
      </c>
      <c r="E398">
        <v>8.3299999999999999E-2</v>
      </c>
      <c r="F398">
        <v>1.39E-3</v>
      </c>
      <c r="G398" t="s">
        <v>6586</v>
      </c>
      <c r="H398">
        <v>1.39E-3</v>
      </c>
      <c r="I398" t="s">
        <v>6582</v>
      </c>
      <c r="J398" t="s">
        <v>6582</v>
      </c>
    </row>
    <row r="399" spans="1:10" x14ac:dyDescent="0.35">
      <c r="A399" s="40" t="s">
        <v>6639</v>
      </c>
      <c r="B399" s="40" t="s">
        <v>6718</v>
      </c>
      <c r="C399" s="40" t="s">
        <v>200</v>
      </c>
      <c r="D399" t="s">
        <v>6571</v>
      </c>
      <c r="E399">
        <v>0.16700000000000001</v>
      </c>
      <c r="F399">
        <v>2.82E-3</v>
      </c>
      <c r="G399" t="s">
        <v>6584</v>
      </c>
      <c r="H399">
        <v>2.82E-3</v>
      </c>
      <c r="I399" t="s">
        <v>6582</v>
      </c>
      <c r="J399" t="s">
        <v>6582</v>
      </c>
    </row>
    <row r="400" spans="1:10" x14ac:dyDescent="0.35">
      <c r="A400" s="40" t="s">
        <v>6640</v>
      </c>
      <c r="B400" s="40" t="s">
        <v>6716</v>
      </c>
      <c r="C400" s="40" t="s">
        <v>199</v>
      </c>
      <c r="D400" t="s">
        <v>6569</v>
      </c>
      <c r="E400">
        <v>0.33</v>
      </c>
      <c r="F400">
        <v>1.8000000000000001E-4</v>
      </c>
      <c r="G400" t="s">
        <v>6585</v>
      </c>
      <c r="H400">
        <v>1.8000000000000001E-4</v>
      </c>
      <c r="I400" t="s">
        <v>6582</v>
      </c>
      <c r="J400" t="s">
        <v>6582</v>
      </c>
    </row>
    <row r="401" spans="1:10" x14ac:dyDescent="0.35">
      <c r="A401" s="40" t="s">
        <v>6640</v>
      </c>
      <c r="B401" s="40" t="s">
        <v>6719</v>
      </c>
      <c r="C401" s="40" t="s">
        <v>199</v>
      </c>
      <c r="D401" t="s">
        <v>6571</v>
      </c>
      <c r="E401">
        <v>0.16700000000000001</v>
      </c>
      <c r="F401">
        <v>2.96E-3</v>
      </c>
      <c r="G401" t="s">
        <v>6584</v>
      </c>
      <c r="H401">
        <v>2.96E-3</v>
      </c>
      <c r="I401" t="s">
        <v>6582</v>
      </c>
      <c r="J401" t="s">
        <v>6582</v>
      </c>
    </row>
    <row r="402" spans="1:10" x14ac:dyDescent="0.35">
      <c r="A402" s="40" t="s">
        <v>6640</v>
      </c>
      <c r="B402" s="40" t="s">
        <v>6753</v>
      </c>
      <c r="C402" s="40" t="s">
        <v>199</v>
      </c>
      <c r="D402" t="s">
        <v>6570</v>
      </c>
      <c r="E402">
        <v>8.3299999999999999E-2</v>
      </c>
      <c r="F402">
        <v>1.39E-3</v>
      </c>
      <c r="G402" t="s">
        <v>6586</v>
      </c>
      <c r="H402">
        <v>1.39E-3</v>
      </c>
      <c r="I402" t="s">
        <v>6582</v>
      </c>
      <c r="J402" t="s">
        <v>6582</v>
      </c>
    </row>
    <row r="403" spans="1:10" x14ac:dyDescent="0.35">
      <c r="A403" s="40" t="s">
        <v>6641</v>
      </c>
      <c r="B403" s="40" t="s">
        <v>6716</v>
      </c>
      <c r="C403" s="40" t="s">
        <v>201</v>
      </c>
      <c r="D403" t="s">
        <v>6569</v>
      </c>
      <c r="E403">
        <v>0.33</v>
      </c>
      <c r="F403">
        <v>9.8999999999999999E-4</v>
      </c>
      <c r="G403" t="s">
        <v>6585</v>
      </c>
      <c r="H403">
        <v>9.8999999999999999E-4</v>
      </c>
      <c r="I403" t="s">
        <v>6582</v>
      </c>
      <c r="J403" t="s">
        <v>6582</v>
      </c>
    </row>
    <row r="404" spans="1:10" x14ac:dyDescent="0.35">
      <c r="A404" s="40" t="s">
        <v>6641</v>
      </c>
      <c r="B404" s="40" t="s">
        <v>6719</v>
      </c>
      <c r="C404" s="40" t="s">
        <v>201</v>
      </c>
      <c r="D404" t="s">
        <v>6570</v>
      </c>
      <c r="E404">
        <v>8.3299999999999999E-2</v>
      </c>
      <c r="F404">
        <v>3.0300000000000001E-3</v>
      </c>
      <c r="G404" t="s">
        <v>6586</v>
      </c>
      <c r="H404">
        <v>3.0300000000000001E-3</v>
      </c>
      <c r="I404" t="s">
        <v>6582</v>
      </c>
      <c r="J404" t="s">
        <v>6582</v>
      </c>
    </row>
    <row r="405" spans="1:10" x14ac:dyDescent="0.35">
      <c r="A405" s="40" t="s">
        <v>6641</v>
      </c>
      <c r="B405" s="40" t="s">
        <v>6718</v>
      </c>
      <c r="C405" s="40" t="s">
        <v>201</v>
      </c>
      <c r="D405" t="s">
        <v>6571</v>
      </c>
      <c r="E405">
        <v>0.12</v>
      </c>
      <c r="F405">
        <v>5.4900000000000001E-3</v>
      </c>
      <c r="G405" t="s">
        <v>6584</v>
      </c>
      <c r="H405">
        <v>5.4900000000000001E-3</v>
      </c>
      <c r="I405" t="s">
        <v>6582</v>
      </c>
      <c r="J405" t="s">
        <v>6582</v>
      </c>
    </row>
    <row r="406" spans="1:10" x14ac:dyDescent="0.35">
      <c r="A406" s="40" t="s">
        <v>6642</v>
      </c>
      <c r="B406" s="40" t="s">
        <v>6716</v>
      </c>
      <c r="C406" s="40" t="s">
        <v>203</v>
      </c>
      <c r="D406" t="s">
        <v>6569</v>
      </c>
      <c r="E406">
        <v>0.33</v>
      </c>
      <c r="F406">
        <v>3.6800000000000001E-3</v>
      </c>
      <c r="G406" t="s">
        <v>6585</v>
      </c>
      <c r="H406">
        <v>3.6800000000000001E-3</v>
      </c>
      <c r="I406" t="s">
        <v>6582</v>
      </c>
      <c r="J406" t="s">
        <v>6582</v>
      </c>
    </row>
    <row r="407" spans="1:10" x14ac:dyDescent="0.35">
      <c r="A407" s="40" t="s">
        <v>6642</v>
      </c>
      <c r="B407" s="40" t="s">
        <v>6719</v>
      </c>
      <c r="C407" s="40" t="s">
        <v>203</v>
      </c>
      <c r="D407" t="s">
        <v>6570</v>
      </c>
      <c r="E407">
        <v>8.3299999999999999E-2</v>
      </c>
      <c r="F407">
        <v>2.5000000000000001E-3</v>
      </c>
      <c r="G407" t="s">
        <v>6586</v>
      </c>
      <c r="H407">
        <v>2.7E-4</v>
      </c>
      <c r="I407" t="s">
        <v>6582</v>
      </c>
      <c r="J407" t="s">
        <v>6582</v>
      </c>
    </row>
    <row r="408" spans="1:10" x14ac:dyDescent="0.35">
      <c r="A408" s="40" t="s">
        <v>6642</v>
      </c>
      <c r="B408" s="40" t="s">
        <v>6718</v>
      </c>
      <c r="C408" s="40" t="s">
        <v>203</v>
      </c>
      <c r="D408" t="s">
        <v>6571</v>
      </c>
      <c r="E408">
        <v>0.16700000000000001</v>
      </c>
      <c r="F408">
        <v>1.653E-2</v>
      </c>
      <c r="G408" t="s">
        <v>6584</v>
      </c>
      <c r="H408">
        <v>1.83E-2</v>
      </c>
      <c r="I408" t="s">
        <v>6582</v>
      </c>
      <c r="J408" t="s">
        <v>6582</v>
      </c>
    </row>
    <row r="409" spans="1:10" x14ac:dyDescent="0.35">
      <c r="A409" s="40" t="s">
        <v>6643</v>
      </c>
      <c r="B409" s="40" t="s">
        <v>6716</v>
      </c>
      <c r="C409" s="40" t="s">
        <v>291</v>
      </c>
      <c r="D409" t="s">
        <v>6569</v>
      </c>
      <c r="E409">
        <v>0.33</v>
      </c>
      <c r="F409">
        <v>6.3000000000000003E-4</v>
      </c>
      <c r="G409" t="s">
        <v>6585</v>
      </c>
      <c r="H409">
        <v>6.3000000000000003E-4</v>
      </c>
      <c r="I409" t="s">
        <v>6582</v>
      </c>
      <c r="J409" t="s">
        <v>6582</v>
      </c>
    </row>
    <row r="410" spans="1:10" x14ac:dyDescent="0.35">
      <c r="A410" s="40" t="s">
        <v>6643</v>
      </c>
      <c r="B410" s="40" t="s">
        <v>6719</v>
      </c>
      <c r="C410" s="40" t="s">
        <v>291</v>
      </c>
      <c r="D410" t="s">
        <v>6570</v>
      </c>
      <c r="E410">
        <v>8.3299999999999999E-2</v>
      </c>
      <c r="F410">
        <v>6.1000000000000004E-3</v>
      </c>
      <c r="G410" t="s">
        <v>6586</v>
      </c>
      <c r="H410">
        <v>6.1000000000000004E-3</v>
      </c>
      <c r="I410" t="s">
        <v>6582</v>
      </c>
      <c r="J410" t="s">
        <v>6582</v>
      </c>
    </row>
    <row r="411" spans="1:10" x14ac:dyDescent="0.35">
      <c r="A411" s="40" t="s">
        <v>6643</v>
      </c>
      <c r="B411" s="40" t="s">
        <v>6718</v>
      </c>
      <c r="C411" s="40" t="s">
        <v>291</v>
      </c>
      <c r="D411" t="s">
        <v>6571</v>
      </c>
      <c r="E411">
        <v>0.16700000000000001</v>
      </c>
      <c r="F411">
        <v>7.3499999999999998E-3</v>
      </c>
      <c r="G411" t="s">
        <v>6584</v>
      </c>
      <c r="H411">
        <v>7.3499999999999998E-3</v>
      </c>
      <c r="I411" t="s">
        <v>6582</v>
      </c>
      <c r="J411" t="s">
        <v>6582</v>
      </c>
    </row>
    <row r="412" spans="1:10" x14ac:dyDescent="0.35">
      <c r="A412" s="40" t="s">
        <v>287</v>
      </c>
      <c r="B412" s="40" t="s">
        <v>6717</v>
      </c>
      <c r="C412" s="40" t="s">
        <v>287</v>
      </c>
      <c r="D412" t="s">
        <v>6572</v>
      </c>
      <c r="E412">
        <v>0.16700000000000001</v>
      </c>
      <c r="F412">
        <v>0.1</v>
      </c>
      <c r="G412" t="s">
        <v>6581</v>
      </c>
      <c r="H412">
        <v>0.1</v>
      </c>
      <c r="I412" t="s">
        <v>6582</v>
      </c>
      <c r="J412" t="s">
        <v>6582</v>
      </c>
    </row>
    <row r="413" spans="1:10" x14ac:dyDescent="0.35">
      <c r="A413" s="40" t="s">
        <v>286</v>
      </c>
      <c r="B413" s="40" t="s">
        <v>6725</v>
      </c>
      <c r="C413" s="40" t="s">
        <v>286</v>
      </c>
      <c r="D413" t="s">
        <v>6573</v>
      </c>
      <c r="E413">
        <v>0.1</v>
      </c>
      <c r="F413">
        <v>6.6669999999999993E-2</v>
      </c>
      <c r="G413" t="s">
        <v>6599</v>
      </c>
      <c r="H413">
        <v>6.6669999999999993E-2</v>
      </c>
      <c r="I413" t="s">
        <v>6582</v>
      </c>
      <c r="J413" t="s">
        <v>6582</v>
      </c>
    </row>
    <row r="414" spans="1:10" x14ac:dyDescent="0.35">
      <c r="A414" s="40" t="s">
        <v>282</v>
      </c>
      <c r="B414" s="40" t="s">
        <v>6717</v>
      </c>
      <c r="C414" s="40" t="s">
        <v>282</v>
      </c>
      <c r="D414" t="s">
        <v>6572</v>
      </c>
      <c r="E414">
        <v>0.16700000000000001</v>
      </c>
      <c r="F414">
        <v>2.4E-2</v>
      </c>
      <c r="G414" t="s">
        <v>6581</v>
      </c>
      <c r="H414">
        <v>2.4E-2</v>
      </c>
      <c r="I414" t="s">
        <v>6582</v>
      </c>
      <c r="J414" t="s">
        <v>6582</v>
      </c>
    </row>
    <row r="415" spans="1:10" x14ac:dyDescent="0.35">
      <c r="A415" s="40" t="s">
        <v>6644</v>
      </c>
      <c r="B415" s="40" t="s">
        <v>6725</v>
      </c>
      <c r="C415" s="40" t="s">
        <v>281</v>
      </c>
      <c r="D415" t="s">
        <v>6573</v>
      </c>
      <c r="E415">
        <v>0.1</v>
      </c>
      <c r="F415">
        <v>1.6E-2</v>
      </c>
      <c r="G415" t="s">
        <v>6599</v>
      </c>
      <c r="H415">
        <v>1.6E-2</v>
      </c>
      <c r="I415" t="s">
        <v>6582</v>
      </c>
      <c r="J415" t="s">
        <v>6582</v>
      </c>
    </row>
    <row r="416" spans="1:10" x14ac:dyDescent="0.35">
      <c r="A416" s="40" t="s">
        <v>288</v>
      </c>
      <c r="B416" s="40" t="s">
        <v>6725</v>
      </c>
      <c r="C416" s="40" t="s">
        <v>288</v>
      </c>
      <c r="D416" t="s">
        <v>6569</v>
      </c>
      <c r="E416">
        <v>0.33333000000000002</v>
      </c>
      <c r="F416">
        <v>2.129E-2</v>
      </c>
      <c r="G416" t="s">
        <v>6585</v>
      </c>
      <c r="H416">
        <v>2.129E-2</v>
      </c>
      <c r="I416" t="s">
        <v>6582</v>
      </c>
      <c r="J416" t="s">
        <v>6582</v>
      </c>
    </row>
    <row r="417" spans="1:10" x14ac:dyDescent="0.35">
      <c r="A417" s="40" t="s">
        <v>288</v>
      </c>
      <c r="B417" s="40" t="s">
        <v>6724</v>
      </c>
      <c r="C417" s="40" t="s">
        <v>288</v>
      </c>
      <c r="D417" t="s">
        <v>6570</v>
      </c>
      <c r="E417">
        <v>8.3299999999999999E-2</v>
      </c>
      <c r="F417">
        <v>6.3E-3</v>
      </c>
      <c r="G417" t="s">
        <v>6586</v>
      </c>
      <c r="H417">
        <v>6.3E-3</v>
      </c>
      <c r="I417" t="s">
        <v>6582</v>
      </c>
      <c r="J417" t="s">
        <v>6582</v>
      </c>
    </row>
    <row r="418" spans="1:10" x14ac:dyDescent="0.35">
      <c r="A418" s="40" t="s">
        <v>288</v>
      </c>
      <c r="B418" s="40" t="s">
        <v>6723</v>
      </c>
      <c r="C418" s="40" t="s">
        <v>288</v>
      </c>
      <c r="D418" t="s">
        <v>6571</v>
      </c>
      <c r="E418">
        <v>0.33</v>
      </c>
      <c r="F418">
        <v>7.9000000000000008E-3</v>
      </c>
      <c r="G418" t="s">
        <v>6584</v>
      </c>
      <c r="H418">
        <v>7.9000000000000008E-3</v>
      </c>
      <c r="I418" t="s">
        <v>6582</v>
      </c>
      <c r="J418" t="s">
        <v>6582</v>
      </c>
    </row>
    <row r="419" spans="1:10" x14ac:dyDescent="0.35">
      <c r="A419" s="40" t="s">
        <v>288</v>
      </c>
      <c r="B419" s="40" t="s">
        <v>6738</v>
      </c>
      <c r="C419" s="40" t="s">
        <v>288</v>
      </c>
      <c r="D419" t="s">
        <v>6571</v>
      </c>
      <c r="E419">
        <v>0.33</v>
      </c>
      <c r="F419">
        <v>1.9599999999999999E-2</v>
      </c>
      <c r="G419" t="s">
        <v>6584</v>
      </c>
      <c r="H419">
        <v>1.9599999999999999E-2</v>
      </c>
      <c r="I419" t="s">
        <v>6582</v>
      </c>
      <c r="J419" t="s">
        <v>6582</v>
      </c>
    </row>
    <row r="420" spans="1:10" x14ac:dyDescent="0.35">
      <c r="A420" s="40" t="s">
        <v>288</v>
      </c>
      <c r="B420" s="40" t="s">
        <v>6754</v>
      </c>
      <c r="C420" s="40" t="s">
        <v>288</v>
      </c>
      <c r="D420" t="s">
        <v>6572</v>
      </c>
      <c r="E420">
        <v>0.25</v>
      </c>
      <c r="F420">
        <v>1.813E-2</v>
      </c>
      <c r="G420" t="s">
        <v>6581</v>
      </c>
      <c r="H420">
        <v>2.266E-2</v>
      </c>
      <c r="I420" t="s">
        <v>6582</v>
      </c>
      <c r="J420" t="s">
        <v>6582</v>
      </c>
    </row>
    <row r="421" spans="1:10" x14ac:dyDescent="0.35">
      <c r="A421" s="40" t="s">
        <v>6645</v>
      </c>
      <c r="B421" s="40" t="s">
        <v>6716</v>
      </c>
      <c r="C421" s="40" t="s">
        <v>283</v>
      </c>
      <c r="D421" t="s">
        <v>6569</v>
      </c>
      <c r="E421">
        <v>0.33</v>
      </c>
      <c r="F421">
        <v>9.41E-3</v>
      </c>
      <c r="G421" t="s">
        <v>6585</v>
      </c>
      <c r="H421">
        <v>9.41E-3</v>
      </c>
      <c r="I421" t="s">
        <v>6582</v>
      </c>
      <c r="J421" t="s">
        <v>6582</v>
      </c>
    </row>
    <row r="422" spans="1:10" x14ac:dyDescent="0.35">
      <c r="A422" s="40" t="s">
        <v>6645</v>
      </c>
      <c r="B422" s="40" t="s">
        <v>6719</v>
      </c>
      <c r="C422" s="40" t="s">
        <v>283</v>
      </c>
      <c r="D422" t="s">
        <v>6570</v>
      </c>
      <c r="E422">
        <v>8.3299999999999999E-2</v>
      </c>
      <c r="F422">
        <v>6.7600000000000004E-3</v>
      </c>
      <c r="G422" t="s">
        <v>6586</v>
      </c>
      <c r="H422">
        <v>6.7600000000000004E-3</v>
      </c>
      <c r="I422" t="s">
        <v>6582</v>
      </c>
      <c r="J422" t="s">
        <v>6582</v>
      </c>
    </row>
    <row r="423" spans="1:10" x14ac:dyDescent="0.35">
      <c r="A423" s="40" t="s">
        <v>6645</v>
      </c>
      <c r="B423" s="40" t="s">
        <v>6718</v>
      </c>
      <c r="C423" s="40" t="s">
        <v>283</v>
      </c>
      <c r="D423" t="s">
        <v>6571</v>
      </c>
      <c r="E423">
        <v>0.16700000000000001</v>
      </c>
      <c r="F423">
        <v>1.248E-2</v>
      </c>
      <c r="G423" t="s">
        <v>6584</v>
      </c>
      <c r="H423">
        <v>1.248E-2</v>
      </c>
      <c r="I423" t="s">
        <v>6582</v>
      </c>
      <c r="J423" t="s">
        <v>6582</v>
      </c>
    </row>
    <row r="424" spans="1:10" x14ac:dyDescent="0.35">
      <c r="A424" s="40" t="s">
        <v>6646</v>
      </c>
      <c r="B424" s="40" t="s">
        <v>6716</v>
      </c>
      <c r="C424" s="40" t="s">
        <v>284</v>
      </c>
      <c r="D424" t="s">
        <v>6569</v>
      </c>
      <c r="E424">
        <v>0.33</v>
      </c>
      <c r="F424">
        <v>7.3200000000000001E-3</v>
      </c>
      <c r="G424" t="s">
        <v>6585</v>
      </c>
      <c r="H424">
        <v>7.3200000000000001E-3</v>
      </c>
      <c r="I424" t="s">
        <v>6582</v>
      </c>
      <c r="J424" t="s">
        <v>6582</v>
      </c>
    </row>
    <row r="425" spans="1:10" x14ac:dyDescent="0.35">
      <c r="A425" s="40" t="s">
        <v>6646</v>
      </c>
      <c r="B425" s="40" t="s">
        <v>6719</v>
      </c>
      <c r="C425" s="40" t="s">
        <v>284</v>
      </c>
      <c r="D425" t="s">
        <v>6570</v>
      </c>
      <c r="E425">
        <v>8.3299999999999999E-2</v>
      </c>
      <c r="F425">
        <v>6.7600000000000004E-3</v>
      </c>
      <c r="G425" t="s">
        <v>6586</v>
      </c>
      <c r="H425">
        <v>6.7600000000000004E-3</v>
      </c>
      <c r="I425" t="s">
        <v>6582</v>
      </c>
      <c r="J425" t="s">
        <v>6582</v>
      </c>
    </row>
    <row r="426" spans="1:10" x14ac:dyDescent="0.35">
      <c r="A426" s="40" t="s">
        <v>6646</v>
      </c>
      <c r="B426" s="40" t="s">
        <v>6718</v>
      </c>
      <c r="C426" s="40" t="s">
        <v>284</v>
      </c>
      <c r="D426" t="s">
        <v>6571</v>
      </c>
      <c r="E426">
        <v>0.16700000000000001</v>
      </c>
      <c r="F426">
        <v>8.7299999999999999E-3</v>
      </c>
      <c r="G426" t="s">
        <v>6584</v>
      </c>
      <c r="H426">
        <v>8.7299999999999999E-3</v>
      </c>
      <c r="I426" t="s">
        <v>6582</v>
      </c>
      <c r="J426" t="s">
        <v>6582</v>
      </c>
    </row>
    <row r="427" spans="1:10" x14ac:dyDescent="0.35">
      <c r="A427" s="40" t="s">
        <v>6647</v>
      </c>
      <c r="B427" s="40" t="s">
        <v>6716</v>
      </c>
      <c r="C427" s="40" t="s">
        <v>285</v>
      </c>
      <c r="D427" t="s">
        <v>6569</v>
      </c>
      <c r="E427">
        <v>0.33</v>
      </c>
      <c r="F427">
        <v>2.66E-3</v>
      </c>
      <c r="G427" t="s">
        <v>6585</v>
      </c>
      <c r="H427">
        <v>2.66E-3</v>
      </c>
      <c r="I427" t="s">
        <v>6582</v>
      </c>
      <c r="J427" t="s">
        <v>6582</v>
      </c>
    </row>
    <row r="428" spans="1:10" x14ac:dyDescent="0.35">
      <c r="A428" s="40" t="s">
        <v>6647</v>
      </c>
      <c r="B428" s="40" t="s">
        <v>6719</v>
      </c>
      <c r="C428" s="40" t="s">
        <v>285</v>
      </c>
      <c r="D428" t="s">
        <v>6570</v>
      </c>
      <c r="E428">
        <v>8.3299999999999999E-2</v>
      </c>
      <c r="F428">
        <v>4.1700000000000001E-3</v>
      </c>
      <c r="G428" t="s">
        <v>6586</v>
      </c>
      <c r="H428">
        <v>4.1700000000000001E-3</v>
      </c>
      <c r="I428" t="s">
        <v>6582</v>
      </c>
      <c r="J428" t="s">
        <v>6582</v>
      </c>
    </row>
    <row r="429" spans="1:10" x14ac:dyDescent="0.35">
      <c r="A429" s="40" t="s">
        <v>6647</v>
      </c>
      <c r="B429" s="40" t="s">
        <v>6718</v>
      </c>
      <c r="C429" s="40" t="s">
        <v>285</v>
      </c>
      <c r="D429" t="s">
        <v>6571</v>
      </c>
      <c r="E429">
        <v>0.16700000000000001</v>
      </c>
      <c r="F429">
        <v>2.5600000000000002E-3</v>
      </c>
      <c r="G429" t="s">
        <v>6584</v>
      </c>
      <c r="H429">
        <v>2.5600000000000002E-3</v>
      </c>
      <c r="I429" t="s">
        <v>6582</v>
      </c>
      <c r="J429" t="s">
        <v>6582</v>
      </c>
    </row>
    <row r="430" spans="1:10" x14ac:dyDescent="0.35">
      <c r="A430" s="40" t="s">
        <v>280</v>
      </c>
      <c r="B430" s="40" t="s">
        <v>6725</v>
      </c>
      <c r="C430" s="40" t="s">
        <v>280</v>
      </c>
      <c r="D430" t="s">
        <v>6569</v>
      </c>
      <c r="E430">
        <v>0.5</v>
      </c>
      <c r="F430">
        <v>1.133E-2</v>
      </c>
      <c r="G430" t="s">
        <v>6585</v>
      </c>
      <c r="H430">
        <v>1.133E-2</v>
      </c>
      <c r="I430" t="s">
        <v>6582</v>
      </c>
      <c r="J430" t="s">
        <v>6582</v>
      </c>
    </row>
    <row r="431" spans="1:10" x14ac:dyDescent="0.35">
      <c r="A431" s="40" t="s">
        <v>280</v>
      </c>
      <c r="B431" s="40" t="s">
        <v>6724</v>
      </c>
      <c r="C431" s="40" t="s">
        <v>280</v>
      </c>
      <c r="D431" t="s">
        <v>6570</v>
      </c>
      <c r="E431">
        <v>8.3299999999999999E-2</v>
      </c>
      <c r="F431">
        <v>5.8300000000000001E-3</v>
      </c>
      <c r="G431" t="s">
        <v>6586</v>
      </c>
      <c r="H431">
        <v>5.8300000000000001E-3</v>
      </c>
      <c r="I431" t="s">
        <v>6582</v>
      </c>
      <c r="J431" t="s">
        <v>6582</v>
      </c>
    </row>
    <row r="432" spans="1:10" x14ac:dyDescent="0.35">
      <c r="A432" s="40" t="s">
        <v>280</v>
      </c>
      <c r="B432" s="40" t="s">
        <v>6723</v>
      </c>
      <c r="C432" s="40" t="s">
        <v>280</v>
      </c>
      <c r="D432" t="s">
        <v>6571</v>
      </c>
      <c r="E432">
        <v>0.33</v>
      </c>
      <c r="F432">
        <v>2.4060000000000002E-2</v>
      </c>
      <c r="G432" t="s">
        <v>6584</v>
      </c>
      <c r="H432">
        <v>2.4060000000000002E-2</v>
      </c>
      <c r="I432" t="s">
        <v>6582</v>
      </c>
      <c r="J432" t="s">
        <v>6582</v>
      </c>
    </row>
    <row r="433" spans="1:10" x14ac:dyDescent="0.35">
      <c r="A433" s="40" t="s">
        <v>280</v>
      </c>
      <c r="B433" s="40" t="s">
        <v>6755</v>
      </c>
      <c r="C433" s="40" t="s">
        <v>280</v>
      </c>
      <c r="D433" t="s">
        <v>6571</v>
      </c>
      <c r="E433">
        <v>0.33</v>
      </c>
      <c r="F433">
        <v>2.4060000000000002E-2</v>
      </c>
      <c r="G433" t="s">
        <v>6584</v>
      </c>
      <c r="H433">
        <v>2.4060000000000002E-2</v>
      </c>
      <c r="I433" t="s">
        <v>6582</v>
      </c>
      <c r="J433" t="s">
        <v>6582</v>
      </c>
    </row>
    <row r="434" spans="1:10" x14ac:dyDescent="0.35">
      <c r="A434" s="40" t="s">
        <v>279</v>
      </c>
      <c r="B434" s="40" t="s">
        <v>6725</v>
      </c>
      <c r="C434" s="40" t="s">
        <v>279</v>
      </c>
      <c r="D434" t="s">
        <v>6573</v>
      </c>
      <c r="E434">
        <v>0.1</v>
      </c>
      <c r="F434">
        <v>6.6669999999999993E-2</v>
      </c>
      <c r="G434" t="s">
        <v>6599</v>
      </c>
      <c r="H434">
        <v>6.6669999999999993E-2</v>
      </c>
      <c r="I434" t="s">
        <v>6582</v>
      </c>
    </row>
    <row r="435" spans="1:10" x14ac:dyDescent="0.35">
      <c r="A435" s="40" t="s">
        <v>278</v>
      </c>
      <c r="B435" s="40" t="s">
        <v>6716</v>
      </c>
      <c r="C435" s="40" t="s">
        <v>278</v>
      </c>
      <c r="D435" t="s">
        <v>6569</v>
      </c>
      <c r="E435">
        <v>0.33</v>
      </c>
      <c r="F435">
        <v>0.01</v>
      </c>
      <c r="G435" t="s">
        <v>6585</v>
      </c>
      <c r="H435">
        <v>0.01</v>
      </c>
      <c r="I435" t="s">
        <v>6582</v>
      </c>
      <c r="J435" t="s">
        <v>6582</v>
      </c>
    </row>
    <row r="436" spans="1:10" x14ac:dyDescent="0.35">
      <c r="A436" s="40" t="s">
        <v>278</v>
      </c>
      <c r="B436" s="40" t="s">
        <v>6719</v>
      </c>
      <c r="C436" s="40" t="s">
        <v>278</v>
      </c>
      <c r="D436" t="s">
        <v>6570</v>
      </c>
      <c r="E436">
        <v>8.3299999999999999E-2</v>
      </c>
      <c r="F436">
        <v>2.5500000000000002E-3</v>
      </c>
      <c r="G436" t="s">
        <v>6586</v>
      </c>
      <c r="H436">
        <v>2.5500000000000002E-3</v>
      </c>
      <c r="I436" t="s">
        <v>6582</v>
      </c>
      <c r="J436" t="s">
        <v>6582</v>
      </c>
    </row>
    <row r="437" spans="1:10" x14ac:dyDescent="0.35">
      <c r="A437" s="40" t="s">
        <v>277</v>
      </c>
      <c r="B437" s="40" t="s">
        <v>6725</v>
      </c>
      <c r="C437" s="40" t="s">
        <v>277</v>
      </c>
      <c r="D437" t="s">
        <v>6573</v>
      </c>
      <c r="E437">
        <v>0.1</v>
      </c>
      <c r="F437">
        <v>6.6669999999999993E-2</v>
      </c>
      <c r="G437" t="s">
        <v>6599</v>
      </c>
      <c r="H437">
        <v>6.6669999999999993E-2</v>
      </c>
      <c r="I437" t="s">
        <v>6582</v>
      </c>
      <c r="J437" t="s">
        <v>6582</v>
      </c>
    </row>
    <row r="438" spans="1:10" x14ac:dyDescent="0.35">
      <c r="A438" s="40" t="s">
        <v>289</v>
      </c>
      <c r="B438" s="40" t="s">
        <v>6716</v>
      </c>
      <c r="C438" s="40" t="s">
        <v>289</v>
      </c>
      <c r="D438" t="s">
        <v>6569</v>
      </c>
      <c r="E438">
        <v>0.33</v>
      </c>
      <c r="F438">
        <v>9.7999999999999997E-4</v>
      </c>
      <c r="G438" t="s">
        <v>6585</v>
      </c>
      <c r="H438">
        <v>9.7999999999999997E-4</v>
      </c>
      <c r="I438" t="s">
        <v>6582</v>
      </c>
      <c r="J438" t="s">
        <v>6582</v>
      </c>
    </row>
    <row r="439" spans="1:10" x14ac:dyDescent="0.35">
      <c r="A439" s="40" t="s">
        <v>289</v>
      </c>
      <c r="B439" s="40" t="s">
        <v>6719</v>
      </c>
      <c r="C439" s="40" t="s">
        <v>289</v>
      </c>
      <c r="D439" t="s">
        <v>6570</v>
      </c>
      <c r="E439">
        <v>8.3299999999999999E-2</v>
      </c>
      <c r="F439">
        <v>5.0000000000000001E-3</v>
      </c>
      <c r="G439" t="s">
        <v>6586</v>
      </c>
      <c r="H439">
        <v>5.0000000000000001E-3</v>
      </c>
      <c r="I439" t="s">
        <v>6582</v>
      </c>
      <c r="J439" t="s">
        <v>6582</v>
      </c>
    </row>
    <row r="440" spans="1:10" x14ac:dyDescent="0.35">
      <c r="A440" s="40" t="s">
        <v>289</v>
      </c>
      <c r="B440" s="40" t="s">
        <v>6718</v>
      </c>
      <c r="C440" s="40" t="s">
        <v>289</v>
      </c>
      <c r="D440" t="s">
        <v>6571</v>
      </c>
      <c r="E440">
        <v>0.25</v>
      </c>
      <c r="F440">
        <v>8.1300000000000001E-3</v>
      </c>
      <c r="G440" t="s">
        <v>6584</v>
      </c>
      <c r="H440">
        <v>8.1300000000000001E-3</v>
      </c>
      <c r="I440" t="s">
        <v>6582</v>
      </c>
      <c r="J440" t="s">
        <v>6582</v>
      </c>
    </row>
    <row r="441" spans="1:10" x14ac:dyDescent="0.35">
      <c r="A441" s="40" t="s">
        <v>302</v>
      </c>
      <c r="B441" s="40" t="s">
        <v>6716</v>
      </c>
      <c r="C441" s="40" t="s">
        <v>302</v>
      </c>
      <c r="D441" t="s">
        <v>6572</v>
      </c>
      <c r="E441">
        <v>0.16700000000000001</v>
      </c>
      <c r="F441">
        <v>6.6809999999999994E-2</v>
      </c>
      <c r="G441" t="s">
        <v>6581</v>
      </c>
      <c r="H441">
        <v>6.6809999999999994E-2</v>
      </c>
      <c r="I441" t="s">
        <v>6582</v>
      </c>
      <c r="J441" t="s">
        <v>6582</v>
      </c>
    </row>
    <row r="442" spans="1:10" x14ac:dyDescent="0.35">
      <c r="A442" s="40" t="s">
        <v>301</v>
      </c>
      <c r="B442" s="40" t="s">
        <v>6719</v>
      </c>
      <c r="C442" s="40" t="s">
        <v>301</v>
      </c>
      <c r="D442" t="s">
        <v>6573</v>
      </c>
      <c r="E442">
        <v>0.1</v>
      </c>
      <c r="F442">
        <v>6.6669999999999993E-2</v>
      </c>
      <c r="G442" t="s">
        <v>6599</v>
      </c>
      <c r="H442">
        <v>6.6669999999999993E-2</v>
      </c>
      <c r="I442" t="s">
        <v>6582</v>
      </c>
      <c r="J442" t="s">
        <v>6582</v>
      </c>
    </row>
    <row r="443" spans="1:10" x14ac:dyDescent="0.35">
      <c r="A443" s="40" t="s">
        <v>295</v>
      </c>
      <c r="B443" s="40" t="s">
        <v>6716</v>
      </c>
      <c r="C443" s="40" t="s">
        <v>295</v>
      </c>
      <c r="D443" t="s">
        <v>6572</v>
      </c>
      <c r="E443">
        <v>0.16700000000000001</v>
      </c>
      <c r="F443">
        <v>2.4469999999999999E-2</v>
      </c>
      <c r="G443" t="s">
        <v>6581</v>
      </c>
      <c r="H443">
        <v>2.4469999999999999E-2</v>
      </c>
      <c r="I443" t="s">
        <v>6582</v>
      </c>
      <c r="J443" t="s">
        <v>6582</v>
      </c>
    </row>
    <row r="444" spans="1:10" x14ac:dyDescent="0.35">
      <c r="A444" s="40" t="s">
        <v>294</v>
      </c>
      <c r="B444" s="40" t="s">
        <v>6719</v>
      </c>
      <c r="C444" s="40" t="s">
        <v>294</v>
      </c>
      <c r="D444" t="s">
        <v>6573</v>
      </c>
      <c r="E444">
        <v>0.1</v>
      </c>
      <c r="F444">
        <v>2.6499999999999999E-2</v>
      </c>
      <c r="G444" t="s">
        <v>6599</v>
      </c>
      <c r="H444">
        <v>2.6499999999999999E-2</v>
      </c>
      <c r="I444" t="s">
        <v>6582</v>
      </c>
      <c r="J444" t="s">
        <v>6582</v>
      </c>
    </row>
    <row r="445" spans="1:10" x14ac:dyDescent="0.35">
      <c r="A445" s="40" t="s">
        <v>303</v>
      </c>
      <c r="B445" s="40" t="s">
        <v>6725</v>
      </c>
      <c r="C445" s="40" t="s">
        <v>303</v>
      </c>
      <c r="D445" t="s">
        <v>6569</v>
      </c>
      <c r="E445">
        <v>0.33</v>
      </c>
      <c r="F445">
        <v>2.4170000000000001E-2</v>
      </c>
      <c r="G445" t="s">
        <v>6585</v>
      </c>
      <c r="H445">
        <v>2.4170000000000001E-2</v>
      </c>
      <c r="I445" t="s">
        <v>6582</v>
      </c>
      <c r="J445" t="s">
        <v>6582</v>
      </c>
    </row>
    <row r="446" spans="1:10" x14ac:dyDescent="0.35">
      <c r="A446" s="40" t="s">
        <v>303</v>
      </c>
      <c r="B446" s="40" t="s">
        <v>6724</v>
      </c>
      <c r="C446" s="40" t="s">
        <v>303</v>
      </c>
      <c r="D446" t="s">
        <v>6570</v>
      </c>
      <c r="E446">
        <v>8.3299999999999999E-2</v>
      </c>
      <c r="F446">
        <v>0.01</v>
      </c>
      <c r="G446" t="s">
        <v>6586</v>
      </c>
      <c r="H446">
        <v>0.01</v>
      </c>
      <c r="I446" t="s">
        <v>6582</v>
      </c>
      <c r="J446" t="s">
        <v>6582</v>
      </c>
    </row>
    <row r="447" spans="1:10" x14ac:dyDescent="0.35">
      <c r="A447" s="40" t="s">
        <v>303</v>
      </c>
      <c r="B447" s="40" t="s">
        <v>6723</v>
      </c>
      <c r="C447" s="40" t="s">
        <v>303</v>
      </c>
      <c r="D447" t="s">
        <v>6571</v>
      </c>
      <c r="E447">
        <v>0.33</v>
      </c>
      <c r="F447">
        <v>3.6319999999999998E-2</v>
      </c>
      <c r="G447" t="s">
        <v>6584</v>
      </c>
      <c r="H447">
        <v>3.6319999999999998E-2</v>
      </c>
      <c r="I447" t="s">
        <v>6582</v>
      </c>
      <c r="J447" t="s">
        <v>6582</v>
      </c>
    </row>
    <row r="448" spans="1:10" x14ac:dyDescent="0.35">
      <c r="A448" s="40" t="s">
        <v>303</v>
      </c>
      <c r="B448" s="40" t="s">
        <v>6738</v>
      </c>
      <c r="C448" s="40" t="s">
        <v>303</v>
      </c>
      <c r="D448" t="s">
        <v>6572</v>
      </c>
      <c r="E448">
        <v>0.16700000000000001</v>
      </c>
      <c r="F448">
        <v>1.5810000000000001E-2</v>
      </c>
      <c r="G448" t="s">
        <v>6581</v>
      </c>
      <c r="H448">
        <v>1.5810000000000001E-2</v>
      </c>
      <c r="I448" t="s">
        <v>6582</v>
      </c>
      <c r="J448" t="s">
        <v>6582</v>
      </c>
    </row>
    <row r="449" spans="1:10" x14ac:dyDescent="0.35">
      <c r="A449" s="40" t="s">
        <v>303</v>
      </c>
      <c r="B449" s="40" t="s">
        <v>6756</v>
      </c>
      <c r="C449" s="40" t="s">
        <v>303</v>
      </c>
      <c r="D449" t="s">
        <v>6571</v>
      </c>
      <c r="E449">
        <v>0</v>
      </c>
      <c r="F449">
        <v>0</v>
      </c>
      <c r="G449" t="s">
        <v>6648</v>
      </c>
      <c r="H449">
        <v>0</v>
      </c>
      <c r="I449" t="s">
        <v>6582</v>
      </c>
      <c r="J449" t="s">
        <v>6582</v>
      </c>
    </row>
    <row r="450" spans="1:10" x14ac:dyDescent="0.35">
      <c r="A450" s="40" t="s">
        <v>303</v>
      </c>
      <c r="B450" s="40" t="s">
        <v>6757</v>
      </c>
      <c r="C450" s="40" t="s">
        <v>303</v>
      </c>
      <c r="D450" t="s">
        <v>6571</v>
      </c>
      <c r="E450">
        <v>0</v>
      </c>
      <c r="F450">
        <v>0</v>
      </c>
      <c r="G450" t="s">
        <v>6649</v>
      </c>
      <c r="H450">
        <v>0</v>
      </c>
      <c r="I450" t="s">
        <v>6582</v>
      </c>
      <c r="J450" t="s">
        <v>6582</v>
      </c>
    </row>
    <row r="451" spans="1:10" x14ac:dyDescent="0.35">
      <c r="A451" s="40" t="s">
        <v>6650</v>
      </c>
      <c r="B451" s="40" t="s">
        <v>6716</v>
      </c>
      <c r="C451" s="40" t="s">
        <v>297</v>
      </c>
      <c r="D451" t="s">
        <v>6569</v>
      </c>
      <c r="E451">
        <v>0.33</v>
      </c>
      <c r="F451">
        <v>1.1440000000000001E-2</v>
      </c>
      <c r="G451" t="s">
        <v>6585</v>
      </c>
      <c r="H451">
        <v>1.1440000000000001E-2</v>
      </c>
      <c r="I451" t="s">
        <v>6582</v>
      </c>
      <c r="J451" t="s">
        <v>6582</v>
      </c>
    </row>
    <row r="452" spans="1:10" x14ac:dyDescent="0.35">
      <c r="A452" s="40" t="s">
        <v>6650</v>
      </c>
      <c r="B452" s="40" t="s">
        <v>6719</v>
      </c>
      <c r="C452" s="40" t="s">
        <v>297</v>
      </c>
      <c r="D452" t="s">
        <v>6570</v>
      </c>
      <c r="E452">
        <v>8.3299999999999999E-2</v>
      </c>
      <c r="F452">
        <v>2.98E-3</v>
      </c>
      <c r="G452" t="s">
        <v>6586</v>
      </c>
      <c r="H452">
        <v>2.98E-3</v>
      </c>
      <c r="I452" t="s">
        <v>6582</v>
      </c>
      <c r="J452" t="s">
        <v>6582</v>
      </c>
    </row>
    <row r="453" spans="1:10" x14ac:dyDescent="0.35">
      <c r="A453" s="40" t="s">
        <v>305</v>
      </c>
      <c r="B453" s="40" t="s">
        <v>6725</v>
      </c>
      <c r="C453" s="40" t="s">
        <v>305</v>
      </c>
      <c r="D453" t="s">
        <v>6569</v>
      </c>
      <c r="E453">
        <v>0.33</v>
      </c>
      <c r="F453">
        <v>1.001E-2</v>
      </c>
      <c r="G453" t="s">
        <v>6585</v>
      </c>
      <c r="H453">
        <v>1.001E-2</v>
      </c>
      <c r="I453" t="s">
        <v>6582</v>
      </c>
      <c r="J453" t="s">
        <v>6582</v>
      </c>
    </row>
    <row r="454" spans="1:10" x14ac:dyDescent="0.35">
      <c r="A454" s="40" t="s">
        <v>305</v>
      </c>
      <c r="B454" s="40" t="s">
        <v>6724</v>
      </c>
      <c r="C454" s="40" t="s">
        <v>305</v>
      </c>
      <c r="D454" t="s">
        <v>6570</v>
      </c>
      <c r="E454">
        <v>8.3299999999999999E-2</v>
      </c>
      <c r="F454">
        <v>8.4100000000000008E-3</v>
      </c>
      <c r="G454" t="s">
        <v>6586</v>
      </c>
      <c r="H454">
        <v>8.4100000000000008E-3</v>
      </c>
      <c r="I454" t="s">
        <v>6582</v>
      </c>
      <c r="J454" t="s">
        <v>6582</v>
      </c>
    </row>
    <row r="455" spans="1:10" x14ac:dyDescent="0.35">
      <c r="A455" s="40" t="s">
        <v>305</v>
      </c>
      <c r="B455" s="40" t="s">
        <v>6723</v>
      </c>
      <c r="C455" s="40" t="s">
        <v>305</v>
      </c>
      <c r="D455" t="s">
        <v>6571</v>
      </c>
      <c r="E455">
        <v>0.25</v>
      </c>
      <c r="F455">
        <v>4.3800000000000002E-3</v>
      </c>
      <c r="G455" t="s">
        <v>6584</v>
      </c>
      <c r="H455">
        <v>4.3800000000000002E-3</v>
      </c>
      <c r="I455" t="s">
        <v>6582</v>
      </c>
      <c r="J455" t="s">
        <v>6582</v>
      </c>
    </row>
    <row r="456" spans="1:10" x14ac:dyDescent="0.35">
      <c r="A456" s="40" t="s">
        <v>305</v>
      </c>
      <c r="B456" s="40" t="s">
        <v>6738</v>
      </c>
      <c r="C456" s="40" t="s">
        <v>305</v>
      </c>
      <c r="D456" t="s">
        <v>6571</v>
      </c>
      <c r="E456">
        <v>0.25</v>
      </c>
      <c r="F456">
        <v>1.099E-2</v>
      </c>
      <c r="G456" t="s">
        <v>6584</v>
      </c>
      <c r="H456">
        <v>1.099E-2</v>
      </c>
      <c r="I456" t="s">
        <v>6582</v>
      </c>
      <c r="J456" t="s">
        <v>6582</v>
      </c>
    </row>
    <row r="457" spans="1:10" x14ac:dyDescent="0.35">
      <c r="A457" s="40" t="s">
        <v>6651</v>
      </c>
      <c r="B457" s="40" t="s">
        <v>6716</v>
      </c>
      <c r="C457" s="40" t="s">
        <v>298</v>
      </c>
      <c r="D457" t="s">
        <v>6569</v>
      </c>
      <c r="E457">
        <v>0.33</v>
      </c>
      <c r="F457">
        <v>4.4299999999999999E-3</v>
      </c>
      <c r="G457" t="s">
        <v>6585</v>
      </c>
      <c r="H457">
        <v>4.4299999999999999E-3</v>
      </c>
      <c r="I457" t="s">
        <v>6582</v>
      </c>
      <c r="J457" t="s">
        <v>6582</v>
      </c>
    </row>
    <row r="458" spans="1:10" x14ac:dyDescent="0.35">
      <c r="A458" s="40" t="s">
        <v>6651</v>
      </c>
      <c r="B458" s="40" t="s">
        <v>6719</v>
      </c>
      <c r="C458" s="40" t="s">
        <v>298</v>
      </c>
      <c r="D458" t="s">
        <v>6570</v>
      </c>
      <c r="E458">
        <v>8.3299999999999999E-2</v>
      </c>
      <c r="F458">
        <v>2.99E-3</v>
      </c>
      <c r="G458" t="s">
        <v>6586</v>
      </c>
      <c r="H458">
        <v>2.99E-3</v>
      </c>
      <c r="I458" t="s">
        <v>6582</v>
      </c>
      <c r="J458" t="s">
        <v>6582</v>
      </c>
    </row>
    <row r="459" spans="1:10" x14ac:dyDescent="0.35">
      <c r="A459" s="40" t="s">
        <v>6651</v>
      </c>
      <c r="B459" s="40" t="s">
        <v>6718</v>
      </c>
      <c r="C459" s="40" t="s">
        <v>298</v>
      </c>
      <c r="D459" t="s">
        <v>6571</v>
      </c>
      <c r="E459">
        <v>0.16700000000000001</v>
      </c>
      <c r="F459">
        <v>1.04E-2</v>
      </c>
      <c r="G459" t="s">
        <v>6584</v>
      </c>
      <c r="H459">
        <v>1.04E-2</v>
      </c>
      <c r="I459" t="s">
        <v>6582</v>
      </c>
      <c r="J459" t="s">
        <v>6582</v>
      </c>
    </row>
    <row r="460" spans="1:10" x14ac:dyDescent="0.35">
      <c r="A460" s="40" t="s">
        <v>304</v>
      </c>
      <c r="B460" s="40" t="s">
        <v>6725</v>
      </c>
      <c r="C460" s="40" t="s">
        <v>304</v>
      </c>
      <c r="D460" t="s">
        <v>6569</v>
      </c>
      <c r="E460">
        <v>0.33</v>
      </c>
      <c r="F460">
        <v>8.5999999999999998E-4</v>
      </c>
      <c r="G460" t="s">
        <v>6585</v>
      </c>
      <c r="H460">
        <v>8.5999999999999998E-4</v>
      </c>
      <c r="I460" t="s">
        <v>6582</v>
      </c>
      <c r="J460" t="s">
        <v>6582</v>
      </c>
    </row>
    <row r="461" spans="1:10" x14ac:dyDescent="0.35">
      <c r="A461" s="40" t="s">
        <v>304</v>
      </c>
      <c r="B461" s="40" t="s">
        <v>6724</v>
      </c>
      <c r="C461" s="40" t="s">
        <v>304</v>
      </c>
      <c r="D461" t="s">
        <v>6570</v>
      </c>
      <c r="E461">
        <v>8.3299999999999999E-2</v>
      </c>
      <c r="F461">
        <v>2.5100000000000001E-3</v>
      </c>
      <c r="G461" t="s">
        <v>6586</v>
      </c>
      <c r="H461">
        <v>2.5100000000000001E-3</v>
      </c>
      <c r="I461" t="s">
        <v>6582</v>
      </c>
      <c r="J461" t="s">
        <v>6582</v>
      </c>
    </row>
    <row r="462" spans="1:10" x14ac:dyDescent="0.35">
      <c r="A462" s="40" t="s">
        <v>304</v>
      </c>
      <c r="B462" s="40" t="s">
        <v>6723</v>
      </c>
      <c r="C462" s="40" t="s">
        <v>304</v>
      </c>
      <c r="D462" t="s">
        <v>6571</v>
      </c>
      <c r="E462">
        <v>0.16667000000000001</v>
      </c>
      <c r="F462">
        <v>2.0500000000000002E-3</v>
      </c>
      <c r="G462" t="s">
        <v>6584</v>
      </c>
      <c r="H462">
        <v>2.0500000000000002E-3</v>
      </c>
      <c r="I462" t="s">
        <v>6582</v>
      </c>
      <c r="J462" t="s">
        <v>6582</v>
      </c>
    </row>
    <row r="463" spans="1:10" x14ac:dyDescent="0.35">
      <c r="A463" s="40" t="s">
        <v>6652</v>
      </c>
      <c r="B463" s="40" t="s">
        <v>6716</v>
      </c>
      <c r="C463" s="40" t="s">
        <v>296</v>
      </c>
      <c r="D463" t="s">
        <v>6569</v>
      </c>
      <c r="E463">
        <v>0.33</v>
      </c>
      <c r="F463">
        <v>1.3600000000000001E-3</v>
      </c>
      <c r="G463" t="s">
        <v>6585</v>
      </c>
      <c r="H463">
        <v>1.3600000000000001E-3</v>
      </c>
      <c r="I463" t="s">
        <v>6582</v>
      </c>
      <c r="J463" t="s">
        <v>6582</v>
      </c>
    </row>
    <row r="464" spans="1:10" x14ac:dyDescent="0.35">
      <c r="A464" s="40" t="s">
        <v>6652</v>
      </c>
      <c r="B464" s="40" t="s">
        <v>6719</v>
      </c>
      <c r="C464" s="40" t="s">
        <v>296</v>
      </c>
      <c r="D464" t="s">
        <v>6570</v>
      </c>
      <c r="E464">
        <v>8.3299999999999999E-2</v>
      </c>
      <c r="F464">
        <v>2.98E-3</v>
      </c>
      <c r="G464" t="s">
        <v>6586</v>
      </c>
      <c r="H464">
        <v>2.98E-3</v>
      </c>
      <c r="I464" t="s">
        <v>6582</v>
      </c>
      <c r="J464" t="s">
        <v>6582</v>
      </c>
    </row>
    <row r="465" spans="1:10" x14ac:dyDescent="0.35">
      <c r="A465" s="40" t="s">
        <v>6652</v>
      </c>
      <c r="B465" s="40" t="s">
        <v>6718</v>
      </c>
      <c r="C465" s="40" t="s">
        <v>296</v>
      </c>
      <c r="D465" t="s">
        <v>6571</v>
      </c>
      <c r="E465">
        <v>0.16700000000000001</v>
      </c>
      <c r="F465">
        <v>3.1099999999999999E-3</v>
      </c>
      <c r="G465" t="s">
        <v>6584</v>
      </c>
      <c r="H465">
        <v>3.1099999999999999E-3</v>
      </c>
      <c r="I465" t="s">
        <v>6582</v>
      </c>
      <c r="J465" t="s">
        <v>6582</v>
      </c>
    </row>
    <row r="466" spans="1:10" x14ac:dyDescent="0.35">
      <c r="A466" s="40" t="s">
        <v>6653</v>
      </c>
      <c r="B466" s="40" t="s">
        <v>6716</v>
      </c>
      <c r="C466" s="40" t="s">
        <v>307</v>
      </c>
      <c r="D466" t="s">
        <v>6569</v>
      </c>
      <c r="E466">
        <v>0.33</v>
      </c>
      <c r="F466">
        <v>1.98E-3</v>
      </c>
      <c r="G466" t="s">
        <v>6585</v>
      </c>
      <c r="H466">
        <v>1.98E-3</v>
      </c>
      <c r="I466" t="s">
        <v>6582</v>
      </c>
      <c r="J466" t="s">
        <v>6582</v>
      </c>
    </row>
    <row r="467" spans="1:10" x14ac:dyDescent="0.35">
      <c r="A467" s="40" t="s">
        <v>6653</v>
      </c>
      <c r="B467" s="40" t="s">
        <v>6719</v>
      </c>
      <c r="C467" s="40" t="s">
        <v>307</v>
      </c>
      <c r="D467" t="s">
        <v>6570</v>
      </c>
      <c r="E467">
        <v>8.3299999999999999E-2</v>
      </c>
      <c r="F467">
        <v>8.3300000000000006E-3</v>
      </c>
      <c r="G467" t="s">
        <v>6586</v>
      </c>
      <c r="H467">
        <v>8.3300000000000006E-3</v>
      </c>
      <c r="I467" t="s">
        <v>6582</v>
      </c>
      <c r="J467" t="s">
        <v>6582</v>
      </c>
    </row>
    <row r="468" spans="1:10" x14ac:dyDescent="0.35">
      <c r="A468" s="40" t="s">
        <v>306</v>
      </c>
      <c r="B468" s="40" t="s">
        <v>6718</v>
      </c>
      <c r="C468" s="40" t="s">
        <v>306</v>
      </c>
      <c r="D468" t="s">
        <v>6573</v>
      </c>
      <c r="E468">
        <v>0.1</v>
      </c>
      <c r="F468">
        <v>0.02</v>
      </c>
      <c r="G468" t="s">
        <v>6599</v>
      </c>
      <c r="H468">
        <v>0.02</v>
      </c>
      <c r="I468" t="s">
        <v>6582</v>
      </c>
      <c r="J468" t="s">
        <v>6582</v>
      </c>
    </row>
    <row r="469" spans="1:10" x14ac:dyDescent="0.35">
      <c r="A469" s="40" t="s">
        <v>212</v>
      </c>
      <c r="B469" s="40" t="s">
        <v>6716</v>
      </c>
      <c r="C469" s="40" t="s">
        <v>212</v>
      </c>
      <c r="D469" t="s">
        <v>6569</v>
      </c>
      <c r="E469">
        <v>0.33</v>
      </c>
      <c r="F469">
        <v>7.1000000000000002E-4</v>
      </c>
      <c r="G469" t="s">
        <v>6585</v>
      </c>
      <c r="H469">
        <v>7.1000000000000002E-4</v>
      </c>
      <c r="I469" t="s">
        <v>6582</v>
      </c>
      <c r="J469" t="s">
        <v>6582</v>
      </c>
    </row>
    <row r="470" spans="1:10" x14ac:dyDescent="0.35">
      <c r="A470" s="40" t="s">
        <v>212</v>
      </c>
      <c r="B470" s="40" t="s">
        <v>6719</v>
      </c>
      <c r="C470" s="40" t="s">
        <v>212</v>
      </c>
      <c r="D470" t="s">
        <v>6570</v>
      </c>
      <c r="E470">
        <v>8.3299999999999999E-2</v>
      </c>
      <c r="F470">
        <v>2.98E-3</v>
      </c>
      <c r="G470" t="s">
        <v>6586</v>
      </c>
      <c r="H470">
        <v>2.98E-3</v>
      </c>
      <c r="I470" t="s">
        <v>6582</v>
      </c>
      <c r="J470" t="s">
        <v>6582</v>
      </c>
    </row>
    <row r="471" spans="1:10" x14ac:dyDescent="0.35">
      <c r="A471" s="40" t="s">
        <v>300</v>
      </c>
      <c r="B471" s="40" t="s">
        <v>6725</v>
      </c>
      <c r="C471" s="40" t="s">
        <v>300</v>
      </c>
      <c r="D471" t="s">
        <v>6569</v>
      </c>
      <c r="E471">
        <v>0.33</v>
      </c>
      <c r="F471">
        <v>8.3000000000000001E-3</v>
      </c>
      <c r="G471" t="s">
        <v>6585</v>
      </c>
      <c r="H471">
        <v>8.3000000000000001E-3</v>
      </c>
      <c r="I471" t="s">
        <v>6582</v>
      </c>
      <c r="J471" t="s">
        <v>6582</v>
      </c>
    </row>
    <row r="472" spans="1:10" x14ac:dyDescent="0.35">
      <c r="A472" s="40" t="s">
        <v>300</v>
      </c>
      <c r="B472" s="40" t="s">
        <v>6724</v>
      </c>
      <c r="C472" s="40" t="s">
        <v>300</v>
      </c>
      <c r="D472" t="s">
        <v>6570</v>
      </c>
      <c r="E472">
        <v>8.3299999999999999E-2</v>
      </c>
      <c r="F472">
        <v>2E-3</v>
      </c>
      <c r="G472" t="s">
        <v>6586</v>
      </c>
      <c r="H472">
        <v>2E-3</v>
      </c>
      <c r="I472" t="s">
        <v>6582</v>
      </c>
      <c r="J472" t="s">
        <v>6582</v>
      </c>
    </row>
    <row r="473" spans="1:10" x14ac:dyDescent="0.35">
      <c r="A473" s="40" t="s">
        <v>300</v>
      </c>
      <c r="B473" s="40" t="s">
        <v>6723</v>
      </c>
      <c r="C473" s="40" t="s">
        <v>300</v>
      </c>
      <c r="D473" t="s">
        <v>6571</v>
      </c>
      <c r="E473">
        <v>0.17</v>
      </c>
      <c r="F473">
        <v>1.8180000000000002E-2</v>
      </c>
      <c r="G473" t="s">
        <v>6584</v>
      </c>
      <c r="H473">
        <v>0.01</v>
      </c>
      <c r="I473" t="s">
        <v>6582</v>
      </c>
      <c r="J473" t="s">
        <v>6582</v>
      </c>
    </row>
    <row r="474" spans="1:10" x14ac:dyDescent="0.35">
      <c r="A474" s="40" t="s">
        <v>300</v>
      </c>
      <c r="B474" s="40" t="s">
        <v>6755</v>
      </c>
      <c r="C474" s="40" t="s">
        <v>300</v>
      </c>
      <c r="D474" t="s">
        <v>6571</v>
      </c>
      <c r="E474">
        <v>0.17</v>
      </c>
      <c r="F474">
        <v>1.8180000000000002E-2</v>
      </c>
      <c r="G474" t="s">
        <v>6584</v>
      </c>
      <c r="H474">
        <v>0.01</v>
      </c>
      <c r="I474" t="s">
        <v>6582</v>
      </c>
      <c r="J474" t="s">
        <v>6582</v>
      </c>
    </row>
    <row r="475" spans="1:10" x14ac:dyDescent="0.35">
      <c r="A475" s="40" t="s">
        <v>300</v>
      </c>
      <c r="B475" s="40" t="s">
        <v>6738</v>
      </c>
      <c r="C475" s="40" t="s">
        <v>300</v>
      </c>
      <c r="D475" t="s">
        <v>6571</v>
      </c>
      <c r="E475">
        <v>0.25</v>
      </c>
      <c r="F475">
        <v>1.8180000000000002E-2</v>
      </c>
      <c r="G475" t="s">
        <v>6584</v>
      </c>
      <c r="H475">
        <v>1.8180000000000002E-2</v>
      </c>
      <c r="I475" t="s">
        <v>6582</v>
      </c>
      <c r="J475" t="s">
        <v>6582</v>
      </c>
    </row>
    <row r="476" spans="1:10" x14ac:dyDescent="0.35">
      <c r="A476" s="40" t="s">
        <v>299</v>
      </c>
      <c r="B476" s="40" t="s">
        <v>6738</v>
      </c>
      <c r="C476" s="40" t="s">
        <v>299</v>
      </c>
      <c r="D476" t="s">
        <v>6573</v>
      </c>
      <c r="E476">
        <v>0.1</v>
      </c>
      <c r="F476">
        <v>0.02</v>
      </c>
      <c r="G476" t="s">
        <v>6599</v>
      </c>
      <c r="H476">
        <v>0.02</v>
      </c>
      <c r="I476" t="s">
        <v>6582</v>
      </c>
      <c r="J476" t="s">
        <v>6582</v>
      </c>
    </row>
    <row r="477" spans="1:10" x14ac:dyDescent="0.35">
      <c r="A477" s="40" t="s">
        <v>1508</v>
      </c>
      <c r="B477" s="40" t="s">
        <v>6717</v>
      </c>
      <c r="C477" s="40" t="s">
        <v>1508</v>
      </c>
      <c r="D477" t="s">
        <v>6569</v>
      </c>
      <c r="E477">
        <v>0.17</v>
      </c>
      <c r="F477">
        <v>3.1900000000000001E-3</v>
      </c>
      <c r="G477" t="s">
        <v>6585</v>
      </c>
      <c r="H477">
        <v>3.1900000000000001E-3</v>
      </c>
      <c r="I477" t="s">
        <v>6582</v>
      </c>
      <c r="J477" t="s">
        <v>6582</v>
      </c>
    </row>
    <row r="478" spans="1:10" x14ac:dyDescent="0.35">
      <c r="A478" s="40" t="s">
        <v>1508</v>
      </c>
      <c r="B478" s="40" t="s">
        <v>6725</v>
      </c>
      <c r="C478" s="40" t="s">
        <v>1508</v>
      </c>
      <c r="D478" t="s">
        <v>6570</v>
      </c>
      <c r="E478">
        <v>8.3299999999999999E-2</v>
      </c>
      <c r="F478">
        <v>5.0000000000000001E-3</v>
      </c>
      <c r="G478" t="s">
        <v>6586</v>
      </c>
      <c r="H478">
        <v>5.0000000000000001E-3</v>
      </c>
      <c r="I478" t="s">
        <v>6582</v>
      </c>
      <c r="J478" t="s">
        <v>6582</v>
      </c>
    </row>
    <row r="479" spans="1:10" x14ac:dyDescent="0.35">
      <c r="A479" s="40" t="s">
        <v>4322</v>
      </c>
      <c r="B479" s="40" t="s">
        <v>6728</v>
      </c>
      <c r="C479" s="40" t="s">
        <v>4322</v>
      </c>
      <c r="D479" t="s">
        <v>6571</v>
      </c>
      <c r="E479">
        <v>0.25</v>
      </c>
      <c r="F479">
        <v>8.0999999999999996E-3</v>
      </c>
      <c r="G479" t="s">
        <v>6584</v>
      </c>
      <c r="H479">
        <v>8.0999999999999996E-3</v>
      </c>
      <c r="I479" t="s">
        <v>6582</v>
      </c>
      <c r="J479" t="s">
        <v>6582</v>
      </c>
    </row>
    <row r="480" spans="1:10" x14ac:dyDescent="0.35">
      <c r="A480" s="40" t="s">
        <v>1409</v>
      </c>
      <c r="B480" s="40" t="s">
        <v>6716</v>
      </c>
      <c r="C480" s="40" t="s">
        <v>1409</v>
      </c>
      <c r="D480" t="s">
        <v>6569</v>
      </c>
      <c r="E480">
        <v>0.17</v>
      </c>
      <c r="F480">
        <v>7.1000000000000002E-4</v>
      </c>
      <c r="G480" t="s">
        <v>6585</v>
      </c>
      <c r="H480">
        <v>7.1000000000000002E-4</v>
      </c>
      <c r="I480" t="s">
        <v>6582</v>
      </c>
      <c r="J480" t="s">
        <v>6582</v>
      </c>
    </row>
    <row r="481" spans="1:10" x14ac:dyDescent="0.35">
      <c r="A481" s="40" t="s">
        <v>6654</v>
      </c>
      <c r="B481" s="40" t="s">
        <v>6716</v>
      </c>
      <c r="C481" s="40" t="s">
        <v>320</v>
      </c>
      <c r="D481" t="s">
        <v>6569</v>
      </c>
      <c r="E481">
        <v>0.33</v>
      </c>
      <c r="F481">
        <v>1.42E-3</v>
      </c>
      <c r="G481" t="s">
        <v>6585</v>
      </c>
      <c r="H481">
        <v>1.42E-3</v>
      </c>
      <c r="I481" t="s">
        <v>6582</v>
      </c>
      <c r="J481" t="s">
        <v>6582</v>
      </c>
    </row>
    <row r="482" spans="1:10" x14ac:dyDescent="0.35">
      <c r="A482" s="40" t="s">
        <v>6654</v>
      </c>
      <c r="B482" s="40" t="s">
        <v>6719</v>
      </c>
      <c r="C482" s="40" t="s">
        <v>320</v>
      </c>
      <c r="D482" t="s">
        <v>6570</v>
      </c>
      <c r="E482">
        <v>8.3299999999999999E-2</v>
      </c>
      <c r="F482">
        <v>5.1399999999999996E-3</v>
      </c>
      <c r="G482" t="s">
        <v>6586</v>
      </c>
      <c r="H482">
        <v>5.1399999999999996E-3</v>
      </c>
      <c r="I482" t="s">
        <v>6582</v>
      </c>
      <c r="J482" t="s">
        <v>6582</v>
      </c>
    </row>
    <row r="483" spans="1:10" x14ac:dyDescent="0.35">
      <c r="A483" s="40" t="s">
        <v>6654</v>
      </c>
      <c r="B483" s="40" t="s">
        <v>6718</v>
      </c>
      <c r="C483" s="40" t="s">
        <v>320</v>
      </c>
      <c r="D483" t="s">
        <v>6571</v>
      </c>
      <c r="E483">
        <v>0.16700000000000001</v>
      </c>
      <c r="F483">
        <v>7.92E-3</v>
      </c>
      <c r="G483" t="s">
        <v>6584</v>
      </c>
      <c r="H483">
        <v>7.92E-3</v>
      </c>
      <c r="I483" t="s">
        <v>6582</v>
      </c>
      <c r="J483" t="s">
        <v>6582</v>
      </c>
    </row>
    <row r="484" spans="1:10" x14ac:dyDescent="0.35">
      <c r="A484" s="40" t="s">
        <v>6655</v>
      </c>
      <c r="B484" s="40" t="s">
        <v>6716</v>
      </c>
      <c r="C484" s="40" t="s">
        <v>292</v>
      </c>
      <c r="D484" t="s">
        <v>6569</v>
      </c>
      <c r="E484">
        <v>0.5</v>
      </c>
      <c r="F484">
        <v>1.72E-3</v>
      </c>
      <c r="G484" t="s">
        <v>6585</v>
      </c>
      <c r="H484">
        <v>1.72E-3</v>
      </c>
      <c r="I484" t="s">
        <v>6582</v>
      </c>
      <c r="J484" t="s">
        <v>6582</v>
      </c>
    </row>
    <row r="485" spans="1:10" x14ac:dyDescent="0.35">
      <c r="A485" s="40" t="s">
        <v>6655</v>
      </c>
      <c r="B485" s="40" t="s">
        <v>6719</v>
      </c>
      <c r="C485" s="40" t="s">
        <v>292</v>
      </c>
      <c r="D485" t="s">
        <v>6570</v>
      </c>
      <c r="E485">
        <v>8.3299999999999999E-2</v>
      </c>
      <c r="F485">
        <v>2.64E-3</v>
      </c>
      <c r="G485" t="s">
        <v>6586</v>
      </c>
      <c r="H485">
        <v>2.64E-3</v>
      </c>
      <c r="I485" t="s">
        <v>6582</v>
      </c>
      <c r="J485" t="s">
        <v>6582</v>
      </c>
    </row>
    <row r="486" spans="1:10" x14ac:dyDescent="0.35">
      <c r="A486" s="40" t="s">
        <v>6655</v>
      </c>
      <c r="B486" s="40" t="s">
        <v>6718</v>
      </c>
      <c r="C486" s="40" t="s">
        <v>292</v>
      </c>
      <c r="D486" t="s">
        <v>6571</v>
      </c>
      <c r="E486">
        <v>0.16700000000000001</v>
      </c>
      <c r="F486">
        <v>7.2100000000000003E-3</v>
      </c>
      <c r="G486" t="s">
        <v>6584</v>
      </c>
      <c r="H486">
        <v>7.2100000000000003E-3</v>
      </c>
      <c r="I486" t="s">
        <v>6582</v>
      </c>
      <c r="J486" t="s">
        <v>6582</v>
      </c>
    </row>
    <row r="487" spans="1:10" x14ac:dyDescent="0.35">
      <c r="A487" s="40" t="s">
        <v>6655</v>
      </c>
      <c r="B487" s="40" t="s">
        <v>6743</v>
      </c>
      <c r="C487" s="40" t="s">
        <v>292</v>
      </c>
      <c r="D487" t="s">
        <v>6613</v>
      </c>
      <c r="E487">
        <v>0</v>
      </c>
      <c r="F487">
        <v>1.6670000000000001E-2</v>
      </c>
      <c r="G487" t="s">
        <v>6614</v>
      </c>
      <c r="H487">
        <v>1.6670000000000001E-2</v>
      </c>
      <c r="I487" t="s">
        <v>6582</v>
      </c>
      <c r="J487" t="s">
        <v>6582</v>
      </c>
    </row>
    <row r="488" spans="1:10" x14ac:dyDescent="0.35">
      <c r="A488" s="40" t="s">
        <v>6656</v>
      </c>
      <c r="B488" s="40" t="s">
        <v>6716</v>
      </c>
      <c r="C488" s="40" t="s">
        <v>321</v>
      </c>
      <c r="D488" t="s">
        <v>6569</v>
      </c>
      <c r="E488">
        <v>0.33</v>
      </c>
      <c r="F488">
        <v>8.5999999999999998E-4</v>
      </c>
      <c r="G488" t="s">
        <v>6585</v>
      </c>
      <c r="H488">
        <v>8.5999999999999998E-4</v>
      </c>
      <c r="I488" t="s">
        <v>6582</v>
      </c>
      <c r="J488" t="s">
        <v>6582</v>
      </c>
    </row>
    <row r="489" spans="1:10" x14ac:dyDescent="0.35">
      <c r="A489" s="40" t="s">
        <v>6656</v>
      </c>
      <c r="B489" s="40" t="s">
        <v>6719</v>
      </c>
      <c r="C489" s="40" t="s">
        <v>321</v>
      </c>
      <c r="D489" t="s">
        <v>6570</v>
      </c>
      <c r="E489">
        <v>8.3299999999999999E-2</v>
      </c>
      <c r="F489">
        <v>4.1700000000000001E-3</v>
      </c>
      <c r="G489" t="s">
        <v>6586</v>
      </c>
      <c r="H489">
        <v>4.1700000000000001E-3</v>
      </c>
      <c r="I489" t="s">
        <v>6582</v>
      </c>
      <c r="J489" t="s">
        <v>6582</v>
      </c>
    </row>
    <row r="490" spans="1:10" x14ac:dyDescent="0.35">
      <c r="A490" s="40" t="s">
        <v>6656</v>
      </c>
      <c r="B490" s="40" t="s">
        <v>6718</v>
      </c>
      <c r="C490" s="40" t="s">
        <v>321</v>
      </c>
      <c r="D490" t="s">
        <v>6571</v>
      </c>
      <c r="E490">
        <v>0.16700000000000001</v>
      </c>
      <c r="F490">
        <v>8.9899999999999997E-3</v>
      </c>
      <c r="G490" t="s">
        <v>6584</v>
      </c>
      <c r="H490">
        <v>8.9899999999999997E-3</v>
      </c>
      <c r="I490" t="s">
        <v>6582</v>
      </c>
      <c r="J490" t="s">
        <v>6582</v>
      </c>
    </row>
    <row r="491" spans="1:10" x14ac:dyDescent="0.35">
      <c r="A491" s="40" t="s">
        <v>6657</v>
      </c>
      <c r="B491" s="40" t="s">
        <v>6716</v>
      </c>
      <c r="C491" s="40" t="s">
        <v>293</v>
      </c>
      <c r="D491" t="s">
        <v>6569</v>
      </c>
      <c r="E491">
        <v>0.5</v>
      </c>
      <c r="F491">
        <v>9.5E-4</v>
      </c>
      <c r="G491" t="s">
        <v>6585</v>
      </c>
      <c r="H491">
        <v>9.5E-4</v>
      </c>
      <c r="I491" t="s">
        <v>6582</v>
      </c>
      <c r="J491" t="s">
        <v>6582</v>
      </c>
    </row>
    <row r="492" spans="1:10" x14ac:dyDescent="0.35">
      <c r="A492" s="40" t="s">
        <v>6657</v>
      </c>
      <c r="B492" s="40" t="s">
        <v>6719</v>
      </c>
      <c r="C492" s="40" t="s">
        <v>293</v>
      </c>
      <c r="D492" t="s">
        <v>6570</v>
      </c>
      <c r="E492">
        <v>8.3299999999999999E-2</v>
      </c>
      <c r="F492">
        <v>4.2599999999999999E-3</v>
      </c>
      <c r="G492" t="s">
        <v>6586</v>
      </c>
      <c r="H492">
        <v>4.2599999999999999E-3</v>
      </c>
      <c r="I492" t="s">
        <v>6582</v>
      </c>
      <c r="J492" t="s">
        <v>6582</v>
      </c>
    </row>
    <row r="493" spans="1:10" x14ac:dyDescent="0.35">
      <c r="A493" s="40" t="s">
        <v>6657</v>
      </c>
      <c r="B493" s="40" t="s">
        <v>6758</v>
      </c>
      <c r="C493" s="40" t="s">
        <v>293</v>
      </c>
      <c r="D493" t="s">
        <v>6613</v>
      </c>
      <c r="E493">
        <v>0</v>
      </c>
      <c r="F493">
        <v>0.05</v>
      </c>
      <c r="G493" t="s">
        <v>6614</v>
      </c>
      <c r="H493">
        <v>0.05</v>
      </c>
      <c r="I493" t="s">
        <v>6582</v>
      </c>
      <c r="J493" t="s">
        <v>6582</v>
      </c>
    </row>
    <row r="494" spans="1:10" x14ac:dyDescent="0.35">
      <c r="A494" s="40" t="s">
        <v>6657</v>
      </c>
      <c r="B494" s="40" t="s">
        <v>6759</v>
      </c>
      <c r="C494" s="40" t="s">
        <v>293</v>
      </c>
      <c r="D494" t="s">
        <v>6571</v>
      </c>
      <c r="E494">
        <v>0.16700000000000001</v>
      </c>
      <c r="F494">
        <v>1.273E-2</v>
      </c>
      <c r="G494" t="s">
        <v>6584</v>
      </c>
      <c r="H494">
        <v>1.273E-2</v>
      </c>
      <c r="I494" t="s">
        <v>6582</v>
      </c>
      <c r="J494" t="s">
        <v>6582</v>
      </c>
    </row>
    <row r="495" spans="1:10" x14ac:dyDescent="0.35">
      <c r="A495" s="40" t="s">
        <v>184</v>
      </c>
      <c r="B495" s="40" t="s">
        <v>6716</v>
      </c>
      <c r="C495" s="40" t="s">
        <v>184</v>
      </c>
      <c r="D495" t="s">
        <v>6621</v>
      </c>
      <c r="E495">
        <v>1.5</v>
      </c>
      <c r="F495">
        <v>4.2999999999999999E-4</v>
      </c>
      <c r="G495" t="s">
        <v>6622</v>
      </c>
      <c r="H495">
        <v>4.2999999999999999E-4</v>
      </c>
      <c r="I495" t="s">
        <v>6582</v>
      </c>
      <c r="J495" t="s">
        <v>6582</v>
      </c>
    </row>
    <row r="496" spans="1:10" x14ac:dyDescent="0.35">
      <c r="A496" s="40" t="s">
        <v>194</v>
      </c>
      <c r="B496" s="40" t="s">
        <v>6716</v>
      </c>
      <c r="C496" s="40" t="s">
        <v>194</v>
      </c>
      <c r="D496" t="s">
        <v>6621</v>
      </c>
      <c r="E496">
        <v>1.5</v>
      </c>
      <c r="F496">
        <v>3.8000000000000002E-4</v>
      </c>
      <c r="G496" t="s">
        <v>6622</v>
      </c>
      <c r="H496">
        <v>3.8000000000000002E-4</v>
      </c>
      <c r="I496" t="s">
        <v>6582</v>
      </c>
      <c r="J496" t="s">
        <v>6582</v>
      </c>
    </row>
    <row r="497" spans="1:10" x14ac:dyDescent="0.35">
      <c r="A497" s="40" t="s">
        <v>193</v>
      </c>
      <c r="B497" s="40" t="s">
        <v>6716</v>
      </c>
      <c r="C497" s="40" t="s">
        <v>193</v>
      </c>
      <c r="D497" t="s">
        <v>6621</v>
      </c>
      <c r="E497">
        <v>2.5</v>
      </c>
      <c r="F497">
        <v>4.4000000000000002E-4</v>
      </c>
      <c r="G497" t="s">
        <v>6622</v>
      </c>
      <c r="H497">
        <v>4.4000000000000002E-4</v>
      </c>
      <c r="I497" t="s">
        <v>6582</v>
      </c>
      <c r="J497" t="s">
        <v>6582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31B2E-C53B-451C-A51B-0540AC4A624B}">
  <sheetPr codeName="Sheet3"/>
  <dimension ref="A1"/>
  <sheetViews>
    <sheetView topLeftCell="A4" workbookViewId="0">
      <selection activeCell="D23" sqref="D23:D24"/>
    </sheetView>
  </sheetViews>
  <sheetFormatPr defaultRowHeight="14.5" x14ac:dyDescent="0.3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AA010-3B22-4C68-858E-69BFE422A83E}">
  <sheetPr codeName="Sheet4"/>
  <dimension ref="A1:N51"/>
  <sheetViews>
    <sheetView topLeftCell="B1" zoomScale="85" zoomScaleNormal="85" workbookViewId="0">
      <selection activeCell="D5" sqref="D5"/>
    </sheetView>
  </sheetViews>
  <sheetFormatPr defaultRowHeight="14.5" x14ac:dyDescent="0.35"/>
  <cols>
    <col min="1" max="1" width="20.81640625" bestFit="1" customWidth="1"/>
    <col min="2" max="2" width="14.7265625" bestFit="1" customWidth="1"/>
    <col min="3" max="3" width="18.453125" bestFit="1" customWidth="1"/>
    <col min="4" max="4" width="14.7265625" bestFit="1" customWidth="1"/>
    <col min="5" max="5" width="24.26953125" bestFit="1" customWidth="1"/>
    <col min="7" max="7" width="22.81640625" bestFit="1" customWidth="1"/>
    <col min="9" max="9" width="18.453125" bestFit="1" customWidth="1"/>
    <col min="11" max="11" width="16.26953125" bestFit="1" customWidth="1"/>
    <col min="13" max="13" width="9" bestFit="1" customWidth="1"/>
  </cols>
  <sheetData>
    <row r="1" spans="1:14" x14ac:dyDescent="0.35">
      <c r="A1" s="3" t="s">
        <v>8</v>
      </c>
      <c r="B1" s="3" t="s">
        <v>10</v>
      </c>
    </row>
    <row r="2" spans="1:14" x14ac:dyDescent="0.35">
      <c r="A2" s="2">
        <f>'ASSY. DRUM QTY.'!B3</f>
        <v>400</v>
      </c>
      <c r="B2" s="2">
        <f>A2*5</f>
        <v>2000</v>
      </c>
    </row>
    <row r="4" spans="1:14" x14ac:dyDescent="0.35">
      <c r="B4" t="s">
        <v>9</v>
      </c>
      <c r="C4" t="s">
        <v>11</v>
      </c>
      <c r="D4" t="s">
        <v>10</v>
      </c>
    </row>
    <row r="5" spans="1:14" x14ac:dyDescent="0.35">
      <c r="A5" t="s">
        <v>182</v>
      </c>
      <c r="B5">
        <v>1</v>
      </c>
      <c r="C5" s="21">
        <v>0.46992095642781245</v>
      </c>
      <c r="D5" s="1">
        <f>MROUND(C5*$B$2,5)</f>
        <v>940</v>
      </c>
    </row>
    <row r="6" spans="1:14" x14ac:dyDescent="0.35">
      <c r="A6" t="s">
        <v>12</v>
      </c>
      <c r="B6">
        <v>2</v>
      </c>
      <c r="C6" s="21">
        <v>0.29685975763425893</v>
      </c>
      <c r="D6" s="1">
        <f t="shared" ref="D6:D11" si="0">MROUND(C6*$B$2,5)</f>
        <v>595</v>
      </c>
    </row>
    <row r="7" spans="1:14" x14ac:dyDescent="0.35">
      <c r="A7" t="s">
        <v>13</v>
      </c>
      <c r="B7">
        <v>3</v>
      </c>
      <c r="C7" s="21">
        <v>8.9536913625501396E-2</v>
      </c>
      <c r="D7" s="1">
        <f t="shared" si="0"/>
        <v>180</v>
      </c>
    </row>
    <row r="8" spans="1:14" x14ac:dyDescent="0.35">
      <c r="A8" t="s">
        <v>14</v>
      </c>
      <c r="B8">
        <v>4</v>
      </c>
      <c r="C8" s="21">
        <v>4.4093247144195651E-2</v>
      </c>
      <c r="D8" s="1">
        <f t="shared" si="0"/>
        <v>90</v>
      </c>
    </row>
    <row r="9" spans="1:14" x14ac:dyDescent="0.35">
      <c r="A9" t="s">
        <v>15</v>
      </c>
      <c r="B9">
        <v>5</v>
      </c>
      <c r="C9" s="21">
        <v>2.392333911985299E-2</v>
      </c>
      <c r="D9" s="1">
        <f t="shared" si="0"/>
        <v>50</v>
      </c>
    </row>
    <row r="10" spans="1:14" x14ac:dyDescent="0.35">
      <c r="A10" t="s">
        <v>17</v>
      </c>
      <c r="B10">
        <v>6</v>
      </c>
      <c r="C10" s="21">
        <v>1.8953080935134668E-2</v>
      </c>
      <c r="D10" s="1">
        <f t="shared" si="0"/>
        <v>40</v>
      </c>
    </row>
    <row r="11" spans="1:14" x14ac:dyDescent="0.35">
      <c r="A11" t="s">
        <v>16</v>
      </c>
      <c r="B11">
        <v>7</v>
      </c>
      <c r="C11" s="21">
        <v>1.3009419421465988E-2</v>
      </c>
      <c r="D11" s="1">
        <f t="shared" si="0"/>
        <v>25</v>
      </c>
    </row>
    <row r="14" spans="1:14" x14ac:dyDescent="0.35">
      <c r="A14" s="4">
        <v>1</v>
      </c>
      <c r="B14" s="5"/>
      <c r="C14" s="4">
        <v>2</v>
      </c>
      <c r="D14" s="5"/>
      <c r="E14" s="4">
        <v>3</v>
      </c>
      <c r="F14" s="5"/>
      <c r="G14" s="4">
        <v>4</v>
      </c>
      <c r="H14" s="5"/>
      <c r="I14" s="4">
        <v>5</v>
      </c>
      <c r="J14" s="5"/>
      <c r="K14" s="4">
        <v>6</v>
      </c>
      <c r="L14" s="5"/>
      <c r="M14" s="4">
        <v>7</v>
      </c>
      <c r="N14" s="5"/>
    </row>
    <row r="15" spans="1:14" x14ac:dyDescent="0.35">
      <c r="A15" t="s">
        <v>22</v>
      </c>
      <c r="C15" t="s">
        <v>23</v>
      </c>
      <c r="E15" t="s">
        <v>24</v>
      </c>
      <c r="G15" t="s">
        <v>18</v>
      </c>
      <c r="I15" t="s">
        <v>19</v>
      </c>
      <c r="K15" t="s">
        <v>21</v>
      </c>
      <c r="M15" t="s">
        <v>20</v>
      </c>
    </row>
    <row r="16" spans="1:14" x14ac:dyDescent="0.35">
      <c r="A16" t="s">
        <v>29</v>
      </c>
      <c r="C16" t="s">
        <v>30</v>
      </c>
      <c r="E16" t="s">
        <v>31</v>
      </c>
      <c r="G16" t="s">
        <v>25</v>
      </c>
      <c r="I16" t="s">
        <v>26</v>
      </c>
      <c r="K16" t="s">
        <v>28</v>
      </c>
      <c r="M16" t="s">
        <v>27</v>
      </c>
    </row>
    <row r="17" spans="1:11" x14ac:dyDescent="0.35">
      <c r="A17" t="s">
        <v>35</v>
      </c>
      <c r="C17" t="s">
        <v>36</v>
      </c>
      <c r="E17" t="s">
        <v>37</v>
      </c>
      <c r="G17" t="s">
        <v>32</v>
      </c>
      <c r="I17" t="s">
        <v>33</v>
      </c>
      <c r="K17" t="s">
        <v>34</v>
      </c>
    </row>
    <row r="18" spans="1:11" x14ac:dyDescent="0.35">
      <c r="A18" t="s">
        <v>41</v>
      </c>
      <c r="C18" t="s">
        <v>42</v>
      </c>
      <c r="E18" t="s">
        <v>43</v>
      </c>
      <c r="G18" t="s">
        <v>38</v>
      </c>
      <c r="I18" t="s">
        <v>39</v>
      </c>
      <c r="K18" t="s">
        <v>40</v>
      </c>
    </row>
    <row r="19" spans="1:11" x14ac:dyDescent="0.35">
      <c r="A19" t="s">
        <v>47</v>
      </c>
      <c r="C19" t="s">
        <v>48</v>
      </c>
      <c r="E19" t="s">
        <v>49</v>
      </c>
      <c r="G19" t="s">
        <v>44</v>
      </c>
      <c r="I19" t="s">
        <v>45</v>
      </c>
      <c r="K19" t="s">
        <v>46</v>
      </c>
    </row>
    <row r="20" spans="1:11" x14ac:dyDescent="0.35">
      <c r="A20" t="s">
        <v>53</v>
      </c>
      <c r="C20" t="s">
        <v>54</v>
      </c>
      <c r="E20" t="s">
        <v>55</v>
      </c>
      <c r="G20" t="s">
        <v>50</v>
      </c>
      <c r="I20" t="s">
        <v>51</v>
      </c>
      <c r="K20" t="s">
        <v>52</v>
      </c>
    </row>
    <row r="21" spans="1:11" x14ac:dyDescent="0.35">
      <c r="A21" t="s">
        <v>58</v>
      </c>
      <c r="C21" t="s">
        <v>59</v>
      </c>
      <c r="E21" t="s">
        <v>60</v>
      </c>
      <c r="I21" t="s">
        <v>56</v>
      </c>
      <c r="K21" t="s">
        <v>57</v>
      </c>
    </row>
    <row r="22" spans="1:11" x14ac:dyDescent="0.35">
      <c r="A22" t="s">
        <v>63</v>
      </c>
      <c r="C22" t="s">
        <v>64</v>
      </c>
      <c r="E22" t="s">
        <v>65</v>
      </c>
      <c r="I22" t="s">
        <v>61</v>
      </c>
      <c r="K22" t="s">
        <v>62</v>
      </c>
    </row>
    <row r="23" spans="1:11" x14ac:dyDescent="0.35">
      <c r="A23" t="s">
        <v>68</v>
      </c>
      <c r="C23" t="s">
        <v>69</v>
      </c>
      <c r="E23" t="s">
        <v>70</v>
      </c>
      <c r="I23" t="s">
        <v>66</v>
      </c>
      <c r="K23" t="s">
        <v>67</v>
      </c>
    </row>
    <row r="24" spans="1:11" x14ac:dyDescent="0.35">
      <c r="A24" t="s">
        <v>73</v>
      </c>
      <c r="C24" t="s">
        <v>74</v>
      </c>
      <c r="E24" t="s">
        <v>75</v>
      </c>
      <c r="I24" t="s">
        <v>71</v>
      </c>
      <c r="K24" t="s">
        <v>72</v>
      </c>
    </row>
    <row r="25" spans="1:11" x14ac:dyDescent="0.35">
      <c r="A25" t="s">
        <v>78</v>
      </c>
      <c r="C25" t="s">
        <v>79</v>
      </c>
      <c r="E25" t="s">
        <v>80</v>
      </c>
      <c r="I25" t="s">
        <v>76</v>
      </c>
      <c r="K25" t="s">
        <v>77</v>
      </c>
    </row>
    <row r="26" spans="1:11" x14ac:dyDescent="0.35">
      <c r="A26" t="s">
        <v>83</v>
      </c>
      <c r="C26" t="s">
        <v>84</v>
      </c>
      <c r="E26" t="s">
        <v>85</v>
      </c>
      <c r="I26" t="s">
        <v>81</v>
      </c>
      <c r="K26" t="s">
        <v>82</v>
      </c>
    </row>
    <row r="27" spans="1:11" x14ac:dyDescent="0.35">
      <c r="A27" t="s">
        <v>88</v>
      </c>
      <c r="C27" t="s">
        <v>89</v>
      </c>
      <c r="E27" t="s">
        <v>90</v>
      </c>
      <c r="I27" t="s">
        <v>86</v>
      </c>
      <c r="K27" t="s">
        <v>87</v>
      </c>
    </row>
    <row r="28" spans="1:11" x14ac:dyDescent="0.35">
      <c r="A28" t="s">
        <v>93</v>
      </c>
      <c r="C28" t="s">
        <v>94</v>
      </c>
      <c r="E28" t="s">
        <v>95</v>
      </c>
      <c r="I28" t="s">
        <v>91</v>
      </c>
      <c r="K28" t="s">
        <v>92</v>
      </c>
    </row>
    <row r="29" spans="1:11" x14ac:dyDescent="0.35">
      <c r="A29" t="s">
        <v>98</v>
      </c>
      <c r="C29" t="s">
        <v>99</v>
      </c>
      <c r="E29" t="s">
        <v>100</v>
      </c>
      <c r="I29" t="s">
        <v>96</v>
      </c>
      <c r="K29" t="s">
        <v>97</v>
      </c>
    </row>
    <row r="30" spans="1:11" x14ac:dyDescent="0.35">
      <c r="A30" t="s">
        <v>102</v>
      </c>
      <c r="C30" t="s">
        <v>103</v>
      </c>
      <c r="E30" t="s">
        <v>104</v>
      </c>
      <c r="K30" t="s">
        <v>101</v>
      </c>
    </row>
    <row r="31" spans="1:11" x14ac:dyDescent="0.35">
      <c r="A31" t="s">
        <v>106</v>
      </c>
      <c r="C31" t="s">
        <v>107</v>
      </c>
      <c r="E31" t="s">
        <v>108</v>
      </c>
      <c r="K31" t="s">
        <v>105</v>
      </c>
    </row>
    <row r="32" spans="1:11" x14ac:dyDescent="0.35">
      <c r="A32" t="s">
        <v>110</v>
      </c>
      <c r="C32" t="s">
        <v>111</v>
      </c>
      <c r="E32" t="s">
        <v>112</v>
      </c>
      <c r="K32" t="s">
        <v>109</v>
      </c>
    </row>
    <row r="33" spans="1:11" x14ac:dyDescent="0.35">
      <c r="A33" t="s">
        <v>114</v>
      </c>
      <c r="C33" t="s">
        <v>115</v>
      </c>
      <c r="E33" t="s">
        <v>116</v>
      </c>
      <c r="K33" t="s">
        <v>113</v>
      </c>
    </row>
    <row r="34" spans="1:11" x14ac:dyDescent="0.35">
      <c r="A34" t="s">
        <v>118</v>
      </c>
      <c r="C34" t="s">
        <v>119</v>
      </c>
      <c r="E34" t="s">
        <v>120</v>
      </c>
      <c r="K34" t="s">
        <v>117</v>
      </c>
    </row>
    <row r="35" spans="1:11" x14ac:dyDescent="0.35">
      <c r="A35" t="s">
        <v>122</v>
      </c>
      <c r="C35" t="s">
        <v>123</v>
      </c>
      <c r="E35" t="s">
        <v>124</v>
      </c>
      <c r="K35" t="s">
        <v>121</v>
      </c>
    </row>
    <row r="36" spans="1:11" x14ac:dyDescent="0.35">
      <c r="A36" t="s">
        <v>126</v>
      </c>
      <c r="C36" t="s">
        <v>127</v>
      </c>
      <c r="E36" t="s">
        <v>128</v>
      </c>
      <c r="K36" t="s">
        <v>125</v>
      </c>
    </row>
    <row r="37" spans="1:11" x14ac:dyDescent="0.35">
      <c r="A37" t="s">
        <v>130</v>
      </c>
      <c r="C37" t="s">
        <v>131</v>
      </c>
      <c r="E37" t="s">
        <v>132</v>
      </c>
      <c r="K37" t="s">
        <v>129</v>
      </c>
    </row>
    <row r="38" spans="1:11" x14ac:dyDescent="0.35">
      <c r="A38" t="s">
        <v>134</v>
      </c>
      <c r="C38" t="s">
        <v>135</v>
      </c>
      <c r="E38" t="s">
        <v>136</v>
      </c>
      <c r="K38" t="s">
        <v>133</v>
      </c>
    </row>
    <row r="39" spans="1:11" x14ac:dyDescent="0.35">
      <c r="A39" t="s">
        <v>138</v>
      </c>
      <c r="C39" t="s">
        <v>139</v>
      </c>
      <c r="E39" t="s">
        <v>140</v>
      </c>
      <c r="K39" t="s">
        <v>137</v>
      </c>
    </row>
    <row r="40" spans="1:11" x14ac:dyDescent="0.35">
      <c r="A40" t="s">
        <v>142</v>
      </c>
      <c r="C40" t="s">
        <v>143</v>
      </c>
      <c r="E40" t="s">
        <v>144</v>
      </c>
      <c r="K40" t="s">
        <v>141</v>
      </c>
    </row>
    <row r="41" spans="1:11" x14ac:dyDescent="0.35">
      <c r="A41" t="s">
        <v>146</v>
      </c>
      <c r="C41" t="s">
        <v>147</v>
      </c>
      <c r="E41" t="s">
        <v>148</v>
      </c>
      <c r="K41" t="s">
        <v>145</v>
      </c>
    </row>
    <row r="42" spans="1:11" x14ac:dyDescent="0.35">
      <c r="A42" t="s">
        <v>150</v>
      </c>
      <c r="C42" t="s">
        <v>151</v>
      </c>
      <c r="E42" t="s">
        <v>152</v>
      </c>
      <c r="K42" t="s">
        <v>149</v>
      </c>
    </row>
    <row r="43" spans="1:11" x14ac:dyDescent="0.35">
      <c r="A43" t="s">
        <v>154</v>
      </c>
      <c r="C43" t="s">
        <v>155</v>
      </c>
      <c r="E43" t="s">
        <v>156</v>
      </c>
      <c r="K43" t="s">
        <v>153</v>
      </c>
    </row>
    <row r="44" spans="1:11" x14ac:dyDescent="0.35">
      <c r="A44" t="s">
        <v>158</v>
      </c>
      <c r="C44" t="s">
        <v>159</v>
      </c>
      <c r="E44" t="s">
        <v>160</v>
      </c>
      <c r="K44" t="s">
        <v>157</v>
      </c>
    </row>
    <row r="45" spans="1:11" x14ac:dyDescent="0.35">
      <c r="A45" t="s">
        <v>162</v>
      </c>
      <c r="C45" t="s">
        <v>163</v>
      </c>
      <c r="E45" t="s">
        <v>164</v>
      </c>
      <c r="K45" t="s">
        <v>161</v>
      </c>
    </row>
    <row r="46" spans="1:11" x14ac:dyDescent="0.35">
      <c r="A46" t="s">
        <v>166</v>
      </c>
      <c r="C46" t="s">
        <v>167</v>
      </c>
      <c r="E46" t="s">
        <v>168</v>
      </c>
      <c r="K46" t="s">
        <v>165</v>
      </c>
    </row>
    <row r="47" spans="1:11" x14ac:dyDescent="0.35">
      <c r="A47" t="s">
        <v>173</v>
      </c>
      <c r="C47" t="s">
        <v>171</v>
      </c>
      <c r="K47" t="s">
        <v>169</v>
      </c>
    </row>
    <row r="48" spans="1:11" x14ac:dyDescent="0.35">
      <c r="A48" t="s">
        <v>175</v>
      </c>
      <c r="K48" t="s">
        <v>172</v>
      </c>
    </row>
    <row r="49" spans="1:11" x14ac:dyDescent="0.35">
      <c r="A49" t="s">
        <v>178</v>
      </c>
      <c r="K49" t="s">
        <v>174</v>
      </c>
    </row>
    <row r="50" spans="1:11" x14ac:dyDescent="0.35">
      <c r="A50" t="s">
        <v>180</v>
      </c>
      <c r="K50" t="s">
        <v>176</v>
      </c>
    </row>
    <row r="51" spans="1:11" x14ac:dyDescent="0.35">
      <c r="A51" t="s">
        <v>181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7BAC3-DD9B-4165-BD64-655D4F5D7A83}">
  <sheetPr codeName="Sheet5"/>
  <dimension ref="A1:M60"/>
  <sheetViews>
    <sheetView zoomScale="55" zoomScaleNormal="55" workbookViewId="0">
      <selection activeCell="B27" sqref="B27"/>
    </sheetView>
  </sheetViews>
  <sheetFormatPr defaultColWidth="9.1796875" defaultRowHeight="14.5" x14ac:dyDescent="0.35"/>
  <cols>
    <col min="1" max="1" width="13.1796875" style="9" bestFit="1" customWidth="1"/>
    <col min="2" max="2" width="27.54296875" style="9" bestFit="1" customWidth="1"/>
    <col min="3" max="3" width="11.81640625" style="9" bestFit="1" customWidth="1"/>
    <col min="4" max="4" width="12.81640625" style="9" bestFit="1" customWidth="1"/>
    <col min="5" max="5" width="16.26953125" style="9" bestFit="1" customWidth="1"/>
    <col min="6" max="6" width="12.26953125" style="42" bestFit="1" customWidth="1"/>
    <col min="7" max="7" width="13.54296875" style="9" bestFit="1" customWidth="1"/>
    <col min="8" max="8" width="15.7265625" style="9" bestFit="1" customWidth="1"/>
    <col min="9" max="9" width="16.453125" style="9" bestFit="1" customWidth="1"/>
    <col min="10" max="10" width="12.26953125" style="9" bestFit="1" customWidth="1"/>
    <col min="11" max="11" width="13.54296875" style="9" bestFit="1" customWidth="1"/>
    <col min="12" max="12" width="15.7265625" style="9" bestFit="1" customWidth="1"/>
    <col min="13" max="13" width="13.7265625" style="9" bestFit="1" customWidth="1"/>
    <col min="14" max="14" width="12.26953125" style="9" bestFit="1" customWidth="1"/>
    <col min="15" max="15" width="13.54296875" style="9" bestFit="1" customWidth="1"/>
    <col min="16" max="16" width="15.7265625" style="9" bestFit="1" customWidth="1"/>
    <col min="17" max="17" width="27.81640625" style="9" bestFit="1" customWidth="1"/>
    <col min="18" max="18" width="12.26953125" style="9" bestFit="1" customWidth="1"/>
    <col min="19" max="19" width="13.54296875" style="9" bestFit="1" customWidth="1"/>
    <col min="20" max="20" width="16.453125" style="9" bestFit="1" customWidth="1"/>
    <col min="21" max="21" width="12.26953125" style="9" bestFit="1" customWidth="1"/>
    <col min="22" max="22" width="13.54296875" style="9" bestFit="1" customWidth="1"/>
    <col min="23" max="23" width="13.7265625" style="9" bestFit="1" customWidth="1"/>
    <col min="24" max="24" width="12.26953125" style="9" bestFit="1" customWidth="1"/>
    <col min="25" max="25" width="13.54296875" style="9" bestFit="1" customWidth="1"/>
    <col min="26" max="16384" width="9.1796875" style="9"/>
  </cols>
  <sheetData>
    <row r="1" spans="1:5" x14ac:dyDescent="0.35">
      <c r="A1" s="7" t="s">
        <v>8</v>
      </c>
      <c r="B1" s="7" t="s">
        <v>10</v>
      </c>
      <c r="C1" s="98" t="s">
        <v>6346</v>
      </c>
      <c r="D1" s="98"/>
      <c r="E1" s="98"/>
    </row>
    <row r="2" spans="1:5" x14ac:dyDescent="0.35">
      <c r="A2" s="7">
        <f>'ASSY. DRUM QTY.'!B3</f>
        <v>400</v>
      </c>
      <c r="B2" s="7">
        <f>A2*5</f>
        <v>2000</v>
      </c>
      <c r="C2" s="98" t="e">
        <f>ROUNDUP(SUM(E5:E10,E11:E17,E18:E30,E31:E40,E41:E49,E50:E54,E55:E60),0) &amp; " Labor Hours"</f>
        <v>#N/A</v>
      </c>
      <c r="D2" s="98"/>
      <c r="E2" s="98"/>
    </row>
    <row r="4" spans="1:5" x14ac:dyDescent="0.35">
      <c r="A4" s="43" t="s">
        <v>6669</v>
      </c>
      <c r="B4" s="44" t="s">
        <v>231</v>
      </c>
      <c r="C4" s="44" t="s">
        <v>189</v>
      </c>
      <c r="D4" s="44" t="s">
        <v>6670</v>
      </c>
      <c r="E4" s="44" t="s">
        <v>6345</v>
      </c>
    </row>
    <row r="5" spans="1:5" x14ac:dyDescent="0.35">
      <c r="A5" s="99">
        <v>1</v>
      </c>
      <c r="B5" s="44" t="s">
        <v>183</v>
      </c>
      <c r="C5" s="44">
        <v>1</v>
      </c>
      <c r="D5" s="44">
        <f>C5*'A02 ASSY'!$D$5</f>
        <v>940</v>
      </c>
      <c r="E5" s="44">
        <f>D5*INDEX('Labor Times'!C:C,MATCH('A02 FAB'!B5,'Labor Times'!A:A,0))+INDEX('Labor Times'!B:B,MATCH('A02 FAB'!B5,'Labor Times'!A:A,0))</f>
        <v>10.745200000000001</v>
      </c>
    </row>
    <row r="6" spans="1:5" x14ac:dyDescent="0.35">
      <c r="A6" s="99"/>
      <c r="B6" s="44" t="s">
        <v>188</v>
      </c>
      <c r="C6" s="44">
        <v>1</v>
      </c>
      <c r="D6" s="44">
        <f>C6*'A02 ASSY'!$D$5</f>
        <v>940</v>
      </c>
      <c r="E6" s="44">
        <f>D6*INDEX('Labor Times'!C:C,MATCH('A02 FAB'!B6,'Labor Times'!A:A,0))+INDEX('Labor Times'!B:B,MATCH('A02 FAB'!B6,'Labor Times'!A:A,0))</f>
        <v>13.722799999999999</v>
      </c>
    </row>
    <row r="7" spans="1:5" x14ac:dyDescent="0.35">
      <c r="A7" s="99"/>
      <c r="B7" s="44" t="s">
        <v>184</v>
      </c>
      <c r="C7" s="44">
        <v>1</v>
      </c>
      <c r="D7" s="44">
        <f>C7*'A02 ASSY'!$D$5</f>
        <v>940</v>
      </c>
      <c r="E7" s="44">
        <f>D7*INDEX('Labor Times'!C:C,MATCH('A02 FAB'!B7,'Labor Times'!A:A,0))+INDEX('Labor Times'!B:B,MATCH('A02 FAB'!B7,'Labor Times'!A:A,0))</f>
        <v>1.9041999999999999</v>
      </c>
    </row>
    <row r="8" spans="1:5" x14ac:dyDescent="0.35">
      <c r="A8" s="99"/>
      <c r="B8" s="44" t="s">
        <v>185</v>
      </c>
      <c r="C8" s="44">
        <v>1</v>
      </c>
      <c r="D8" s="44">
        <f>C8*'A02 ASSY'!$D$5</f>
        <v>940</v>
      </c>
      <c r="E8" s="44">
        <f>D8*INDEX('Labor Times'!C:C,MATCH('A02 FAB'!B8,'Labor Times'!A:A,0))+INDEX('Labor Times'!B:B,MATCH('A02 FAB'!B8,'Labor Times'!A:A,0))</f>
        <v>0.54520000000000002</v>
      </c>
    </row>
    <row r="9" spans="1:5" x14ac:dyDescent="0.35">
      <c r="A9" s="99"/>
      <c r="B9" s="44" t="s">
        <v>186</v>
      </c>
      <c r="C9" s="44">
        <v>1</v>
      </c>
      <c r="D9" s="44">
        <f>C9*'A02 ASSY'!$D$5</f>
        <v>940</v>
      </c>
      <c r="E9" s="44">
        <f>D9*INDEX('Labor Times'!C:C,MATCH('A02 FAB'!B9,'Labor Times'!A:A,0))+INDEX('Labor Times'!B:B,MATCH('A02 FAB'!B9,'Labor Times'!A:A,0))</f>
        <v>2.2960000000000003</v>
      </c>
    </row>
    <row r="10" spans="1:5" x14ac:dyDescent="0.35">
      <c r="A10" s="99"/>
      <c r="B10" s="44" t="s">
        <v>187</v>
      </c>
      <c r="C10" s="44">
        <v>1</v>
      </c>
      <c r="D10" s="44">
        <f>C10*'A02 ASSY'!$D$5</f>
        <v>940</v>
      </c>
      <c r="E10" s="44">
        <f>D10*INDEX('Labor Times'!C:C,MATCH('A02 FAB'!B10,'Labor Times'!A:A,0))+INDEX('Labor Times'!B:B,MATCH('A02 FAB'!B10,'Labor Times'!A:A,0))</f>
        <v>24.1021</v>
      </c>
    </row>
    <row r="11" spans="1:5" x14ac:dyDescent="0.35">
      <c r="A11" s="99">
        <v>2</v>
      </c>
      <c r="B11" s="45" t="s">
        <v>190</v>
      </c>
      <c r="C11" s="44">
        <v>1</v>
      </c>
      <c r="D11" s="44">
        <f>C11*'A02 ASSY'!$D$6</f>
        <v>595</v>
      </c>
      <c r="E11" s="44" t="e">
        <f>D11*INDEX('Labor Times'!C:C,MATCH('A02 FAB'!B11,'Labor Times'!A:A,0))+INDEX('Labor Times'!B:B,MATCH('A02 FAB'!B11,'Labor Times'!A:A,0))</f>
        <v>#N/A</v>
      </c>
    </row>
    <row r="12" spans="1:5" x14ac:dyDescent="0.35">
      <c r="A12" s="99"/>
      <c r="B12" s="44" t="s">
        <v>195</v>
      </c>
      <c r="C12" s="44">
        <v>1</v>
      </c>
      <c r="D12" s="44">
        <f>C12*'A02 ASSY'!$D$6</f>
        <v>595</v>
      </c>
      <c r="E12" s="44">
        <f>D12*INDEX('Labor Times'!C:C,MATCH('A02 FAB'!B12,'Labor Times'!A:A,0))+INDEX('Labor Times'!B:B,MATCH('A02 FAB'!B12,'Labor Times'!A:A,0))</f>
        <v>4.7601000000000004</v>
      </c>
    </row>
    <row r="13" spans="1:5" x14ac:dyDescent="0.35">
      <c r="A13" s="99"/>
      <c r="B13" s="44" t="s">
        <v>191</v>
      </c>
      <c r="C13" s="44">
        <v>1</v>
      </c>
      <c r="D13" s="44">
        <f>C13*'A02 ASSY'!$D$6</f>
        <v>595</v>
      </c>
      <c r="E13" s="44">
        <f>D13*INDEX('Labor Times'!C:C,MATCH('A02 FAB'!B13,'Labor Times'!A:A,0))+INDEX('Labor Times'!B:B,MATCH('A02 FAB'!B13,'Labor Times'!A:A,0))</f>
        <v>4.1885000000000003</v>
      </c>
    </row>
    <row r="14" spans="1:5" x14ac:dyDescent="0.35">
      <c r="A14" s="99"/>
      <c r="B14" s="46" t="s">
        <v>192</v>
      </c>
      <c r="C14" s="44">
        <v>1</v>
      </c>
      <c r="D14" s="44">
        <f>C14*'A02 ASSY'!$D$6</f>
        <v>595</v>
      </c>
      <c r="E14" s="44" t="e">
        <f>D14*INDEX('Labor Times'!C:C,MATCH('A02 FAB'!B14,'Labor Times'!A:A,0))+INDEX('Labor Times'!B:B,MATCH('A02 FAB'!B14,'Labor Times'!A:A,0))</f>
        <v>#N/A</v>
      </c>
    </row>
    <row r="15" spans="1:5" x14ac:dyDescent="0.35">
      <c r="A15" s="99"/>
      <c r="B15" s="44" t="s">
        <v>196</v>
      </c>
      <c r="C15" s="44">
        <v>1</v>
      </c>
      <c r="D15" s="44">
        <f>C15*'A02 ASSY'!$D$6</f>
        <v>595</v>
      </c>
      <c r="E15" s="44">
        <f>D15*INDEX('Labor Times'!C:C,MATCH('A02 FAB'!B15,'Labor Times'!A:A,0))+INDEX('Labor Times'!B:B,MATCH('A02 FAB'!B15,'Labor Times'!A:A,0))</f>
        <v>4.2689000000000004</v>
      </c>
    </row>
    <row r="16" spans="1:5" x14ac:dyDescent="0.35">
      <c r="A16" s="99"/>
      <c r="B16" s="45" t="s">
        <v>193</v>
      </c>
      <c r="C16" s="44">
        <v>1</v>
      </c>
      <c r="D16" s="44">
        <f>C16*'A02 ASSY'!$D$6</f>
        <v>595</v>
      </c>
      <c r="E16" s="44">
        <f>D16*INDEX('Labor Times'!C:C,MATCH('A02 FAB'!B16,'Labor Times'!A:A,0))+INDEX('Labor Times'!B:B,MATCH('A02 FAB'!B16,'Labor Times'!A:A,0))</f>
        <v>2.7618</v>
      </c>
    </row>
    <row r="17" spans="1:5" x14ac:dyDescent="0.35">
      <c r="A17" s="99"/>
      <c r="B17" s="45" t="s">
        <v>194</v>
      </c>
      <c r="C17" s="44">
        <v>1</v>
      </c>
      <c r="D17" s="44">
        <f>C17*'A02 ASSY'!$D$6</f>
        <v>595</v>
      </c>
      <c r="E17" s="44">
        <f>D17*INDEX('Labor Times'!C:C,MATCH('A02 FAB'!B17,'Labor Times'!A:A,0))+INDEX('Labor Times'!B:B,MATCH('A02 FAB'!B17,'Labor Times'!A:A,0))</f>
        <v>1.7261</v>
      </c>
    </row>
    <row r="18" spans="1:5" x14ac:dyDescent="0.35">
      <c r="A18" s="99">
        <v>3</v>
      </c>
      <c r="B18" s="44" t="s">
        <v>197</v>
      </c>
      <c r="C18" s="44">
        <v>1</v>
      </c>
      <c r="D18" s="44">
        <f>C18*'A02 ASSY'!$D$7</f>
        <v>180</v>
      </c>
      <c r="E18" s="44">
        <f>D18*INDEX('Labor Times'!C:C,MATCH('A02 FAB'!B18,'Labor Times'!A:A,0))+INDEX('Labor Times'!B:B,MATCH('A02 FAB'!B18,'Labor Times'!A:A,0))</f>
        <v>7.5110000000000001</v>
      </c>
    </row>
    <row r="19" spans="1:5" x14ac:dyDescent="0.35">
      <c r="A19" s="99"/>
      <c r="B19" s="47" t="s">
        <v>198</v>
      </c>
      <c r="C19" s="44">
        <v>1</v>
      </c>
      <c r="D19" s="44">
        <f>C19*'A02 ASSY'!$D$7</f>
        <v>180</v>
      </c>
      <c r="E19" s="44">
        <f>D19*INDEX('Labor Times'!C:C,MATCH('A02 FAB'!B19,'Labor Times'!A:A,0))+INDEX('Labor Times'!B:B,MATCH('A02 FAB'!B19,'Labor Times'!A:A,0))</f>
        <v>6.9687000000000001</v>
      </c>
    </row>
    <row r="20" spans="1:5" x14ac:dyDescent="0.35">
      <c r="A20" s="99"/>
      <c r="B20" s="47" t="s">
        <v>199</v>
      </c>
      <c r="C20" s="44">
        <v>1</v>
      </c>
      <c r="D20" s="44">
        <f>C20*'A02 ASSY'!$D$7</f>
        <v>180</v>
      </c>
      <c r="E20" s="44">
        <f>D20*INDEX('Labor Times'!C:C,MATCH('A02 FAB'!B20,'Labor Times'!A:A,0))+INDEX('Labor Times'!B:B,MATCH('A02 FAB'!B20,'Labor Times'!A:A,0))</f>
        <v>1.3957000000000002</v>
      </c>
    </row>
    <row r="21" spans="1:5" x14ac:dyDescent="0.35">
      <c r="A21" s="99"/>
      <c r="B21" s="47" t="s">
        <v>200</v>
      </c>
      <c r="C21" s="44">
        <v>2</v>
      </c>
      <c r="D21" s="44">
        <f>C21*'A02 ASSY'!$D$7</f>
        <v>360</v>
      </c>
      <c r="E21" s="44">
        <f>D21*INDEX('Labor Times'!C:C,MATCH('A02 FAB'!B21,'Labor Times'!A:A,0))+INDEX('Labor Times'!B:B,MATCH('A02 FAB'!B21,'Labor Times'!A:A,0))</f>
        <v>2.5026999999999999</v>
      </c>
    </row>
    <row r="22" spans="1:5" x14ac:dyDescent="0.35">
      <c r="A22" s="99"/>
      <c r="B22" s="47" t="s">
        <v>201</v>
      </c>
      <c r="C22" s="44">
        <v>1</v>
      </c>
      <c r="D22" s="44">
        <f>C22*'A02 ASSY'!$D$7</f>
        <v>180</v>
      </c>
      <c r="E22" s="44">
        <f>D22*INDEX('Labor Times'!C:C,MATCH('A02 FAB'!B22,'Labor Times'!A:A,0))+INDEX('Labor Times'!B:B,MATCH('A02 FAB'!B22,'Labor Times'!A:A,0))</f>
        <v>2.2450999999999999</v>
      </c>
    </row>
    <row r="23" spans="1:5" x14ac:dyDescent="0.35">
      <c r="A23" s="99"/>
      <c r="B23" s="44" t="s">
        <v>202</v>
      </c>
      <c r="C23" s="44">
        <v>1</v>
      </c>
      <c r="D23" s="44">
        <f>C23*'A02 ASSY'!$D$7</f>
        <v>180</v>
      </c>
      <c r="E23" s="44">
        <f>D23*INDEX('Labor Times'!C:C,MATCH('A02 FAB'!B23,'Labor Times'!A:A,0))+INDEX('Labor Times'!B:B,MATCH('A02 FAB'!B23,'Labor Times'!A:A,0))</f>
        <v>3.9649999999999999</v>
      </c>
    </row>
    <row r="24" spans="1:5" x14ac:dyDescent="0.35">
      <c r="A24" s="99"/>
      <c r="B24" s="47" t="s">
        <v>203</v>
      </c>
      <c r="C24" s="44">
        <v>1</v>
      </c>
      <c r="D24" s="44">
        <f>C24*'A02 ASSY'!$D$7</f>
        <v>180</v>
      </c>
      <c r="E24" s="44">
        <f>D24*INDEX('Labor Times'!C:C,MATCH('A02 FAB'!B24,'Labor Times'!A:A,0))+INDEX('Labor Times'!B:B,MATCH('A02 FAB'!B24,'Labor Times'!A:A,0))</f>
        <v>4.5853000000000002</v>
      </c>
    </row>
    <row r="25" spans="1:5" x14ac:dyDescent="0.35">
      <c r="A25" s="99"/>
      <c r="B25" s="47">
        <v>105001</v>
      </c>
      <c r="C25" s="44">
        <v>1</v>
      </c>
      <c r="D25" s="44">
        <f>C25*'A02 ASSY'!$D$7</f>
        <v>180</v>
      </c>
      <c r="E25" s="44">
        <f>D25*INDEX('Labor Times'!C:C,MATCH('A02 FAB'!B25,'Labor Times'!A:A,0))+INDEX('Labor Times'!B:B,MATCH('A02 FAB'!B25,'Labor Times'!A:A,0))</f>
        <v>0.66320000000000001</v>
      </c>
    </row>
    <row r="26" spans="1:5" x14ac:dyDescent="0.35">
      <c r="A26" s="99"/>
      <c r="B26" s="47" t="s">
        <v>204</v>
      </c>
      <c r="C26" s="44">
        <v>1</v>
      </c>
      <c r="D26" s="44">
        <f>C26*'A02 ASSY'!$D$7</f>
        <v>180</v>
      </c>
      <c r="E26" s="44">
        <f>D26*INDEX('Labor Times'!C:C,MATCH('A02 FAB'!B26,'Labor Times'!A:A,0))+INDEX('Labor Times'!B:B,MATCH('A02 FAB'!B26,'Labor Times'!A:A,0))</f>
        <v>3.3864999999999998</v>
      </c>
    </row>
    <row r="27" spans="1:5" x14ac:dyDescent="0.35">
      <c r="A27" s="99"/>
      <c r="B27" s="47" t="s">
        <v>199</v>
      </c>
      <c r="C27" s="44">
        <v>1</v>
      </c>
      <c r="D27" s="44">
        <f>C27*'A02 ASSY'!$D$7</f>
        <v>180</v>
      </c>
      <c r="E27" s="44">
        <f>D27*INDEX('Labor Times'!C:C,MATCH('A02 FAB'!B27,'Labor Times'!A:A,0))+INDEX('Labor Times'!B:B,MATCH('A02 FAB'!B27,'Labor Times'!A:A,0))</f>
        <v>1.3957000000000002</v>
      </c>
    </row>
    <row r="28" spans="1:5" x14ac:dyDescent="0.35">
      <c r="A28" s="99"/>
      <c r="B28" s="44" t="s">
        <v>205</v>
      </c>
      <c r="C28" s="44">
        <v>1</v>
      </c>
      <c r="D28" s="44">
        <f>C28*'A02 ASSY'!$D$7</f>
        <v>180</v>
      </c>
      <c r="E28" s="44">
        <f>D28*INDEX('Labor Times'!C:C,MATCH('A02 FAB'!B28,'Labor Times'!A:A,0))+INDEX('Labor Times'!B:B,MATCH('A02 FAB'!B28,'Labor Times'!A:A,0))</f>
        <v>5.1316999999999995</v>
      </c>
    </row>
    <row r="29" spans="1:5" x14ac:dyDescent="0.35">
      <c r="A29" s="99"/>
      <c r="B29" s="44" t="s">
        <v>206</v>
      </c>
      <c r="C29" s="44">
        <v>1</v>
      </c>
      <c r="D29" s="44">
        <f>C29*'A02 ASSY'!$D$7</f>
        <v>180</v>
      </c>
      <c r="E29" s="44">
        <f>D29*INDEX('Labor Times'!C:C,MATCH('A02 FAB'!B29,'Labor Times'!A:A,0))+INDEX('Labor Times'!B:B,MATCH('A02 FAB'!B29,'Labor Times'!A:A,0))</f>
        <v>5.2622999999999998</v>
      </c>
    </row>
    <row r="30" spans="1:5" x14ac:dyDescent="0.35">
      <c r="A30" s="99"/>
      <c r="B30" s="44" t="s">
        <v>212</v>
      </c>
      <c r="C30" s="44">
        <v>1</v>
      </c>
      <c r="D30" s="44">
        <f>C30*'A02 ASSY'!$D$7</f>
        <v>180</v>
      </c>
      <c r="E30" s="44">
        <f>D30*INDEX('Labor Times'!C:C,MATCH('A02 FAB'!B30,'Labor Times'!A:A,0))+INDEX('Labor Times'!B:B,MATCH('A02 FAB'!B30,'Labor Times'!A:A,0))</f>
        <v>1.0775000000000001</v>
      </c>
    </row>
    <row r="31" spans="1:5" x14ac:dyDescent="0.35">
      <c r="A31" s="99">
        <v>4</v>
      </c>
      <c r="B31" s="44" t="s">
        <v>207</v>
      </c>
      <c r="C31" s="44">
        <v>1</v>
      </c>
      <c r="D31" s="44">
        <f>C31*'A02 ASSY'!$D$8</f>
        <v>90</v>
      </c>
      <c r="E31" s="44">
        <f>D31*INDEX('Labor Times'!C:C,MATCH('A02 FAB'!B31,'Labor Times'!A:A,0))+INDEX('Labor Times'!B:B,MATCH('A02 FAB'!B31,'Labor Times'!A:A,0))</f>
        <v>5.0990000000000002</v>
      </c>
    </row>
    <row r="32" spans="1:5" x14ac:dyDescent="0.35">
      <c r="A32" s="99"/>
      <c r="B32" s="47" t="s">
        <v>208</v>
      </c>
      <c r="C32" s="44">
        <v>1</v>
      </c>
      <c r="D32" s="44">
        <f>C32*'A02 ASSY'!$D$8</f>
        <v>90</v>
      </c>
      <c r="E32" s="44">
        <f>D32*INDEX('Labor Times'!C:C,MATCH('A02 FAB'!B32,'Labor Times'!A:A,0))+INDEX('Labor Times'!B:B,MATCH('A02 FAB'!B32,'Labor Times'!A:A,0))</f>
        <v>3.8853</v>
      </c>
    </row>
    <row r="33" spans="1:13" x14ac:dyDescent="0.35">
      <c r="A33" s="99"/>
      <c r="B33" s="47" t="s">
        <v>209</v>
      </c>
      <c r="C33" s="44">
        <v>1</v>
      </c>
      <c r="D33" s="44">
        <f>C33*'A02 ASSY'!$D$8</f>
        <v>90</v>
      </c>
      <c r="E33" s="44">
        <f>D33*INDEX('Labor Times'!C:C,MATCH('A02 FAB'!B33,'Labor Times'!A:A,0))+INDEX('Labor Times'!B:B,MATCH('A02 FAB'!B33,'Labor Times'!A:A,0))</f>
        <v>7.8995999999999995</v>
      </c>
    </row>
    <row r="34" spans="1:13" x14ac:dyDescent="0.35">
      <c r="A34" s="99"/>
      <c r="B34" s="47" t="s">
        <v>210</v>
      </c>
      <c r="C34" s="44">
        <v>1</v>
      </c>
      <c r="D34" s="44">
        <f>C34*'A02 ASSY'!$D$8</f>
        <v>90</v>
      </c>
      <c r="E34" s="44">
        <f>D34*INDEX('Labor Times'!C:C,MATCH('A02 FAB'!B34,'Labor Times'!A:A,0))+INDEX('Labor Times'!B:B,MATCH('A02 FAB'!B34,'Labor Times'!A:A,0))</f>
        <v>2.3524000000000003</v>
      </c>
    </row>
    <row r="35" spans="1:13" x14ac:dyDescent="0.35">
      <c r="A35" s="99"/>
      <c r="B35" s="47" t="s">
        <v>211</v>
      </c>
      <c r="C35" s="44">
        <v>1</v>
      </c>
      <c r="D35" s="44">
        <f>C35*'A02 ASSY'!$D$8</f>
        <v>90</v>
      </c>
      <c r="E35" s="44">
        <f>D35*INDEX('Labor Times'!C:C,MATCH('A02 FAB'!B35,'Labor Times'!A:A,0))+INDEX('Labor Times'!B:B,MATCH('A02 FAB'!B35,'Labor Times'!A:A,0))</f>
        <v>2.2673999999999999</v>
      </c>
    </row>
    <row r="36" spans="1:13" x14ac:dyDescent="0.35">
      <c r="A36" s="99"/>
      <c r="B36" s="44" t="s">
        <v>187</v>
      </c>
      <c r="C36" s="44">
        <v>1</v>
      </c>
      <c r="D36" s="44">
        <f>C36*'A02 ASSY'!$D$8</f>
        <v>90</v>
      </c>
      <c r="E36" s="44">
        <f>D36*INDEX('Labor Times'!C:C,MATCH('A02 FAB'!B36,'Labor Times'!A:A,0))+INDEX('Labor Times'!B:B,MATCH('A02 FAB'!B36,'Labor Times'!A:A,0))</f>
        <v>2.8351000000000002</v>
      </c>
    </row>
    <row r="37" spans="1:13" x14ac:dyDescent="0.35">
      <c r="A37" s="99"/>
      <c r="B37" s="44" t="s">
        <v>183</v>
      </c>
      <c r="C37" s="44">
        <v>1</v>
      </c>
      <c r="D37" s="44">
        <f>C37*'A02 ASSY'!$D$8</f>
        <v>90</v>
      </c>
      <c r="E37" s="44">
        <f>D37*INDEX('Labor Times'!C:C,MATCH('A02 FAB'!B37,'Labor Times'!A:A,0))+INDEX('Labor Times'!B:B,MATCH('A02 FAB'!B37,'Labor Times'!A:A,0))</f>
        <v>1.3271999999999999</v>
      </c>
    </row>
    <row r="38" spans="1:13" x14ac:dyDescent="0.35">
      <c r="A38" s="99"/>
      <c r="B38" s="44" t="s">
        <v>184</v>
      </c>
      <c r="C38" s="44">
        <v>1</v>
      </c>
      <c r="D38" s="44">
        <f>C38*'A02 ASSY'!$D$8</f>
        <v>90</v>
      </c>
      <c r="E38" s="44">
        <f>D38*INDEX('Labor Times'!C:C,MATCH('A02 FAB'!B38,'Labor Times'!A:A,0))+INDEX('Labor Times'!B:B,MATCH('A02 FAB'!B38,'Labor Times'!A:A,0))</f>
        <v>1.5387</v>
      </c>
    </row>
    <row r="39" spans="1:13" x14ac:dyDescent="0.35">
      <c r="A39" s="99"/>
      <c r="B39" s="44" t="s">
        <v>185</v>
      </c>
      <c r="C39" s="44">
        <v>1</v>
      </c>
      <c r="D39" s="44">
        <f>C39*'A02 ASSY'!$D$8</f>
        <v>90</v>
      </c>
      <c r="E39" s="44">
        <f>D39*INDEX('Labor Times'!C:C,MATCH('A02 FAB'!B39,'Labor Times'!A:A,0))+INDEX('Labor Times'!B:B,MATCH('A02 FAB'!B39,'Labor Times'!A:A,0))</f>
        <v>5.2200000000000003E-2</v>
      </c>
    </row>
    <row r="40" spans="1:13" x14ac:dyDescent="0.35">
      <c r="A40" s="99"/>
      <c r="B40" s="44" t="s">
        <v>186</v>
      </c>
      <c r="C40" s="44">
        <v>1</v>
      </c>
      <c r="D40" s="44">
        <f>C40*'A02 ASSY'!$D$8</f>
        <v>90</v>
      </c>
      <c r="E40" s="44">
        <f>D40*INDEX('Labor Times'!C:C,MATCH('A02 FAB'!B40,'Labor Times'!A:A,0))+INDEX('Labor Times'!B:B,MATCH('A02 FAB'!B40,'Labor Times'!A:A,0))</f>
        <v>0.59599999999999997</v>
      </c>
    </row>
    <row r="41" spans="1:13" x14ac:dyDescent="0.35">
      <c r="A41" s="99">
        <v>5</v>
      </c>
      <c r="B41" s="44" t="s">
        <v>213</v>
      </c>
      <c r="C41" s="44">
        <v>1</v>
      </c>
      <c r="D41" s="44">
        <f>C41*'A02 ASSY'!$D$9</f>
        <v>50</v>
      </c>
      <c r="E41" s="44">
        <f>D41*INDEX('Labor Times'!C:C,MATCH('A02 FAB'!B41,'Labor Times'!A:A,0))+INDEX('Labor Times'!B:B,MATCH('A02 FAB'!B41,'Labor Times'!A:A,0))</f>
        <v>1.8819999999999999</v>
      </c>
    </row>
    <row r="42" spans="1:13" x14ac:dyDescent="0.35">
      <c r="A42" s="99"/>
      <c r="B42" s="47" t="s">
        <v>214</v>
      </c>
      <c r="C42" s="44">
        <v>1</v>
      </c>
      <c r="D42" s="44">
        <f>C42*'A02 ASSY'!$D$9</f>
        <v>50</v>
      </c>
      <c r="E42" s="44">
        <f>D42*INDEX('Labor Times'!C:C,MATCH('A02 FAB'!B42,'Labor Times'!A:A,0))+INDEX('Labor Times'!B:B,MATCH('A02 FAB'!B42,'Labor Times'!A:A,0))</f>
        <v>2.6168</v>
      </c>
      <c r="M42" s="11"/>
    </row>
    <row r="43" spans="1:13" x14ac:dyDescent="0.35">
      <c r="A43" s="99"/>
      <c r="B43" s="47" t="s">
        <v>215</v>
      </c>
      <c r="C43" s="44">
        <v>1</v>
      </c>
      <c r="D43" s="44">
        <f>C43*'A02 ASSY'!$D$9</f>
        <v>50</v>
      </c>
      <c r="E43" s="44">
        <f>D43*INDEX('Labor Times'!C:C,MATCH('A02 FAB'!B43,'Labor Times'!A:A,0))+INDEX('Labor Times'!B:B,MATCH('A02 FAB'!B43,'Labor Times'!A:A,0))</f>
        <v>0.86030000000000006</v>
      </c>
    </row>
    <row r="44" spans="1:13" x14ac:dyDescent="0.35">
      <c r="A44" s="99"/>
      <c r="B44" s="44" t="s">
        <v>216</v>
      </c>
      <c r="C44" s="44">
        <v>1</v>
      </c>
      <c r="D44" s="44">
        <f>C44*'A02 ASSY'!$D$9</f>
        <v>50</v>
      </c>
      <c r="E44" s="44">
        <f>D44*INDEX('Labor Times'!C:C,MATCH('A02 FAB'!B44,'Labor Times'!A:A,0))+INDEX('Labor Times'!B:B,MATCH('A02 FAB'!B44,'Labor Times'!A:A,0))</f>
        <v>2.0834999999999999</v>
      </c>
    </row>
    <row r="45" spans="1:13" x14ac:dyDescent="0.35">
      <c r="A45" s="99"/>
      <c r="B45" s="44" t="s">
        <v>217</v>
      </c>
      <c r="C45" s="44">
        <v>1</v>
      </c>
      <c r="D45" s="44">
        <f>C45*'A02 ASSY'!$D$9</f>
        <v>50</v>
      </c>
      <c r="E45" s="44">
        <f>D45*INDEX('Labor Times'!C:C,MATCH('A02 FAB'!B45,'Labor Times'!A:A,0))+INDEX('Labor Times'!B:B,MATCH('A02 FAB'!B45,'Labor Times'!A:A,0))</f>
        <v>2.0173000000000001</v>
      </c>
    </row>
    <row r="46" spans="1:13" x14ac:dyDescent="0.35">
      <c r="A46" s="99"/>
      <c r="B46" s="44" t="s">
        <v>218</v>
      </c>
      <c r="C46" s="44">
        <v>1</v>
      </c>
      <c r="D46" s="44">
        <f>C46*'A02 ASSY'!$D$9</f>
        <v>50</v>
      </c>
      <c r="E46" s="44">
        <f>D46*INDEX('Labor Times'!C:C,MATCH('A02 FAB'!B46,'Labor Times'!A:A,0))+INDEX('Labor Times'!B:B,MATCH('A02 FAB'!B46,'Labor Times'!A:A,0))</f>
        <v>0.9608000000000001</v>
      </c>
    </row>
    <row r="47" spans="1:13" x14ac:dyDescent="0.35">
      <c r="A47" s="99"/>
      <c r="B47" s="44" t="s">
        <v>219</v>
      </c>
      <c r="C47" s="44">
        <v>1</v>
      </c>
      <c r="D47" s="44">
        <f>C47*'A02 ASSY'!$D$9</f>
        <v>50</v>
      </c>
      <c r="E47" s="44">
        <f>D47*INDEX('Labor Times'!C:C,MATCH('A02 FAB'!B47,'Labor Times'!A:A,0))+INDEX('Labor Times'!B:B,MATCH('A02 FAB'!B47,'Labor Times'!A:A,0))</f>
        <v>1.4123000000000001</v>
      </c>
    </row>
    <row r="48" spans="1:13" x14ac:dyDescent="0.35">
      <c r="A48" s="99"/>
      <c r="B48" s="44" t="s">
        <v>220</v>
      </c>
      <c r="C48" s="44">
        <v>1</v>
      </c>
      <c r="D48" s="44">
        <f>C48*'A02 ASSY'!$D$9</f>
        <v>50</v>
      </c>
      <c r="E48" s="44">
        <f>D48*INDEX('Labor Times'!C:C,MATCH('A02 FAB'!B48,'Labor Times'!A:A,0))+INDEX('Labor Times'!B:B,MATCH('A02 FAB'!B48,'Labor Times'!A:A,0))</f>
        <v>1.6983000000000001</v>
      </c>
    </row>
    <row r="49" spans="1:5" x14ac:dyDescent="0.35">
      <c r="A49" s="99"/>
      <c r="B49" s="44" t="s">
        <v>184</v>
      </c>
      <c r="C49" s="44">
        <v>1</v>
      </c>
      <c r="D49" s="44">
        <f>C49*'A02 ASSY'!$D$9</f>
        <v>50</v>
      </c>
      <c r="E49" s="44">
        <f>D49*INDEX('Labor Times'!C:C,MATCH('A02 FAB'!B49,'Labor Times'!A:A,0))+INDEX('Labor Times'!B:B,MATCH('A02 FAB'!B49,'Labor Times'!A:A,0))</f>
        <v>1.5215000000000001</v>
      </c>
    </row>
    <row r="50" spans="1:5" x14ac:dyDescent="0.35">
      <c r="A50" s="99">
        <v>6</v>
      </c>
      <c r="B50" s="44" t="s">
        <v>227</v>
      </c>
      <c r="C50" s="44">
        <v>1</v>
      </c>
      <c r="D50" s="44">
        <f>C50*'A02 ASSY'!$D$10</f>
        <v>40</v>
      </c>
      <c r="E50" s="44">
        <f>D50*INDEX('Labor Times'!C:C,MATCH('A02 FAB'!B50,'Labor Times'!A:A,0))+INDEX('Labor Times'!B:B,MATCH('A02 FAB'!B50,'Labor Times'!A:A,0))</f>
        <v>1.0429999999999999</v>
      </c>
    </row>
    <row r="51" spans="1:5" x14ac:dyDescent="0.35">
      <c r="A51" s="99"/>
      <c r="B51" s="47" t="s">
        <v>228</v>
      </c>
      <c r="C51" s="44">
        <v>1</v>
      </c>
      <c r="D51" s="44">
        <f>C51*'A02 ASSY'!$D$10</f>
        <v>40</v>
      </c>
      <c r="E51" s="44">
        <f>D51*INDEX('Labor Times'!C:C,MATCH('A02 FAB'!B51,'Labor Times'!A:A,0))+INDEX('Labor Times'!B:B,MATCH('A02 FAB'!B51,'Labor Times'!A:A,0))</f>
        <v>2.6501000000000001</v>
      </c>
    </row>
    <row r="52" spans="1:5" x14ac:dyDescent="0.35">
      <c r="A52" s="99"/>
      <c r="B52" s="47" t="s">
        <v>229</v>
      </c>
      <c r="C52" s="44">
        <v>1</v>
      </c>
      <c r="D52" s="44">
        <f>C52*'A02 ASSY'!$D$10</f>
        <v>40</v>
      </c>
      <c r="E52" s="44">
        <f>D52*INDEX('Labor Times'!C:C,MATCH('A02 FAB'!B52,'Labor Times'!A:A,0))+INDEX('Labor Times'!B:B,MATCH('A02 FAB'!B52,'Labor Times'!A:A,0))</f>
        <v>0.96890000000000009</v>
      </c>
    </row>
    <row r="53" spans="1:5" x14ac:dyDescent="0.35">
      <c r="A53" s="99"/>
      <c r="B53" s="44" t="s">
        <v>194</v>
      </c>
      <c r="C53" s="44">
        <v>1</v>
      </c>
      <c r="D53" s="44">
        <f>C53*'A02 ASSY'!$D$10</f>
        <v>40</v>
      </c>
      <c r="E53" s="44">
        <f>D53*INDEX('Labor Times'!C:C,MATCH('A02 FAB'!B53,'Labor Times'!A:A,0))+INDEX('Labor Times'!B:B,MATCH('A02 FAB'!B53,'Labor Times'!A:A,0))</f>
        <v>1.5152000000000001</v>
      </c>
    </row>
    <row r="54" spans="1:5" x14ac:dyDescent="0.35">
      <c r="A54" s="99"/>
      <c r="B54" s="44" t="s">
        <v>184</v>
      </c>
      <c r="C54" s="44">
        <v>1</v>
      </c>
      <c r="D54" s="44">
        <f>C54*'A02 ASSY'!$D$10</f>
        <v>40</v>
      </c>
      <c r="E54" s="44">
        <f>D54*INDEX('Labor Times'!C:C,MATCH('A02 FAB'!B54,'Labor Times'!A:A,0))+INDEX('Labor Times'!B:B,MATCH('A02 FAB'!B54,'Labor Times'!A:A,0))</f>
        <v>1.5172000000000001</v>
      </c>
    </row>
    <row r="55" spans="1:5" x14ac:dyDescent="0.35">
      <c r="A55" s="99">
        <v>7</v>
      </c>
      <c r="B55" s="44" t="s">
        <v>221</v>
      </c>
      <c r="C55" s="44">
        <v>1</v>
      </c>
      <c r="D55" s="44">
        <f>C55*'A02 ASSY'!$D$11</f>
        <v>25</v>
      </c>
      <c r="E55" s="44">
        <f>D55*INDEX('Labor Times'!C:C,MATCH('A02 FAB'!B55,'Labor Times'!A:A,0))+INDEX('Labor Times'!B:B,MATCH('A02 FAB'!B55,'Labor Times'!A:A,0))</f>
        <v>2.33325</v>
      </c>
    </row>
    <row r="56" spans="1:5" x14ac:dyDescent="0.35">
      <c r="A56" s="99"/>
      <c r="B56" s="45" t="s">
        <v>222</v>
      </c>
      <c r="C56" s="44">
        <v>1</v>
      </c>
      <c r="D56" s="44">
        <f>C56*'A02 ASSY'!$D$11</f>
        <v>25</v>
      </c>
      <c r="E56" s="44" t="e">
        <f>D56*INDEX('Labor Times'!C:C,MATCH('A02 FAB'!B56,'Labor Times'!A:A,0))+INDEX('Labor Times'!B:B,MATCH('A02 FAB'!B56,'Labor Times'!A:A,0))</f>
        <v>#N/A</v>
      </c>
    </row>
    <row r="57" spans="1:5" x14ac:dyDescent="0.35">
      <c r="A57" s="99"/>
      <c r="B57" s="45" t="s">
        <v>223</v>
      </c>
      <c r="C57" s="44">
        <v>1</v>
      </c>
      <c r="D57" s="44">
        <f>C57*'A02 ASSY'!$D$11</f>
        <v>25</v>
      </c>
      <c r="E57" s="44" t="e">
        <f>D57*INDEX('Labor Times'!C:C,MATCH('A02 FAB'!B57,'Labor Times'!A:A,0))+INDEX('Labor Times'!B:B,MATCH('A02 FAB'!B57,'Labor Times'!A:A,0))</f>
        <v>#N/A</v>
      </c>
    </row>
    <row r="58" spans="1:5" x14ac:dyDescent="0.35">
      <c r="A58" s="99"/>
      <c r="B58" s="45" t="s">
        <v>224</v>
      </c>
      <c r="C58" s="44">
        <v>1</v>
      </c>
      <c r="D58" s="44">
        <f>C58*'A02 ASSY'!$D$11</f>
        <v>25</v>
      </c>
      <c r="E58" s="44" t="e">
        <f>D58*INDEX('Labor Times'!C:C,MATCH('A02 FAB'!B58,'Labor Times'!A:A,0))+INDEX('Labor Times'!B:B,MATCH('A02 FAB'!B58,'Labor Times'!A:A,0))</f>
        <v>#N/A</v>
      </c>
    </row>
    <row r="59" spans="1:5" x14ac:dyDescent="0.35">
      <c r="A59" s="99"/>
      <c r="B59" s="48" t="s">
        <v>225</v>
      </c>
      <c r="C59" s="44">
        <v>2</v>
      </c>
      <c r="D59" s="44">
        <f>C59*'A02 ASSY'!$D$11</f>
        <v>50</v>
      </c>
      <c r="E59" s="44" t="e">
        <f>D59*INDEX('Labor Times'!C:C,MATCH('A02 FAB'!B59,'Labor Times'!A:A,0))+INDEX('Labor Times'!B:B,MATCH('A02 FAB'!B59,'Labor Times'!A:A,0))</f>
        <v>#N/A</v>
      </c>
    </row>
    <row r="60" spans="1:5" x14ac:dyDescent="0.35">
      <c r="A60" s="99"/>
      <c r="B60" s="48" t="s">
        <v>226</v>
      </c>
      <c r="C60" s="44">
        <v>1</v>
      </c>
      <c r="D60" s="44">
        <f>C60*'A02 ASSY'!$D$11</f>
        <v>25</v>
      </c>
      <c r="E60" s="44" t="e">
        <f>D60*INDEX('Labor Times'!C:C,MATCH('A02 FAB'!B60,'Labor Times'!A:A,0))+INDEX('Labor Times'!B:B,MATCH('A02 FAB'!B60,'Labor Times'!A:A,0))</f>
        <v>#N/A</v>
      </c>
    </row>
  </sheetData>
  <mergeCells count="9">
    <mergeCell ref="C1:E1"/>
    <mergeCell ref="C2:E2"/>
    <mergeCell ref="A50:A54"/>
    <mergeCell ref="A55:A60"/>
    <mergeCell ref="A5:A10"/>
    <mergeCell ref="A11:A17"/>
    <mergeCell ref="A18:A30"/>
    <mergeCell ref="A31:A40"/>
    <mergeCell ref="A41:A4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46FB3-BF61-4A65-BFB5-FF8F2107B4F0}">
  <sheetPr codeName="Sheet6"/>
  <dimension ref="A1:O154"/>
  <sheetViews>
    <sheetView workbookViewId="0">
      <selection activeCell="H10" sqref="H10"/>
    </sheetView>
  </sheetViews>
  <sheetFormatPr defaultRowHeight="14.5" x14ac:dyDescent="0.35"/>
  <cols>
    <col min="1" max="1" width="12.7265625" bestFit="1" customWidth="1"/>
    <col min="2" max="2" width="14.7265625" bestFit="1" customWidth="1"/>
    <col min="3" max="3" width="15.26953125" bestFit="1" customWidth="1"/>
    <col min="4" max="4" width="14.7265625" bestFit="1" customWidth="1"/>
    <col min="8" max="8" width="25.54296875" bestFit="1" customWidth="1"/>
    <col min="9" max="9" width="28.7265625" bestFit="1" customWidth="1"/>
    <col min="10" max="10" width="25.81640625" bestFit="1" customWidth="1"/>
    <col min="11" max="11" width="24.26953125" bestFit="1" customWidth="1"/>
    <col min="12" max="12" width="21.453125" bestFit="1" customWidth="1"/>
    <col min="13" max="13" width="20.453125" bestFit="1" customWidth="1"/>
    <col min="14" max="14" width="28.453125" bestFit="1" customWidth="1"/>
    <col min="15" max="15" width="25.81640625" bestFit="1" customWidth="1"/>
  </cols>
  <sheetData>
    <row r="1" spans="1:15" x14ac:dyDescent="0.35">
      <c r="A1" s="3" t="s">
        <v>8</v>
      </c>
      <c r="B1" s="3" t="s">
        <v>10</v>
      </c>
    </row>
    <row r="2" spans="1:15" x14ac:dyDescent="0.35">
      <c r="A2" s="2">
        <f>'ASSY. DRUM QTY.'!B4</f>
        <v>71</v>
      </c>
      <c r="B2" s="2">
        <f>A2*5</f>
        <v>355</v>
      </c>
    </row>
    <row r="7" spans="1:15" x14ac:dyDescent="0.35">
      <c r="B7" t="s">
        <v>9</v>
      </c>
      <c r="C7" t="s">
        <v>11</v>
      </c>
      <c r="D7" t="s">
        <v>10</v>
      </c>
      <c r="H7" s="1">
        <v>1</v>
      </c>
      <c r="I7" s="1">
        <v>2</v>
      </c>
      <c r="J7" s="1">
        <v>3</v>
      </c>
      <c r="K7" s="1">
        <v>4</v>
      </c>
      <c r="L7" s="1">
        <v>5</v>
      </c>
      <c r="M7" s="1">
        <v>6</v>
      </c>
      <c r="N7" s="1">
        <v>7</v>
      </c>
      <c r="O7" s="1">
        <v>8</v>
      </c>
    </row>
    <row r="8" spans="1:15" x14ac:dyDescent="0.35">
      <c r="A8" t="s">
        <v>6347</v>
      </c>
      <c r="B8">
        <v>1</v>
      </c>
      <c r="C8" s="21">
        <v>0.19874234074944924</v>
      </c>
      <c r="D8" s="1">
        <f>MROUND(C8*$B$2,5)</f>
        <v>70</v>
      </c>
      <c r="H8" s="1" t="s">
        <v>6347</v>
      </c>
      <c r="I8" s="1" t="s">
        <v>6348</v>
      </c>
      <c r="J8" s="1" t="s">
        <v>6349</v>
      </c>
      <c r="K8" s="1" t="s">
        <v>6350</v>
      </c>
      <c r="L8" s="1" t="s">
        <v>6354</v>
      </c>
      <c r="M8" s="1" t="s">
        <v>6351</v>
      </c>
      <c r="N8" s="1" t="s">
        <v>6352</v>
      </c>
      <c r="O8" s="1" t="s">
        <v>6353</v>
      </c>
    </row>
    <row r="9" spans="1:15" x14ac:dyDescent="0.35">
      <c r="A9" t="s">
        <v>6348</v>
      </c>
      <c r="B9">
        <v>2</v>
      </c>
      <c r="C9" s="21">
        <v>0.20880846978066472</v>
      </c>
      <c r="D9" s="1">
        <f t="shared" ref="D9:D15" si="0">MROUND(C9*$B$2,5)</f>
        <v>75</v>
      </c>
      <c r="H9" t="s">
        <v>6363</v>
      </c>
      <c r="I9" t="s">
        <v>6364</v>
      </c>
      <c r="J9">
        <v>105606</v>
      </c>
      <c r="K9" t="s">
        <v>6365</v>
      </c>
      <c r="L9" t="s">
        <v>6365</v>
      </c>
      <c r="M9" t="s">
        <v>6366</v>
      </c>
      <c r="N9" t="s">
        <v>6367</v>
      </c>
      <c r="O9" t="s">
        <v>6368</v>
      </c>
    </row>
    <row r="10" spans="1:15" x14ac:dyDescent="0.35">
      <c r="A10" t="s">
        <v>6349</v>
      </c>
      <c r="B10">
        <v>3</v>
      </c>
      <c r="C10" s="21">
        <v>0.19591882052108089</v>
      </c>
      <c r="D10" s="1">
        <f t="shared" si="0"/>
        <v>70</v>
      </c>
      <c r="H10" t="s">
        <v>6369</v>
      </c>
      <c r="I10" t="s">
        <v>6370</v>
      </c>
      <c r="J10">
        <v>106069</v>
      </c>
      <c r="K10" t="s">
        <v>6371</v>
      </c>
      <c r="L10" t="s">
        <v>6372</v>
      </c>
      <c r="M10" t="s">
        <v>6373</v>
      </c>
      <c r="N10" t="s">
        <v>6374</v>
      </c>
      <c r="O10" t="s">
        <v>6375</v>
      </c>
    </row>
    <row r="11" spans="1:15" x14ac:dyDescent="0.35">
      <c r="A11" t="s">
        <v>6350</v>
      </c>
      <c r="B11">
        <v>4</v>
      </c>
      <c r="C11" s="21">
        <v>8.4258735899327114E-2</v>
      </c>
      <c r="D11" s="1">
        <f t="shared" si="0"/>
        <v>30</v>
      </c>
      <c r="H11" t="s">
        <v>6376</v>
      </c>
      <c r="I11" t="s">
        <v>6377</v>
      </c>
      <c r="J11" t="s">
        <v>6368</v>
      </c>
      <c r="K11" t="s">
        <v>6378</v>
      </c>
      <c r="L11" t="s">
        <v>6379</v>
      </c>
      <c r="M11" t="s">
        <v>6380</v>
      </c>
      <c r="N11" t="s">
        <v>6381</v>
      </c>
      <c r="O11" t="s">
        <v>6382</v>
      </c>
    </row>
    <row r="12" spans="1:15" x14ac:dyDescent="0.35">
      <c r="A12" t="s">
        <v>6351</v>
      </c>
      <c r="B12">
        <v>5</v>
      </c>
      <c r="C12" s="21">
        <v>6.500216625695221E-2</v>
      </c>
      <c r="D12" s="1">
        <f t="shared" si="0"/>
        <v>25</v>
      </c>
      <c r="H12" t="s">
        <v>6383</v>
      </c>
      <c r="I12" t="s">
        <v>6384</v>
      </c>
      <c r="J12" t="s">
        <v>4938</v>
      </c>
      <c r="K12" t="s">
        <v>6372</v>
      </c>
      <c r="L12" t="s">
        <v>6385</v>
      </c>
      <c r="M12" t="s">
        <v>6386</v>
      </c>
      <c r="N12" t="s">
        <v>6387</v>
      </c>
      <c r="O12" t="s">
        <v>6388</v>
      </c>
    </row>
    <row r="13" spans="1:15" x14ac:dyDescent="0.35">
      <c r="A13" t="s">
        <v>6352</v>
      </c>
      <c r="B13">
        <v>6</v>
      </c>
      <c r="C13" s="21">
        <v>3.6832680549787153E-2</v>
      </c>
      <c r="D13" s="1">
        <f t="shared" si="0"/>
        <v>15</v>
      </c>
      <c r="H13" t="s">
        <v>6389</v>
      </c>
      <c r="I13" t="s">
        <v>6390</v>
      </c>
      <c r="J13" t="s">
        <v>6382</v>
      </c>
      <c r="K13" t="s">
        <v>6391</v>
      </c>
      <c r="L13" t="s">
        <v>6392</v>
      </c>
      <c r="M13" t="s">
        <v>6393</v>
      </c>
      <c r="N13" t="s">
        <v>6394</v>
      </c>
      <c r="O13" t="s">
        <v>6395</v>
      </c>
    </row>
    <row r="14" spans="1:15" x14ac:dyDescent="0.35">
      <c r="A14" t="s">
        <v>6353</v>
      </c>
      <c r="B14">
        <v>7</v>
      </c>
      <c r="C14" s="21">
        <v>7.2371880532098018E-2</v>
      </c>
      <c r="D14" s="1">
        <f t="shared" si="0"/>
        <v>25</v>
      </c>
      <c r="H14" t="s">
        <v>6396</v>
      </c>
      <c r="I14" t="s">
        <v>6397</v>
      </c>
      <c r="J14" t="s">
        <v>6388</v>
      </c>
      <c r="K14" t="s">
        <v>6398</v>
      </c>
      <c r="L14" t="s">
        <v>6399</v>
      </c>
      <c r="M14" t="s">
        <v>6400</v>
      </c>
      <c r="N14" t="s">
        <v>6401</v>
      </c>
      <c r="O14" t="s">
        <v>6402</v>
      </c>
    </row>
    <row r="15" spans="1:15" x14ac:dyDescent="0.35">
      <c r="A15" t="s">
        <v>6354</v>
      </c>
      <c r="B15">
        <v>8</v>
      </c>
      <c r="C15" s="21">
        <v>4.4267260464862256E-2</v>
      </c>
      <c r="D15" s="1">
        <f t="shared" si="0"/>
        <v>15</v>
      </c>
      <c r="H15" t="s">
        <v>6403</v>
      </c>
      <c r="I15" t="s">
        <v>6404</v>
      </c>
      <c r="J15" t="s">
        <v>6395</v>
      </c>
      <c r="K15" t="s">
        <v>6379</v>
      </c>
      <c r="L15" t="s">
        <v>6405</v>
      </c>
      <c r="M15" t="s">
        <v>6406</v>
      </c>
      <c r="N15" t="s">
        <v>6407</v>
      </c>
      <c r="O15" t="s">
        <v>6408</v>
      </c>
    </row>
    <row r="16" spans="1:15" x14ac:dyDescent="0.35">
      <c r="H16" t="s">
        <v>6409</v>
      </c>
      <c r="I16" t="s">
        <v>6410</v>
      </c>
      <c r="J16" t="s">
        <v>6402</v>
      </c>
      <c r="K16" t="s">
        <v>6411</v>
      </c>
      <c r="L16" t="s">
        <v>6412</v>
      </c>
      <c r="M16" t="s">
        <v>6413</v>
      </c>
      <c r="N16" t="s">
        <v>6414</v>
      </c>
      <c r="O16" t="s">
        <v>6415</v>
      </c>
    </row>
    <row r="17" spans="8:15" x14ac:dyDescent="0.35">
      <c r="H17" t="s">
        <v>6416</v>
      </c>
      <c r="I17" t="s">
        <v>6417</v>
      </c>
      <c r="J17" t="s">
        <v>6408</v>
      </c>
      <c r="K17" t="s">
        <v>6418</v>
      </c>
      <c r="L17" t="s">
        <v>6412</v>
      </c>
      <c r="M17" t="s">
        <v>6419</v>
      </c>
      <c r="N17" t="s">
        <v>6367</v>
      </c>
      <c r="O17" t="s">
        <v>6420</v>
      </c>
    </row>
    <row r="18" spans="8:15" x14ac:dyDescent="0.35">
      <c r="H18" t="s">
        <v>6363</v>
      </c>
      <c r="I18" t="s">
        <v>6421</v>
      </c>
      <c r="J18" t="s">
        <v>6415</v>
      </c>
      <c r="K18" t="s">
        <v>6385</v>
      </c>
      <c r="L18" t="s">
        <v>6365</v>
      </c>
      <c r="M18" t="s">
        <v>6422</v>
      </c>
      <c r="N18" t="s">
        <v>6374</v>
      </c>
      <c r="O18" t="s">
        <v>6423</v>
      </c>
    </row>
    <row r="19" spans="8:15" x14ac:dyDescent="0.35">
      <c r="H19" t="s">
        <v>6424</v>
      </c>
      <c r="I19" t="s">
        <v>6425</v>
      </c>
      <c r="J19" t="s">
        <v>6420</v>
      </c>
      <c r="K19" t="s">
        <v>6426</v>
      </c>
      <c r="L19" t="s">
        <v>6372</v>
      </c>
      <c r="M19" t="s">
        <v>6366</v>
      </c>
      <c r="N19" t="s">
        <v>6381</v>
      </c>
      <c r="O19" t="s">
        <v>6427</v>
      </c>
    </row>
    <row r="20" spans="8:15" x14ac:dyDescent="0.35">
      <c r="H20" t="s">
        <v>6428</v>
      </c>
      <c r="I20" t="s">
        <v>6429</v>
      </c>
      <c r="J20" t="s">
        <v>6423</v>
      </c>
      <c r="K20" t="s">
        <v>6392</v>
      </c>
      <c r="L20" t="s">
        <v>6379</v>
      </c>
      <c r="M20" t="s">
        <v>6373</v>
      </c>
      <c r="N20" t="s">
        <v>6387</v>
      </c>
      <c r="O20" t="s">
        <v>6430</v>
      </c>
    </row>
    <row r="21" spans="8:15" x14ac:dyDescent="0.35">
      <c r="H21" t="s">
        <v>6369</v>
      </c>
      <c r="I21" t="s">
        <v>6431</v>
      </c>
      <c r="J21" t="s">
        <v>6427</v>
      </c>
      <c r="K21" t="s">
        <v>6399</v>
      </c>
      <c r="L21" t="s">
        <v>6385</v>
      </c>
      <c r="M21" t="s">
        <v>6380</v>
      </c>
      <c r="N21" t="s">
        <v>6394</v>
      </c>
      <c r="O21" t="s">
        <v>6432</v>
      </c>
    </row>
    <row r="22" spans="8:15" x14ac:dyDescent="0.35">
      <c r="H22" t="s">
        <v>6376</v>
      </c>
      <c r="I22" t="s">
        <v>6433</v>
      </c>
      <c r="J22" t="s">
        <v>6430</v>
      </c>
      <c r="K22" t="s">
        <v>6434</v>
      </c>
      <c r="L22" t="s">
        <v>6392</v>
      </c>
      <c r="M22" t="s">
        <v>6386</v>
      </c>
      <c r="N22" t="s">
        <v>6401</v>
      </c>
      <c r="O22" t="s">
        <v>6435</v>
      </c>
    </row>
    <row r="23" spans="8:15" x14ac:dyDescent="0.35">
      <c r="H23" t="s">
        <v>6436</v>
      </c>
      <c r="I23" t="s">
        <v>6437</v>
      </c>
      <c r="J23" t="s">
        <v>6432</v>
      </c>
      <c r="K23" t="s">
        <v>6405</v>
      </c>
      <c r="L23" t="s">
        <v>6399</v>
      </c>
      <c r="M23" t="s">
        <v>6393</v>
      </c>
      <c r="N23" t="s">
        <v>6407</v>
      </c>
      <c r="O23" t="s">
        <v>6438</v>
      </c>
    </row>
    <row r="24" spans="8:15" x14ac:dyDescent="0.35">
      <c r="H24" t="s">
        <v>6439</v>
      </c>
      <c r="I24" t="s">
        <v>6440</v>
      </c>
      <c r="J24" t="s">
        <v>6435</v>
      </c>
      <c r="K24" t="s">
        <v>6441</v>
      </c>
      <c r="L24" t="s">
        <v>6405</v>
      </c>
      <c r="M24" t="s">
        <v>6400</v>
      </c>
      <c r="N24" t="s">
        <v>6414</v>
      </c>
      <c r="O24" t="s">
        <v>6442</v>
      </c>
    </row>
    <row r="25" spans="8:15" x14ac:dyDescent="0.35">
      <c r="H25" t="s">
        <v>6443</v>
      </c>
      <c r="I25" t="s">
        <v>6444</v>
      </c>
      <c r="J25" t="s">
        <v>6438</v>
      </c>
      <c r="K25" t="s">
        <v>6412</v>
      </c>
      <c r="L25" t="s">
        <v>6412</v>
      </c>
      <c r="M25" t="s">
        <v>6406</v>
      </c>
      <c r="N25" t="s">
        <v>6367</v>
      </c>
      <c r="O25" t="s">
        <v>6445</v>
      </c>
    </row>
    <row r="26" spans="8:15" x14ac:dyDescent="0.35">
      <c r="H26" t="s">
        <v>6446</v>
      </c>
      <c r="I26" t="s">
        <v>6447</v>
      </c>
      <c r="J26" t="s">
        <v>6442</v>
      </c>
      <c r="K26" t="s">
        <v>6448</v>
      </c>
      <c r="M26" t="s">
        <v>6413</v>
      </c>
      <c r="N26" t="s">
        <v>6374</v>
      </c>
      <c r="O26" t="s">
        <v>6449</v>
      </c>
    </row>
    <row r="27" spans="8:15" x14ac:dyDescent="0.35">
      <c r="H27" t="s">
        <v>6383</v>
      </c>
      <c r="I27" t="s">
        <v>6450</v>
      </c>
      <c r="J27" t="s">
        <v>6445</v>
      </c>
      <c r="K27" t="s">
        <v>6451</v>
      </c>
      <c r="M27" t="s">
        <v>6419</v>
      </c>
      <c r="N27" t="s">
        <v>6381</v>
      </c>
      <c r="O27" t="s">
        <v>6452</v>
      </c>
    </row>
    <row r="28" spans="8:15" x14ac:dyDescent="0.35">
      <c r="H28" t="s">
        <v>6453</v>
      </c>
      <c r="I28" t="s">
        <v>6454</v>
      </c>
      <c r="J28" t="s">
        <v>6449</v>
      </c>
      <c r="K28" t="s">
        <v>6371</v>
      </c>
      <c r="M28" t="s">
        <v>6422</v>
      </c>
      <c r="N28" t="s">
        <v>6394</v>
      </c>
      <c r="O28" t="s">
        <v>6455</v>
      </c>
    </row>
    <row r="29" spans="8:15" x14ac:dyDescent="0.35">
      <c r="H29" t="s">
        <v>6456</v>
      </c>
      <c r="I29" t="s">
        <v>6457</v>
      </c>
      <c r="J29" t="s">
        <v>6452</v>
      </c>
      <c r="K29" t="s">
        <v>6378</v>
      </c>
      <c r="M29" t="s">
        <v>6366</v>
      </c>
      <c r="N29" t="s">
        <v>6401</v>
      </c>
      <c r="O29" t="s">
        <v>6458</v>
      </c>
    </row>
    <row r="30" spans="8:15" x14ac:dyDescent="0.35">
      <c r="H30" t="s">
        <v>6389</v>
      </c>
      <c r="I30" t="s">
        <v>6459</v>
      </c>
      <c r="J30" t="s">
        <v>6455</v>
      </c>
      <c r="K30" t="s">
        <v>6391</v>
      </c>
      <c r="M30" t="s">
        <v>6373</v>
      </c>
      <c r="N30" t="s">
        <v>6407</v>
      </c>
      <c r="O30" t="s">
        <v>6460</v>
      </c>
    </row>
    <row r="31" spans="8:15" x14ac:dyDescent="0.35">
      <c r="H31" t="s">
        <v>6461</v>
      </c>
      <c r="I31" t="s">
        <v>6462</v>
      </c>
      <c r="J31" t="s">
        <v>6458</v>
      </c>
      <c r="K31" t="s">
        <v>6398</v>
      </c>
      <c r="M31" t="s">
        <v>6380</v>
      </c>
      <c r="N31" t="s">
        <v>6463</v>
      </c>
      <c r="O31" t="s">
        <v>6464</v>
      </c>
    </row>
    <row r="32" spans="8:15" x14ac:dyDescent="0.35">
      <c r="H32" t="s">
        <v>6396</v>
      </c>
      <c r="I32" t="s">
        <v>6465</v>
      </c>
      <c r="J32" t="s">
        <v>6460</v>
      </c>
      <c r="K32" t="s">
        <v>6411</v>
      </c>
      <c r="M32" t="s">
        <v>6386</v>
      </c>
      <c r="N32" t="s">
        <v>6401</v>
      </c>
      <c r="O32" t="s">
        <v>6466</v>
      </c>
    </row>
    <row r="33" spans="8:15" x14ac:dyDescent="0.35">
      <c r="H33" t="s">
        <v>6467</v>
      </c>
      <c r="I33" t="s">
        <v>6468</v>
      </c>
      <c r="J33" t="s">
        <v>6464</v>
      </c>
      <c r="K33" t="s">
        <v>6418</v>
      </c>
      <c r="M33" t="s">
        <v>6393</v>
      </c>
      <c r="N33" t="s">
        <v>6469</v>
      </c>
      <c r="O33" t="s">
        <v>6470</v>
      </c>
    </row>
    <row r="34" spans="8:15" x14ac:dyDescent="0.35">
      <c r="H34" t="s">
        <v>6363</v>
      </c>
      <c r="I34" t="s">
        <v>6471</v>
      </c>
      <c r="J34" t="s">
        <v>6466</v>
      </c>
      <c r="K34" t="s">
        <v>6426</v>
      </c>
      <c r="M34" t="s">
        <v>6400</v>
      </c>
      <c r="N34" t="s">
        <v>6472</v>
      </c>
      <c r="O34" t="s">
        <v>6473</v>
      </c>
    </row>
    <row r="35" spans="8:15" x14ac:dyDescent="0.35">
      <c r="H35" t="s">
        <v>6369</v>
      </c>
      <c r="I35" t="s">
        <v>6474</v>
      </c>
      <c r="J35" t="s">
        <v>6470</v>
      </c>
      <c r="K35" t="s">
        <v>6434</v>
      </c>
      <c r="M35" t="s">
        <v>6406</v>
      </c>
      <c r="N35" t="s">
        <v>6475</v>
      </c>
      <c r="O35" t="s">
        <v>6476</v>
      </c>
    </row>
    <row r="36" spans="8:15" x14ac:dyDescent="0.35">
      <c r="H36" t="s">
        <v>6376</v>
      </c>
      <c r="I36" t="s">
        <v>6477</v>
      </c>
      <c r="J36" t="s">
        <v>6473</v>
      </c>
      <c r="K36" t="s">
        <v>6441</v>
      </c>
      <c r="M36" t="s">
        <v>6413</v>
      </c>
      <c r="N36" t="s">
        <v>6478</v>
      </c>
      <c r="O36" t="s">
        <v>6479</v>
      </c>
    </row>
    <row r="37" spans="8:15" x14ac:dyDescent="0.35">
      <c r="H37" t="s">
        <v>6383</v>
      </c>
      <c r="I37" t="s">
        <v>6480</v>
      </c>
      <c r="J37" t="s">
        <v>6476</v>
      </c>
      <c r="K37" t="s">
        <v>6448</v>
      </c>
      <c r="M37" t="s">
        <v>6419</v>
      </c>
      <c r="N37" t="s">
        <v>6481</v>
      </c>
      <c r="O37" t="s">
        <v>6482</v>
      </c>
    </row>
    <row r="38" spans="8:15" x14ac:dyDescent="0.35">
      <c r="H38" t="s">
        <v>6389</v>
      </c>
      <c r="I38" t="s">
        <v>6483</v>
      </c>
      <c r="J38" t="s">
        <v>6479</v>
      </c>
      <c r="K38" t="s">
        <v>6451</v>
      </c>
      <c r="M38" t="s">
        <v>6422</v>
      </c>
      <c r="N38" t="s">
        <v>6484</v>
      </c>
      <c r="O38" t="s">
        <v>6485</v>
      </c>
    </row>
    <row r="39" spans="8:15" x14ac:dyDescent="0.35">
      <c r="H39" t="s">
        <v>6396</v>
      </c>
      <c r="I39" t="s">
        <v>6486</v>
      </c>
      <c r="J39" t="s">
        <v>6482</v>
      </c>
      <c r="K39" t="s">
        <v>6371</v>
      </c>
      <c r="M39" t="s">
        <v>6366</v>
      </c>
      <c r="N39" t="s">
        <v>6487</v>
      </c>
      <c r="O39" t="s">
        <v>6488</v>
      </c>
    </row>
    <row r="40" spans="8:15" x14ac:dyDescent="0.35">
      <c r="H40" t="s">
        <v>6363</v>
      </c>
      <c r="I40" t="s">
        <v>6489</v>
      </c>
      <c r="J40" t="s">
        <v>6485</v>
      </c>
      <c r="K40" t="s">
        <v>6378</v>
      </c>
      <c r="M40" t="s">
        <v>6373</v>
      </c>
      <c r="N40" t="s">
        <v>6490</v>
      </c>
      <c r="O40" t="s">
        <v>6491</v>
      </c>
    </row>
    <row r="41" spans="8:15" x14ac:dyDescent="0.35">
      <c r="H41" t="s">
        <v>6369</v>
      </c>
      <c r="I41" t="s">
        <v>6492</v>
      </c>
      <c r="J41" t="s">
        <v>6488</v>
      </c>
      <c r="K41" t="s">
        <v>6391</v>
      </c>
      <c r="M41" t="s">
        <v>6380</v>
      </c>
      <c r="N41" t="s">
        <v>6493</v>
      </c>
      <c r="O41" t="s">
        <v>6494</v>
      </c>
    </row>
    <row r="42" spans="8:15" x14ac:dyDescent="0.35">
      <c r="H42" t="s">
        <v>6376</v>
      </c>
      <c r="I42" t="s">
        <v>6364</v>
      </c>
      <c r="J42" t="s">
        <v>6491</v>
      </c>
      <c r="K42" t="s">
        <v>6398</v>
      </c>
      <c r="M42" t="s">
        <v>6386</v>
      </c>
      <c r="N42" t="s">
        <v>6495</v>
      </c>
      <c r="O42" t="s">
        <v>6496</v>
      </c>
    </row>
    <row r="43" spans="8:15" x14ac:dyDescent="0.35">
      <c r="H43" t="s">
        <v>6383</v>
      </c>
      <c r="I43" t="s">
        <v>6370</v>
      </c>
      <c r="J43" t="s">
        <v>6494</v>
      </c>
      <c r="K43" t="s">
        <v>6411</v>
      </c>
      <c r="M43" t="s">
        <v>6393</v>
      </c>
      <c r="N43" t="s">
        <v>6497</v>
      </c>
      <c r="O43" t="s">
        <v>6498</v>
      </c>
    </row>
    <row r="44" spans="8:15" x14ac:dyDescent="0.35">
      <c r="H44" t="s">
        <v>6389</v>
      </c>
      <c r="I44" t="s">
        <v>6377</v>
      </c>
      <c r="J44" t="s">
        <v>6496</v>
      </c>
      <c r="K44" t="s">
        <v>6418</v>
      </c>
      <c r="M44" t="s">
        <v>6400</v>
      </c>
      <c r="N44" t="s">
        <v>6499</v>
      </c>
      <c r="O44" t="s">
        <v>6500</v>
      </c>
    </row>
    <row r="45" spans="8:15" x14ac:dyDescent="0.35">
      <c r="H45" t="s">
        <v>6396</v>
      </c>
      <c r="I45" t="s">
        <v>6384</v>
      </c>
      <c r="J45" t="s">
        <v>6498</v>
      </c>
      <c r="K45" t="s">
        <v>6426</v>
      </c>
      <c r="M45" t="s">
        <v>6406</v>
      </c>
      <c r="N45" t="s">
        <v>6501</v>
      </c>
      <c r="O45" t="s">
        <v>6502</v>
      </c>
    </row>
    <row r="46" spans="8:15" x14ac:dyDescent="0.35">
      <c r="I46" t="s">
        <v>6390</v>
      </c>
      <c r="J46" t="s">
        <v>6500</v>
      </c>
      <c r="K46" t="s">
        <v>6434</v>
      </c>
      <c r="M46" t="s">
        <v>6413</v>
      </c>
      <c r="N46" t="s">
        <v>6503</v>
      </c>
      <c r="O46" t="s">
        <v>6504</v>
      </c>
    </row>
    <row r="47" spans="8:15" x14ac:dyDescent="0.35">
      <c r="I47" t="s">
        <v>6397</v>
      </c>
      <c r="J47" t="s">
        <v>6502</v>
      </c>
      <c r="K47" t="s">
        <v>6441</v>
      </c>
      <c r="M47" t="s">
        <v>6419</v>
      </c>
      <c r="N47" t="s">
        <v>6505</v>
      </c>
      <c r="O47" t="s">
        <v>6506</v>
      </c>
    </row>
    <row r="48" spans="8:15" x14ac:dyDescent="0.35">
      <c r="I48" t="s">
        <v>6404</v>
      </c>
      <c r="J48" t="s">
        <v>6504</v>
      </c>
      <c r="K48" t="s">
        <v>6448</v>
      </c>
      <c r="M48" t="s">
        <v>6422</v>
      </c>
      <c r="N48" t="s">
        <v>6507</v>
      </c>
      <c r="O48" t="s">
        <v>6508</v>
      </c>
    </row>
    <row r="49" spans="9:15" x14ac:dyDescent="0.35">
      <c r="I49" t="s">
        <v>6410</v>
      </c>
      <c r="J49" t="s">
        <v>6506</v>
      </c>
      <c r="K49" t="s">
        <v>6451</v>
      </c>
      <c r="N49" t="s">
        <v>6509</v>
      </c>
      <c r="O49" t="s">
        <v>6510</v>
      </c>
    </row>
    <row r="50" spans="9:15" x14ac:dyDescent="0.35">
      <c r="I50" t="s">
        <v>6417</v>
      </c>
      <c r="J50" t="s">
        <v>6508</v>
      </c>
      <c r="N50" t="s">
        <v>6511</v>
      </c>
      <c r="O50" t="s">
        <v>6512</v>
      </c>
    </row>
    <row r="51" spans="9:15" x14ac:dyDescent="0.35">
      <c r="I51" t="s">
        <v>6421</v>
      </c>
      <c r="J51" t="s">
        <v>6510</v>
      </c>
      <c r="N51" t="s">
        <v>6463</v>
      </c>
      <c r="O51" t="s">
        <v>6513</v>
      </c>
    </row>
    <row r="52" spans="9:15" x14ac:dyDescent="0.35">
      <c r="I52" t="s">
        <v>6425</v>
      </c>
      <c r="J52" t="s">
        <v>6512</v>
      </c>
      <c r="N52" t="s">
        <v>6514</v>
      </c>
      <c r="O52" t="s">
        <v>6515</v>
      </c>
    </row>
    <row r="53" spans="9:15" x14ac:dyDescent="0.35">
      <c r="I53" t="s">
        <v>6429</v>
      </c>
      <c r="J53" t="s">
        <v>6513</v>
      </c>
      <c r="N53" t="s">
        <v>6516</v>
      </c>
      <c r="O53" t="s">
        <v>6517</v>
      </c>
    </row>
    <row r="54" spans="9:15" x14ac:dyDescent="0.35">
      <c r="I54" t="s">
        <v>6431</v>
      </c>
      <c r="J54" t="s">
        <v>6515</v>
      </c>
      <c r="N54" t="s">
        <v>6518</v>
      </c>
      <c r="O54" t="s">
        <v>6519</v>
      </c>
    </row>
    <row r="55" spans="9:15" x14ac:dyDescent="0.35">
      <c r="I55" t="s">
        <v>6433</v>
      </c>
      <c r="J55" t="s">
        <v>6517</v>
      </c>
      <c r="N55" t="s">
        <v>6520</v>
      </c>
      <c r="O55" t="s">
        <v>6521</v>
      </c>
    </row>
    <row r="56" spans="9:15" x14ac:dyDescent="0.35">
      <c r="I56" t="s">
        <v>6437</v>
      </c>
      <c r="J56" t="s">
        <v>6519</v>
      </c>
      <c r="N56" t="s">
        <v>6522</v>
      </c>
      <c r="O56" t="s">
        <v>6523</v>
      </c>
    </row>
    <row r="57" spans="9:15" x14ac:dyDescent="0.35">
      <c r="I57" t="s">
        <v>6440</v>
      </c>
      <c r="J57" t="s">
        <v>6521</v>
      </c>
      <c r="N57" t="s">
        <v>6524</v>
      </c>
      <c r="O57" t="s">
        <v>6525</v>
      </c>
    </row>
    <row r="58" spans="9:15" x14ac:dyDescent="0.35">
      <c r="I58" t="s">
        <v>6444</v>
      </c>
      <c r="J58" t="s">
        <v>6523</v>
      </c>
      <c r="N58" t="s">
        <v>6526</v>
      </c>
      <c r="O58" t="s">
        <v>6527</v>
      </c>
    </row>
    <row r="59" spans="9:15" x14ac:dyDescent="0.35">
      <c r="I59" t="s">
        <v>6447</v>
      </c>
      <c r="J59" t="s">
        <v>6525</v>
      </c>
      <c r="N59" t="s">
        <v>6367</v>
      </c>
      <c r="O59" t="s">
        <v>6528</v>
      </c>
    </row>
    <row r="60" spans="9:15" x14ac:dyDescent="0.35">
      <c r="I60" t="s">
        <v>6450</v>
      </c>
      <c r="J60" t="s">
        <v>6527</v>
      </c>
      <c r="N60" t="s">
        <v>6374</v>
      </c>
      <c r="O60" t="s">
        <v>6529</v>
      </c>
    </row>
    <row r="61" spans="9:15" x14ac:dyDescent="0.35">
      <c r="I61" t="s">
        <v>6454</v>
      </c>
      <c r="J61" t="s">
        <v>6528</v>
      </c>
      <c r="N61" t="s">
        <v>6381</v>
      </c>
      <c r="O61" t="s">
        <v>6530</v>
      </c>
    </row>
    <row r="62" spans="9:15" x14ac:dyDescent="0.35">
      <c r="I62" t="s">
        <v>6457</v>
      </c>
      <c r="J62" t="s">
        <v>6529</v>
      </c>
      <c r="N62" t="s">
        <v>6387</v>
      </c>
      <c r="O62" t="s">
        <v>6531</v>
      </c>
    </row>
    <row r="63" spans="9:15" x14ac:dyDescent="0.35">
      <c r="I63" t="s">
        <v>6459</v>
      </c>
      <c r="J63" t="s">
        <v>6530</v>
      </c>
      <c r="N63" t="s">
        <v>6394</v>
      </c>
      <c r="O63" t="s">
        <v>6532</v>
      </c>
    </row>
    <row r="64" spans="9:15" x14ac:dyDescent="0.35">
      <c r="I64" t="s">
        <v>6462</v>
      </c>
      <c r="J64" t="s">
        <v>6531</v>
      </c>
      <c r="N64" t="s">
        <v>6401</v>
      </c>
      <c r="O64" t="s">
        <v>6533</v>
      </c>
    </row>
    <row r="65" spans="9:15" x14ac:dyDescent="0.35">
      <c r="I65" t="s">
        <v>6465</v>
      </c>
      <c r="J65" t="s">
        <v>6532</v>
      </c>
      <c r="N65" t="s">
        <v>6407</v>
      </c>
      <c r="O65" t="s">
        <v>6534</v>
      </c>
    </row>
    <row r="66" spans="9:15" x14ac:dyDescent="0.35">
      <c r="I66" t="s">
        <v>6468</v>
      </c>
      <c r="J66" t="s">
        <v>6533</v>
      </c>
      <c r="N66" t="s">
        <v>6414</v>
      </c>
      <c r="O66" t="s">
        <v>6535</v>
      </c>
    </row>
    <row r="67" spans="9:15" x14ac:dyDescent="0.35">
      <c r="I67" t="s">
        <v>6471</v>
      </c>
      <c r="J67" t="s">
        <v>6534</v>
      </c>
      <c r="N67" t="s">
        <v>6536</v>
      </c>
      <c r="O67" t="s">
        <v>6537</v>
      </c>
    </row>
    <row r="68" spans="9:15" x14ac:dyDescent="0.35">
      <c r="I68" t="s">
        <v>6474</v>
      </c>
      <c r="J68" t="s">
        <v>6535</v>
      </c>
      <c r="N68" t="s">
        <v>6538</v>
      </c>
      <c r="O68" t="s">
        <v>6539</v>
      </c>
    </row>
    <row r="69" spans="9:15" x14ac:dyDescent="0.35">
      <c r="I69" t="s">
        <v>6477</v>
      </c>
      <c r="J69" t="s">
        <v>6537</v>
      </c>
      <c r="N69" t="s">
        <v>6514</v>
      </c>
      <c r="O69" t="s">
        <v>6540</v>
      </c>
    </row>
    <row r="70" spans="9:15" x14ac:dyDescent="0.35">
      <c r="I70" t="s">
        <v>6480</v>
      </c>
      <c r="J70" t="s">
        <v>6539</v>
      </c>
      <c r="N70" t="s">
        <v>6518</v>
      </c>
      <c r="O70" t="s">
        <v>6541</v>
      </c>
    </row>
    <row r="71" spans="9:15" x14ac:dyDescent="0.35">
      <c r="I71" t="s">
        <v>6483</v>
      </c>
      <c r="J71" t="s">
        <v>6540</v>
      </c>
      <c r="N71" t="s">
        <v>6520</v>
      </c>
      <c r="O71" t="s">
        <v>6542</v>
      </c>
    </row>
    <row r="72" spans="9:15" x14ac:dyDescent="0.35">
      <c r="I72" t="s">
        <v>6486</v>
      </c>
      <c r="J72" t="s">
        <v>6541</v>
      </c>
      <c r="N72" t="s">
        <v>6522</v>
      </c>
      <c r="O72" t="s">
        <v>6543</v>
      </c>
    </row>
    <row r="73" spans="9:15" x14ac:dyDescent="0.35">
      <c r="I73" t="s">
        <v>6489</v>
      </c>
      <c r="J73" t="s">
        <v>6542</v>
      </c>
      <c r="N73" t="s">
        <v>6524</v>
      </c>
      <c r="O73" t="s">
        <v>6544</v>
      </c>
    </row>
    <row r="74" spans="9:15" x14ac:dyDescent="0.35">
      <c r="I74" t="s">
        <v>6364</v>
      </c>
      <c r="J74" t="s">
        <v>6543</v>
      </c>
      <c r="N74" t="s">
        <v>6374</v>
      </c>
      <c r="O74" t="s">
        <v>6545</v>
      </c>
    </row>
    <row r="75" spans="9:15" x14ac:dyDescent="0.35">
      <c r="I75" t="s">
        <v>6370</v>
      </c>
      <c r="J75" t="s">
        <v>6544</v>
      </c>
      <c r="N75" t="s">
        <v>6381</v>
      </c>
      <c r="O75" t="s">
        <v>6546</v>
      </c>
    </row>
    <row r="76" spans="9:15" x14ac:dyDescent="0.35">
      <c r="I76" t="s">
        <v>6377</v>
      </c>
      <c r="J76" t="s">
        <v>6545</v>
      </c>
      <c r="N76" t="s">
        <v>6394</v>
      </c>
      <c r="O76" t="s">
        <v>6547</v>
      </c>
    </row>
    <row r="77" spans="9:15" x14ac:dyDescent="0.35">
      <c r="I77" t="s">
        <v>6384</v>
      </c>
      <c r="J77" t="s">
        <v>6546</v>
      </c>
      <c r="N77" t="s">
        <v>6407</v>
      </c>
      <c r="O77" t="s">
        <v>6548</v>
      </c>
    </row>
    <row r="78" spans="9:15" x14ac:dyDescent="0.35">
      <c r="I78" t="s">
        <v>6390</v>
      </c>
      <c r="J78" t="s">
        <v>6547</v>
      </c>
      <c r="N78" t="s">
        <v>6549</v>
      </c>
      <c r="O78" t="s">
        <v>6550</v>
      </c>
    </row>
    <row r="79" spans="9:15" x14ac:dyDescent="0.35">
      <c r="I79" t="s">
        <v>6397</v>
      </c>
      <c r="J79" t="s">
        <v>6548</v>
      </c>
      <c r="N79" t="s">
        <v>6551</v>
      </c>
      <c r="O79" t="s">
        <v>6552</v>
      </c>
    </row>
    <row r="80" spans="9:15" x14ac:dyDescent="0.35">
      <c r="I80" t="s">
        <v>6404</v>
      </c>
      <c r="J80" t="s">
        <v>6550</v>
      </c>
      <c r="N80" t="s">
        <v>6553</v>
      </c>
      <c r="O80" t="s">
        <v>6554</v>
      </c>
    </row>
    <row r="81" spans="9:15" x14ac:dyDescent="0.35">
      <c r="I81" t="s">
        <v>6410</v>
      </c>
      <c r="J81" t="s">
        <v>6552</v>
      </c>
      <c r="N81" t="s">
        <v>6555</v>
      </c>
      <c r="O81" t="s">
        <v>6556</v>
      </c>
    </row>
    <row r="82" spans="9:15" x14ac:dyDescent="0.35">
      <c r="I82" t="s">
        <v>6417</v>
      </c>
      <c r="J82" t="s">
        <v>6554</v>
      </c>
      <c r="N82" t="s">
        <v>6557</v>
      </c>
      <c r="O82" t="s">
        <v>6558</v>
      </c>
    </row>
    <row r="83" spans="9:15" x14ac:dyDescent="0.35">
      <c r="I83" t="s">
        <v>6421</v>
      </c>
      <c r="J83" t="s">
        <v>6556</v>
      </c>
      <c r="N83" t="s">
        <v>6501</v>
      </c>
      <c r="O83" t="s">
        <v>6559</v>
      </c>
    </row>
    <row r="84" spans="9:15" x14ac:dyDescent="0.35">
      <c r="I84" t="s">
        <v>6425</v>
      </c>
      <c r="J84" t="s">
        <v>6558</v>
      </c>
      <c r="N84" t="s">
        <v>6560</v>
      </c>
      <c r="O84" t="s">
        <v>6561</v>
      </c>
    </row>
    <row r="85" spans="9:15" x14ac:dyDescent="0.35">
      <c r="I85" t="s">
        <v>6429</v>
      </c>
      <c r="J85" t="s">
        <v>6559</v>
      </c>
      <c r="N85" t="s">
        <v>6562</v>
      </c>
      <c r="O85" t="s">
        <v>6563</v>
      </c>
    </row>
    <row r="86" spans="9:15" x14ac:dyDescent="0.35">
      <c r="I86" t="s">
        <v>6431</v>
      </c>
      <c r="J86" t="s">
        <v>6561</v>
      </c>
      <c r="N86" t="s">
        <v>6509</v>
      </c>
      <c r="O86" t="s">
        <v>6564</v>
      </c>
    </row>
    <row r="87" spans="9:15" x14ac:dyDescent="0.35">
      <c r="I87" t="s">
        <v>6433</v>
      </c>
      <c r="J87" t="s">
        <v>6563</v>
      </c>
      <c r="O87" t="s">
        <v>6565</v>
      </c>
    </row>
    <row r="88" spans="9:15" x14ac:dyDescent="0.35">
      <c r="I88" t="s">
        <v>6437</v>
      </c>
      <c r="J88" t="s">
        <v>6564</v>
      </c>
      <c r="O88" t="s">
        <v>6566</v>
      </c>
    </row>
    <row r="89" spans="9:15" x14ac:dyDescent="0.35">
      <c r="I89" t="s">
        <v>6440</v>
      </c>
      <c r="J89" t="s">
        <v>6565</v>
      </c>
      <c r="O89" t="s">
        <v>6567</v>
      </c>
    </row>
    <row r="90" spans="9:15" x14ac:dyDescent="0.35">
      <c r="I90" t="s">
        <v>6444</v>
      </c>
      <c r="J90" t="s">
        <v>6566</v>
      </c>
      <c r="O90" t="s">
        <v>6402</v>
      </c>
    </row>
    <row r="91" spans="9:15" x14ac:dyDescent="0.35">
      <c r="I91" t="s">
        <v>6447</v>
      </c>
      <c r="J91" t="s">
        <v>6567</v>
      </c>
      <c r="O91" t="s">
        <v>6408</v>
      </c>
    </row>
    <row r="92" spans="9:15" x14ac:dyDescent="0.35">
      <c r="I92" t="s">
        <v>6450</v>
      </c>
      <c r="J92" t="s">
        <v>6512</v>
      </c>
      <c r="O92" t="s">
        <v>6415</v>
      </c>
    </row>
    <row r="93" spans="9:15" x14ac:dyDescent="0.35">
      <c r="I93" t="s">
        <v>6454</v>
      </c>
      <c r="J93" t="s">
        <v>6513</v>
      </c>
      <c r="O93" t="s">
        <v>6449</v>
      </c>
    </row>
    <row r="94" spans="9:15" x14ac:dyDescent="0.35">
      <c r="I94" t="s">
        <v>6457</v>
      </c>
      <c r="J94" t="s">
        <v>6525</v>
      </c>
      <c r="O94" t="s">
        <v>6568</v>
      </c>
    </row>
    <row r="95" spans="9:15" x14ac:dyDescent="0.35">
      <c r="I95" t="s">
        <v>6459</v>
      </c>
      <c r="J95" t="s">
        <v>6527</v>
      </c>
      <c r="O95" t="s">
        <v>6452</v>
      </c>
    </row>
    <row r="96" spans="9:15" x14ac:dyDescent="0.35">
      <c r="I96" t="s">
        <v>6462</v>
      </c>
      <c r="J96" t="s">
        <v>6528</v>
      </c>
      <c r="O96" t="s">
        <v>6455</v>
      </c>
    </row>
    <row r="97" spans="9:15" x14ac:dyDescent="0.35">
      <c r="I97" t="s">
        <v>6465</v>
      </c>
      <c r="J97" t="s">
        <v>6529</v>
      </c>
      <c r="O97" t="s">
        <v>6496</v>
      </c>
    </row>
    <row r="98" spans="9:15" x14ac:dyDescent="0.35">
      <c r="I98" t="s">
        <v>6468</v>
      </c>
      <c r="J98" t="s">
        <v>6530</v>
      </c>
      <c r="O98" t="s">
        <v>6498</v>
      </c>
    </row>
    <row r="99" spans="9:15" x14ac:dyDescent="0.35">
      <c r="I99" t="s">
        <v>6471</v>
      </c>
      <c r="J99" t="s">
        <v>6537</v>
      </c>
      <c r="O99" t="s">
        <v>6500</v>
      </c>
    </row>
    <row r="100" spans="9:15" x14ac:dyDescent="0.35">
      <c r="I100" t="s">
        <v>6474</v>
      </c>
      <c r="J100" t="s">
        <v>6539</v>
      </c>
      <c r="O100" t="s">
        <v>6402</v>
      </c>
    </row>
    <row r="101" spans="9:15" x14ac:dyDescent="0.35">
      <c r="I101" t="s">
        <v>6477</v>
      </c>
      <c r="J101" t="s">
        <v>6548</v>
      </c>
      <c r="O101" t="s">
        <v>6408</v>
      </c>
    </row>
    <row r="102" spans="9:15" x14ac:dyDescent="0.35">
      <c r="I102" t="s">
        <v>6480</v>
      </c>
      <c r="J102" t="s">
        <v>6550</v>
      </c>
      <c r="O102" t="s">
        <v>6415</v>
      </c>
    </row>
    <row r="103" spans="9:15" x14ac:dyDescent="0.35">
      <c r="I103" t="s">
        <v>6483</v>
      </c>
      <c r="J103" t="s">
        <v>6552</v>
      </c>
      <c r="O103" t="s">
        <v>6449</v>
      </c>
    </row>
    <row r="104" spans="9:15" x14ac:dyDescent="0.35">
      <c r="I104" t="s">
        <v>6486</v>
      </c>
      <c r="J104" t="s">
        <v>6554</v>
      </c>
      <c r="O104" t="s">
        <v>6568</v>
      </c>
    </row>
    <row r="105" spans="9:15" x14ac:dyDescent="0.35">
      <c r="I105" t="s">
        <v>6489</v>
      </c>
      <c r="J105" t="s">
        <v>6556</v>
      </c>
      <c r="O105" t="s">
        <v>6452</v>
      </c>
    </row>
    <row r="106" spans="9:15" x14ac:dyDescent="0.35">
      <c r="I106" t="s">
        <v>6370</v>
      </c>
      <c r="J106" t="s">
        <v>6564</v>
      </c>
      <c r="O106" t="s">
        <v>6455</v>
      </c>
    </row>
    <row r="107" spans="9:15" x14ac:dyDescent="0.35">
      <c r="I107" t="s">
        <v>6377</v>
      </c>
      <c r="J107" t="s">
        <v>6565</v>
      </c>
      <c r="O107" t="s">
        <v>6496</v>
      </c>
    </row>
    <row r="108" spans="9:15" x14ac:dyDescent="0.35">
      <c r="I108" t="s">
        <v>6384</v>
      </c>
      <c r="J108" t="s">
        <v>6566</v>
      </c>
      <c r="O108" t="s">
        <v>6498</v>
      </c>
    </row>
    <row r="109" spans="9:15" x14ac:dyDescent="0.35">
      <c r="I109" t="s">
        <v>6390</v>
      </c>
      <c r="J109" t="s">
        <v>6512</v>
      </c>
      <c r="O109" t="s">
        <v>6500</v>
      </c>
    </row>
    <row r="110" spans="9:15" x14ac:dyDescent="0.35">
      <c r="I110" t="s">
        <v>6397</v>
      </c>
      <c r="J110" t="s">
        <v>6513</v>
      </c>
    </row>
    <row r="111" spans="9:15" x14ac:dyDescent="0.35">
      <c r="I111" t="s">
        <v>6404</v>
      </c>
      <c r="J111" t="s">
        <v>6515</v>
      </c>
    </row>
    <row r="112" spans="9:15" x14ac:dyDescent="0.35">
      <c r="I112" t="s">
        <v>6410</v>
      </c>
      <c r="J112" t="s">
        <v>6517</v>
      </c>
    </row>
    <row r="113" spans="9:10" x14ac:dyDescent="0.35">
      <c r="I113" t="s">
        <v>6433</v>
      </c>
      <c r="J113" t="s">
        <v>6525</v>
      </c>
    </row>
    <row r="114" spans="9:10" x14ac:dyDescent="0.35">
      <c r="I114" t="s">
        <v>6437</v>
      </c>
      <c r="J114" t="s">
        <v>6527</v>
      </c>
    </row>
    <row r="115" spans="9:10" x14ac:dyDescent="0.35">
      <c r="I115" t="s">
        <v>6440</v>
      </c>
      <c r="J115" t="s">
        <v>6528</v>
      </c>
    </row>
    <row r="116" spans="9:10" x14ac:dyDescent="0.35">
      <c r="I116" t="s">
        <v>6444</v>
      </c>
      <c r="J116" t="s">
        <v>6529</v>
      </c>
    </row>
    <row r="117" spans="9:10" x14ac:dyDescent="0.35">
      <c r="I117" t="s">
        <v>6447</v>
      </c>
      <c r="J117" t="s">
        <v>6530</v>
      </c>
    </row>
    <row r="118" spans="9:10" x14ac:dyDescent="0.35">
      <c r="I118" t="s">
        <v>6465</v>
      </c>
      <c r="J118" t="s">
        <v>6534</v>
      </c>
    </row>
    <row r="119" spans="9:10" x14ac:dyDescent="0.35">
      <c r="I119" t="s">
        <v>6468</v>
      </c>
      <c r="J119" t="s">
        <v>6535</v>
      </c>
    </row>
    <row r="120" spans="9:10" x14ac:dyDescent="0.35">
      <c r="I120" t="s">
        <v>6471</v>
      </c>
      <c r="J120" t="s">
        <v>6537</v>
      </c>
    </row>
    <row r="121" spans="9:10" x14ac:dyDescent="0.35">
      <c r="I121" t="s">
        <v>6474</v>
      </c>
      <c r="J121" t="s">
        <v>6539</v>
      </c>
    </row>
    <row r="122" spans="9:10" x14ac:dyDescent="0.35">
      <c r="I122" t="s">
        <v>6477</v>
      </c>
      <c r="J122" t="s">
        <v>6540</v>
      </c>
    </row>
    <row r="123" spans="9:10" x14ac:dyDescent="0.35">
      <c r="I123" t="s">
        <v>6364</v>
      </c>
      <c r="J123" t="s">
        <v>6541</v>
      </c>
    </row>
    <row r="124" spans="9:10" x14ac:dyDescent="0.35">
      <c r="I124" t="s">
        <v>6417</v>
      </c>
      <c r="J124" t="s">
        <v>6542</v>
      </c>
    </row>
    <row r="125" spans="9:10" x14ac:dyDescent="0.35">
      <c r="I125" t="s">
        <v>6421</v>
      </c>
      <c r="J125" t="s">
        <v>6543</v>
      </c>
    </row>
    <row r="126" spans="9:10" x14ac:dyDescent="0.35">
      <c r="I126" t="s">
        <v>6425</v>
      </c>
      <c r="J126" t="s">
        <v>6544</v>
      </c>
    </row>
    <row r="127" spans="9:10" x14ac:dyDescent="0.35">
      <c r="I127" t="s">
        <v>6429</v>
      </c>
      <c r="J127" t="s">
        <v>6548</v>
      </c>
    </row>
    <row r="128" spans="9:10" x14ac:dyDescent="0.35">
      <c r="I128" t="s">
        <v>6431</v>
      </c>
      <c r="J128" t="s">
        <v>6550</v>
      </c>
    </row>
    <row r="129" spans="9:10" x14ac:dyDescent="0.35">
      <c r="I129" t="s">
        <v>6450</v>
      </c>
      <c r="J129" t="s">
        <v>6552</v>
      </c>
    </row>
    <row r="130" spans="9:10" x14ac:dyDescent="0.35">
      <c r="I130" t="s">
        <v>6454</v>
      </c>
      <c r="J130" t="s">
        <v>6554</v>
      </c>
    </row>
    <row r="131" spans="9:10" x14ac:dyDescent="0.35">
      <c r="I131" t="s">
        <v>6457</v>
      </c>
      <c r="J131" t="s">
        <v>6556</v>
      </c>
    </row>
    <row r="132" spans="9:10" x14ac:dyDescent="0.35">
      <c r="I132" t="s">
        <v>6459</v>
      </c>
      <c r="J132" t="s">
        <v>6564</v>
      </c>
    </row>
    <row r="133" spans="9:10" x14ac:dyDescent="0.35">
      <c r="I133" t="s">
        <v>6462</v>
      </c>
      <c r="J133" t="s">
        <v>6565</v>
      </c>
    </row>
    <row r="134" spans="9:10" x14ac:dyDescent="0.35">
      <c r="I134" t="s">
        <v>6480</v>
      </c>
      <c r="J134" t="s">
        <v>6566</v>
      </c>
    </row>
    <row r="135" spans="9:10" x14ac:dyDescent="0.35">
      <c r="I135" t="s">
        <v>6483</v>
      </c>
      <c r="J135" t="s">
        <v>6534</v>
      </c>
    </row>
    <row r="136" spans="9:10" x14ac:dyDescent="0.35">
      <c r="I136" t="s">
        <v>6486</v>
      </c>
      <c r="J136" t="s">
        <v>6535</v>
      </c>
    </row>
    <row r="137" spans="9:10" x14ac:dyDescent="0.35">
      <c r="I137" t="s">
        <v>6489</v>
      </c>
      <c r="J137" t="s">
        <v>6540</v>
      </c>
    </row>
    <row r="138" spans="9:10" x14ac:dyDescent="0.35">
      <c r="I138" t="s">
        <v>6370</v>
      </c>
      <c r="J138" t="s">
        <v>6541</v>
      </c>
    </row>
    <row r="139" spans="9:10" x14ac:dyDescent="0.35">
      <c r="I139" t="s">
        <v>6377</v>
      </c>
      <c r="J139" t="s">
        <v>6542</v>
      </c>
    </row>
    <row r="140" spans="9:10" x14ac:dyDescent="0.35">
      <c r="I140" t="s">
        <v>6384</v>
      </c>
      <c r="J140" t="s">
        <v>6543</v>
      </c>
    </row>
    <row r="141" spans="9:10" x14ac:dyDescent="0.35">
      <c r="I141" t="s">
        <v>6390</v>
      </c>
      <c r="J141" t="s">
        <v>6544</v>
      </c>
    </row>
    <row r="142" spans="9:10" x14ac:dyDescent="0.35">
      <c r="I142" t="s">
        <v>6397</v>
      </c>
      <c r="J142" t="s">
        <v>6515</v>
      </c>
    </row>
    <row r="143" spans="9:10" x14ac:dyDescent="0.35">
      <c r="I143" t="s">
        <v>6404</v>
      </c>
      <c r="J143" t="s">
        <v>6517</v>
      </c>
    </row>
    <row r="144" spans="9:10" x14ac:dyDescent="0.35">
      <c r="I144" t="s">
        <v>6410</v>
      </c>
    </row>
    <row r="145" spans="9:9" x14ac:dyDescent="0.35">
      <c r="I145" t="s">
        <v>6433</v>
      </c>
    </row>
    <row r="146" spans="9:9" x14ac:dyDescent="0.35">
      <c r="I146" t="s">
        <v>6437</v>
      </c>
    </row>
    <row r="147" spans="9:9" x14ac:dyDescent="0.35">
      <c r="I147" t="s">
        <v>6440</v>
      </c>
    </row>
    <row r="148" spans="9:9" x14ac:dyDescent="0.35">
      <c r="I148" t="s">
        <v>6444</v>
      </c>
    </row>
    <row r="149" spans="9:9" x14ac:dyDescent="0.35">
      <c r="I149" t="s">
        <v>6447</v>
      </c>
    </row>
    <row r="150" spans="9:9" x14ac:dyDescent="0.35">
      <c r="I150" t="s">
        <v>6465</v>
      </c>
    </row>
    <row r="151" spans="9:9" x14ac:dyDescent="0.35">
      <c r="I151" t="s">
        <v>6468</v>
      </c>
    </row>
    <row r="152" spans="9:9" x14ac:dyDescent="0.35">
      <c r="I152" t="s">
        <v>6471</v>
      </c>
    </row>
    <row r="153" spans="9:9" x14ac:dyDescent="0.35">
      <c r="I153" t="s">
        <v>6474</v>
      </c>
    </row>
    <row r="154" spans="9:9" x14ac:dyDescent="0.35">
      <c r="I154" t="s">
        <v>6477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DAEF4-7DEB-46AB-8B8D-354A91C63344}">
  <sheetPr codeName="Sheet7"/>
  <dimension ref="A1:W100"/>
  <sheetViews>
    <sheetView topLeftCell="A13" zoomScale="55" zoomScaleNormal="55" workbookViewId="0">
      <selection activeCell="B33" sqref="B33"/>
    </sheetView>
  </sheetViews>
  <sheetFormatPr defaultRowHeight="14.5" x14ac:dyDescent="0.35"/>
  <cols>
    <col min="1" max="1" width="13.1796875" bestFit="1" customWidth="1"/>
    <col min="2" max="2" width="21.7265625" bestFit="1" customWidth="1"/>
    <col min="3" max="3" width="11.81640625" bestFit="1" customWidth="1"/>
    <col min="4" max="4" width="12.81640625" bestFit="1" customWidth="1"/>
    <col min="5" max="5" width="16.26953125" bestFit="1" customWidth="1"/>
    <col min="6" max="6" width="12.26953125" bestFit="1" customWidth="1"/>
    <col min="7" max="7" width="17.54296875" bestFit="1" customWidth="1"/>
    <col min="8" max="8" width="15.7265625" bestFit="1" customWidth="1"/>
    <col min="9" max="9" width="22.1796875" bestFit="1" customWidth="1"/>
    <col min="10" max="10" width="12.26953125" bestFit="1" customWidth="1"/>
    <col min="11" max="11" width="13.54296875" bestFit="1" customWidth="1"/>
    <col min="12" max="12" width="15.7265625" bestFit="1" customWidth="1"/>
    <col min="13" max="13" width="19.1796875" bestFit="1" customWidth="1"/>
    <col min="14" max="14" width="12.26953125" bestFit="1" customWidth="1"/>
    <col min="15" max="15" width="13.54296875" bestFit="1" customWidth="1"/>
    <col min="16" max="16" width="15.7265625" bestFit="1" customWidth="1"/>
    <col min="18" max="18" width="2" bestFit="1" customWidth="1"/>
    <col min="19" max="19" width="18.54296875" bestFit="1" customWidth="1"/>
    <col min="21" max="21" width="21.81640625" bestFit="1" customWidth="1"/>
    <col min="22" max="22" width="2" bestFit="1" customWidth="1"/>
  </cols>
  <sheetData>
    <row r="1" spans="1:23" x14ac:dyDescent="0.35">
      <c r="A1" s="2" t="s">
        <v>8</v>
      </c>
      <c r="B1" s="2" t="s">
        <v>10</v>
      </c>
      <c r="C1" s="98" t="s">
        <v>6356</v>
      </c>
      <c r="D1" s="98"/>
      <c r="E1" s="98"/>
      <c r="F1" s="98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</row>
    <row r="2" spans="1:23" x14ac:dyDescent="0.35">
      <c r="A2" s="2">
        <f>'ASSY. DRUM QTY.'!B4</f>
        <v>71</v>
      </c>
      <c r="B2" s="2">
        <f>A2*5</f>
        <v>355</v>
      </c>
      <c r="C2" s="98" t="str">
        <f>ROUNDUP(SUM(E5:E20,E21:E32,E33:E47,E48:E57,E58:E71,E72:E79,E80:E91,E92:E100),0) &amp; " Labor Hours"</f>
        <v>200 Labor Hours</v>
      </c>
      <c r="D2" s="98"/>
      <c r="E2" s="98"/>
      <c r="F2" s="98"/>
      <c r="G2" s="6"/>
      <c r="H2" s="6"/>
      <c r="I2" s="18"/>
      <c r="J2" s="6"/>
      <c r="K2" s="6"/>
      <c r="L2" s="6"/>
      <c r="M2" s="6"/>
      <c r="N2" s="6"/>
      <c r="O2" s="18"/>
      <c r="P2" s="6"/>
      <c r="Q2" s="6"/>
      <c r="R2" s="6"/>
      <c r="S2" s="6"/>
      <c r="T2" s="6"/>
      <c r="U2" s="18"/>
      <c r="V2" s="6"/>
      <c r="W2" s="6"/>
    </row>
    <row r="3" spans="1:23" x14ac:dyDescent="0.35"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19"/>
      <c r="V3" s="6"/>
      <c r="W3" s="6"/>
    </row>
    <row r="4" spans="1:23" x14ac:dyDescent="0.35">
      <c r="A4" s="43" t="s">
        <v>6669</v>
      </c>
      <c r="B4" s="44" t="s">
        <v>231</v>
      </c>
      <c r="C4" s="44" t="s">
        <v>189</v>
      </c>
      <c r="D4" s="44" t="s">
        <v>6670</v>
      </c>
      <c r="E4" s="44" t="s">
        <v>6345</v>
      </c>
      <c r="F4" s="6"/>
      <c r="G4" s="6"/>
      <c r="H4" s="6"/>
      <c r="I4" s="6"/>
      <c r="J4" s="6"/>
      <c r="M4" s="9"/>
      <c r="N4" s="9"/>
      <c r="O4" s="9"/>
      <c r="P4" s="9"/>
      <c r="Q4" s="6"/>
      <c r="R4" s="6"/>
      <c r="S4" s="6"/>
      <c r="T4" s="6"/>
      <c r="U4" s="18"/>
      <c r="V4" s="8"/>
      <c r="W4" s="6"/>
    </row>
    <row r="5" spans="1:23" x14ac:dyDescent="0.35">
      <c r="A5" s="101">
        <v>1</v>
      </c>
      <c r="B5" s="13" t="s">
        <v>277</v>
      </c>
      <c r="C5">
        <v>1</v>
      </c>
      <c r="D5" s="9">
        <f>C5*'A03 ASSY'!$D$8</f>
        <v>70</v>
      </c>
      <c r="E5" s="11">
        <f>D5*INDEX('Labor Times'!C:C,MATCH(B5,'Labor Times'!A:A,0))+INDEX('Labor Times'!B:B,MATCH(B5,'Labor Times'!A:A,0))</f>
        <v>4.7668999999999988</v>
      </c>
      <c r="M5" s="9"/>
      <c r="N5" s="9"/>
      <c r="O5" s="9"/>
      <c r="P5" s="9"/>
      <c r="Q5" s="6"/>
      <c r="R5" s="6"/>
      <c r="S5" s="6"/>
      <c r="T5" s="6"/>
      <c r="U5" s="6"/>
      <c r="V5" s="6"/>
      <c r="W5" s="6"/>
    </row>
    <row r="6" spans="1:23" x14ac:dyDescent="0.35">
      <c r="A6" s="100"/>
      <c r="B6" s="13" t="s">
        <v>278</v>
      </c>
      <c r="C6">
        <v>1</v>
      </c>
      <c r="D6" s="9">
        <f>C6*'A03 ASSY'!$D$8</f>
        <v>70</v>
      </c>
      <c r="E6" s="11">
        <f>D6*INDEX('Labor Times'!C:C,MATCH(B6,'Labor Times'!A:A,0))+INDEX('Labor Times'!B:B,MATCH(B6,'Labor Times'!A:A,0))</f>
        <v>1.2918000000000001</v>
      </c>
      <c r="Q6" s="6"/>
      <c r="R6" s="6"/>
      <c r="S6" s="6"/>
      <c r="T6" s="6"/>
      <c r="U6" s="6"/>
      <c r="V6" s="8"/>
      <c r="W6" s="6"/>
    </row>
    <row r="7" spans="1:23" x14ac:dyDescent="0.35">
      <c r="A7" s="100"/>
      <c r="B7" s="13" t="s">
        <v>279</v>
      </c>
      <c r="C7">
        <v>1</v>
      </c>
      <c r="D7" s="9">
        <f>C7*'A03 ASSY'!$D$8</f>
        <v>70</v>
      </c>
      <c r="E7" s="11">
        <f>D7*INDEX('Labor Times'!C:C,MATCH(B7,'Labor Times'!A:A,0))+INDEX('Labor Times'!B:B,MATCH(B7,'Labor Times'!A:A,0))</f>
        <v>4.7668999999999988</v>
      </c>
      <c r="Q7" s="6"/>
      <c r="R7" s="6"/>
      <c r="S7" s="6"/>
      <c r="T7" s="6"/>
      <c r="U7" s="18"/>
      <c r="V7" s="8"/>
      <c r="W7" s="6"/>
    </row>
    <row r="8" spans="1:23" x14ac:dyDescent="0.35">
      <c r="A8" s="100"/>
      <c r="B8" s="13" t="s">
        <v>280</v>
      </c>
      <c r="C8">
        <v>1</v>
      </c>
      <c r="D8" s="9">
        <f>C8*'A03 ASSY'!$D$8</f>
        <v>70</v>
      </c>
      <c r="E8" s="11">
        <f>D8*INDEX('Labor Times'!C:C,MATCH(B8,'Labor Times'!A:A,0))+INDEX('Labor Times'!B:B,MATCH(B8,'Labor Times'!A:A,0))</f>
        <v>5.8129000000000008</v>
      </c>
      <c r="Q8" s="6"/>
      <c r="R8" s="6"/>
      <c r="S8" s="6"/>
      <c r="T8" s="6"/>
      <c r="U8" s="6"/>
      <c r="V8" s="8"/>
      <c r="W8" s="6"/>
    </row>
    <row r="9" spans="1:23" x14ac:dyDescent="0.35">
      <c r="A9" s="100"/>
      <c r="B9" s="13" t="s">
        <v>281</v>
      </c>
      <c r="C9">
        <v>1</v>
      </c>
      <c r="D9" s="9">
        <f>C9*'A03 ASSY'!$D$8</f>
        <v>70</v>
      </c>
      <c r="E9" s="11">
        <f>D9*INDEX('Labor Times'!C:C,MATCH(B9,'Labor Times'!A:A,0))+INDEX('Labor Times'!B:B,MATCH(B9,'Labor Times'!A:A,0))</f>
        <v>1.2200000000000002</v>
      </c>
      <c r="Q9" s="6"/>
      <c r="R9" s="6"/>
      <c r="S9" s="6"/>
      <c r="T9" s="6"/>
      <c r="U9" s="18"/>
      <c r="V9" s="8"/>
      <c r="W9" s="6"/>
    </row>
    <row r="10" spans="1:23" x14ac:dyDescent="0.35">
      <c r="A10" s="100"/>
      <c r="B10" s="13" t="s">
        <v>282</v>
      </c>
      <c r="C10">
        <v>1</v>
      </c>
      <c r="D10" s="9">
        <f>C10*'A03 ASSY'!$D$8</f>
        <v>70</v>
      </c>
      <c r="E10" s="11">
        <f>D10*INDEX('Labor Times'!C:C,MATCH(B10,'Labor Times'!A:A,0))+INDEX('Labor Times'!B:B,MATCH(B10,'Labor Times'!A:A,0))</f>
        <v>1.847</v>
      </c>
      <c r="Q10" s="6"/>
      <c r="R10" s="6"/>
      <c r="S10" s="6"/>
      <c r="T10" s="6"/>
      <c r="U10" s="19"/>
      <c r="V10" s="19"/>
      <c r="W10" s="6"/>
    </row>
    <row r="11" spans="1:23" x14ac:dyDescent="0.35">
      <c r="A11" s="100"/>
      <c r="B11" s="13" t="s">
        <v>283</v>
      </c>
      <c r="C11">
        <v>1</v>
      </c>
      <c r="D11" s="9">
        <f>C11*'A03 ASSY'!$D$8</f>
        <v>70</v>
      </c>
      <c r="E11" s="11">
        <f>D11*INDEX('Labor Times'!C:C,MATCH(B11,'Labor Times'!A:A,0))+INDEX('Labor Times'!B:B,MATCH(B11,'Labor Times'!A:A,0))</f>
        <v>2.5857999999999999</v>
      </c>
      <c r="Q11" s="6"/>
      <c r="R11" s="6"/>
      <c r="S11" s="6"/>
      <c r="T11" s="6"/>
      <c r="U11" s="19"/>
      <c r="V11" s="8"/>
      <c r="W11" s="6"/>
    </row>
    <row r="12" spans="1:23" x14ac:dyDescent="0.35">
      <c r="A12" s="100"/>
      <c r="B12" s="13" t="s">
        <v>284</v>
      </c>
      <c r="C12">
        <v>1</v>
      </c>
      <c r="D12" s="9">
        <f>C12*'A03 ASSY'!$D$8</f>
        <v>70</v>
      </c>
      <c r="E12" s="11">
        <f>D12*INDEX('Labor Times'!C:C,MATCH(B12,'Labor Times'!A:A,0))+INDEX('Labor Times'!B:B,MATCH(B12,'Labor Times'!A:A,0))</f>
        <v>2.177</v>
      </c>
      <c r="Q12" s="6"/>
      <c r="R12" s="6"/>
      <c r="S12" s="6"/>
      <c r="T12" s="6"/>
      <c r="U12" s="14"/>
      <c r="V12" s="8"/>
      <c r="W12" s="6"/>
    </row>
    <row r="13" spans="1:23" x14ac:dyDescent="0.35">
      <c r="A13" s="100"/>
      <c r="B13" s="13" t="s">
        <v>285</v>
      </c>
      <c r="C13">
        <v>1</v>
      </c>
      <c r="D13" s="9">
        <f>C13*'A03 ASSY'!$D$8</f>
        <v>70</v>
      </c>
      <c r="E13" s="11">
        <f>D13*INDEX('Labor Times'!C:C,MATCH(B13,'Labor Times'!A:A,0))+INDEX('Labor Times'!B:B,MATCH(B13,'Labor Times'!A:A,0))</f>
        <v>1.2376</v>
      </c>
      <c r="Q13" s="6"/>
      <c r="R13" s="6"/>
      <c r="S13" s="6"/>
      <c r="T13" s="6"/>
      <c r="U13" s="14"/>
      <c r="V13" s="6"/>
      <c r="W13" s="6"/>
    </row>
    <row r="14" spans="1:23" x14ac:dyDescent="0.35">
      <c r="A14" s="100"/>
      <c r="B14" s="13" t="s">
        <v>193</v>
      </c>
      <c r="C14">
        <v>1</v>
      </c>
      <c r="D14" s="9">
        <f>C14*'A03 ASSY'!$D$8</f>
        <v>70</v>
      </c>
      <c r="E14" s="11">
        <f>D14*INDEX('Labor Times'!C:C,MATCH(B14,'Labor Times'!A:A,0))+INDEX('Labor Times'!B:B,MATCH(B14,'Labor Times'!A:A,0))</f>
        <v>2.5308000000000002</v>
      </c>
      <c r="Q14" s="6"/>
      <c r="R14" s="6"/>
      <c r="S14" s="6"/>
      <c r="T14" s="6"/>
      <c r="U14" s="18"/>
      <c r="V14" s="6"/>
      <c r="W14" s="6"/>
    </row>
    <row r="15" spans="1:23" x14ac:dyDescent="0.35">
      <c r="A15" s="100"/>
      <c r="B15" s="13" t="s">
        <v>286</v>
      </c>
      <c r="C15">
        <v>1</v>
      </c>
      <c r="D15" s="9">
        <f>C15*'A03 ASSY'!$D$8</f>
        <v>70</v>
      </c>
      <c r="E15" s="11">
        <f>D15*INDEX('Labor Times'!C:C,MATCH(B15,'Labor Times'!A:A,0))+INDEX('Labor Times'!B:B,MATCH(B15,'Labor Times'!A:A,0))</f>
        <v>4.7668999999999988</v>
      </c>
      <c r="Q15" s="6"/>
      <c r="R15" s="6"/>
      <c r="S15" s="6"/>
      <c r="T15" s="6"/>
      <c r="U15" s="18"/>
      <c r="V15" s="6"/>
      <c r="W15" s="6"/>
    </row>
    <row r="16" spans="1:23" x14ac:dyDescent="0.35">
      <c r="A16" s="100"/>
      <c r="B16" s="13" t="s">
        <v>287</v>
      </c>
      <c r="C16">
        <v>1</v>
      </c>
      <c r="D16" s="9">
        <f>C16*'A03 ASSY'!$D$8</f>
        <v>70</v>
      </c>
      <c r="E16" s="11">
        <f>D16*INDEX('Labor Times'!C:C,MATCH(B16,'Labor Times'!A:A,0))+INDEX('Labor Times'!B:B,MATCH(B16,'Labor Times'!A:A,0))</f>
        <v>7.1669999999999998</v>
      </c>
      <c r="Q16" s="6"/>
      <c r="R16" s="6"/>
      <c r="S16" s="6"/>
      <c r="T16" s="6"/>
      <c r="U16" s="18"/>
      <c r="V16" s="6"/>
      <c r="W16" s="6"/>
    </row>
    <row r="17" spans="1:23" x14ac:dyDescent="0.35">
      <c r="A17" s="100"/>
      <c r="B17" s="13" t="s">
        <v>288</v>
      </c>
      <c r="C17">
        <v>1</v>
      </c>
      <c r="D17" s="9">
        <f>C17*'A03 ASSY'!$D$8</f>
        <v>70</v>
      </c>
      <c r="E17" s="11">
        <f>D17*INDEX('Labor Times'!C:C,MATCH(B17,'Labor Times'!A:A,0))+INDEX('Labor Times'!B:B,MATCH(B17,'Labor Times'!A:A,0))</f>
        <v>6.7691299999999996</v>
      </c>
      <c r="Q17" s="6"/>
      <c r="R17" s="6"/>
      <c r="S17" s="6"/>
      <c r="T17" s="6"/>
      <c r="U17" s="18"/>
      <c r="V17" s="6"/>
      <c r="W17" s="6"/>
    </row>
    <row r="18" spans="1:23" x14ac:dyDescent="0.35">
      <c r="A18" s="100"/>
      <c r="B18" s="13" t="s">
        <v>289</v>
      </c>
      <c r="C18">
        <v>3</v>
      </c>
      <c r="D18" s="9">
        <f>C18*'A03 ASSY'!$D$8</f>
        <v>210</v>
      </c>
      <c r="E18" s="11">
        <f>D18*INDEX('Labor Times'!C:C,MATCH(B18,'Labor Times'!A:A,0))+INDEX('Labor Times'!B:B,MATCH(B18,'Labor Times'!A:A,0))</f>
        <v>3.6263999999999998</v>
      </c>
      <c r="Q18" s="6"/>
      <c r="R18" s="6"/>
      <c r="S18" s="6"/>
      <c r="T18" s="6"/>
      <c r="U18" s="6"/>
      <c r="V18" s="6"/>
      <c r="W18" s="6"/>
    </row>
    <row r="19" spans="1:23" x14ac:dyDescent="0.35">
      <c r="A19" s="100"/>
      <c r="B19" s="14">
        <v>101923</v>
      </c>
      <c r="C19" s="6">
        <v>4</v>
      </c>
      <c r="D19" s="9">
        <f>C19*'A03 ASSY'!$D$8</f>
        <v>280</v>
      </c>
      <c r="E19" s="11">
        <f>D19*INDEX('Labor Times'!C:C,MATCH(B19,'Labor Times'!A:A,0))+INDEX('Labor Times'!B:B,MATCH(B19,'Labor Times'!A:A,0))</f>
        <v>2.9128999999999996</v>
      </c>
    </row>
    <row r="20" spans="1:23" x14ac:dyDescent="0.35">
      <c r="A20" s="100"/>
      <c r="B20" s="14">
        <v>101922</v>
      </c>
      <c r="C20" s="6">
        <v>1</v>
      </c>
      <c r="D20" s="9">
        <f>C20*'A03 ASSY'!$D$8</f>
        <v>70</v>
      </c>
      <c r="E20" s="11">
        <f>D20*INDEX('Labor Times'!C:C,MATCH(B20,'Labor Times'!A:A,0))+INDEX('Labor Times'!B:B,MATCH(B20,'Labor Times'!A:A,0))</f>
        <v>4.4047000000000001</v>
      </c>
    </row>
    <row r="21" spans="1:23" x14ac:dyDescent="0.35">
      <c r="A21" s="100">
        <v>2</v>
      </c>
      <c r="B21" s="17">
        <v>100117</v>
      </c>
      <c r="C21" s="8">
        <v>1</v>
      </c>
      <c r="D21" s="9">
        <f>C21*'A03 ASSY'!$D$9</f>
        <v>75</v>
      </c>
      <c r="E21" s="11">
        <f>D21*INDEX('Labor Times'!C:C,MATCH(B21,'Labor Times'!A:A,0))+INDEX('Labor Times'!B:B,MATCH(B21,'Labor Times'!A:A,0))</f>
        <v>6.1219999999999999</v>
      </c>
    </row>
    <row r="22" spans="1:23" x14ac:dyDescent="0.35">
      <c r="A22" s="100"/>
      <c r="B22" s="13">
        <v>100818</v>
      </c>
      <c r="C22">
        <v>2</v>
      </c>
      <c r="D22" s="9">
        <f>C22*'A03 ASSY'!$D$9</f>
        <v>150</v>
      </c>
      <c r="E22" s="11">
        <f>D22*INDEX('Labor Times'!C:C,MATCH(B22,'Labor Times'!A:A,0))+INDEX('Labor Times'!B:B,MATCH(B22,'Labor Times'!A:A,0))</f>
        <v>2.5093000000000001</v>
      </c>
    </row>
    <row r="23" spans="1:23" x14ac:dyDescent="0.35">
      <c r="A23" s="100"/>
      <c r="B23" s="13">
        <v>100114</v>
      </c>
      <c r="C23">
        <v>1</v>
      </c>
      <c r="D23" s="9">
        <f>C23*'A03 ASSY'!$D$9</f>
        <v>75</v>
      </c>
      <c r="E23" s="11">
        <f>D23*INDEX('Labor Times'!C:C,MATCH(B23,'Labor Times'!A:A,0))+INDEX('Labor Times'!B:B,MATCH(B23,'Labor Times'!A:A,0))</f>
        <v>1.1524700000000001</v>
      </c>
    </row>
    <row r="24" spans="1:23" x14ac:dyDescent="0.35">
      <c r="A24" s="100"/>
      <c r="B24" s="13">
        <v>100112</v>
      </c>
      <c r="C24">
        <v>1</v>
      </c>
      <c r="D24" s="9">
        <f>C24*'A03 ASSY'!$D$9</f>
        <v>75</v>
      </c>
      <c r="E24" s="11">
        <f>D24*INDEX('Labor Times'!C:C,MATCH(B24,'Labor Times'!A:A,0))+INDEX('Labor Times'!B:B,MATCH(B24,'Labor Times'!A:A,0))</f>
        <v>2.7784700000000004</v>
      </c>
    </row>
    <row r="25" spans="1:23" x14ac:dyDescent="0.35">
      <c r="A25" s="100"/>
      <c r="B25" s="13">
        <v>100115</v>
      </c>
      <c r="C25">
        <v>2</v>
      </c>
      <c r="D25" s="9">
        <f>C25*'A03 ASSY'!$D$9</f>
        <v>150</v>
      </c>
      <c r="E25" s="11">
        <f>D25*INDEX('Labor Times'!C:C,MATCH(B25,'Labor Times'!A:A,0))+INDEX('Labor Times'!B:B,MATCH(B25,'Labor Times'!A:A,0))</f>
        <v>1.5694700000000001</v>
      </c>
    </row>
    <row r="26" spans="1:23" x14ac:dyDescent="0.35">
      <c r="A26" s="100"/>
      <c r="B26" s="13">
        <v>100121</v>
      </c>
      <c r="C26">
        <v>1</v>
      </c>
      <c r="D26" s="9">
        <f>C26*'A03 ASSY'!$D$9</f>
        <v>75</v>
      </c>
      <c r="E26" s="11">
        <f>D26*INDEX('Labor Times'!C:C,MATCH(B26,'Labor Times'!A:A,0))+INDEX('Labor Times'!B:B,MATCH(B26,'Labor Times'!A:A,0))</f>
        <v>3.7573000000000003</v>
      </c>
    </row>
    <row r="27" spans="1:23" x14ac:dyDescent="0.35">
      <c r="A27" s="100"/>
      <c r="B27" s="13">
        <v>101066</v>
      </c>
      <c r="C27">
        <v>1</v>
      </c>
      <c r="D27" s="9">
        <f>C27*'A03 ASSY'!$D$9</f>
        <v>75</v>
      </c>
      <c r="E27" s="11">
        <f>D27*INDEX('Labor Times'!C:C,MATCH(B27,'Labor Times'!A:A,0))+INDEX('Labor Times'!B:B,MATCH(B27,'Labor Times'!A:A,0))</f>
        <v>0.79175000000000006</v>
      </c>
    </row>
    <row r="28" spans="1:23" x14ac:dyDescent="0.35">
      <c r="A28" s="100"/>
      <c r="B28" s="13">
        <v>100119</v>
      </c>
      <c r="C28">
        <v>1</v>
      </c>
      <c r="D28" s="9">
        <f>C28*'A03 ASSY'!$D$9</f>
        <v>75</v>
      </c>
      <c r="E28" s="11">
        <f>D28*INDEX('Labor Times'!C:C,MATCH(B28,'Labor Times'!A:A,0))+INDEX('Labor Times'!B:B,MATCH(B28,'Labor Times'!A:A,0))</f>
        <v>3.3499699999999999</v>
      </c>
    </row>
    <row r="29" spans="1:23" x14ac:dyDescent="0.35">
      <c r="A29" s="100"/>
      <c r="B29" s="13">
        <v>100118</v>
      </c>
      <c r="C29">
        <v>1</v>
      </c>
      <c r="D29" s="9">
        <f>C29*'A03 ASSY'!$D$9</f>
        <v>75</v>
      </c>
      <c r="E29" s="11">
        <f>D29*INDEX('Labor Times'!C:C,MATCH(B29,'Labor Times'!A:A,0))+INDEX('Labor Times'!B:B,MATCH(B29,'Labor Times'!A:A,0))</f>
        <v>2.6620499999999998</v>
      </c>
    </row>
    <row r="30" spans="1:23" x14ac:dyDescent="0.35">
      <c r="A30" s="100"/>
      <c r="B30" s="14">
        <v>100122</v>
      </c>
      <c r="C30" s="6">
        <v>1</v>
      </c>
      <c r="D30" s="9">
        <f>C30*'A03 ASSY'!$D$9</f>
        <v>75</v>
      </c>
      <c r="E30" s="11">
        <f>D30*INDEX('Labor Times'!C:C,MATCH(B30,'Labor Times'!A:A,0))+INDEX('Labor Times'!B:B,MATCH(B30,'Labor Times'!A:A,0))</f>
        <v>1.2162999999999999</v>
      </c>
    </row>
    <row r="31" spans="1:23" x14ac:dyDescent="0.35">
      <c r="A31" s="100"/>
      <c r="B31" s="14">
        <v>100123</v>
      </c>
      <c r="C31" s="6">
        <v>1</v>
      </c>
      <c r="D31" s="9">
        <f>C31*'A03 ASSY'!$D$9</f>
        <v>75</v>
      </c>
      <c r="E31" s="11">
        <f>D31*INDEX('Labor Times'!C:C,MATCH(B31,'Labor Times'!A:A,0))+INDEX('Labor Times'!B:B,MATCH(B31,'Labor Times'!A:A,0))</f>
        <v>0.84572000000000003</v>
      </c>
    </row>
    <row r="32" spans="1:23" x14ac:dyDescent="0.35">
      <c r="A32" s="100"/>
      <c r="B32" s="14">
        <v>100374</v>
      </c>
      <c r="C32" s="8">
        <v>1</v>
      </c>
      <c r="D32" s="9">
        <f>C32*'A03 ASSY'!$D$9</f>
        <v>75</v>
      </c>
      <c r="E32" s="11">
        <f>D32*INDEX('Labor Times'!C:C,MATCH(B32,'Labor Times'!A:A,0))+INDEX('Labor Times'!B:B,MATCH(B32,'Labor Times'!A:A,0))</f>
        <v>6.5608000000000004</v>
      </c>
    </row>
    <row r="33" spans="1:5" x14ac:dyDescent="0.35">
      <c r="A33" s="100">
        <v>3</v>
      </c>
      <c r="B33" s="13" t="s">
        <v>290</v>
      </c>
      <c r="C33">
        <v>1</v>
      </c>
      <c r="D33" s="9">
        <f>C33*'A03 ASSY'!$D$10</f>
        <v>70</v>
      </c>
      <c r="E33" s="11">
        <f>D33*INDEX('Labor Times'!C:C,MATCH('A03 FAB'!B33,'Labor Times'!A:A,0))+INDEX('Labor Times'!B:B,MATCH('A03 FAB'!B33,'Labor Times'!A:A,0))</f>
        <v>2.97</v>
      </c>
    </row>
    <row r="34" spans="1:5" x14ac:dyDescent="0.35">
      <c r="A34" s="100"/>
      <c r="B34" s="13">
        <v>101916</v>
      </c>
      <c r="C34">
        <v>1</v>
      </c>
      <c r="D34" s="9">
        <f>C34*'A03 ASSY'!$D$10</f>
        <v>70</v>
      </c>
      <c r="E34" s="11">
        <f>D34*INDEX('Labor Times'!C:C,MATCH('A03 FAB'!B34,'Labor Times'!A:A,0))+INDEX('Labor Times'!B:B,MATCH('A03 FAB'!B34,'Labor Times'!A:A,0))</f>
        <v>7.1669999999999998</v>
      </c>
    </row>
    <row r="35" spans="1:5" x14ac:dyDescent="0.35">
      <c r="A35" s="100"/>
      <c r="B35" s="13">
        <v>100599</v>
      </c>
      <c r="C35">
        <v>1</v>
      </c>
      <c r="D35" s="9">
        <f>C35*'A03 ASSY'!$D$10</f>
        <v>70</v>
      </c>
      <c r="E35" s="11">
        <f>D35*INDEX('Labor Times'!C:C,MATCH('A03 FAB'!B35,'Labor Times'!A:A,0))+INDEX('Labor Times'!B:B,MATCH('A03 FAB'!B35,'Labor Times'!A:A,0))</f>
        <v>0.90439999999999998</v>
      </c>
    </row>
    <row r="36" spans="1:5" x14ac:dyDescent="0.35">
      <c r="A36" s="100"/>
      <c r="B36" s="13">
        <v>100595</v>
      </c>
      <c r="C36">
        <v>1</v>
      </c>
      <c r="D36" s="9">
        <f>C36*'A03 ASSY'!$D$10</f>
        <v>70</v>
      </c>
      <c r="E36" s="11">
        <f>D36*INDEX('Labor Times'!C:C,MATCH('A03 FAB'!B36,'Labor Times'!A:A,0))+INDEX('Labor Times'!B:B,MATCH('A03 FAB'!B36,'Labor Times'!A:A,0))</f>
        <v>3.6445999999999996</v>
      </c>
    </row>
    <row r="37" spans="1:5" x14ac:dyDescent="0.35">
      <c r="A37" s="100"/>
      <c r="B37" s="13">
        <v>101886</v>
      </c>
      <c r="C37">
        <v>1</v>
      </c>
      <c r="D37" s="9">
        <f>C37*'A03 ASSY'!$D$10</f>
        <v>70</v>
      </c>
      <c r="E37" s="11">
        <f>D37*INDEX('Labor Times'!C:C,MATCH('A03 FAB'!B37,'Labor Times'!A:A,0))+INDEX('Labor Times'!B:B,MATCH('A03 FAB'!B37,'Labor Times'!A:A,0))</f>
        <v>1.1968000000000001</v>
      </c>
    </row>
    <row r="38" spans="1:5" x14ac:dyDescent="0.35">
      <c r="A38" s="100"/>
      <c r="B38" s="13">
        <v>101891</v>
      </c>
      <c r="C38">
        <v>1</v>
      </c>
      <c r="D38" s="9">
        <f>C38*'A03 ASSY'!$D$10</f>
        <v>70</v>
      </c>
      <c r="E38" s="11">
        <f>D38*INDEX('Labor Times'!C:C,MATCH('A03 FAB'!B38,'Labor Times'!A:A,0))+INDEX('Labor Times'!B:B,MATCH('A03 FAB'!B38,'Labor Times'!A:A,0))</f>
        <v>1.09077</v>
      </c>
    </row>
    <row r="39" spans="1:5" x14ac:dyDescent="0.35">
      <c r="A39" s="100"/>
      <c r="B39" s="13">
        <v>100136</v>
      </c>
      <c r="C39">
        <v>2</v>
      </c>
      <c r="D39" s="9">
        <f>C39*'A03 ASSY'!$D$10</f>
        <v>140</v>
      </c>
      <c r="E39" s="11">
        <f>D39*INDEX('Labor Times'!C:C,MATCH('A03 FAB'!B39,'Labor Times'!A:A,0))+INDEX('Labor Times'!B:B,MATCH('A03 FAB'!B39,'Labor Times'!A:A,0))</f>
        <v>0.9819</v>
      </c>
    </row>
    <row r="40" spans="1:5" x14ac:dyDescent="0.35">
      <c r="A40" s="100"/>
      <c r="B40" s="13" t="s">
        <v>291</v>
      </c>
      <c r="C40">
        <v>1</v>
      </c>
      <c r="D40" s="9">
        <f>C40*'A03 ASSY'!$D$10</f>
        <v>70</v>
      </c>
      <c r="E40" s="11">
        <f>D40*INDEX('Labor Times'!C:C,MATCH('A03 FAB'!B40,'Labor Times'!A:A,0))+INDEX('Labor Times'!B:B,MATCH('A03 FAB'!B40,'Labor Times'!A:A,0))</f>
        <v>1.5659000000000001</v>
      </c>
    </row>
    <row r="41" spans="1:5" x14ac:dyDescent="0.35">
      <c r="A41" s="100"/>
      <c r="B41" s="13">
        <v>100162</v>
      </c>
      <c r="C41">
        <v>1</v>
      </c>
      <c r="D41" s="9">
        <f>C41*'A03 ASSY'!$D$10</f>
        <v>70</v>
      </c>
      <c r="E41" s="11">
        <f>D41*INDEX('Labor Times'!C:C,MATCH('A03 FAB'!B41,'Labor Times'!A:A,0))+INDEX('Labor Times'!B:B,MATCH('A03 FAB'!B41,'Labor Times'!A:A,0))</f>
        <v>3.4706000000000001</v>
      </c>
    </row>
    <row r="42" spans="1:5" x14ac:dyDescent="0.35">
      <c r="A42" s="100"/>
      <c r="B42" s="13">
        <v>100160</v>
      </c>
      <c r="C42">
        <v>1</v>
      </c>
      <c r="D42" s="9">
        <f>C42*'A03 ASSY'!$D$10</f>
        <v>70</v>
      </c>
      <c r="E42" s="11">
        <f>D42*INDEX('Labor Times'!C:C,MATCH('A03 FAB'!B42,'Labor Times'!A:A,0))+INDEX('Labor Times'!B:B,MATCH('A03 FAB'!B42,'Labor Times'!A:A,0))</f>
        <v>3.2831999999999999</v>
      </c>
    </row>
    <row r="43" spans="1:5" x14ac:dyDescent="0.35">
      <c r="A43" s="100"/>
      <c r="B43" s="13">
        <v>100343</v>
      </c>
      <c r="C43">
        <v>1</v>
      </c>
      <c r="D43" s="9">
        <f>C43*'A03 ASSY'!$D$10</f>
        <v>70</v>
      </c>
      <c r="E43" s="11">
        <f>D43*INDEX('Labor Times'!C:C,MATCH('A03 FAB'!B43,'Labor Times'!A:A,0))+INDEX('Labor Times'!B:B,MATCH('A03 FAB'!B43,'Labor Times'!A:A,0))</f>
        <v>1.5495000000000001</v>
      </c>
    </row>
    <row r="44" spans="1:5" x14ac:dyDescent="0.35">
      <c r="A44" s="100"/>
      <c r="B44" s="13">
        <v>100161</v>
      </c>
      <c r="C44">
        <v>1</v>
      </c>
      <c r="D44" s="9">
        <f>C44*'A03 ASSY'!$D$10</f>
        <v>70</v>
      </c>
      <c r="E44" s="11">
        <f>D44*INDEX('Labor Times'!C:C,MATCH('A03 FAB'!B44,'Labor Times'!A:A,0))+INDEX('Labor Times'!B:B,MATCH('A03 FAB'!B44,'Labor Times'!A:A,0))</f>
        <v>2.7995000000000001</v>
      </c>
    </row>
    <row r="45" spans="1:5" x14ac:dyDescent="0.35">
      <c r="A45" s="100"/>
      <c r="B45" s="13">
        <v>100407</v>
      </c>
      <c r="C45">
        <v>1</v>
      </c>
      <c r="D45" s="9">
        <f>C45*'A03 ASSY'!$D$10</f>
        <v>70</v>
      </c>
      <c r="E45" s="11">
        <f>D45*INDEX('Labor Times'!C:C,MATCH('A03 FAB'!B45,'Labor Times'!A:A,0))+INDEX('Labor Times'!B:B,MATCH('A03 FAB'!B45,'Labor Times'!A:A,0))</f>
        <v>1.0712000000000002</v>
      </c>
    </row>
    <row r="46" spans="1:5" x14ac:dyDescent="0.35">
      <c r="A46" s="100"/>
      <c r="B46" s="13">
        <v>100596</v>
      </c>
      <c r="C46">
        <v>1</v>
      </c>
      <c r="D46" s="9">
        <f>C46*'A03 ASSY'!$D$10</f>
        <v>70</v>
      </c>
      <c r="E46" s="11">
        <f>D46*INDEX('Labor Times'!C:C,MATCH('A03 FAB'!B46,'Labor Times'!A:A,0))+INDEX('Labor Times'!B:B,MATCH('A03 FAB'!B46,'Labor Times'!A:A,0))</f>
        <v>0.89369999999999994</v>
      </c>
    </row>
    <row r="47" spans="1:5" x14ac:dyDescent="0.35">
      <c r="A47" s="100"/>
      <c r="B47" s="14">
        <v>100107</v>
      </c>
      <c r="C47" s="6">
        <v>1</v>
      </c>
      <c r="D47" s="9">
        <f>C47*'A03 ASSY'!$D$10</f>
        <v>70</v>
      </c>
      <c r="E47" s="11">
        <f>D47*INDEX('Labor Times'!C:C,MATCH('A03 FAB'!B47,'Labor Times'!A:A,0))+INDEX('Labor Times'!B:B,MATCH('A03 FAB'!B47,'Labor Times'!A:A,0))</f>
        <v>0.93009999999999993</v>
      </c>
    </row>
    <row r="48" spans="1:5" x14ac:dyDescent="0.35">
      <c r="A48" s="100">
        <v>4</v>
      </c>
      <c r="B48" s="13">
        <v>101902</v>
      </c>
      <c r="C48" s="8">
        <v>1</v>
      </c>
      <c r="D48" s="9">
        <f>C48*'A03 ASSY'!$D$11</f>
        <v>30</v>
      </c>
      <c r="E48" s="9">
        <f>D48*INDEX('Labor Times'!C:C,MATCH('A03 FAB'!B48,'Labor Times'!A:A,0))+INDEX('Labor Times'!B:B,MATCH('A03 FAB'!B48,'Labor Times'!A:A,0))</f>
        <v>3.55</v>
      </c>
    </row>
    <row r="49" spans="1:5" x14ac:dyDescent="0.35">
      <c r="A49" s="100"/>
      <c r="B49" s="13" t="s">
        <v>292</v>
      </c>
      <c r="C49" s="8">
        <v>2</v>
      </c>
      <c r="D49" s="9">
        <f>C49*'A03 ASSY'!$D$11</f>
        <v>60</v>
      </c>
      <c r="E49" s="9">
        <f>D49*INDEX('Labor Times'!C:C,MATCH('A03 FAB'!B49,'Labor Times'!A:A,0))+INDEX('Labor Times'!B:B,MATCH('A03 FAB'!B49,'Labor Times'!A:A,0))</f>
        <v>2.4447000000000001</v>
      </c>
    </row>
    <row r="50" spans="1:5" x14ac:dyDescent="0.35">
      <c r="A50" s="100"/>
      <c r="B50" s="13" t="s">
        <v>293</v>
      </c>
      <c r="C50" s="8">
        <v>1</v>
      </c>
      <c r="D50" s="9">
        <f>C50*'A03 ASSY'!$D$11</f>
        <v>30</v>
      </c>
      <c r="E50" s="9">
        <f>D50*INDEX('Labor Times'!C:C,MATCH('A03 FAB'!B50,'Labor Times'!A:A,0))+INDEX('Labor Times'!B:B,MATCH('A03 FAB'!B50,'Labor Times'!A:A,0))</f>
        <v>2.7885</v>
      </c>
    </row>
    <row r="51" spans="1:5" x14ac:dyDescent="0.35">
      <c r="A51" s="100"/>
      <c r="B51" s="13">
        <v>104131</v>
      </c>
      <c r="C51" s="8">
        <v>1</v>
      </c>
      <c r="D51" s="9">
        <f>C51*'A03 ASSY'!$D$11</f>
        <v>30</v>
      </c>
      <c r="E51" s="9">
        <f>D51*INDEX('Labor Times'!C:C,MATCH('A03 FAB'!B51,'Labor Times'!A:A,0))+INDEX('Labor Times'!B:B,MATCH('A03 FAB'!B51,'Labor Times'!A:A,0))</f>
        <v>2.5186999999999999</v>
      </c>
    </row>
    <row r="52" spans="1:5" x14ac:dyDescent="0.35">
      <c r="A52" s="100"/>
      <c r="B52" s="13">
        <v>104133</v>
      </c>
      <c r="C52" s="8">
        <v>1</v>
      </c>
      <c r="D52" s="9">
        <f>C52*'A03 ASSY'!$D$11</f>
        <v>30</v>
      </c>
      <c r="E52" s="9">
        <f>D52*INDEX('Labor Times'!C:C,MATCH('A03 FAB'!B52,'Labor Times'!A:A,0))+INDEX('Labor Times'!B:B,MATCH('A03 FAB'!B52,'Labor Times'!A:A,0))</f>
        <v>2.0495000000000001</v>
      </c>
    </row>
    <row r="53" spans="1:5" x14ac:dyDescent="0.35">
      <c r="A53" s="100"/>
      <c r="B53" s="13">
        <v>104132</v>
      </c>
      <c r="C53" s="8">
        <v>1</v>
      </c>
      <c r="D53" s="9">
        <f>C53*'A03 ASSY'!$D$11</f>
        <v>30</v>
      </c>
      <c r="E53" s="9">
        <f>D53*INDEX('Labor Times'!C:C,MATCH('A03 FAB'!B53,'Labor Times'!A:A,0))+INDEX('Labor Times'!B:B,MATCH('A03 FAB'!B53,'Labor Times'!A:A,0))</f>
        <v>2.0846</v>
      </c>
    </row>
    <row r="54" spans="1:5" x14ac:dyDescent="0.35">
      <c r="A54" s="100"/>
      <c r="B54" s="13">
        <v>104472</v>
      </c>
      <c r="C54" s="8">
        <v>1</v>
      </c>
      <c r="D54" s="9">
        <f>C54*'A03 ASSY'!$D$11</f>
        <v>30</v>
      </c>
      <c r="E54" s="9">
        <f>D54*INDEX('Labor Times'!C:C,MATCH('A03 FAB'!B54,'Labor Times'!A:A,0))+INDEX('Labor Times'!B:B,MATCH('A03 FAB'!B54,'Labor Times'!A:A,0))</f>
        <v>2.2267999999999999</v>
      </c>
    </row>
    <row r="55" spans="1:5" x14ac:dyDescent="0.35">
      <c r="A55" s="100"/>
      <c r="B55" s="13">
        <v>101882</v>
      </c>
      <c r="C55" s="8">
        <v>1</v>
      </c>
      <c r="D55" s="9">
        <f>C55*'A03 ASSY'!$D$11</f>
        <v>30</v>
      </c>
      <c r="E55" s="9">
        <f>D55*INDEX('Labor Times'!C:C,MATCH('A03 FAB'!B55,'Labor Times'!A:A,0))+INDEX('Labor Times'!B:B,MATCH('A03 FAB'!B55,'Labor Times'!A:A,0))</f>
        <v>3.55</v>
      </c>
    </row>
    <row r="56" spans="1:5" x14ac:dyDescent="0.35">
      <c r="A56" s="100"/>
      <c r="B56" s="13">
        <v>104139</v>
      </c>
      <c r="C56" s="8">
        <v>1</v>
      </c>
      <c r="D56" s="9">
        <f>C56*'A03 ASSY'!$D$11</f>
        <v>30</v>
      </c>
      <c r="E56" s="9">
        <f>D56*INDEX('Labor Times'!C:C,MATCH('A03 FAB'!B56,'Labor Times'!A:A,0))+INDEX('Labor Times'!B:B,MATCH('A03 FAB'!B56,'Labor Times'!A:A,0))</f>
        <v>2.0924</v>
      </c>
    </row>
    <row r="57" spans="1:5" x14ac:dyDescent="0.35">
      <c r="A57" s="100"/>
      <c r="B57" s="14">
        <v>101878</v>
      </c>
      <c r="C57" s="6">
        <v>1</v>
      </c>
      <c r="D57" s="9">
        <f>C57*'A03 ASSY'!$D$11</f>
        <v>30</v>
      </c>
      <c r="E57" s="9">
        <f>D57*INDEX('Labor Times'!C:C,MATCH('A03 FAB'!B57,'Labor Times'!A:A,0))+INDEX('Labor Times'!B:B,MATCH('A03 FAB'!B57,'Labor Times'!A:A,0))</f>
        <v>1.4140999999999999</v>
      </c>
    </row>
    <row r="58" spans="1:5" x14ac:dyDescent="0.35">
      <c r="A58" s="100">
        <v>5</v>
      </c>
      <c r="B58" s="13" t="s">
        <v>294</v>
      </c>
      <c r="C58">
        <v>1</v>
      </c>
      <c r="D58" s="9">
        <f>C58*'A03 ASSY'!$D$12</f>
        <v>25</v>
      </c>
      <c r="E58" s="11">
        <f>D58*INDEX('Labor Times'!C:C,MATCH('A03 FAB'!B58,'Labor Times'!A:A,0))+INDEX('Labor Times'!B:B,MATCH('A03 FAB'!B58,'Labor Times'!A:A,0))</f>
        <v>0.76249999999999996</v>
      </c>
    </row>
    <row r="59" spans="1:5" x14ac:dyDescent="0.35">
      <c r="A59" s="100"/>
      <c r="B59" s="13" t="s">
        <v>295</v>
      </c>
      <c r="C59">
        <v>1</v>
      </c>
      <c r="D59" s="9">
        <f>C59*'A03 ASSY'!$D$12</f>
        <v>25</v>
      </c>
      <c r="E59" s="11">
        <f>D59*INDEX('Labor Times'!C:C,MATCH('A03 FAB'!B59,'Labor Times'!A:A,0))+INDEX('Labor Times'!B:B,MATCH('A03 FAB'!B59,'Labor Times'!A:A,0))</f>
        <v>0.77875000000000005</v>
      </c>
    </row>
    <row r="60" spans="1:5" x14ac:dyDescent="0.35">
      <c r="A60" s="100"/>
      <c r="B60" s="13" t="s">
        <v>296</v>
      </c>
      <c r="C60">
        <v>1</v>
      </c>
      <c r="D60" s="9">
        <f>C60*'A03 ASSY'!$D$12</f>
        <v>25</v>
      </c>
      <c r="E60" s="11">
        <f>D60*INDEX('Labor Times'!C:C,MATCH('A03 FAB'!B60,'Labor Times'!A:A,0))+INDEX('Labor Times'!B:B,MATCH('A03 FAB'!B60,'Labor Times'!A:A,0))</f>
        <v>0.76655000000000006</v>
      </c>
    </row>
    <row r="61" spans="1:5" x14ac:dyDescent="0.35">
      <c r="A61" s="100"/>
      <c r="B61" s="13" t="s">
        <v>297</v>
      </c>
      <c r="C61">
        <v>1</v>
      </c>
      <c r="D61" s="9">
        <f>C61*'A03 ASSY'!$D$12</f>
        <v>25</v>
      </c>
      <c r="E61" s="11">
        <f>D61*INDEX('Labor Times'!C:C,MATCH('A03 FAB'!B61,'Labor Times'!A:A,0))+INDEX('Labor Times'!B:B,MATCH('A03 FAB'!B61,'Labor Times'!A:A,0))</f>
        <v>0.77380000000000004</v>
      </c>
    </row>
    <row r="62" spans="1:5" x14ac:dyDescent="0.35">
      <c r="A62" s="100"/>
      <c r="B62" s="13" t="s">
        <v>298</v>
      </c>
      <c r="C62">
        <v>1</v>
      </c>
      <c r="D62" s="9">
        <f>C62*'A03 ASSY'!$D$12</f>
        <v>25</v>
      </c>
      <c r="E62" s="11">
        <f>D62*INDEX('Labor Times'!C:C,MATCH('A03 FAB'!B62,'Labor Times'!A:A,0))+INDEX('Labor Times'!B:B,MATCH('A03 FAB'!B62,'Labor Times'!A:A,0))</f>
        <v>1.0258</v>
      </c>
    </row>
    <row r="63" spans="1:5" x14ac:dyDescent="0.35">
      <c r="A63" s="100"/>
      <c r="B63" s="13" t="s">
        <v>299</v>
      </c>
      <c r="C63">
        <v>1</v>
      </c>
      <c r="D63" s="9">
        <f>C63*'A03 ASSY'!$D$12</f>
        <v>25</v>
      </c>
      <c r="E63" s="11">
        <f>D63*INDEX('Labor Times'!C:C,MATCH('A03 FAB'!B63,'Labor Times'!A:A,0))+INDEX('Labor Times'!B:B,MATCH('A03 FAB'!B63,'Labor Times'!A:A,0))</f>
        <v>0.6</v>
      </c>
    </row>
    <row r="64" spans="1:5" x14ac:dyDescent="0.35">
      <c r="A64" s="100"/>
      <c r="B64" s="13" t="s">
        <v>300</v>
      </c>
      <c r="C64">
        <v>1</v>
      </c>
      <c r="D64" s="9">
        <f>C64*'A03 ASSY'!$D$12</f>
        <v>25</v>
      </c>
      <c r="E64" s="11">
        <f>D64*INDEX('Labor Times'!C:C,MATCH('A03 FAB'!B64,'Labor Times'!A:A,0))+INDEX('Labor Times'!B:B,MATCH('A03 FAB'!B64,'Labor Times'!A:A,0))</f>
        <v>2.2153</v>
      </c>
    </row>
    <row r="65" spans="1:5" x14ac:dyDescent="0.35">
      <c r="A65" s="100"/>
      <c r="B65" s="13" t="s">
        <v>301</v>
      </c>
      <c r="C65">
        <v>1</v>
      </c>
      <c r="D65" s="9">
        <f>C65*'A03 ASSY'!$D$12</f>
        <v>25</v>
      </c>
      <c r="E65" s="11">
        <f>D65*INDEX('Labor Times'!C:C,MATCH('A03 FAB'!B65,'Labor Times'!A:A,0))+INDEX('Labor Times'!B:B,MATCH('A03 FAB'!B65,'Labor Times'!A:A,0))</f>
        <v>1.7667499999999998</v>
      </c>
    </row>
    <row r="66" spans="1:5" x14ac:dyDescent="0.35">
      <c r="A66" s="100"/>
      <c r="B66" s="13" t="s">
        <v>302</v>
      </c>
      <c r="C66">
        <v>1</v>
      </c>
      <c r="D66" s="9">
        <f>C66*'A03 ASSY'!$D$12</f>
        <v>25</v>
      </c>
      <c r="E66" s="11">
        <f>D66*INDEX('Labor Times'!C:C,MATCH('A03 FAB'!B66,'Labor Times'!A:A,0))+INDEX('Labor Times'!B:B,MATCH('A03 FAB'!B66,'Labor Times'!A:A,0))</f>
        <v>1.8372499999999998</v>
      </c>
    </row>
    <row r="67" spans="1:5" x14ac:dyDescent="0.35">
      <c r="A67" s="100"/>
      <c r="B67" s="13" t="s">
        <v>303</v>
      </c>
      <c r="C67">
        <v>1</v>
      </c>
      <c r="D67" s="9">
        <f>C67*'A03 ASSY'!$D$12</f>
        <v>25</v>
      </c>
      <c r="E67" s="11">
        <f>D67*INDEX('Labor Times'!C:C,MATCH('A03 FAB'!B67,'Labor Times'!A:A,0))+INDEX('Labor Times'!B:B,MATCH('A03 FAB'!B67,'Labor Times'!A:A,0))</f>
        <v>3.0678000000000001</v>
      </c>
    </row>
    <row r="68" spans="1:5" x14ac:dyDescent="0.35">
      <c r="A68" s="100"/>
      <c r="B68" s="13" t="s">
        <v>304</v>
      </c>
      <c r="C68">
        <v>4</v>
      </c>
      <c r="D68" s="9">
        <f>C68*'A03 ASSY'!$D$12</f>
        <v>100</v>
      </c>
      <c r="E68" s="11">
        <f>D68*INDEX('Labor Times'!C:C,MATCH('A03 FAB'!B68,'Labor Times'!A:A,0))+INDEX('Labor Times'!B:B,MATCH('A03 FAB'!B68,'Labor Times'!A:A,0))</f>
        <v>1.1219700000000001</v>
      </c>
    </row>
    <row r="69" spans="1:5" x14ac:dyDescent="0.35">
      <c r="A69" s="100"/>
      <c r="B69" s="13" t="s">
        <v>305</v>
      </c>
      <c r="C69">
        <v>1</v>
      </c>
      <c r="D69" s="9">
        <f>C69*'A03 ASSY'!$D$12</f>
        <v>25</v>
      </c>
      <c r="E69" s="11">
        <f>D69*INDEX('Labor Times'!C:C,MATCH('A03 FAB'!B69,'Labor Times'!A:A,0))+INDEX('Labor Times'!B:B,MATCH('A03 FAB'!B69,'Labor Times'!A:A,0))</f>
        <v>1.7580499999999999</v>
      </c>
    </row>
    <row r="70" spans="1:5" x14ac:dyDescent="0.35">
      <c r="A70" s="100"/>
      <c r="B70" s="13" t="s">
        <v>306</v>
      </c>
      <c r="C70">
        <v>1</v>
      </c>
      <c r="D70" s="9">
        <f>C70*'A03 ASSY'!$D$12</f>
        <v>25</v>
      </c>
      <c r="E70" s="11">
        <f>D70*INDEX('Labor Times'!C:C,MATCH('A03 FAB'!B70,'Labor Times'!A:A,0))+INDEX('Labor Times'!B:B,MATCH('A03 FAB'!B70,'Labor Times'!A:A,0))</f>
        <v>0.6</v>
      </c>
    </row>
    <row r="71" spans="1:5" x14ac:dyDescent="0.35">
      <c r="A71" s="100"/>
      <c r="B71" s="14" t="s">
        <v>307</v>
      </c>
      <c r="C71" s="6">
        <v>1</v>
      </c>
      <c r="D71" s="9">
        <f>C71*'A03 ASSY'!$D$12</f>
        <v>25</v>
      </c>
      <c r="E71" s="11">
        <f>D71*INDEX('Labor Times'!C:C,MATCH('A03 FAB'!B71,'Labor Times'!A:A,0))+INDEX('Labor Times'!B:B,MATCH('A03 FAB'!B71,'Labor Times'!A:A,0))</f>
        <v>0.67104999999999992</v>
      </c>
    </row>
    <row r="72" spans="1:5" x14ac:dyDescent="0.35">
      <c r="A72" s="100">
        <v>6</v>
      </c>
      <c r="B72" s="13" t="s">
        <v>308</v>
      </c>
      <c r="C72" s="9">
        <v>1</v>
      </c>
      <c r="D72" s="10">
        <f>C72*'A03 ASSY'!$D$13</f>
        <v>15</v>
      </c>
      <c r="E72" s="15">
        <f>D72*INDEX('Labor Times'!C:C,MATCH('A03 FAB'!B72,'Labor Times'!A:A,0))+INDEX('Labor Times'!B:B,MATCH('A03 FAB'!B72,'Labor Times'!A:A,0))</f>
        <v>0.23200000000000001</v>
      </c>
    </row>
    <row r="73" spans="1:5" x14ac:dyDescent="0.35">
      <c r="A73" s="100"/>
      <c r="B73" s="13" t="s">
        <v>309</v>
      </c>
      <c r="C73" s="9">
        <v>1</v>
      </c>
      <c r="D73" s="10">
        <f>C73*'A03 ASSY'!$D$13</f>
        <v>15</v>
      </c>
      <c r="E73" s="15">
        <f>D73*INDEX('Labor Times'!C:C,MATCH('A03 FAB'!B73,'Labor Times'!A:A,0))+INDEX('Labor Times'!B:B,MATCH('A03 FAB'!B73,'Labor Times'!A:A,0))</f>
        <v>0.68800000000000006</v>
      </c>
    </row>
    <row r="74" spans="1:5" x14ac:dyDescent="0.35">
      <c r="A74" s="100"/>
      <c r="B74" s="13" t="s">
        <v>310</v>
      </c>
      <c r="C74" s="9">
        <v>1</v>
      </c>
      <c r="D74" s="10">
        <f>C74*'A03 ASSY'!$D$13</f>
        <v>15</v>
      </c>
      <c r="E74" s="15">
        <f>D74*INDEX('Labor Times'!C:C,MATCH('A03 FAB'!B74,'Labor Times'!A:A,0))+INDEX('Labor Times'!B:B,MATCH('A03 FAB'!B74,'Labor Times'!A:A,0))</f>
        <v>2.62845</v>
      </c>
    </row>
    <row r="75" spans="1:5" x14ac:dyDescent="0.35">
      <c r="A75" s="100"/>
      <c r="B75" s="13" t="s">
        <v>311</v>
      </c>
      <c r="C75" s="9">
        <v>1</v>
      </c>
      <c r="D75" s="10">
        <f>C75*'A03 ASSY'!$D$13</f>
        <v>15</v>
      </c>
      <c r="E75" s="15">
        <f>D75*INDEX('Labor Times'!C:C,MATCH('A03 FAB'!B75,'Labor Times'!A:A,0))+INDEX('Labor Times'!B:B,MATCH('A03 FAB'!B75,'Labor Times'!A:A,0))</f>
        <v>0</v>
      </c>
    </row>
    <row r="76" spans="1:5" x14ac:dyDescent="0.35">
      <c r="A76" s="100"/>
      <c r="B76" s="13" t="s">
        <v>312</v>
      </c>
      <c r="C76" s="9">
        <v>1</v>
      </c>
      <c r="D76" s="10">
        <f>C76*'A03 ASSY'!$D$13</f>
        <v>15</v>
      </c>
      <c r="E76" s="15">
        <f>D76*INDEX('Labor Times'!C:C,MATCH('A03 FAB'!B76,'Labor Times'!A:A,0))+INDEX('Labor Times'!B:B,MATCH('A03 FAB'!B76,'Labor Times'!A:A,0))</f>
        <v>1.54135</v>
      </c>
    </row>
    <row r="77" spans="1:5" x14ac:dyDescent="0.35">
      <c r="A77" s="100"/>
      <c r="B77" s="13" t="s">
        <v>313</v>
      </c>
      <c r="C77" s="9">
        <v>1</v>
      </c>
      <c r="D77" s="10">
        <f>C77*'A03 ASSY'!$D$13</f>
        <v>15</v>
      </c>
      <c r="E77" s="15">
        <f>D77*INDEX('Labor Times'!C:C,MATCH('A03 FAB'!B77,'Labor Times'!A:A,0))+INDEX('Labor Times'!B:B,MATCH('A03 FAB'!B77,'Labor Times'!A:A,0))</f>
        <v>2.2704</v>
      </c>
    </row>
    <row r="78" spans="1:5" x14ac:dyDescent="0.35">
      <c r="A78" s="100"/>
      <c r="B78" s="13" t="s">
        <v>314</v>
      </c>
      <c r="C78" s="9">
        <v>1</v>
      </c>
      <c r="D78" s="10">
        <f>C78*'A03 ASSY'!$D$13</f>
        <v>15</v>
      </c>
      <c r="E78" s="15">
        <f>D78*INDEX('Labor Times'!C:C,MATCH('A03 FAB'!B78,'Labor Times'!A:A,0))+INDEX('Labor Times'!B:B,MATCH('A03 FAB'!B78,'Labor Times'!A:A,0))</f>
        <v>0.70345000000000002</v>
      </c>
    </row>
    <row r="79" spans="1:5" x14ac:dyDescent="0.35">
      <c r="A79" s="100"/>
      <c r="B79" s="14" t="s">
        <v>315</v>
      </c>
      <c r="C79" s="14">
        <v>1</v>
      </c>
      <c r="D79" s="10">
        <f>C79*'A03 ASSY'!$D$13</f>
        <v>15</v>
      </c>
      <c r="E79" s="15">
        <f>D79*INDEX('Labor Times'!C:C,MATCH('A03 FAB'!B79,'Labor Times'!A:A,0))+INDEX('Labor Times'!B:B,MATCH('A03 FAB'!B79,'Labor Times'!A:A,0))</f>
        <v>1.2899499999999999</v>
      </c>
    </row>
    <row r="80" spans="1:5" x14ac:dyDescent="0.35">
      <c r="A80" s="100">
        <v>7</v>
      </c>
      <c r="B80" s="13" t="s">
        <v>316</v>
      </c>
      <c r="C80" s="8">
        <v>1</v>
      </c>
      <c r="D80" s="9">
        <f>C80*'A03 ASSY'!$D$14</f>
        <v>25</v>
      </c>
      <c r="E80" s="11">
        <f>D80*INDEX('Labor Times'!C:C,MATCH('A03 FAB'!B80,'Labor Times'!A:A,0))+INDEX('Labor Times'!B:B,MATCH('A03 FAB'!B80,'Labor Times'!A:A,0))</f>
        <v>0</v>
      </c>
    </row>
    <row r="81" spans="1:5" x14ac:dyDescent="0.35">
      <c r="A81" s="100"/>
      <c r="B81" s="13">
        <v>100329</v>
      </c>
      <c r="C81" s="8">
        <v>1</v>
      </c>
      <c r="D81" s="9">
        <f>C81*'A03 ASSY'!$D$14</f>
        <v>25</v>
      </c>
      <c r="E81" s="11">
        <f>D81*INDEX('Labor Times'!C:C,MATCH('A03 FAB'!B81,'Labor Times'!A:A,0))+INDEX('Labor Times'!B:B,MATCH('A03 FAB'!B81,'Labor Times'!A:A,0))</f>
        <v>1.9895499999999999</v>
      </c>
    </row>
    <row r="82" spans="1:5" x14ac:dyDescent="0.35">
      <c r="A82" s="100"/>
      <c r="B82" s="13" t="s">
        <v>317</v>
      </c>
      <c r="C82" s="8">
        <v>1</v>
      </c>
      <c r="D82" s="9">
        <f>C82*'A03 ASSY'!$D$14</f>
        <v>25</v>
      </c>
      <c r="E82" s="11">
        <f>D82*INDEX('Labor Times'!C:C,MATCH('A03 FAB'!B82,'Labor Times'!A:A,0))+INDEX('Labor Times'!B:B,MATCH('A03 FAB'!B82,'Labor Times'!A:A,0))</f>
        <v>0.30825000000000002</v>
      </c>
    </row>
    <row r="83" spans="1:5" x14ac:dyDescent="0.35">
      <c r="A83" s="100"/>
      <c r="B83" s="13">
        <v>100344</v>
      </c>
      <c r="C83" s="8">
        <v>1</v>
      </c>
      <c r="D83" s="9">
        <f>C83*'A03 ASSY'!$D$14</f>
        <v>25</v>
      </c>
      <c r="E83" s="11">
        <f>D83*INDEX('Labor Times'!C:C,MATCH('A03 FAB'!B83,'Labor Times'!A:A,0))+INDEX('Labor Times'!B:B,MATCH('A03 FAB'!B83,'Labor Times'!A:A,0))</f>
        <v>1.556</v>
      </c>
    </row>
    <row r="84" spans="1:5" x14ac:dyDescent="0.35">
      <c r="A84" s="100"/>
      <c r="B84" s="13">
        <v>100297</v>
      </c>
      <c r="C84" s="12">
        <v>1</v>
      </c>
      <c r="D84" s="9">
        <f>C84*'A03 ASSY'!$D$14</f>
        <v>25</v>
      </c>
      <c r="E84" s="11">
        <f>D84*INDEX('Labor Times'!C:C,MATCH('A03 FAB'!B84,'Labor Times'!A:A,0))+INDEX('Labor Times'!B:B,MATCH('A03 FAB'!B84,'Labor Times'!A:A,0))</f>
        <v>2.4500500000000001</v>
      </c>
    </row>
    <row r="85" spans="1:5" x14ac:dyDescent="0.35">
      <c r="A85" s="100"/>
      <c r="B85" s="13">
        <v>100655</v>
      </c>
      <c r="C85" s="8">
        <v>1</v>
      </c>
      <c r="D85" s="9">
        <f>C85*'A03 ASSY'!$D$14</f>
        <v>25</v>
      </c>
      <c r="E85" s="11">
        <f>D85*INDEX('Labor Times'!C:C,MATCH('A03 FAB'!B85,'Labor Times'!A:A,0))+INDEX('Labor Times'!B:B,MATCH('A03 FAB'!B85,'Labor Times'!A:A,0))</f>
        <v>0.74080000000000001</v>
      </c>
    </row>
    <row r="86" spans="1:5" x14ac:dyDescent="0.35">
      <c r="A86" s="100"/>
      <c r="B86" s="13">
        <v>100298</v>
      </c>
      <c r="C86" s="8">
        <v>1</v>
      </c>
      <c r="D86" s="9">
        <f>C86*'A03 ASSY'!$D$14</f>
        <v>25</v>
      </c>
      <c r="E86" s="11">
        <f>D86*INDEX('Labor Times'!C:C,MATCH('A03 FAB'!B86,'Labor Times'!A:A,0))+INDEX('Labor Times'!B:B,MATCH('A03 FAB'!B86,'Labor Times'!A:A,0))</f>
        <v>1.9178000000000002</v>
      </c>
    </row>
    <row r="87" spans="1:5" x14ac:dyDescent="0.35">
      <c r="A87" s="100"/>
      <c r="B87" s="13">
        <v>100162</v>
      </c>
      <c r="C87">
        <v>1</v>
      </c>
      <c r="D87" s="9">
        <f>C87*'A03 ASSY'!$D$14</f>
        <v>25</v>
      </c>
      <c r="E87" s="11">
        <f>D87*INDEX('Labor Times'!C:C,MATCH('A03 FAB'!B87,'Labor Times'!A:A,0))+INDEX('Labor Times'!B:B,MATCH('A03 FAB'!B87,'Labor Times'!A:A,0))</f>
        <v>1.3745000000000001</v>
      </c>
    </row>
    <row r="88" spans="1:5" x14ac:dyDescent="0.35">
      <c r="A88" s="100"/>
      <c r="B88" s="13">
        <v>100160</v>
      </c>
      <c r="C88">
        <v>1</v>
      </c>
      <c r="D88" s="9">
        <f>C88*'A03 ASSY'!$D$14</f>
        <v>25</v>
      </c>
      <c r="E88" s="11">
        <f>D88*INDEX('Labor Times'!C:C,MATCH('A03 FAB'!B88,'Labor Times'!A:A,0))+INDEX('Labor Times'!B:B,MATCH('A03 FAB'!B88,'Labor Times'!A:A,0))</f>
        <v>1.5475500000000002</v>
      </c>
    </row>
    <row r="89" spans="1:5" x14ac:dyDescent="0.35">
      <c r="A89" s="100"/>
      <c r="B89" s="13">
        <v>100343</v>
      </c>
      <c r="C89">
        <v>1</v>
      </c>
      <c r="D89" s="9">
        <f>C89*'A03 ASSY'!$D$14</f>
        <v>25</v>
      </c>
      <c r="E89" s="11">
        <f>D89*INDEX('Labor Times'!C:C,MATCH('A03 FAB'!B89,'Labor Times'!A:A,0))+INDEX('Labor Times'!B:B,MATCH('A03 FAB'!B89,'Labor Times'!A:A,0))</f>
        <v>0.9798</v>
      </c>
    </row>
    <row r="90" spans="1:5" x14ac:dyDescent="0.35">
      <c r="A90" s="100"/>
      <c r="B90" s="13">
        <v>100161</v>
      </c>
      <c r="C90">
        <v>1</v>
      </c>
      <c r="D90" s="9">
        <f>C90*'A03 ASSY'!$D$14</f>
        <v>25</v>
      </c>
      <c r="E90" s="11">
        <f>D90*INDEX('Labor Times'!C:C,MATCH('A03 FAB'!B90,'Labor Times'!A:A,0))+INDEX('Labor Times'!B:B,MATCH('A03 FAB'!B90,'Labor Times'!A:A,0))</f>
        <v>1.3748</v>
      </c>
    </row>
    <row r="91" spans="1:5" x14ac:dyDescent="0.35">
      <c r="A91" s="100"/>
      <c r="B91" s="13">
        <v>100407</v>
      </c>
      <c r="C91">
        <v>1</v>
      </c>
      <c r="D91" s="9">
        <f>C91*'A03 ASSY'!$D$14</f>
        <v>25</v>
      </c>
      <c r="E91" s="11">
        <f>D91*INDEX('Labor Times'!C:C,MATCH('A03 FAB'!B91,'Labor Times'!A:A,0))+INDEX('Labor Times'!B:B,MATCH('A03 FAB'!B91,'Labor Times'!A:A,0))</f>
        <v>0.75755000000000006</v>
      </c>
    </row>
    <row r="92" spans="1:5" x14ac:dyDescent="0.35">
      <c r="A92" s="100">
        <v>8</v>
      </c>
      <c r="B92" s="13" t="s">
        <v>318</v>
      </c>
      <c r="C92">
        <v>1</v>
      </c>
      <c r="D92">
        <f>C92*'A03 ASSY'!$D$15</f>
        <v>15</v>
      </c>
      <c r="E92">
        <f>D92*INDEX('Labor Times'!C:C,MATCH('A03 FAB'!B92,'Labor Times'!A:A,0))+INDEX('Labor Times'!B:B,MATCH('A03 FAB'!B92,'Labor Times'!A:A,0))</f>
        <v>0.65005000000000002</v>
      </c>
    </row>
    <row r="93" spans="1:5" x14ac:dyDescent="0.35">
      <c r="A93" s="100"/>
      <c r="B93" s="13">
        <v>104465</v>
      </c>
      <c r="C93">
        <v>1</v>
      </c>
      <c r="D93">
        <f>C93*'A03 ASSY'!$D$15</f>
        <v>15</v>
      </c>
      <c r="E93">
        <f>D93*INDEX('Labor Times'!C:C,MATCH('A03 FAB'!B93,'Labor Times'!A:A,0))+INDEX('Labor Times'!B:B,MATCH('A03 FAB'!B93,'Labor Times'!A:A,0))</f>
        <v>1.137</v>
      </c>
    </row>
    <row r="94" spans="1:5" x14ac:dyDescent="0.35">
      <c r="A94" s="100"/>
      <c r="B94" s="13" t="s">
        <v>319</v>
      </c>
      <c r="C94">
        <v>1</v>
      </c>
      <c r="D94">
        <f>C94*'A03 ASSY'!$D$15</f>
        <v>15</v>
      </c>
      <c r="E94">
        <f>D94*INDEX('Labor Times'!C:C,MATCH('A03 FAB'!B94,'Labor Times'!A:A,0))+INDEX('Labor Times'!B:B,MATCH('A03 FAB'!B94,'Labor Times'!A:A,0))</f>
        <v>0.65005000000000002</v>
      </c>
    </row>
    <row r="95" spans="1:5" x14ac:dyDescent="0.35">
      <c r="A95" s="100"/>
      <c r="B95" s="13">
        <v>104461</v>
      </c>
      <c r="C95">
        <v>1</v>
      </c>
      <c r="D95">
        <f>C95*'A03 ASSY'!$D$15</f>
        <v>15</v>
      </c>
      <c r="E95">
        <f>D95*INDEX('Labor Times'!C:C,MATCH('A03 FAB'!B95,'Labor Times'!A:A,0))+INDEX('Labor Times'!B:B,MATCH('A03 FAB'!B95,'Labor Times'!A:A,0))</f>
        <v>1.01705</v>
      </c>
    </row>
    <row r="96" spans="1:5" x14ac:dyDescent="0.35">
      <c r="A96" s="100"/>
      <c r="B96" s="13">
        <v>104137</v>
      </c>
      <c r="C96">
        <v>1</v>
      </c>
      <c r="D96">
        <f>C96*'A03 ASSY'!$D$15</f>
        <v>15</v>
      </c>
      <c r="E96">
        <f>D96*INDEX('Labor Times'!C:C,MATCH('A03 FAB'!B96,'Labor Times'!A:A,0))+INDEX('Labor Times'!B:B,MATCH('A03 FAB'!B96,'Labor Times'!A:A,0))</f>
        <v>0.9052</v>
      </c>
    </row>
    <row r="97" spans="1:5" x14ac:dyDescent="0.35">
      <c r="A97" s="100"/>
      <c r="B97" s="13">
        <v>104135</v>
      </c>
      <c r="C97">
        <v>1</v>
      </c>
      <c r="D97">
        <f>C97*'A03 ASSY'!$D$15</f>
        <v>15</v>
      </c>
      <c r="E97">
        <f>D97*INDEX('Labor Times'!C:C,MATCH('A03 FAB'!B97,'Labor Times'!A:A,0))+INDEX('Labor Times'!B:B,MATCH('A03 FAB'!B97,'Labor Times'!A:A,0))</f>
        <v>1.12645</v>
      </c>
    </row>
    <row r="98" spans="1:5" x14ac:dyDescent="0.35">
      <c r="A98" s="100"/>
      <c r="B98" s="13">
        <v>104136</v>
      </c>
      <c r="C98">
        <v>1</v>
      </c>
      <c r="D98">
        <f>C98*'A03 ASSY'!$D$15</f>
        <v>15</v>
      </c>
      <c r="E98">
        <f>D98*INDEX('Labor Times'!C:C,MATCH('A03 FAB'!B98,'Labor Times'!A:A,0))+INDEX('Labor Times'!B:B,MATCH('A03 FAB'!B98,'Labor Times'!A:A,0))</f>
        <v>0.9244</v>
      </c>
    </row>
    <row r="99" spans="1:5" x14ac:dyDescent="0.35">
      <c r="A99" s="100"/>
      <c r="B99" s="20" t="s">
        <v>320</v>
      </c>
      <c r="C99">
        <v>2</v>
      </c>
      <c r="D99">
        <f>C99*'A03 ASSY'!$D$15</f>
        <v>30</v>
      </c>
      <c r="E99">
        <f>D99*INDEX('Labor Times'!C:C,MATCH('A03 FAB'!B99,'Labor Times'!A:A,0))+INDEX('Labor Times'!B:B,MATCH('A03 FAB'!B99,'Labor Times'!A:A,0))</f>
        <v>1.0146999999999999</v>
      </c>
    </row>
    <row r="100" spans="1:5" x14ac:dyDescent="0.35">
      <c r="A100" s="100"/>
      <c r="B100" s="20" t="s">
        <v>321</v>
      </c>
      <c r="C100">
        <v>1</v>
      </c>
      <c r="D100">
        <f>C100*'A03 ASSY'!$D$15</f>
        <v>15</v>
      </c>
      <c r="E100">
        <f>D100*INDEX('Labor Times'!C:C,MATCH('A03 FAB'!B100,'Labor Times'!A:A,0))+INDEX('Labor Times'!B:B,MATCH('A03 FAB'!B100,'Labor Times'!A:A,0))</f>
        <v>0.79059999999999997</v>
      </c>
    </row>
  </sheetData>
  <mergeCells count="10">
    <mergeCell ref="A72:A79"/>
    <mergeCell ref="A80:A91"/>
    <mergeCell ref="A92:A100"/>
    <mergeCell ref="C2:F2"/>
    <mergeCell ref="C1:F1"/>
    <mergeCell ref="A5:A20"/>
    <mergeCell ref="A21:A32"/>
    <mergeCell ref="A33:A47"/>
    <mergeCell ref="A48:A57"/>
    <mergeCell ref="A58:A7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9571A-D26F-469A-8B36-B9B472B229DA}">
  <sheetPr codeName="Sheet8"/>
  <dimension ref="A1:E13"/>
  <sheetViews>
    <sheetView workbookViewId="0">
      <selection activeCell="E9" sqref="E9"/>
    </sheetView>
  </sheetViews>
  <sheetFormatPr defaultRowHeight="14.5" x14ac:dyDescent="0.35"/>
  <cols>
    <col min="1" max="1" width="15.54296875" bestFit="1" customWidth="1"/>
    <col min="2" max="2" width="14.7265625" bestFit="1" customWidth="1"/>
    <col min="3" max="3" width="4.1796875" bestFit="1" customWidth="1"/>
    <col min="4" max="4" width="15.7265625" bestFit="1" customWidth="1"/>
    <col min="5" max="5" width="23.1796875" customWidth="1"/>
  </cols>
  <sheetData>
    <row r="1" spans="1:5" x14ac:dyDescent="0.35">
      <c r="A1" s="3" t="s">
        <v>8</v>
      </c>
      <c r="B1" s="3" t="s">
        <v>10</v>
      </c>
      <c r="C1" s="98" t="s">
        <v>6355</v>
      </c>
      <c r="D1" s="98"/>
      <c r="E1" s="98"/>
    </row>
    <row r="2" spans="1:5" x14ac:dyDescent="0.35">
      <c r="A2" s="2">
        <f>'ASSY. DRUM QTY.'!B6</f>
        <v>156</v>
      </c>
      <c r="B2" s="2">
        <f>A2*5</f>
        <v>780</v>
      </c>
      <c r="C2" s="98" t="str">
        <f>ROUNDUP(SUM(D7:D13),0) &amp; " Labor Hours"</f>
        <v>62 Labor Hours</v>
      </c>
      <c r="D2" s="98"/>
      <c r="E2" s="98"/>
    </row>
    <row r="4" spans="1:5" ht="15" thickBot="1" x14ac:dyDescent="0.4"/>
    <row r="5" spans="1:5" ht="15" thickBot="1" x14ac:dyDescent="0.4">
      <c r="A5" s="92" t="s">
        <v>230</v>
      </c>
      <c r="B5" s="93"/>
      <c r="C5" s="93"/>
      <c r="D5" s="94"/>
    </row>
    <row r="6" spans="1:5" x14ac:dyDescent="0.35">
      <c r="A6" t="s">
        <v>231</v>
      </c>
      <c r="B6" t="s">
        <v>233</v>
      </c>
      <c r="C6" t="s">
        <v>232</v>
      </c>
      <c r="D6" t="s">
        <v>6345</v>
      </c>
    </row>
    <row r="7" spans="1:5" x14ac:dyDescent="0.35">
      <c r="A7" t="s">
        <v>234</v>
      </c>
      <c r="B7">
        <v>2</v>
      </c>
      <c r="C7">
        <f>B7*$B$2</f>
        <v>1560</v>
      </c>
      <c r="D7">
        <f>C7*INDEX('Labor Times'!C:C,MATCH(A7,'Labor Times'!A:A,0))+INDEX('Labor Times'!B:B,MATCH(A7,'Labor Times'!A:A,0))</f>
        <v>6.1365000000000007</v>
      </c>
    </row>
    <row r="8" spans="1:5" x14ac:dyDescent="0.35">
      <c r="A8" t="s">
        <v>235</v>
      </c>
      <c r="B8">
        <v>1</v>
      </c>
      <c r="C8">
        <f t="shared" ref="C8:C13" si="0">B8*$B$2</f>
        <v>780</v>
      </c>
      <c r="D8">
        <f>C8*INDEX('Labor Times'!C:C,MATCH(A8,'Labor Times'!A:A,0))+INDEX('Labor Times'!B:B,MATCH(A8,'Labor Times'!A:A,0))</f>
        <v>4.3010000000000002</v>
      </c>
    </row>
    <row r="9" spans="1:5" x14ac:dyDescent="0.35">
      <c r="A9" t="s">
        <v>236</v>
      </c>
      <c r="B9">
        <v>1</v>
      </c>
      <c r="C9">
        <f t="shared" si="0"/>
        <v>780</v>
      </c>
      <c r="D9">
        <f>C9*INDEX('Labor Times'!C:C,MATCH(A9,'Labor Times'!A:A,0))+INDEX('Labor Times'!B:B,MATCH(A9,'Labor Times'!A:A,0))</f>
        <v>4.8469999999999995</v>
      </c>
    </row>
    <row r="10" spans="1:5" x14ac:dyDescent="0.35">
      <c r="A10" t="s">
        <v>237</v>
      </c>
      <c r="B10">
        <v>1</v>
      </c>
      <c r="C10">
        <f t="shared" si="0"/>
        <v>780</v>
      </c>
      <c r="D10">
        <f>C10*INDEX('Labor Times'!C:C,MATCH(A10,'Labor Times'!A:A,0))+INDEX('Labor Times'!B:B,MATCH(A10,'Labor Times'!A:A,0))</f>
        <v>10.146099999999999</v>
      </c>
    </row>
    <row r="11" spans="1:5" x14ac:dyDescent="0.35">
      <c r="A11" t="s">
        <v>238</v>
      </c>
      <c r="B11">
        <v>1</v>
      </c>
      <c r="C11">
        <f t="shared" si="0"/>
        <v>780</v>
      </c>
      <c r="D11">
        <f>C11*INDEX('Labor Times'!C:C,MATCH(A11,'Labor Times'!A:A,0))+INDEX('Labor Times'!B:B,MATCH(A11,'Labor Times'!A:A,0))</f>
        <v>12.654000000000002</v>
      </c>
    </row>
    <row r="12" spans="1:5" x14ac:dyDescent="0.35">
      <c r="A12" t="s">
        <v>239</v>
      </c>
      <c r="B12">
        <v>1</v>
      </c>
      <c r="C12">
        <f t="shared" si="0"/>
        <v>780</v>
      </c>
      <c r="D12">
        <f>C12*INDEX('Labor Times'!C:C,MATCH(A12,'Labor Times'!A:A,0))+INDEX('Labor Times'!B:B,MATCH(A12,'Labor Times'!A:A,0))</f>
        <v>9.9276999999999997</v>
      </c>
    </row>
    <row r="13" spans="1:5" x14ac:dyDescent="0.35">
      <c r="A13" t="s">
        <v>240</v>
      </c>
      <c r="B13">
        <v>1</v>
      </c>
      <c r="C13">
        <f t="shared" si="0"/>
        <v>780</v>
      </c>
      <c r="D13">
        <f>C13*INDEX('Labor Times'!C:C,MATCH(A13,'Labor Times'!A:A,0))+INDEX('Labor Times'!B:B,MATCH(A13,'Labor Times'!A:A,0))</f>
        <v>13.746</v>
      </c>
    </row>
  </sheetData>
  <mergeCells count="3">
    <mergeCell ref="A5:D5"/>
    <mergeCell ref="C1:E1"/>
    <mergeCell ref="C2:E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805BD-114D-428D-A689-91C60393BEDA}">
  <sheetPr codeName="Sheet9"/>
  <dimension ref="A1:D9"/>
  <sheetViews>
    <sheetView workbookViewId="0">
      <selection activeCell="I33" sqref="I33"/>
    </sheetView>
  </sheetViews>
  <sheetFormatPr defaultRowHeight="14.5" x14ac:dyDescent="0.35"/>
  <cols>
    <col min="1" max="1" width="18.7265625" bestFit="1" customWidth="1"/>
    <col min="2" max="2" width="14.7265625" bestFit="1" customWidth="1"/>
    <col min="3" max="3" width="15.26953125" bestFit="1" customWidth="1"/>
    <col min="4" max="4" width="18.7265625" bestFit="1" customWidth="1"/>
  </cols>
  <sheetData>
    <row r="1" spans="1:4" x14ac:dyDescent="0.35">
      <c r="A1" s="2" t="s">
        <v>8</v>
      </c>
      <c r="B1" s="2" t="s">
        <v>10</v>
      </c>
    </row>
    <row r="2" spans="1:4" x14ac:dyDescent="0.35">
      <c r="A2" s="2">
        <f>'ASSY. DRUM QTY.'!B7</f>
        <v>65</v>
      </c>
      <c r="B2" s="2">
        <f>A2*5</f>
        <v>325</v>
      </c>
    </row>
    <row r="4" spans="1:4" x14ac:dyDescent="0.35">
      <c r="C4" t="s">
        <v>11</v>
      </c>
      <c r="D4" t="s">
        <v>10</v>
      </c>
    </row>
    <row r="5" spans="1:4" x14ac:dyDescent="0.35">
      <c r="A5" t="s">
        <v>6357</v>
      </c>
      <c r="B5">
        <v>1</v>
      </c>
      <c r="C5" s="21">
        <v>0.57531937626203045</v>
      </c>
      <c r="D5">
        <f>MROUND(C5*$B$2,5)</f>
        <v>185</v>
      </c>
    </row>
    <row r="6" spans="1:4" x14ac:dyDescent="0.35">
      <c r="A6" t="s">
        <v>6358</v>
      </c>
      <c r="B6">
        <v>2</v>
      </c>
      <c r="C6" s="21">
        <v>0.12911899810691366</v>
      </c>
      <c r="D6">
        <f>MROUND(C6*$B$2,5)</f>
        <v>40</v>
      </c>
    </row>
    <row r="7" spans="1:4" x14ac:dyDescent="0.35">
      <c r="A7" t="s">
        <v>6359</v>
      </c>
      <c r="B7">
        <v>3</v>
      </c>
      <c r="C7" s="21">
        <v>8.8074691570360505E-2</v>
      </c>
      <c r="D7">
        <f>MROUND(C7*$B$2,5)</f>
        <v>30</v>
      </c>
    </row>
    <row r="8" spans="1:4" x14ac:dyDescent="0.35">
      <c r="A8" t="s">
        <v>6360</v>
      </c>
      <c r="B8">
        <v>4</v>
      </c>
      <c r="C8" s="21">
        <v>6.0587631277713085E-2</v>
      </c>
      <c r="D8">
        <f>MROUND(C8*$B$2,5)</f>
        <v>20</v>
      </c>
    </row>
    <row r="9" spans="1:4" x14ac:dyDescent="0.35">
      <c r="A9" t="s">
        <v>6361</v>
      </c>
      <c r="B9">
        <v>5</v>
      </c>
      <c r="C9" s="21">
        <v>2.9674613622326654E-2</v>
      </c>
      <c r="D9">
        <f>MROUND(C9*$B$2,5)</f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863FC-B871-42F9-95DC-A95139CF420E}">
  <sheetPr codeName="Sheet10"/>
  <dimension ref="A1:V125"/>
  <sheetViews>
    <sheetView topLeftCell="A70" zoomScale="55" zoomScaleNormal="55" workbookViewId="0">
      <selection activeCell="G5" sqref="G5"/>
    </sheetView>
  </sheetViews>
  <sheetFormatPr defaultRowHeight="14.5" x14ac:dyDescent="0.35"/>
  <cols>
    <col min="1" max="1" width="15.54296875" bestFit="1" customWidth="1"/>
    <col min="2" max="2" width="14.7265625" bestFit="1" customWidth="1"/>
    <col min="3" max="3" width="13.54296875" bestFit="1" customWidth="1"/>
    <col min="4" max="4" width="15.7265625" bestFit="1" customWidth="1"/>
    <col min="5" max="5" width="15.54296875" bestFit="1" customWidth="1"/>
    <col min="6" max="6" width="12.26953125" bestFit="1" customWidth="1"/>
    <col min="7" max="7" width="13.54296875" bestFit="1" customWidth="1"/>
    <col min="8" max="8" width="15.7265625" bestFit="1" customWidth="1"/>
    <col min="9" max="9" width="15.54296875" bestFit="1" customWidth="1"/>
    <col min="10" max="10" width="12.26953125" bestFit="1" customWidth="1"/>
    <col min="11" max="11" width="13.54296875" bestFit="1" customWidth="1"/>
    <col min="12" max="12" width="15.7265625" style="13" bestFit="1" customWidth="1"/>
    <col min="13" max="13" width="13.26953125" bestFit="1" customWidth="1"/>
    <col min="14" max="14" width="12.26953125" bestFit="1" customWidth="1"/>
    <col min="15" max="15" width="13.54296875" bestFit="1" customWidth="1"/>
    <col min="16" max="16" width="15.7265625" bestFit="1" customWidth="1"/>
    <col min="17" max="17" width="13.26953125" bestFit="1" customWidth="1"/>
    <col min="18" max="18" width="12.26953125" bestFit="1" customWidth="1"/>
    <col min="19" max="19" width="13.54296875" bestFit="1" customWidth="1"/>
    <col min="20" max="20" width="15.7265625" bestFit="1" customWidth="1"/>
  </cols>
  <sheetData>
    <row r="1" spans="1:22" x14ac:dyDescent="0.35">
      <c r="A1" s="2" t="s">
        <v>8</v>
      </c>
      <c r="B1" s="2" t="s">
        <v>10</v>
      </c>
      <c r="C1" s="98" t="s">
        <v>6356</v>
      </c>
      <c r="D1" s="98"/>
      <c r="E1" s="98"/>
      <c r="F1" s="98"/>
      <c r="G1" s="98"/>
      <c r="V1" s="9"/>
    </row>
    <row r="2" spans="1:22" x14ac:dyDescent="0.35">
      <c r="A2" s="2">
        <f>'ASSY. DRUM QTY.'!B4</f>
        <v>71</v>
      </c>
      <c r="B2" s="2">
        <f>A2*5</f>
        <v>355</v>
      </c>
      <c r="C2" s="98" t="str">
        <f>ROUNDUP(SUM(E5:E28,E29:E51,E52:E74,E75:E100,E101:E125),0) &amp; " Labor Hours"</f>
        <v>266 Labor Hours</v>
      </c>
      <c r="D2" s="98"/>
      <c r="E2" s="98"/>
      <c r="F2" s="98"/>
      <c r="G2" s="98"/>
      <c r="V2" s="9"/>
    </row>
    <row r="3" spans="1:22" x14ac:dyDescent="0.35">
      <c r="V3" s="9"/>
    </row>
    <row r="4" spans="1:22" x14ac:dyDescent="0.35">
      <c r="A4" s="43" t="s">
        <v>6669</v>
      </c>
      <c r="B4" s="44" t="s">
        <v>231</v>
      </c>
      <c r="C4" s="44" t="s">
        <v>189</v>
      </c>
      <c r="D4" s="44" t="s">
        <v>6670</v>
      </c>
      <c r="E4" s="44" t="s">
        <v>6345</v>
      </c>
    </row>
    <row r="5" spans="1:22" x14ac:dyDescent="0.35">
      <c r="A5" s="101">
        <v>1</v>
      </c>
      <c r="B5" s="27" t="s">
        <v>2888</v>
      </c>
      <c r="C5" s="24">
        <v>1</v>
      </c>
      <c r="D5" s="25">
        <f>C5*'A07 ASSY'!$D$5</f>
        <v>185</v>
      </c>
      <c r="E5" s="26" cm="1">
        <f t="array" ref="E5">D5*SUM(_xlfn._xlws.FILTER('Sequence Routings'!H:H,'Sequence Routings'!C:C='A07 FAB'!B5))+SUM(_xlfn._xlws.FILTER('Sequence Routings'!E:E,'Sequence Routings'!C:C='A07 FAB'!B5))</f>
        <v>35.305500000000002</v>
      </c>
    </row>
    <row r="6" spans="1:22" x14ac:dyDescent="0.35">
      <c r="A6" s="100"/>
      <c r="B6" s="27" t="s">
        <v>661</v>
      </c>
      <c r="C6" s="24">
        <v>1</v>
      </c>
      <c r="D6" s="25">
        <f>C6*'A07 ASSY'!$D$5</f>
        <v>185</v>
      </c>
      <c r="E6" s="26" cm="1">
        <f t="array" ref="E6">D6*SUM(_xlfn._xlws.FILTER('Sequence Routings'!H:H,'Sequence Routings'!C:C='A07 FAB'!B6))+SUM(_xlfn._xlws.FILTER('Sequence Routings'!E:E,'Sequence Routings'!C:C='A07 FAB'!B6))</f>
        <v>32.307050000000004</v>
      </c>
    </row>
    <row r="7" spans="1:22" x14ac:dyDescent="0.35">
      <c r="A7" s="100"/>
      <c r="B7" s="27" t="s">
        <v>3674</v>
      </c>
      <c r="C7" s="24">
        <v>1</v>
      </c>
      <c r="D7" s="25">
        <f>C7*'A07 ASSY'!$D$5</f>
        <v>185</v>
      </c>
      <c r="E7" s="26" cm="1">
        <f t="array" ref="E7">D7*SUM(_xlfn._xlws.FILTER('Sequence Routings'!H:H,'Sequence Routings'!C:C='A07 FAB'!B7))+SUM(_xlfn._xlws.FILTER('Sequence Routings'!E:E,'Sequence Routings'!C:C='A07 FAB'!B7))</f>
        <v>3.2195</v>
      </c>
    </row>
    <row r="8" spans="1:22" x14ac:dyDescent="0.35">
      <c r="A8" s="100"/>
      <c r="B8" s="27" t="s">
        <v>4726</v>
      </c>
      <c r="C8" s="24">
        <v>1</v>
      </c>
      <c r="D8" s="25">
        <f>C8*'A07 ASSY'!$D$5</f>
        <v>185</v>
      </c>
      <c r="E8" s="26" cm="1">
        <f t="array" ref="E8">D8*SUM(_xlfn._xlws.FILTER('Sequence Routings'!H:H,'Sequence Routings'!C:C='A07 FAB'!B8))+SUM(_xlfn._xlws.FILTER('Sequence Routings'!E:E,'Sequence Routings'!C:C='A07 FAB'!B8))</f>
        <v>1.11355</v>
      </c>
    </row>
    <row r="9" spans="1:22" x14ac:dyDescent="0.35">
      <c r="A9" s="100"/>
      <c r="B9" s="29" t="s">
        <v>5177</v>
      </c>
      <c r="C9" s="24">
        <v>1</v>
      </c>
      <c r="D9" s="25">
        <f>C9*'A07 ASSY'!$D$5</f>
        <v>185</v>
      </c>
      <c r="E9" s="26" cm="1">
        <f t="array" ref="E9">D9*SUM(_xlfn._xlws.FILTER('Sequence Routings'!H:H,'Sequence Routings'!C:C='A07 FAB'!B9))+SUM(_xlfn._xlws.FILTER('Sequence Routings'!E:E,'Sequence Routings'!C:C='A07 FAB'!B9))</f>
        <v>6.0664500000000006</v>
      </c>
    </row>
    <row r="10" spans="1:22" x14ac:dyDescent="0.35">
      <c r="A10" s="100"/>
      <c r="B10" s="29" t="s">
        <v>695</v>
      </c>
      <c r="C10" s="24">
        <v>1</v>
      </c>
      <c r="D10" s="25">
        <f>C10*'A07 ASSY'!$D$5</f>
        <v>185</v>
      </c>
      <c r="E10" s="26" cm="1">
        <f t="array" ref="E10">D10*SUM(_xlfn._xlws.FILTER('Sequence Routings'!H:H,'Sequence Routings'!C:C='A07 FAB'!B10))+SUM(_xlfn._xlws.FILTER('Sequence Routings'!E:E,'Sequence Routings'!C:C='A07 FAB'!B10))</f>
        <v>7.4047499999999999</v>
      </c>
    </row>
    <row r="11" spans="1:22" x14ac:dyDescent="0.35">
      <c r="A11" s="100"/>
      <c r="B11" s="27" t="s">
        <v>5509</v>
      </c>
      <c r="C11" s="24">
        <v>1</v>
      </c>
      <c r="D11" s="25">
        <f>C11*'A07 ASSY'!$D$5</f>
        <v>185</v>
      </c>
      <c r="E11" s="26" cm="1">
        <f t="array" ref="E11">D11*SUM(_xlfn._xlws.FILTER('Sequence Routings'!H:H,'Sequence Routings'!C:C='A07 FAB'!B11))+SUM(_xlfn._xlws.FILTER('Sequence Routings'!E:E,'Sequence Routings'!C:C='A07 FAB'!B11))</f>
        <v>3.2195</v>
      </c>
    </row>
    <row r="12" spans="1:22" x14ac:dyDescent="0.35">
      <c r="A12" s="100"/>
      <c r="B12" s="27" t="s">
        <v>5298</v>
      </c>
      <c r="C12" s="24">
        <v>1</v>
      </c>
      <c r="D12" s="25">
        <f>C12*'A07 ASSY'!$D$5</f>
        <v>185</v>
      </c>
      <c r="E12" s="26" cm="1">
        <f t="array" ref="E12">D12*SUM(_xlfn._xlws.FILTER('Sequence Routings'!H:H,'Sequence Routings'!C:C='A07 FAB'!B12))+SUM(_xlfn._xlws.FILTER('Sequence Routings'!E:E,'Sequence Routings'!C:C='A07 FAB'!B12))</f>
        <v>2.3220499999999999</v>
      </c>
    </row>
    <row r="13" spans="1:22" x14ac:dyDescent="0.35">
      <c r="A13" s="100"/>
      <c r="B13" s="27" t="s">
        <v>1466</v>
      </c>
      <c r="C13" s="24">
        <v>1</v>
      </c>
      <c r="D13" s="25">
        <f>C13*'A07 ASSY'!$D$5</f>
        <v>185</v>
      </c>
      <c r="E13" s="26" cm="1">
        <f t="array" ref="E13">D13*SUM(_xlfn._xlws.FILTER('Sequence Routings'!H:H,'Sequence Routings'!C:C='A07 FAB'!B13))+SUM(_xlfn._xlws.FILTER('Sequence Routings'!E:E,'Sequence Routings'!C:C='A07 FAB'!B13))</f>
        <v>0.58345000000000002</v>
      </c>
    </row>
    <row r="14" spans="1:22" x14ac:dyDescent="0.35">
      <c r="A14" s="100"/>
      <c r="B14" s="27" t="s">
        <v>4344</v>
      </c>
      <c r="C14" s="24">
        <v>1</v>
      </c>
      <c r="D14" s="25">
        <f>C14*'A07 ASSY'!$D$5</f>
        <v>185</v>
      </c>
      <c r="E14" s="26" cm="1">
        <f t="array" ref="E14">D14*SUM(_xlfn._xlws.FILTER('Sequence Routings'!H:H,'Sequence Routings'!C:C='A07 FAB'!B14))+SUM(_xlfn._xlws.FILTER('Sequence Routings'!E:E,'Sequence Routings'!C:C='A07 FAB'!B14))</f>
        <v>4.1295000000000002</v>
      </c>
    </row>
    <row r="15" spans="1:22" x14ac:dyDescent="0.35">
      <c r="A15" s="100"/>
      <c r="B15" s="27" t="s">
        <v>3696</v>
      </c>
      <c r="C15" s="24">
        <v>1</v>
      </c>
      <c r="D15" s="25">
        <f>C15*'A07 ASSY'!$D$5</f>
        <v>185</v>
      </c>
      <c r="E15" s="26" cm="1">
        <f t="array" ref="E15">D15*SUM(_xlfn._xlws.FILTER('Sequence Routings'!H:H,'Sequence Routings'!C:C='A07 FAB'!B15))+SUM(_xlfn._xlws.FILTER('Sequence Routings'!E:E,'Sequence Routings'!C:C='A07 FAB'!B15))</f>
        <v>2.831</v>
      </c>
    </row>
    <row r="16" spans="1:22" x14ac:dyDescent="0.35">
      <c r="A16" s="100"/>
      <c r="B16" s="27" t="s">
        <v>2310</v>
      </c>
      <c r="C16" s="24">
        <v>1</v>
      </c>
      <c r="D16" s="25">
        <f>C16*'A07 ASSY'!$D$5</f>
        <v>185</v>
      </c>
      <c r="E16" s="26" cm="1">
        <f t="array" ref="E16">D16*SUM(_xlfn._xlws.FILTER('Sequence Routings'!H:H,'Sequence Routings'!C:C='A07 FAB'!B16))+SUM(_xlfn._xlws.FILTER('Sequence Routings'!E:E,'Sequence Routings'!C:C='A07 FAB'!B16))</f>
        <v>1.7323500000000003</v>
      </c>
    </row>
    <row r="17" spans="1:5" x14ac:dyDescent="0.35">
      <c r="A17" s="100"/>
      <c r="B17" s="27" t="s">
        <v>4322</v>
      </c>
      <c r="C17" s="24">
        <v>1</v>
      </c>
      <c r="D17" s="25">
        <f>C17*'A07 ASSY'!$D$5</f>
        <v>185</v>
      </c>
      <c r="E17" s="26" cm="1">
        <f t="array" ref="E17">D17*SUM(_xlfn._xlws.FILTER('Sequence Routings'!H:H,'Sequence Routings'!C:C='A07 FAB'!B17))+SUM(_xlfn._xlws.FILTER('Sequence Routings'!E:E,'Sequence Routings'!C:C='A07 FAB'!B17))</f>
        <v>1.7484999999999999</v>
      </c>
    </row>
    <row r="18" spans="1:5" x14ac:dyDescent="0.35">
      <c r="A18" s="100"/>
      <c r="B18" s="27" t="s">
        <v>1508</v>
      </c>
      <c r="C18" s="24">
        <v>1</v>
      </c>
      <c r="D18" s="25">
        <f>C18*'A07 ASSY'!$D$5</f>
        <v>185</v>
      </c>
      <c r="E18" s="26" cm="1">
        <f t="array" ref="E18">D18*SUM(_xlfn._xlws.FILTER('Sequence Routings'!H:H,'Sequence Routings'!C:C='A07 FAB'!B18))+SUM(_xlfn._xlws.FILTER('Sequence Routings'!E:E,'Sequence Routings'!C:C='A07 FAB'!B18))</f>
        <v>1.7684499999999999</v>
      </c>
    </row>
    <row r="19" spans="1:5" x14ac:dyDescent="0.35">
      <c r="A19" s="100"/>
      <c r="B19" s="27" t="s">
        <v>1865</v>
      </c>
      <c r="C19" s="24">
        <v>1</v>
      </c>
      <c r="D19" s="25">
        <f>C19*'A07 ASSY'!$D$5</f>
        <v>185</v>
      </c>
      <c r="E19" s="26" cm="1">
        <f t="array" ref="E19">D19*SUM(_xlfn._xlws.FILTER('Sequence Routings'!H:H,'Sequence Routings'!C:C='A07 FAB'!B19))+SUM(_xlfn._xlws.FILTER('Sequence Routings'!E:E,'Sequence Routings'!C:C='A07 FAB'!B19))</f>
        <v>4.4185000000000008</v>
      </c>
    </row>
    <row r="20" spans="1:5" x14ac:dyDescent="0.35">
      <c r="A20" s="100"/>
      <c r="B20" s="27" t="s">
        <v>4884</v>
      </c>
      <c r="C20" s="24">
        <v>1</v>
      </c>
      <c r="D20" s="25">
        <f>C20*'A07 ASSY'!$D$5</f>
        <v>185</v>
      </c>
      <c r="E20" s="26" cm="1">
        <f t="array" ref="E20">D20*SUM(_xlfn._xlws.FILTER('Sequence Routings'!H:H,'Sequence Routings'!C:C='A07 FAB'!B20))+SUM(_xlfn._xlws.FILTER('Sequence Routings'!E:E,'Sequence Routings'!C:C='A07 FAB'!B20))</f>
        <v>10.077249999999999</v>
      </c>
    </row>
    <row r="21" spans="1:5" x14ac:dyDescent="0.35">
      <c r="A21" s="100"/>
      <c r="B21" s="27" t="s">
        <v>1409</v>
      </c>
      <c r="C21" s="24">
        <v>1</v>
      </c>
      <c r="D21" s="25">
        <f>C21*'A07 ASSY'!$D$5</f>
        <v>185</v>
      </c>
      <c r="E21" s="26" cm="1">
        <f t="array" ref="E21">D21*SUM(_xlfn._xlws.FILTER('Sequence Routings'!H:H,'Sequence Routings'!C:C='A07 FAB'!B21))+SUM(_xlfn._xlws.FILTER('Sequence Routings'!E:E,'Sequence Routings'!C:C='A07 FAB'!B21))</f>
        <v>0.30135000000000001</v>
      </c>
    </row>
    <row r="22" spans="1:5" x14ac:dyDescent="0.35">
      <c r="A22" s="100"/>
      <c r="B22" s="27" t="s">
        <v>6119</v>
      </c>
      <c r="C22" s="24">
        <v>1</v>
      </c>
      <c r="D22" s="25">
        <f>C22*'A07 ASSY'!$D$5</f>
        <v>185</v>
      </c>
      <c r="E22" s="26" cm="1">
        <f t="array" ref="E22">D22*SUM(_xlfn._xlws.FILTER('Sequence Routings'!H:H,'Sequence Routings'!C:C='A07 FAB'!B22))+SUM(_xlfn._xlws.FILTER('Sequence Routings'!E:E,'Sequence Routings'!C:C='A07 FAB'!B22))</f>
        <v>2.3125</v>
      </c>
    </row>
    <row r="23" spans="1:5" x14ac:dyDescent="0.35">
      <c r="A23" s="100"/>
      <c r="B23" s="27" t="s">
        <v>377</v>
      </c>
      <c r="C23" s="24">
        <v>1</v>
      </c>
      <c r="D23" s="25">
        <f>C23*'A07 ASSY'!$D$5</f>
        <v>185</v>
      </c>
      <c r="E23" s="26" cm="1">
        <f t="array" ref="E23">D23*SUM(_xlfn._xlws.FILTER('Sequence Routings'!H:H,'Sequence Routings'!C:C='A07 FAB'!B23))+SUM(_xlfn._xlws.FILTER('Sequence Routings'!E:E,'Sequence Routings'!C:C='A07 FAB'!B23))</f>
        <v>6.3693000000000008</v>
      </c>
    </row>
    <row r="24" spans="1:5" x14ac:dyDescent="0.35">
      <c r="A24" s="100"/>
      <c r="B24" s="27" t="s">
        <v>1082</v>
      </c>
      <c r="C24" s="24">
        <v>1</v>
      </c>
      <c r="D24" s="25">
        <f>C24*'A07 ASSY'!$D$5</f>
        <v>185</v>
      </c>
      <c r="E24" s="26" cm="1">
        <f t="array" ref="E24">D24*SUM(_xlfn._xlws.FILTER('Sequence Routings'!H:H,'Sequence Routings'!C:C='A07 FAB'!B24))+SUM(_xlfn._xlws.FILTER('Sequence Routings'!E:E,'Sequence Routings'!C:C='A07 FAB'!B24))</f>
        <v>7.7525000000000004</v>
      </c>
    </row>
    <row r="25" spans="1:5" x14ac:dyDescent="0.35">
      <c r="A25" s="100"/>
      <c r="B25" s="27" t="s">
        <v>3301</v>
      </c>
      <c r="C25" s="24">
        <v>1</v>
      </c>
      <c r="D25" s="25">
        <f>C25*'A07 ASSY'!$D$5</f>
        <v>185</v>
      </c>
      <c r="E25" s="26" cm="1">
        <f t="array" ref="E25">D25*SUM(_xlfn._xlws.FILTER('Sequence Routings'!H:H,'Sequence Routings'!C:C='A07 FAB'!B25))+SUM(_xlfn._xlws.FILTER('Sequence Routings'!E:E,'Sequence Routings'!C:C='A07 FAB'!B25))</f>
        <v>7.3843500000000004</v>
      </c>
    </row>
    <row r="26" spans="1:5" x14ac:dyDescent="0.35">
      <c r="A26" s="100"/>
      <c r="B26" s="27" t="s">
        <v>5603</v>
      </c>
      <c r="C26" s="24">
        <v>1</v>
      </c>
      <c r="D26" s="25">
        <f>C26*'A07 ASSY'!$D$5</f>
        <v>185</v>
      </c>
      <c r="E26" s="26" cm="1">
        <f t="array" ref="E26">D26*SUM(_xlfn._xlws.FILTER('Sequence Routings'!H:H,'Sequence Routings'!C:C='A07 FAB'!B26))+SUM(_xlfn._xlws.FILTER('Sequence Routings'!E:E,'Sequence Routings'!C:C='A07 FAB'!B26))</f>
        <v>10.280999999999999</v>
      </c>
    </row>
    <row r="27" spans="1:5" x14ac:dyDescent="0.35">
      <c r="A27" s="100"/>
      <c r="B27" s="30">
        <v>105944</v>
      </c>
      <c r="C27" s="31">
        <v>1</v>
      </c>
      <c r="D27" s="25">
        <f>C27*'A07 ASSY'!$D$5</f>
        <v>185</v>
      </c>
      <c r="E27" s="26" cm="1">
        <f t="array" ref="E27">D27*SUM(_xlfn._xlws.FILTER('Sequence Routings'!H:H,'Sequence Routings'!C:C='A07 FAB'!B27))+SUM(_xlfn._xlws.FILTER('Sequence Routings'!E:E,'Sequence Routings'!C:C='A07 FAB'!B27))</f>
        <v>0.82095000000000007</v>
      </c>
    </row>
    <row r="28" spans="1:5" x14ac:dyDescent="0.35">
      <c r="A28" s="100"/>
      <c r="B28" s="36">
        <v>105017</v>
      </c>
      <c r="C28" s="35">
        <v>1</v>
      </c>
      <c r="D28" s="25">
        <f>C28*'A07 ASSY'!$D$5</f>
        <v>185</v>
      </c>
      <c r="E28" s="26" cm="1">
        <f t="array" ref="E28">D28*SUM(_xlfn._xlws.FILTER('Sequence Routings'!H:H,'Sequence Routings'!C:C='A07 FAB'!B28))+SUM(_xlfn._xlws.FILTER('Sequence Routings'!E:E,'Sequence Routings'!C:C='A07 FAB'!B28))</f>
        <v>3.3212999999999999</v>
      </c>
    </row>
    <row r="29" spans="1:5" x14ac:dyDescent="0.35">
      <c r="A29" s="100">
        <v>2</v>
      </c>
      <c r="B29" s="27" t="s">
        <v>1567</v>
      </c>
      <c r="C29" s="24">
        <v>1</v>
      </c>
      <c r="D29" s="25">
        <f>C29*'A07 ASSY'!$D$6</f>
        <v>40</v>
      </c>
      <c r="E29" s="26" cm="1">
        <f t="array" ref="E29">D29*SUM(_xlfn._xlws.FILTER('Sequence Routings'!H:H,'Sequence Routings'!C:C='A07 FAB'!B29))+SUM(_xlfn._xlws.FILTER('Sequence Routings'!E:E,'Sequence Routings'!C:C='A07 FAB'!B29))</f>
        <v>6.7667999999999999</v>
      </c>
    </row>
    <row r="30" spans="1:5" x14ac:dyDescent="0.35">
      <c r="A30" s="100"/>
      <c r="B30" s="27">
        <v>104432</v>
      </c>
      <c r="C30" s="24">
        <v>1</v>
      </c>
      <c r="D30" s="25">
        <f>C30*'A07 ASSY'!$D$6</f>
        <v>40</v>
      </c>
      <c r="E30" s="26" cm="1">
        <f t="array" ref="E30">D30*SUM(_xlfn._xlws.FILTER('Sequence Routings'!H:H,'Sequence Routings'!C:C='A07 FAB'!B30))+SUM(_xlfn._xlws.FILTER('Sequence Routings'!E:E,'Sequence Routings'!C:C='A07 FAB'!B30))</f>
        <v>0.41000000000000003</v>
      </c>
    </row>
    <row r="31" spans="1:5" x14ac:dyDescent="0.35">
      <c r="A31" s="100"/>
      <c r="B31" s="27" t="s">
        <v>3674</v>
      </c>
      <c r="C31" s="24">
        <v>1</v>
      </c>
      <c r="D31" s="25">
        <f>C31*'A07 ASSY'!$D$6</f>
        <v>40</v>
      </c>
      <c r="E31" s="26" cm="1">
        <f t="array" ref="E31">D31*SUM(_xlfn._xlws.FILTER('Sequence Routings'!H:H,'Sequence Routings'!C:C='A07 FAB'!B31))+SUM(_xlfn._xlws.FILTER('Sequence Routings'!E:E,'Sequence Routings'!C:C='A07 FAB'!B31))</f>
        <v>1.0880000000000001</v>
      </c>
    </row>
    <row r="32" spans="1:5" x14ac:dyDescent="0.35">
      <c r="A32" s="100"/>
      <c r="B32" s="27" t="s">
        <v>4726</v>
      </c>
      <c r="C32" s="24">
        <v>1</v>
      </c>
      <c r="D32" s="25">
        <f>C32*'A07 ASSY'!$D$6</f>
        <v>40</v>
      </c>
      <c r="E32" s="26" cm="1">
        <f t="array" ref="E32">D32*SUM(_xlfn._xlws.FILTER('Sequence Routings'!H:H,'Sequence Routings'!C:C='A07 FAB'!B32))+SUM(_xlfn._xlws.FILTER('Sequence Routings'!E:E,'Sequence Routings'!C:C='A07 FAB'!B32))</f>
        <v>0.43930000000000002</v>
      </c>
    </row>
    <row r="33" spans="1:5" x14ac:dyDescent="0.35">
      <c r="A33" s="100"/>
      <c r="B33" s="27" t="s">
        <v>1865</v>
      </c>
      <c r="C33" s="24">
        <v>1</v>
      </c>
      <c r="D33" s="25">
        <f>C33*'A07 ASSY'!$D$6</f>
        <v>40</v>
      </c>
      <c r="E33" s="26" cm="1">
        <f t="array" ref="E33">D33*SUM(_xlfn._xlws.FILTER('Sequence Routings'!H:H,'Sequence Routings'!C:C='A07 FAB'!B33))+SUM(_xlfn._xlws.FILTER('Sequence Routings'!E:E,'Sequence Routings'!C:C='A07 FAB'!B33))</f>
        <v>1.2140000000000002</v>
      </c>
    </row>
    <row r="34" spans="1:5" x14ac:dyDescent="0.35">
      <c r="A34" s="100"/>
      <c r="B34" s="27" t="s">
        <v>4884</v>
      </c>
      <c r="C34" s="24">
        <v>1</v>
      </c>
      <c r="D34" s="25">
        <f>C34*'A07 ASSY'!$D$6</f>
        <v>40</v>
      </c>
      <c r="E34" s="26" cm="1">
        <f t="array" ref="E34">D34*SUM(_xlfn._xlws.FILTER('Sequence Routings'!H:H,'Sequence Routings'!C:C='A07 FAB'!B34))+SUM(_xlfn._xlws.FILTER('Sequence Routings'!E:E,'Sequence Routings'!C:C='A07 FAB'!B34))</f>
        <v>2.4401000000000002</v>
      </c>
    </row>
    <row r="35" spans="1:5" x14ac:dyDescent="0.35">
      <c r="A35" s="100"/>
      <c r="B35" s="27" t="s">
        <v>5509</v>
      </c>
      <c r="C35" s="24">
        <v>1</v>
      </c>
      <c r="D35" s="25">
        <f>C35*'A07 ASSY'!$D$6</f>
        <v>40</v>
      </c>
      <c r="E35" s="26" cm="1">
        <f t="array" ref="E35">D35*SUM(_xlfn._xlws.FILTER('Sequence Routings'!H:H,'Sequence Routings'!C:C='A07 FAB'!B35))+SUM(_xlfn._xlws.FILTER('Sequence Routings'!E:E,'Sequence Routings'!C:C='A07 FAB'!B35))</f>
        <v>1.0880000000000001</v>
      </c>
    </row>
    <row r="36" spans="1:5" x14ac:dyDescent="0.35">
      <c r="A36" s="100"/>
      <c r="B36" s="27" t="s">
        <v>5298</v>
      </c>
      <c r="C36" s="24">
        <v>1</v>
      </c>
      <c r="D36" s="25">
        <f>C36*'A07 ASSY'!$D$6</f>
        <v>40</v>
      </c>
      <c r="E36" s="26" cm="1">
        <f t="array" ref="E36">D36*SUM(_xlfn._xlws.FILTER('Sequence Routings'!H:H,'Sequence Routings'!C:C='A07 FAB'!B36))+SUM(_xlfn._xlws.FILTER('Sequence Routings'!E:E,'Sequence Routings'!C:C='A07 FAB'!B36))</f>
        <v>0.76329999999999987</v>
      </c>
    </row>
    <row r="37" spans="1:5" x14ac:dyDescent="0.35">
      <c r="A37" s="100"/>
      <c r="B37" s="27" t="s">
        <v>1466</v>
      </c>
      <c r="C37" s="24">
        <v>1</v>
      </c>
      <c r="D37" s="25">
        <f>C37*'A07 ASSY'!$D$6</f>
        <v>40</v>
      </c>
      <c r="E37" s="26" cm="1">
        <f t="array" ref="E37">D37*SUM(_xlfn._xlws.FILTER('Sequence Routings'!H:H,'Sequence Routings'!C:C='A07 FAB'!B37))+SUM(_xlfn._xlws.FILTER('Sequence Routings'!E:E,'Sequence Routings'!C:C='A07 FAB'!B37))</f>
        <v>0.38480000000000003</v>
      </c>
    </row>
    <row r="38" spans="1:5" x14ac:dyDescent="0.35">
      <c r="A38" s="100"/>
      <c r="B38" s="27" t="s">
        <v>4344</v>
      </c>
      <c r="C38" s="24">
        <v>1</v>
      </c>
      <c r="D38" s="25">
        <f>C38*'A07 ASSY'!$D$6</f>
        <v>40</v>
      </c>
      <c r="E38" s="26" cm="1">
        <f t="array" ref="E38">D38*SUM(_xlfn._xlws.FILTER('Sequence Routings'!H:H,'Sequence Routings'!C:C='A07 FAB'!B38))+SUM(_xlfn._xlws.FILTER('Sequence Routings'!E:E,'Sequence Routings'!C:C='A07 FAB'!B38))</f>
        <v>1.1540999999999999</v>
      </c>
    </row>
    <row r="39" spans="1:5" x14ac:dyDescent="0.35">
      <c r="A39" s="100"/>
      <c r="B39" s="27" t="s">
        <v>3696</v>
      </c>
      <c r="C39" s="24">
        <v>1</v>
      </c>
      <c r="D39" s="25">
        <f>C39*'A07 ASSY'!$D$6</f>
        <v>40</v>
      </c>
      <c r="E39" s="26" cm="1">
        <f t="array" ref="E39">D39*SUM(_xlfn._xlws.FILTER('Sequence Routings'!H:H,'Sequence Routings'!C:C='A07 FAB'!B39))+SUM(_xlfn._xlws.FILTER('Sequence Routings'!E:E,'Sequence Routings'!C:C='A07 FAB'!B39))</f>
        <v>1.004</v>
      </c>
    </row>
    <row r="40" spans="1:5" x14ac:dyDescent="0.35">
      <c r="A40" s="100"/>
      <c r="B40" s="27" t="s">
        <v>2310</v>
      </c>
      <c r="C40" s="24">
        <v>1</v>
      </c>
      <c r="D40" s="25">
        <f>C40*'A07 ASSY'!$D$6</f>
        <v>40</v>
      </c>
      <c r="E40" s="26" cm="1">
        <f t="array" ref="E40">D40*SUM(_xlfn._xlws.FILTER('Sequence Routings'!H:H,'Sequence Routings'!C:C='A07 FAB'!B40))+SUM(_xlfn._xlws.FILTER('Sequence Routings'!E:E,'Sequence Routings'!C:C='A07 FAB'!B40))</f>
        <v>0.69850000000000001</v>
      </c>
    </row>
    <row r="41" spans="1:5" x14ac:dyDescent="0.35">
      <c r="A41" s="100"/>
      <c r="B41" s="27" t="s">
        <v>4322</v>
      </c>
      <c r="C41" s="24">
        <v>1</v>
      </c>
      <c r="D41" s="25">
        <f>C41*'A07 ASSY'!$D$6</f>
        <v>40</v>
      </c>
      <c r="E41" s="26" cm="1">
        <f t="array" ref="E41">D41*SUM(_xlfn._xlws.FILTER('Sequence Routings'!H:H,'Sequence Routings'!C:C='A07 FAB'!B41))+SUM(_xlfn._xlws.FILTER('Sequence Routings'!E:E,'Sequence Routings'!C:C='A07 FAB'!B41))</f>
        <v>0.57399999999999995</v>
      </c>
    </row>
    <row r="42" spans="1:5" x14ac:dyDescent="0.35">
      <c r="A42" s="100"/>
      <c r="B42" s="27" t="s">
        <v>1508</v>
      </c>
      <c r="C42" s="24">
        <v>1</v>
      </c>
      <c r="D42" s="25">
        <f>C42*'A07 ASSY'!$D$6</f>
        <v>40</v>
      </c>
      <c r="E42" s="26" cm="1">
        <f t="array" ref="E42">D42*SUM(_xlfn._xlws.FILTER('Sequence Routings'!H:H,'Sequence Routings'!C:C='A07 FAB'!B42))+SUM(_xlfn._xlws.FILTER('Sequence Routings'!E:E,'Sequence Routings'!C:C='A07 FAB'!B42))</f>
        <v>0.58089999999999997</v>
      </c>
    </row>
    <row r="43" spans="1:5" x14ac:dyDescent="0.35">
      <c r="A43" s="100"/>
      <c r="B43" s="29">
        <v>104433</v>
      </c>
      <c r="C43" s="24">
        <v>1</v>
      </c>
      <c r="D43" s="25">
        <f>C43*'A07 ASSY'!$D$6</f>
        <v>40</v>
      </c>
      <c r="E43" s="26" cm="1">
        <f t="array" ref="E43">D43*SUM(_xlfn._xlws.FILTER('Sequence Routings'!H:H,'Sequence Routings'!C:C='A07 FAB'!B43))+SUM(_xlfn._xlws.FILTER('Sequence Routings'!E:E,'Sequence Routings'!C:C='A07 FAB'!B43))</f>
        <v>4.0217000000000001</v>
      </c>
    </row>
    <row r="44" spans="1:5" x14ac:dyDescent="0.35">
      <c r="A44" s="100"/>
      <c r="B44" s="27" t="s">
        <v>1409</v>
      </c>
      <c r="C44" s="24">
        <v>1</v>
      </c>
      <c r="D44" s="25">
        <f>C44*'A07 ASSY'!$D$6</f>
        <v>40</v>
      </c>
      <c r="E44" s="26" cm="1">
        <f t="array" ref="E44">D44*SUM(_xlfn._xlws.FILTER('Sequence Routings'!H:H,'Sequence Routings'!C:C='A07 FAB'!B44))+SUM(_xlfn._xlws.FILTER('Sequence Routings'!E:E,'Sequence Routings'!C:C='A07 FAB'!B44))</f>
        <v>0.19840000000000002</v>
      </c>
    </row>
    <row r="45" spans="1:5" x14ac:dyDescent="0.35">
      <c r="A45" s="100"/>
      <c r="B45" s="27" t="s">
        <v>6119</v>
      </c>
      <c r="C45" s="24">
        <v>1</v>
      </c>
      <c r="D45" s="25">
        <f>C45*'A07 ASSY'!$D$6</f>
        <v>40</v>
      </c>
      <c r="E45" s="26" cm="1">
        <f t="array" ref="E45">D45*SUM(_xlfn._xlws.FILTER('Sequence Routings'!H:H,'Sequence Routings'!C:C='A07 FAB'!B45))+SUM(_xlfn._xlws.FILTER('Sequence Routings'!E:E,'Sequence Routings'!C:C='A07 FAB'!B45))</f>
        <v>0.5</v>
      </c>
    </row>
    <row r="46" spans="1:5" x14ac:dyDescent="0.35">
      <c r="A46" s="100"/>
      <c r="B46" s="27" t="s">
        <v>377</v>
      </c>
      <c r="C46" s="24">
        <v>1</v>
      </c>
      <c r="D46" s="25">
        <f>C46*'A07 ASSY'!$D$6</f>
        <v>40</v>
      </c>
      <c r="E46" s="26" cm="1">
        <f t="array" ref="E46">D46*SUM(_xlfn._xlws.FILTER('Sequence Routings'!H:H,'Sequence Routings'!C:C='A07 FAB'!B46))+SUM(_xlfn._xlws.FILTER('Sequence Routings'!E:E,'Sequence Routings'!C:C='A07 FAB'!B46))</f>
        <v>2.9473000000000003</v>
      </c>
    </row>
    <row r="47" spans="1:5" x14ac:dyDescent="0.35">
      <c r="A47" s="100"/>
      <c r="B47" s="27" t="s">
        <v>1082</v>
      </c>
      <c r="C47" s="24">
        <v>1</v>
      </c>
      <c r="D47" s="25">
        <f>C47*'A07 ASSY'!$D$6</f>
        <v>40</v>
      </c>
      <c r="E47" s="26" cm="1">
        <f t="array" ref="E47">D47*SUM(_xlfn._xlws.FILTER('Sequence Routings'!H:H,'Sequence Routings'!C:C='A07 FAB'!B47))+SUM(_xlfn._xlws.FILTER('Sequence Routings'!E:E,'Sequence Routings'!C:C='A07 FAB'!B47))</f>
        <v>2.1960999999999999</v>
      </c>
    </row>
    <row r="48" spans="1:5" x14ac:dyDescent="0.35">
      <c r="A48" s="100"/>
      <c r="B48" s="27" t="s">
        <v>3301</v>
      </c>
      <c r="C48" s="24">
        <v>1</v>
      </c>
      <c r="D48" s="25">
        <f>C48*'A07 ASSY'!$D$6</f>
        <v>40</v>
      </c>
      <c r="E48" s="26" cm="1">
        <f t="array" ref="E48">D48*SUM(_xlfn._xlws.FILTER('Sequence Routings'!H:H,'Sequence Routings'!C:C='A07 FAB'!B48))+SUM(_xlfn._xlws.FILTER('Sequence Routings'!E:E,'Sequence Routings'!C:C='A07 FAB'!B48))</f>
        <v>2.1165000000000003</v>
      </c>
    </row>
    <row r="49" spans="1:5" x14ac:dyDescent="0.35">
      <c r="A49" s="100"/>
      <c r="B49" s="27" t="s">
        <v>5603</v>
      </c>
      <c r="C49" s="24">
        <v>1</v>
      </c>
      <c r="D49" s="25">
        <f>C49*'A07 ASSY'!$D$6</f>
        <v>40</v>
      </c>
      <c r="E49" s="26" cm="1">
        <f t="array" ref="E49">D49*SUM(_xlfn._xlws.FILTER('Sequence Routings'!H:H,'Sequence Routings'!C:C='A07 FAB'!B49))+SUM(_xlfn._xlws.FILTER('Sequence Routings'!E:E,'Sequence Routings'!C:C='A07 FAB'!B49))</f>
        <v>2.7004000000000001</v>
      </c>
    </row>
    <row r="50" spans="1:5" x14ac:dyDescent="0.35">
      <c r="A50" s="100"/>
      <c r="B50" s="30">
        <v>105944</v>
      </c>
      <c r="C50" s="31">
        <v>1</v>
      </c>
      <c r="D50" s="25">
        <f>C50*'A07 ASSY'!$D$6</f>
        <v>40</v>
      </c>
      <c r="E50" s="26" cm="1">
        <f t="array" ref="E50">D50*SUM(_xlfn._xlws.FILTER('Sequence Routings'!H:H,'Sequence Routings'!C:C='A07 FAB'!B50))+SUM(_xlfn._xlws.FILTER('Sequence Routings'!E:E,'Sequence Routings'!C:C='A07 FAB'!B50))</f>
        <v>0.37290000000000001</v>
      </c>
    </row>
    <row r="51" spans="1:5" x14ac:dyDescent="0.35">
      <c r="A51" s="100"/>
      <c r="B51" s="33">
        <v>103995</v>
      </c>
      <c r="C51" s="28">
        <v>1</v>
      </c>
      <c r="D51" s="25">
        <f>C51*'A07 ASSY'!$D$6</f>
        <v>40</v>
      </c>
      <c r="E51" s="26" cm="1">
        <f t="array" ref="E51">D51*SUM(_xlfn._xlws.FILTER('Sequence Routings'!H:H,'Sequence Routings'!C:C='A07 FAB'!B51))+SUM(_xlfn._xlws.FILTER('Sequence Routings'!E:E,'Sequence Routings'!C:C='A07 FAB'!B51))</f>
        <v>1.6701000000000001</v>
      </c>
    </row>
    <row r="52" spans="1:5" x14ac:dyDescent="0.35">
      <c r="A52" s="100">
        <v>3</v>
      </c>
      <c r="B52" s="27" t="s">
        <v>3702</v>
      </c>
      <c r="C52" s="24">
        <v>1</v>
      </c>
      <c r="D52" s="25">
        <f>C52*'A07 ASSY'!$D$7</f>
        <v>30</v>
      </c>
      <c r="E52" s="26" cm="1">
        <f t="array" ref="E52">D52*SUM(_xlfn._xlws.FILTER('Sequence Routings'!H:H,'Sequence Routings'!C:C='A07 FAB'!B52))+SUM(_xlfn._xlws.FILTER('Sequence Routings'!E:E,'Sequence Routings'!C:C='A07 FAB'!B52))</f>
        <v>5.1001000000000003</v>
      </c>
    </row>
    <row r="53" spans="1:5" x14ac:dyDescent="0.35">
      <c r="A53" s="100"/>
      <c r="B53" s="27" t="s">
        <v>5776</v>
      </c>
      <c r="C53" s="24">
        <v>1</v>
      </c>
      <c r="D53" s="25">
        <f>C53*'A07 ASSY'!$D$7</f>
        <v>30</v>
      </c>
      <c r="E53" s="26" cm="1">
        <f t="array" ref="E53">D53*SUM(_xlfn._xlws.FILTER('Sequence Routings'!H:H,'Sequence Routings'!C:C='A07 FAB'!B53))+SUM(_xlfn._xlws.FILTER('Sequence Routings'!E:E,'Sequence Routings'!C:C='A07 FAB'!B53))</f>
        <v>3.6487999999999996</v>
      </c>
    </row>
    <row r="54" spans="1:5" x14ac:dyDescent="0.35">
      <c r="A54" s="100"/>
      <c r="B54" s="27">
        <v>100044</v>
      </c>
      <c r="C54" s="24">
        <v>1</v>
      </c>
      <c r="D54" s="25">
        <f>C54*'A07 ASSY'!$D$7</f>
        <v>30</v>
      </c>
      <c r="E54" s="26" cm="1">
        <f t="array" ref="E54">D54*SUM(_xlfn._xlws.FILTER('Sequence Routings'!H:H,'Sequence Routings'!C:C='A07 FAB'!B54))+SUM(_xlfn._xlws.FILTER('Sequence Routings'!E:E,'Sequence Routings'!C:C='A07 FAB'!B54))</f>
        <v>1.016</v>
      </c>
    </row>
    <row r="55" spans="1:5" x14ac:dyDescent="0.35">
      <c r="A55" s="100"/>
      <c r="B55" s="27">
        <v>100040</v>
      </c>
      <c r="C55" s="24">
        <v>1</v>
      </c>
      <c r="D55" s="25">
        <f>C55*'A07 ASSY'!$D$7</f>
        <v>30</v>
      </c>
      <c r="E55" s="26" cm="1">
        <f t="array" ref="E55">D55*SUM(_xlfn._xlws.FILTER('Sequence Routings'!H:H,'Sequence Routings'!C:C='A07 FAB'!B55))+SUM(_xlfn._xlws.FILTER('Sequence Routings'!E:E,'Sequence Routings'!C:C='A07 FAB'!B55))</f>
        <v>1.1154999999999999</v>
      </c>
    </row>
    <row r="56" spans="1:5" x14ac:dyDescent="0.35">
      <c r="A56" s="100"/>
      <c r="B56" s="27" t="s">
        <v>5248</v>
      </c>
      <c r="C56" s="24">
        <v>1</v>
      </c>
      <c r="D56" s="25">
        <f>C56*'A07 ASSY'!$D$7</f>
        <v>30</v>
      </c>
      <c r="E56" s="26" cm="1">
        <f t="array" ref="E56">D56*SUM(_xlfn._xlws.FILTER('Sequence Routings'!H:H,'Sequence Routings'!C:C='A07 FAB'!B56))+SUM(_xlfn._xlws.FILTER('Sequence Routings'!E:E,'Sequence Routings'!C:C='A07 FAB'!B56))</f>
        <v>1.8498999999999999</v>
      </c>
    </row>
    <row r="57" spans="1:5" x14ac:dyDescent="0.35">
      <c r="A57" s="100"/>
      <c r="B57" s="27" t="s">
        <v>4885</v>
      </c>
      <c r="C57" s="24">
        <v>1</v>
      </c>
      <c r="D57" s="25">
        <f>C57*'A07 ASSY'!$D$7</f>
        <v>30</v>
      </c>
      <c r="E57" s="26" cm="1">
        <f t="array" ref="E57">D57*SUM(_xlfn._xlws.FILTER('Sequence Routings'!H:H,'Sequence Routings'!C:C='A07 FAB'!B57))+SUM(_xlfn._xlws.FILTER('Sequence Routings'!E:E,'Sequence Routings'!C:C='A07 FAB'!B57))</f>
        <v>2.3111999999999999</v>
      </c>
    </row>
    <row r="58" spans="1:5" x14ac:dyDescent="0.35">
      <c r="A58" s="100"/>
      <c r="B58" s="27" t="s">
        <v>5509</v>
      </c>
      <c r="C58" s="24">
        <v>1</v>
      </c>
      <c r="D58" s="25">
        <f>C58*'A07 ASSY'!$D$7</f>
        <v>30</v>
      </c>
      <c r="E58" s="26" cm="1">
        <f t="array" ref="E58">D58*SUM(_xlfn._xlws.FILTER('Sequence Routings'!H:H,'Sequence Routings'!C:C='A07 FAB'!B58))+SUM(_xlfn._xlws.FILTER('Sequence Routings'!E:E,'Sequence Routings'!C:C='A07 FAB'!B58))</f>
        <v>0.94100000000000006</v>
      </c>
    </row>
    <row r="59" spans="1:5" x14ac:dyDescent="0.35">
      <c r="A59" s="100"/>
      <c r="B59" s="27" t="s">
        <v>5298</v>
      </c>
      <c r="C59" s="24">
        <v>1</v>
      </c>
      <c r="D59" s="25">
        <f>C59*'A07 ASSY'!$D$7</f>
        <v>30</v>
      </c>
      <c r="E59" s="26" cm="1">
        <f t="array" ref="E59">D59*SUM(_xlfn._xlws.FILTER('Sequence Routings'!H:H,'Sequence Routings'!C:C='A07 FAB'!B59))+SUM(_xlfn._xlws.FILTER('Sequence Routings'!E:E,'Sequence Routings'!C:C='A07 FAB'!B59))</f>
        <v>0.65579999999999994</v>
      </c>
    </row>
    <row r="60" spans="1:5" x14ac:dyDescent="0.35">
      <c r="A60" s="100"/>
      <c r="B60" s="27" t="s">
        <v>1466</v>
      </c>
      <c r="C60" s="24">
        <v>1</v>
      </c>
      <c r="D60" s="25">
        <f>C60*'A07 ASSY'!$D$7</f>
        <v>30</v>
      </c>
      <c r="E60" s="26" cm="1">
        <f t="array" ref="E60">D60*SUM(_xlfn._xlws.FILTER('Sequence Routings'!H:H,'Sequence Routings'!C:C='A07 FAB'!B60))+SUM(_xlfn._xlws.FILTER('Sequence Routings'!E:E,'Sequence Routings'!C:C='A07 FAB'!B60))</f>
        <v>0.37109999999999999</v>
      </c>
    </row>
    <row r="61" spans="1:5" x14ac:dyDescent="0.35">
      <c r="A61" s="100"/>
      <c r="B61" s="27" t="s">
        <v>4344</v>
      </c>
      <c r="C61" s="24">
        <v>1</v>
      </c>
      <c r="D61" s="25">
        <f>C61*'A07 ASSY'!$D$7</f>
        <v>30</v>
      </c>
      <c r="E61" s="26" cm="1">
        <f t="array" ref="E61">D61*SUM(_xlfn._xlws.FILTER('Sequence Routings'!H:H,'Sequence Routings'!C:C='A07 FAB'!B61))+SUM(_xlfn._xlws.FILTER('Sequence Routings'!E:E,'Sequence Routings'!C:C='A07 FAB'!B61))</f>
        <v>0.94890000000000008</v>
      </c>
    </row>
    <row r="62" spans="1:5" x14ac:dyDescent="0.35">
      <c r="A62" s="100"/>
      <c r="B62" s="27" t="s">
        <v>3696</v>
      </c>
      <c r="C62" s="24">
        <v>1</v>
      </c>
      <c r="D62" s="25">
        <f>C62*'A07 ASSY'!$D$7</f>
        <v>30</v>
      </c>
      <c r="E62" s="26" cm="1">
        <f t="array" ref="E62">D62*SUM(_xlfn._xlws.FILTER('Sequence Routings'!H:H,'Sequence Routings'!C:C='A07 FAB'!B62))+SUM(_xlfn._xlws.FILTER('Sequence Routings'!E:E,'Sequence Routings'!C:C='A07 FAB'!B62))</f>
        <v>0.878</v>
      </c>
    </row>
    <row r="63" spans="1:5" x14ac:dyDescent="0.35">
      <c r="A63" s="100"/>
      <c r="B63" s="27" t="s">
        <v>2310</v>
      </c>
      <c r="C63" s="24">
        <v>1</v>
      </c>
      <c r="D63" s="25">
        <f>C63*'A07 ASSY'!$D$7</f>
        <v>30</v>
      </c>
      <c r="E63" s="26" cm="1">
        <f t="array" ref="E63">D63*SUM(_xlfn._xlws.FILTER('Sequence Routings'!H:H,'Sequence Routings'!C:C='A07 FAB'!B63))+SUM(_xlfn._xlws.FILTER('Sequence Routings'!E:E,'Sequence Routings'!C:C='A07 FAB'!B63))</f>
        <v>0.62719999999999998</v>
      </c>
    </row>
    <row r="64" spans="1:5" x14ac:dyDescent="0.35">
      <c r="A64" s="100"/>
      <c r="B64" s="27" t="s">
        <v>6027</v>
      </c>
      <c r="C64" s="24">
        <v>1</v>
      </c>
      <c r="D64" s="25">
        <f>C64*'A07 ASSY'!$D$7</f>
        <v>30</v>
      </c>
      <c r="E64" s="26" cm="1">
        <f t="array" ref="E64">D64*SUM(_xlfn._xlws.FILTER('Sequence Routings'!H:H,'Sequence Routings'!C:C='A07 FAB'!B64))+SUM(_xlfn._xlws.FILTER('Sequence Routings'!E:E,'Sequence Routings'!C:C='A07 FAB'!B64))</f>
        <v>0.74990000000000001</v>
      </c>
    </row>
    <row r="65" spans="1:5" x14ac:dyDescent="0.35">
      <c r="A65" s="100"/>
      <c r="B65" s="27" t="s">
        <v>3785</v>
      </c>
      <c r="C65" s="24">
        <v>1</v>
      </c>
      <c r="D65" s="25">
        <f>C65*'A07 ASSY'!$D$7</f>
        <v>30</v>
      </c>
      <c r="E65" s="26" cm="1">
        <f t="array" ref="E65">D65*SUM(_xlfn._xlws.FILTER('Sequence Routings'!H:H,'Sequence Routings'!C:C='A07 FAB'!B65))+SUM(_xlfn._xlws.FILTER('Sequence Routings'!E:E,'Sequence Routings'!C:C='A07 FAB'!B65))</f>
        <v>2.7433000000000001</v>
      </c>
    </row>
    <row r="66" spans="1:5" x14ac:dyDescent="0.35">
      <c r="A66" s="100"/>
      <c r="B66" s="27" t="s">
        <v>1409</v>
      </c>
      <c r="C66" s="24">
        <v>1</v>
      </c>
      <c r="D66" s="25">
        <f>C66*'A07 ASSY'!$D$7</f>
        <v>30</v>
      </c>
      <c r="E66" s="26" cm="1">
        <f t="array" ref="E66">D66*SUM(_xlfn._xlws.FILTER('Sequence Routings'!H:H,'Sequence Routings'!C:C='A07 FAB'!B66))+SUM(_xlfn._xlws.FILTER('Sequence Routings'!E:E,'Sequence Routings'!C:C='A07 FAB'!B66))</f>
        <v>0.19130000000000003</v>
      </c>
    </row>
    <row r="67" spans="1:5" x14ac:dyDescent="0.35">
      <c r="A67" s="100"/>
      <c r="B67" s="27" t="s">
        <v>6119</v>
      </c>
      <c r="C67" s="24">
        <v>1</v>
      </c>
      <c r="D67" s="25">
        <f>C67*'A07 ASSY'!$D$7</f>
        <v>30</v>
      </c>
      <c r="E67" s="26" cm="1">
        <f t="array" ref="E67">D67*SUM(_xlfn._xlws.FILTER('Sequence Routings'!H:H,'Sequence Routings'!C:C='A07 FAB'!B67))+SUM(_xlfn._xlws.FILTER('Sequence Routings'!E:E,'Sequence Routings'!C:C='A07 FAB'!B67))</f>
        <v>0.375</v>
      </c>
    </row>
    <row r="68" spans="1:5" x14ac:dyDescent="0.35">
      <c r="A68" s="100"/>
      <c r="B68" s="27" t="s">
        <v>377</v>
      </c>
      <c r="C68" s="24">
        <v>1</v>
      </c>
      <c r="D68" s="25">
        <f>C68*'A07 ASSY'!$D$7</f>
        <v>30</v>
      </c>
      <c r="E68" s="26" cm="1">
        <f t="array" ref="E68">D68*SUM(_xlfn._xlws.FILTER('Sequence Routings'!H:H,'Sequence Routings'!C:C='A07 FAB'!B68))+SUM(_xlfn._xlws.FILTER('Sequence Routings'!E:E,'Sequence Routings'!C:C='A07 FAB'!B68))</f>
        <v>2.7113</v>
      </c>
    </row>
    <row r="69" spans="1:5" x14ac:dyDescent="0.35">
      <c r="A69" s="100"/>
      <c r="B69" s="27" t="s">
        <v>1082</v>
      </c>
      <c r="C69" s="24">
        <v>1</v>
      </c>
      <c r="D69" s="25">
        <f>C69*'A07 ASSY'!$D$7</f>
        <v>30</v>
      </c>
      <c r="E69" s="26" cm="1">
        <f t="array" ref="E69">D69*SUM(_xlfn._xlws.FILTER('Sequence Routings'!H:H,'Sequence Routings'!C:C='A07 FAB'!B69))+SUM(_xlfn._xlws.FILTER('Sequence Routings'!E:E,'Sequence Routings'!C:C='A07 FAB'!B69))</f>
        <v>1.8129</v>
      </c>
    </row>
    <row r="70" spans="1:5" x14ac:dyDescent="0.35">
      <c r="A70" s="100"/>
      <c r="B70" s="27" t="s">
        <v>3301</v>
      </c>
      <c r="C70" s="24">
        <v>1</v>
      </c>
      <c r="D70" s="25">
        <f>C70*'A07 ASSY'!$D$7</f>
        <v>30</v>
      </c>
      <c r="E70" s="26" cm="1">
        <f t="array" ref="E70">D70*SUM(_xlfn._xlws.FILTER('Sequence Routings'!H:H,'Sequence Routings'!C:C='A07 FAB'!B70))+SUM(_xlfn._xlws.FILTER('Sequence Routings'!E:E,'Sequence Routings'!C:C='A07 FAB'!B70))</f>
        <v>1.7532000000000001</v>
      </c>
    </row>
    <row r="71" spans="1:5" x14ac:dyDescent="0.35">
      <c r="A71" s="100"/>
      <c r="B71" s="27" t="s">
        <v>5603</v>
      </c>
      <c r="C71" s="24">
        <v>1</v>
      </c>
      <c r="D71" s="25">
        <f>C71*'A07 ASSY'!$D$7</f>
        <v>30</v>
      </c>
      <c r="E71" s="26" cm="1">
        <f t="array" ref="E71">D71*SUM(_xlfn._xlws.FILTER('Sequence Routings'!H:H,'Sequence Routings'!C:C='A07 FAB'!B71))+SUM(_xlfn._xlws.FILTER('Sequence Routings'!E:E,'Sequence Routings'!C:C='A07 FAB'!B71))</f>
        <v>2.1776</v>
      </c>
    </row>
    <row r="72" spans="1:5" x14ac:dyDescent="0.35">
      <c r="A72" s="100"/>
      <c r="B72" s="30">
        <v>105944</v>
      </c>
      <c r="C72" s="31">
        <v>1</v>
      </c>
      <c r="D72" s="25">
        <f>C72*'A07 ASSY'!$D$7</f>
        <v>30</v>
      </c>
      <c r="E72" s="26" cm="1">
        <f t="array" ref="E72">D72*SUM(_xlfn._xlws.FILTER('Sequence Routings'!H:H,'Sequence Routings'!C:C='A07 FAB'!B72))+SUM(_xlfn._xlws.FILTER('Sequence Routings'!E:E,'Sequence Routings'!C:C='A07 FAB'!B72))</f>
        <v>0.34200000000000003</v>
      </c>
    </row>
    <row r="73" spans="1:5" x14ac:dyDescent="0.35">
      <c r="A73" s="100"/>
      <c r="B73" s="32">
        <v>100554</v>
      </c>
      <c r="C73" s="28">
        <v>1</v>
      </c>
      <c r="D73" s="25">
        <f>C73*'A07 ASSY'!$D$7</f>
        <v>30</v>
      </c>
      <c r="E73" s="26" cm="1">
        <f t="array" ref="E73">D73*SUM(_xlfn._xlws.FILTER('Sequence Routings'!H:H,'Sequence Routings'!C:C='A07 FAB'!B73))+SUM(_xlfn._xlws.FILTER('Sequence Routings'!E:E,'Sequence Routings'!C:C='A07 FAB'!B73))</f>
        <v>1.0044999999999999</v>
      </c>
    </row>
    <row r="74" spans="1:5" x14ac:dyDescent="0.35">
      <c r="A74" s="100"/>
      <c r="B74" s="34">
        <v>105017</v>
      </c>
      <c r="C74" s="35">
        <v>1</v>
      </c>
      <c r="D74" s="25">
        <f>C74*'A07 ASSY'!$D$7</f>
        <v>30</v>
      </c>
      <c r="E74" s="26" cm="1">
        <f t="array" ref="E74">D74*SUM(_xlfn._xlws.FILTER('Sequence Routings'!H:H,'Sequence Routings'!C:C='A07 FAB'!B74))+SUM(_xlfn._xlws.FILTER('Sequence Routings'!E:E,'Sequence Routings'!C:C='A07 FAB'!B74))</f>
        <v>1.0272999999999999</v>
      </c>
    </row>
    <row r="75" spans="1:5" x14ac:dyDescent="0.35">
      <c r="A75" s="100">
        <v>4</v>
      </c>
      <c r="B75" s="25" t="s">
        <v>4654</v>
      </c>
      <c r="C75" s="28">
        <v>1</v>
      </c>
      <c r="D75" s="25">
        <f>C75*'A07 ASSY'!$D$8</f>
        <v>20</v>
      </c>
      <c r="E75" s="26" cm="1">
        <f t="array" ref="E75">D75*SUM(_xlfn._xlws.FILTER('Sequence Routings'!H:H,'Sequence Routings'!C:C='A07 FAB'!B75))+SUM(_xlfn._xlws.FILTER('Sequence Routings'!E:E,'Sequence Routings'!C:C='A07 FAB'!B75))</f>
        <v>0.53339999999999999</v>
      </c>
    </row>
    <row r="76" spans="1:5" x14ac:dyDescent="0.35">
      <c r="A76" s="100"/>
      <c r="B76" s="25">
        <v>100078</v>
      </c>
      <c r="C76" s="28">
        <v>1</v>
      </c>
      <c r="D76" s="25">
        <f>C76*'A07 ASSY'!$D$8</f>
        <v>20</v>
      </c>
      <c r="E76" s="26" cm="1">
        <f t="array" ref="E76">D76*SUM(_xlfn._xlws.FILTER('Sequence Routings'!H:H,'Sequence Routings'!C:C='A07 FAB'!B76))+SUM(_xlfn._xlws.FILTER('Sequence Routings'!E:E,'Sequence Routings'!C:C='A07 FAB'!B76))</f>
        <v>0.76700000000000002</v>
      </c>
    </row>
    <row r="77" spans="1:5" x14ac:dyDescent="0.35">
      <c r="A77" s="100"/>
      <c r="B77" s="25">
        <v>100199</v>
      </c>
      <c r="C77" s="28">
        <v>1</v>
      </c>
      <c r="D77" s="25">
        <f>C77*'A07 ASSY'!$D$8</f>
        <v>20</v>
      </c>
      <c r="E77" s="26" cm="1">
        <f t="array" ref="E77">D77*SUM(_xlfn._xlws.FILTER('Sequence Routings'!H:H,'Sequence Routings'!C:C='A07 FAB'!B77))+SUM(_xlfn._xlws.FILTER('Sequence Routings'!E:E,'Sequence Routings'!C:C='A07 FAB'!B77))</f>
        <v>1.0657000000000001</v>
      </c>
    </row>
    <row r="78" spans="1:5" x14ac:dyDescent="0.35">
      <c r="A78" s="100"/>
      <c r="B78" s="25">
        <v>100080</v>
      </c>
      <c r="C78" s="28">
        <v>1</v>
      </c>
      <c r="D78" s="25">
        <f>C78*'A07 ASSY'!$D$8</f>
        <v>20</v>
      </c>
      <c r="E78" s="26" cm="1">
        <f t="array" ref="E78">D78*SUM(_xlfn._xlws.FILTER('Sequence Routings'!H:H,'Sequence Routings'!C:C='A07 FAB'!B78))+SUM(_xlfn._xlws.FILTER('Sequence Routings'!E:E,'Sequence Routings'!C:C='A07 FAB'!B78))</f>
        <v>1.7625</v>
      </c>
    </row>
    <row r="79" spans="1:5" x14ac:dyDescent="0.35">
      <c r="A79" s="100"/>
      <c r="B79" s="25">
        <v>100058</v>
      </c>
      <c r="C79" s="28">
        <v>1</v>
      </c>
      <c r="D79" s="25">
        <f>C79*'A07 ASSY'!$D$8</f>
        <v>20</v>
      </c>
      <c r="E79" s="26" cm="1">
        <f t="array" ref="E79">D79*SUM(_xlfn._xlws.FILTER('Sequence Routings'!H:H,'Sequence Routings'!C:C='A07 FAB'!B79))+SUM(_xlfn._xlws.FILTER('Sequence Routings'!E:E,'Sequence Routings'!C:C='A07 FAB'!B79))</f>
        <v>1.3045</v>
      </c>
    </row>
    <row r="80" spans="1:5" x14ac:dyDescent="0.35">
      <c r="A80" s="100"/>
      <c r="B80" s="25">
        <v>100059</v>
      </c>
      <c r="C80" s="28">
        <v>1</v>
      </c>
      <c r="D80" s="25">
        <f>C80*'A07 ASSY'!$D$8</f>
        <v>20</v>
      </c>
      <c r="E80" s="26" cm="1">
        <f t="array" ref="E80">D80*SUM(_xlfn._xlws.FILTER('Sequence Routings'!H:H,'Sequence Routings'!C:C='A07 FAB'!B80))+SUM(_xlfn._xlws.FILTER('Sequence Routings'!E:E,'Sequence Routings'!C:C='A07 FAB'!B80))</f>
        <v>1.4347000000000003</v>
      </c>
    </row>
    <row r="81" spans="1:5" x14ac:dyDescent="0.35">
      <c r="A81" s="100"/>
      <c r="B81" s="25" t="s">
        <v>870</v>
      </c>
      <c r="C81" s="28">
        <v>1</v>
      </c>
      <c r="D81" s="25">
        <f>C81*'A07 ASSY'!$D$8</f>
        <v>20</v>
      </c>
      <c r="E81" s="26" cm="1">
        <f t="array" ref="E81">D81*SUM(_xlfn._xlws.FILTER('Sequence Routings'!H:H,'Sequence Routings'!C:C='A07 FAB'!B81))+SUM(_xlfn._xlws.FILTER('Sequence Routings'!E:E,'Sequence Routings'!C:C='A07 FAB'!B81))</f>
        <v>0.7</v>
      </c>
    </row>
    <row r="82" spans="1:5" x14ac:dyDescent="0.35">
      <c r="A82" s="100"/>
      <c r="B82" s="27">
        <v>100411</v>
      </c>
      <c r="C82" s="28">
        <v>1</v>
      </c>
      <c r="D82" s="25">
        <f>C82*'A07 ASSY'!$D$8</f>
        <v>20</v>
      </c>
      <c r="E82" s="26" cm="1">
        <f t="array" ref="E82">D82*SUM(_xlfn._xlws.FILTER('Sequence Routings'!H:H,'Sequence Routings'!C:C='A07 FAB'!B82))+SUM(_xlfn._xlws.FILTER('Sequence Routings'!E:E,'Sequence Routings'!C:C='A07 FAB'!B82))</f>
        <v>0.96700000000000008</v>
      </c>
    </row>
    <row r="83" spans="1:5" x14ac:dyDescent="0.35">
      <c r="A83" s="100"/>
      <c r="B83" s="25">
        <v>100077</v>
      </c>
      <c r="C83" s="28">
        <v>1</v>
      </c>
      <c r="D83" s="25">
        <f>C83*'A07 ASSY'!$D$8</f>
        <v>20</v>
      </c>
      <c r="E83" s="26" cm="1">
        <f t="array" ref="E83">D83*SUM(_xlfn._xlws.FILTER('Sequence Routings'!H:H,'Sequence Routings'!C:C='A07 FAB'!B83))+SUM(_xlfn._xlws.FILTER('Sequence Routings'!E:E,'Sequence Routings'!C:C='A07 FAB'!B83))</f>
        <v>1.9386999999999999</v>
      </c>
    </row>
    <row r="84" spans="1:5" x14ac:dyDescent="0.35">
      <c r="A84" s="100"/>
      <c r="B84" s="27" t="s">
        <v>4914</v>
      </c>
      <c r="C84" s="24">
        <v>1</v>
      </c>
      <c r="D84" s="25">
        <f>C84*'A07 ASSY'!$D$8</f>
        <v>20</v>
      </c>
      <c r="E84" s="26" cm="1">
        <f t="array" ref="E84">D84*SUM(_xlfn._xlws.FILTER('Sequence Routings'!H:H,'Sequence Routings'!C:C='A07 FAB'!B84))+SUM(_xlfn._xlws.FILTER('Sequence Routings'!E:E,'Sequence Routings'!C:C='A07 FAB'!B84))</f>
        <v>0.26700000000000002</v>
      </c>
    </row>
    <row r="85" spans="1:5" x14ac:dyDescent="0.35">
      <c r="A85" s="100"/>
      <c r="B85" s="27" t="s">
        <v>5869</v>
      </c>
      <c r="C85" s="24">
        <v>1</v>
      </c>
      <c r="D85" s="25">
        <f>C85*'A07 ASSY'!$D$8</f>
        <v>20</v>
      </c>
      <c r="E85" s="26" cm="1">
        <f t="array" ref="E85">D85*SUM(_xlfn._xlws.FILTER('Sequence Routings'!H:H,'Sequence Routings'!C:C='A07 FAB'!B85))+SUM(_xlfn._xlws.FILTER('Sequence Routings'!E:E,'Sequence Routings'!C:C='A07 FAB'!B85))</f>
        <v>0.26700000000000002</v>
      </c>
    </row>
    <row r="86" spans="1:5" x14ac:dyDescent="0.35">
      <c r="A86" s="100"/>
      <c r="B86" s="27" t="s">
        <v>5432</v>
      </c>
      <c r="C86" s="24">
        <v>2</v>
      </c>
      <c r="D86" s="25">
        <f>C86*'A07 ASSY'!$D$8</f>
        <v>40</v>
      </c>
      <c r="E86" s="26" cm="1">
        <f t="array" ref="E86">D86*SUM(_xlfn._xlws.FILTER('Sequence Routings'!H:H,'Sequence Routings'!C:C='A07 FAB'!B86))+SUM(_xlfn._xlws.FILTER('Sequence Routings'!E:E,'Sequence Routings'!C:C='A07 FAB'!B86))</f>
        <v>0.60809999999999997</v>
      </c>
    </row>
    <row r="87" spans="1:5" x14ac:dyDescent="0.35">
      <c r="A87" s="100"/>
      <c r="B87" s="27">
        <v>100068</v>
      </c>
      <c r="C87" s="24">
        <v>1</v>
      </c>
      <c r="D87" s="25">
        <f>C87*'A07 ASSY'!$D$8</f>
        <v>20</v>
      </c>
      <c r="E87" s="26" cm="1">
        <f t="array" ref="E87">D87*SUM(_xlfn._xlws.FILTER('Sequence Routings'!H:H,'Sequence Routings'!C:C='A07 FAB'!B87))+SUM(_xlfn._xlws.FILTER('Sequence Routings'!E:E,'Sequence Routings'!C:C='A07 FAB'!B87))</f>
        <v>1.0255000000000001</v>
      </c>
    </row>
    <row r="88" spans="1:5" x14ac:dyDescent="0.35">
      <c r="A88" s="100"/>
      <c r="B88" s="27">
        <v>100066</v>
      </c>
      <c r="C88" s="24">
        <v>1</v>
      </c>
      <c r="D88" s="25">
        <f>C88*'A07 ASSY'!$D$8</f>
        <v>20</v>
      </c>
      <c r="E88" s="26" cm="1">
        <f t="array" ref="E88">D88*SUM(_xlfn._xlws.FILTER('Sequence Routings'!H:H,'Sequence Routings'!C:C='A07 FAB'!B88))+SUM(_xlfn._xlws.FILTER('Sequence Routings'!E:E,'Sequence Routings'!C:C='A07 FAB'!B88))</f>
        <v>0.90139999999999998</v>
      </c>
    </row>
    <row r="89" spans="1:5" x14ac:dyDescent="0.35">
      <c r="A89" s="100"/>
      <c r="B89" s="27" t="s">
        <v>1409</v>
      </c>
      <c r="C89" s="24">
        <v>1</v>
      </c>
      <c r="D89" s="25">
        <f>C89*'A07 ASSY'!$D$8</f>
        <v>20</v>
      </c>
      <c r="E89" s="26" cm="1">
        <f t="array" ref="E89">D89*SUM(_xlfn._xlws.FILTER('Sequence Routings'!H:H,'Sequence Routings'!C:C='A07 FAB'!B89))+SUM(_xlfn._xlws.FILTER('Sequence Routings'!E:E,'Sequence Routings'!C:C='A07 FAB'!B89))</f>
        <v>0.1842</v>
      </c>
    </row>
    <row r="90" spans="1:5" x14ac:dyDescent="0.35">
      <c r="A90" s="100"/>
      <c r="B90" s="25" t="s">
        <v>3405</v>
      </c>
      <c r="C90" s="24">
        <v>1</v>
      </c>
      <c r="D90" s="25">
        <f>C90*'A07 ASSY'!$D$8</f>
        <v>20</v>
      </c>
      <c r="E90" s="26" cm="1">
        <f t="array" ref="E90">D90*SUM(_xlfn._xlws.FILTER('Sequence Routings'!H:H,'Sequence Routings'!C:C='A07 FAB'!B90))+SUM(_xlfn._xlws.FILTER('Sequence Routings'!E:E,'Sequence Routings'!C:C='A07 FAB'!B90))</f>
        <v>1.0048000000000001</v>
      </c>
    </row>
    <row r="91" spans="1:5" x14ac:dyDescent="0.35">
      <c r="A91" s="100"/>
      <c r="B91" s="27">
        <v>100081</v>
      </c>
      <c r="C91" s="24">
        <v>1</v>
      </c>
      <c r="D91" s="25">
        <f>C91*'A07 ASSY'!$D$8</f>
        <v>20</v>
      </c>
      <c r="E91" s="26" cm="1">
        <f t="array" ref="E91">D91*SUM(_xlfn._xlws.FILTER('Sequence Routings'!H:H,'Sequence Routings'!C:C='A07 FAB'!B91))+SUM(_xlfn._xlws.FILTER('Sequence Routings'!E:E,'Sequence Routings'!C:C='A07 FAB'!B91))</f>
        <v>1.3385</v>
      </c>
    </row>
    <row r="92" spans="1:5" x14ac:dyDescent="0.35">
      <c r="A92" s="100"/>
      <c r="B92" s="27">
        <v>100408</v>
      </c>
      <c r="C92" s="24">
        <v>1</v>
      </c>
      <c r="D92" s="25">
        <f>C92*'A07 ASSY'!$D$8</f>
        <v>20</v>
      </c>
      <c r="E92" s="26" cm="1">
        <f t="array" ref="E92">D92*SUM(_xlfn._xlws.FILTER('Sequence Routings'!H:H,'Sequence Routings'!C:C='A07 FAB'!B92))+SUM(_xlfn._xlws.FILTER('Sequence Routings'!E:E,'Sequence Routings'!C:C='A07 FAB'!B92))</f>
        <v>0.52149999999999996</v>
      </c>
    </row>
    <row r="93" spans="1:5" x14ac:dyDescent="0.35">
      <c r="A93" s="100"/>
      <c r="B93" s="25" t="s">
        <v>6090</v>
      </c>
      <c r="C93" s="24">
        <v>1</v>
      </c>
      <c r="D93" s="25">
        <f>C93*'A07 ASSY'!$D$8</f>
        <v>20</v>
      </c>
      <c r="E93" s="26" cm="1">
        <f t="array" ref="E93">D93*SUM(_xlfn._xlws.FILTER('Sequence Routings'!H:H,'Sequence Routings'!C:C='A07 FAB'!B93))+SUM(_xlfn._xlws.FILTER('Sequence Routings'!E:E,'Sequence Routings'!C:C='A07 FAB'!B93))</f>
        <v>0.76659999999999995</v>
      </c>
    </row>
    <row r="94" spans="1:5" x14ac:dyDescent="0.35">
      <c r="A94" s="100"/>
      <c r="B94" s="27">
        <v>101050</v>
      </c>
      <c r="C94" s="24">
        <v>1</v>
      </c>
      <c r="D94" s="25">
        <f>C94*'A07 ASSY'!$D$8</f>
        <v>20</v>
      </c>
      <c r="E94" s="26" cm="1">
        <f t="array" ref="E94">D94*SUM(_xlfn._xlws.FILTER('Sequence Routings'!H:H,'Sequence Routings'!C:C='A07 FAB'!B94))+SUM(_xlfn._xlws.FILTER('Sequence Routings'!E:E,'Sequence Routings'!C:C='A07 FAB'!B94))</f>
        <v>0.16660000000000003</v>
      </c>
    </row>
    <row r="95" spans="1:5" x14ac:dyDescent="0.35">
      <c r="A95" s="100"/>
      <c r="B95" s="27">
        <v>101045</v>
      </c>
      <c r="C95" s="24">
        <v>1</v>
      </c>
      <c r="D95" s="25">
        <f>C95*'A07 ASSY'!$D$8</f>
        <v>20</v>
      </c>
      <c r="E95" s="26" cm="1">
        <f t="array" ref="E95">D95*SUM(_xlfn._xlws.FILTER('Sequence Routings'!H:H,'Sequence Routings'!C:C='A07 FAB'!B95))+SUM(_xlfn._xlws.FILTER('Sequence Routings'!E:E,'Sequence Routings'!C:C='A07 FAB'!B95))</f>
        <v>0.84149999999999991</v>
      </c>
    </row>
    <row r="96" spans="1:5" x14ac:dyDescent="0.35">
      <c r="A96" s="100"/>
      <c r="B96" s="27">
        <v>101046</v>
      </c>
      <c r="C96" s="24">
        <v>1</v>
      </c>
      <c r="D96" s="25">
        <f>C96*'A07 ASSY'!$D$8</f>
        <v>20</v>
      </c>
      <c r="E96" s="26" cm="1">
        <f t="array" ref="E96">D96*SUM(_xlfn._xlws.FILTER('Sequence Routings'!H:H,'Sequence Routings'!C:C='A07 FAB'!B96))+SUM(_xlfn._xlws.FILTER('Sequence Routings'!E:E,'Sequence Routings'!C:C='A07 FAB'!B96))</f>
        <v>0.87102999999999997</v>
      </c>
    </row>
    <row r="97" spans="1:5" x14ac:dyDescent="0.35">
      <c r="A97" s="100"/>
      <c r="B97" s="25" t="s">
        <v>2833</v>
      </c>
      <c r="C97" s="24">
        <v>1</v>
      </c>
      <c r="D97" s="25">
        <f>C97*'A07 ASSY'!$D$8</f>
        <v>20</v>
      </c>
      <c r="E97" s="26" cm="1">
        <f t="array" ref="E97">D97*SUM(_xlfn._xlws.FILTER('Sequence Routings'!H:H,'Sequence Routings'!C:C='A07 FAB'!B97))+SUM(_xlfn._xlws.FILTER('Sequence Routings'!E:E,'Sequence Routings'!C:C='A07 FAB'!B97))</f>
        <v>0.26660000000000006</v>
      </c>
    </row>
    <row r="98" spans="1:5" x14ac:dyDescent="0.35">
      <c r="A98" s="100"/>
      <c r="B98" s="27">
        <v>101047</v>
      </c>
      <c r="C98" s="24">
        <v>1</v>
      </c>
      <c r="D98" s="25">
        <f>C98*'A07 ASSY'!$D$8</f>
        <v>20</v>
      </c>
      <c r="E98" s="26" cm="1">
        <f t="array" ref="E98">D98*SUM(_xlfn._xlws.FILTER('Sequence Routings'!H:H,'Sequence Routings'!C:C='A07 FAB'!B98))+SUM(_xlfn._xlws.FILTER('Sequence Routings'!E:E,'Sequence Routings'!C:C='A07 FAB'!B98))</f>
        <v>0.68676999999999999</v>
      </c>
    </row>
    <row r="99" spans="1:5" x14ac:dyDescent="0.35">
      <c r="A99" s="100"/>
      <c r="B99" s="13">
        <v>105944</v>
      </c>
      <c r="C99">
        <v>1</v>
      </c>
      <c r="D99" s="9">
        <f>C99*'A07 ASSY'!$D$8</f>
        <v>20</v>
      </c>
      <c r="E99" s="26" cm="1">
        <f t="array" ref="E99">D99*SUM(_xlfn._xlws.FILTER('Sequence Routings'!H:H,'Sequence Routings'!C:C='A07 FAB'!B99))+SUM(_xlfn._xlws.FILTER('Sequence Routings'!E:E,'Sequence Routings'!C:C='A07 FAB'!B99))</f>
        <v>0.31110000000000004</v>
      </c>
    </row>
    <row r="100" spans="1:5" x14ac:dyDescent="0.35">
      <c r="A100" s="100"/>
      <c r="B100" s="13">
        <v>100083</v>
      </c>
      <c r="C100">
        <v>1</v>
      </c>
      <c r="D100" s="9">
        <f>C100*'A07 ASSY'!$D$8</f>
        <v>20</v>
      </c>
      <c r="E100" s="26" cm="1">
        <f t="array" ref="E100">D100*SUM(_xlfn._xlws.FILTER('Sequence Routings'!H:H,'Sequence Routings'!C:C='A07 FAB'!B100))+SUM(_xlfn._xlws.FILTER('Sequence Routings'!E:E,'Sequence Routings'!C:C='A07 FAB'!B100))</f>
        <v>1.3733</v>
      </c>
    </row>
    <row r="101" spans="1:5" x14ac:dyDescent="0.35">
      <c r="A101" s="100">
        <v>5</v>
      </c>
      <c r="B101" s="25" t="s">
        <v>696</v>
      </c>
      <c r="C101" s="24">
        <v>1</v>
      </c>
      <c r="D101" s="25">
        <f>C101*'A07 ASSY'!$D$9</f>
        <v>10</v>
      </c>
      <c r="E101" s="26" cm="1">
        <f t="array" ref="E101">D101*SUM(_xlfn._xlws.FILTER('Sequence Routings'!H:H,'Sequence Routings'!C:C='A07 FAB'!B101))+SUM(_xlfn._xlws.FILTER('Sequence Routings'!E:E,'Sequence Routings'!C:C='A07 FAB'!B101))</f>
        <v>0.26670000000000005</v>
      </c>
    </row>
    <row r="102" spans="1:5" x14ac:dyDescent="0.35">
      <c r="A102" s="100"/>
      <c r="B102" s="25">
        <v>100070</v>
      </c>
      <c r="C102" s="24">
        <v>1</v>
      </c>
      <c r="D102" s="25">
        <f>C102*'A07 ASSY'!$D$9</f>
        <v>10</v>
      </c>
      <c r="E102" s="26" cm="1">
        <f t="array" ref="E102">D102*SUM(_xlfn._xlws.FILTER('Sequence Routings'!H:H,'Sequence Routings'!C:C='A07 FAB'!B102))+SUM(_xlfn._xlws.FILTER('Sequence Routings'!E:E,'Sequence Routings'!C:C='A07 FAB'!B102))</f>
        <v>1.2758</v>
      </c>
    </row>
    <row r="103" spans="1:5" x14ac:dyDescent="0.35">
      <c r="A103" s="100"/>
      <c r="B103" s="25">
        <v>100199</v>
      </c>
      <c r="C103" s="24">
        <v>1</v>
      </c>
      <c r="D103" s="25">
        <f>C103*'A07 ASSY'!$D$9</f>
        <v>10</v>
      </c>
      <c r="E103" s="26" cm="1">
        <f t="array" ref="E103">D103*SUM(_xlfn._xlws.FILTER('Sequence Routings'!H:H,'Sequence Routings'!C:C='A07 FAB'!B103))+SUM(_xlfn._xlws.FILTER('Sequence Routings'!E:E,'Sequence Routings'!C:C='A07 FAB'!B103))</f>
        <v>0.78300000000000003</v>
      </c>
    </row>
    <row r="104" spans="1:5" x14ac:dyDescent="0.35">
      <c r="A104" s="100"/>
      <c r="B104" s="25">
        <v>100057</v>
      </c>
      <c r="C104" s="24">
        <v>1</v>
      </c>
      <c r="D104" s="25">
        <f>C104*'A07 ASSY'!$D$9</f>
        <v>10</v>
      </c>
      <c r="E104" s="26" cm="1">
        <f t="array" ref="E104">D104*SUM(_xlfn._xlws.FILTER('Sequence Routings'!H:H,'Sequence Routings'!C:C='A07 FAB'!B104))+SUM(_xlfn._xlws.FILTER('Sequence Routings'!E:E,'Sequence Routings'!C:C='A07 FAB'!B104))</f>
        <v>1.2130000000000001</v>
      </c>
    </row>
    <row r="105" spans="1:5" x14ac:dyDescent="0.35">
      <c r="A105" s="100"/>
      <c r="B105" s="25">
        <v>100058</v>
      </c>
      <c r="C105" s="24">
        <v>1</v>
      </c>
      <c r="D105" s="25">
        <f>C105*'A07 ASSY'!$D$9</f>
        <v>10</v>
      </c>
      <c r="E105" s="26" cm="1">
        <f t="array" ref="E105">D105*SUM(_xlfn._xlws.FILTER('Sequence Routings'!H:H,'Sequence Routings'!C:C='A07 FAB'!B105))+SUM(_xlfn._xlws.FILTER('Sequence Routings'!E:E,'Sequence Routings'!C:C='A07 FAB'!B105))</f>
        <v>0.88739999999999997</v>
      </c>
    </row>
    <row r="106" spans="1:5" x14ac:dyDescent="0.35">
      <c r="A106" s="100"/>
      <c r="B106" s="25">
        <v>100059</v>
      </c>
      <c r="C106" s="24">
        <v>1</v>
      </c>
      <c r="D106" s="25">
        <f>C106*'A07 ASSY'!$D$9</f>
        <v>10</v>
      </c>
      <c r="E106" s="26" cm="1">
        <f t="array" ref="E106">D106*SUM(_xlfn._xlws.FILTER('Sequence Routings'!H:H,'Sequence Routings'!C:C='A07 FAB'!B106))+SUM(_xlfn._xlws.FILTER('Sequence Routings'!E:E,'Sequence Routings'!C:C='A07 FAB'!B106))</f>
        <v>1.0910000000000002</v>
      </c>
    </row>
    <row r="107" spans="1:5" x14ac:dyDescent="0.35">
      <c r="A107" s="100"/>
      <c r="B107" s="25" t="s">
        <v>1354</v>
      </c>
      <c r="C107" s="24">
        <v>1</v>
      </c>
      <c r="D107" s="25">
        <f>C107*'A07 ASSY'!$D$9</f>
        <v>10</v>
      </c>
      <c r="E107" s="26" cm="1">
        <f t="array" ref="E107">D107*SUM(_xlfn._xlws.FILTER('Sequence Routings'!H:H,'Sequence Routings'!C:C='A07 FAB'!B107))+SUM(_xlfn._xlws.FILTER('Sequence Routings'!E:E,'Sequence Routings'!C:C='A07 FAB'!B107))</f>
        <v>0.4</v>
      </c>
    </row>
    <row r="108" spans="1:5" x14ac:dyDescent="0.35">
      <c r="A108" s="100"/>
      <c r="B108" s="27">
        <v>100410</v>
      </c>
      <c r="C108" s="24">
        <v>1</v>
      </c>
      <c r="D108" s="25">
        <f>C108*'A07 ASSY'!$D$9</f>
        <v>10</v>
      </c>
      <c r="E108" s="26" cm="1">
        <f t="array" ref="E108">D108*SUM(_xlfn._xlws.FILTER('Sequence Routings'!H:H,'Sequence Routings'!C:C='A07 FAB'!B108))+SUM(_xlfn._xlws.FILTER('Sequence Routings'!E:E,'Sequence Routings'!C:C='A07 FAB'!B108))</f>
        <v>0.56700000000000006</v>
      </c>
    </row>
    <row r="109" spans="1:5" x14ac:dyDescent="0.35">
      <c r="A109" s="100"/>
      <c r="B109" s="25">
        <v>100350</v>
      </c>
      <c r="C109" s="24">
        <v>1</v>
      </c>
      <c r="D109" s="25">
        <f>C109*'A07 ASSY'!$D$9</f>
        <v>10</v>
      </c>
      <c r="E109" s="26" cm="1">
        <f t="array" ref="E109">D109*SUM(_xlfn._xlws.FILTER('Sequence Routings'!H:H,'Sequence Routings'!C:C='A07 FAB'!B109))+SUM(_xlfn._xlws.FILTER('Sequence Routings'!E:E,'Sequence Routings'!C:C='A07 FAB'!B109))</f>
        <v>1.2391999999999999</v>
      </c>
    </row>
    <row r="110" spans="1:5" x14ac:dyDescent="0.35">
      <c r="A110" s="100"/>
      <c r="B110" s="27" t="s">
        <v>2190</v>
      </c>
      <c r="C110" s="24">
        <v>1</v>
      </c>
      <c r="D110" s="25">
        <f>C110*'A07 ASSY'!$D$9</f>
        <v>10</v>
      </c>
      <c r="E110" s="26" cm="1">
        <f t="array" ref="E110">D110*SUM(_xlfn._xlws.FILTER('Sequence Routings'!H:H,'Sequence Routings'!C:C='A07 FAB'!B110))+SUM(_xlfn._xlws.FILTER('Sequence Routings'!E:E,'Sequence Routings'!C:C='A07 FAB'!B110))</f>
        <v>0.60899999999999999</v>
      </c>
    </row>
    <row r="111" spans="1:5" x14ac:dyDescent="0.35">
      <c r="A111" s="100"/>
      <c r="B111" s="27" t="s">
        <v>2001</v>
      </c>
      <c r="C111" s="24">
        <v>1</v>
      </c>
      <c r="D111" s="25">
        <f>C111*'A07 ASSY'!$D$9</f>
        <v>10</v>
      </c>
      <c r="E111" s="26" cm="1">
        <f t="array" ref="E111">D111*SUM(_xlfn._xlws.FILTER('Sequence Routings'!H:H,'Sequence Routings'!C:C='A07 FAB'!B111))+SUM(_xlfn._xlws.FILTER('Sequence Routings'!E:E,'Sequence Routings'!C:C='A07 FAB'!B111))</f>
        <v>0.57040000000000002</v>
      </c>
    </row>
    <row r="112" spans="1:5" x14ac:dyDescent="0.35">
      <c r="A112" s="100"/>
      <c r="B112" s="27">
        <v>100068</v>
      </c>
      <c r="C112" s="24">
        <v>1</v>
      </c>
      <c r="D112" s="25">
        <f>C112*'A07 ASSY'!$D$9</f>
        <v>10</v>
      </c>
      <c r="E112" s="26" cm="1">
        <f t="array" ref="E112">D112*SUM(_xlfn._xlws.FILTER('Sequence Routings'!H:H,'Sequence Routings'!C:C='A07 FAB'!B112))+SUM(_xlfn._xlws.FILTER('Sequence Routings'!E:E,'Sequence Routings'!C:C='A07 FAB'!B112))</f>
        <v>0.74790000000000001</v>
      </c>
    </row>
    <row r="113" spans="1:5" x14ac:dyDescent="0.35">
      <c r="A113" s="100"/>
      <c r="B113" s="27">
        <v>100066</v>
      </c>
      <c r="C113" s="24">
        <v>1</v>
      </c>
      <c r="D113" s="25">
        <f>C113*'A07 ASSY'!$D$9</f>
        <v>10</v>
      </c>
      <c r="E113" s="26" cm="1">
        <f t="array" ref="E113">D113*SUM(_xlfn._xlws.FILTER('Sequence Routings'!H:H,'Sequence Routings'!C:C='A07 FAB'!B113))+SUM(_xlfn._xlws.FILTER('Sequence Routings'!E:E,'Sequence Routings'!C:C='A07 FAB'!B113))</f>
        <v>0.75419999999999998</v>
      </c>
    </row>
    <row r="114" spans="1:5" x14ac:dyDescent="0.35">
      <c r="A114" s="100"/>
      <c r="B114" s="27" t="s">
        <v>1409</v>
      </c>
      <c r="C114" s="24">
        <v>1</v>
      </c>
      <c r="D114" s="25">
        <f>C114*'A07 ASSY'!$D$9</f>
        <v>10</v>
      </c>
      <c r="E114" s="26" cm="1">
        <f t="array" ref="E114">D114*SUM(_xlfn._xlws.FILTER('Sequence Routings'!H:H,'Sequence Routings'!C:C='A07 FAB'!B114))+SUM(_xlfn._xlws.FILTER('Sequence Routings'!E:E,'Sequence Routings'!C:C='A07 FAB'!B114))</f>
        <v>0.17710000000000001</v>
      </c>
    </row>
    <row r="115" spans="1:5" x14ac:dyDescent="0.35">
      <c r="A115" s="100"/>
      <c r="B115" s="25" t="s">
        <v>802</v>
      </c>
      <c r="C115" s="24">
        <v>1</v>
      </c>
      <c r="D115" s="25">
        <f>C115*'A07 ASSY'!$D$9</f>
        <v>10</v>
      </c>
      <c r="E115" s="26" cm="1">
        <f t="array" ref="E115">D115*SUM(_xlfn._xlws.FILTER('Sequence Routings'!H:H,'Sequence Routings'!C:C='A07 FAB'!B115))+SUM(_xlfn._xlws.FILTER('Sequence Routings'!E:E,'Sequence Routings'!C:C='A07 FAB'!B115))</f>
        <v>0.93330000000000002</v>
      </c>
    </row>
    <row r="116" spans="1:5" x14ac:dyDescent="0.35">
      <c r="A116" s="100"/>
      <c r="B116" s="27">
        <v>100062</v>
      </c>
      <c r="C116" s="24">
        <v>1</v>
      </c>
      <c r="D116" s="25">
        <f>C116*'A07 ASSY'!$D$9</f>
        <v>10</v>
      </c>
      <c r="E116" s="26" cm="1">
        <f t="array" ref="E116">D116*SUM(_xlfn._xlws.FILTER('Sequence Routings'!H:H,'Sequence Routings'!C:C='A07 FAB'!B116))+SUM(_xlfn._xlws.FILTER('Sequence Routings'!E:E,'Sequence Routings'!C:C='A07 FAB'!B116))</f>
        <v>0.81220000000000003</v>
      </c>
    </row>
    <row r="117" spans="1:5" x14ac:dyDescent="0.35">
      <c r="A117" s="100"/>
      <c r="B117" s="27">
        <v>100402</v>
      </c>
      <c r="C117" s="24">
        <v>1</v>
      </c>
      <c r="D117" s="25">
        <f>C117*'A07 ASSY'!$D$9</f>
        <v>10</v>
      </c>
      <c r="E117" s="26" cm="1">
        <f t="array" ref="E117">D117*SUM(_xlfn._xlws.FILTER('Sequence Routings'!H:H,'Sequence Routings'!C:C='A07 FAB'!B117))+SUM(_xlfn._xlws.FILTER('Sequence Routings'!E:E,'Sequence Routings'!C:C='A07 FAB'!B117))</f>
        <v>0.53710000000000002</v>
      </c>
    </row>
    <row r="118" spans="1:5" x14ac:dyDescent="0.35">
      <c r="A118" s="100"/>
      <c r="B118" s="25" t="s">
        <v>6090</v>
      </c>
      <c r="C118" s="24">
        <v>1</v>
      </c>
      <c r="D118" s="25">
        <f>C118*'A07 ASSY'!$D$9</f>
        <v>10</v>
      </c>
      <c r="E118" s="26" cm="1">
        <f t="array" ref="E118">D118*SUM(_xlfn._xlws.FILTER('Sequence Routings'!H:H,'Sequence Routings'!C:C='A07 FAB'!B118))+SUM(_xlfn._xlws.FILTER('Sequence Routings'!E:E,'Sequence Routings'!C:C='A07 FAB'!B118))</f>
        <v>0.43330000000000002</v>
      </c>
    </row>
    <row r="119" spans="1:5" x14ac:dyDescent="0.35">
      <c r="A119" s="100"/>
      <c r="B119" s="27">
        <v>101050</v>
      </c>
      <c r="C119" s="24">
        <v>1</v>
      </c>
      <c r="D119" s="25">
        <f>C119*'A07 ASSY'!$D$9</f>
        <v>10</v>
      </c>
      <c r="E119" s="26" cm="1">
        <f t="array" ref="E119">D119*SUM(_xlfn._xlws.FILTER('Sequence Routings'!H:H,'Sequence Routings'!C:C='A07 FAB'!B119))+SUM(_xlfn._xlws.FILTER('Sequence Routings'!E:E,'Sequence Routings'!C:C='A07 FAB'!B119))</f>
        <v>8.3300000000000013E-2</v>
      </c>
    </row>
    <row r="120" spans="1:5" x14ac:dyDescent="0.35">
      <c r="A120" s="100"/>
      <c r="B120" s="27">
        <v>101045</v>
      </c>
      <c r="C120" s="24">
        <v>1</v>
      </c>
      <c r="D120" s="25">
        <f>C120*'A07 ASSY'!$D$9</f>
        <v>10</v>
      </c>
      <c r="E120" s="26" cm="1">
        <f t="array" ref="E120">D120*SUM(_xlfn._xlws.FILTER('Sequence Routings'!H:H,'Sequence Routings'!C:C='A07 FAB'!B120))+SUM(_xlfn._xlws.FILTER('Sequence Routings'!E:E,'Sequence Routings'!C:C='A07 FAB'!B120))</f>
        <v>0.67089999999999994</v>
      </c>
    </row>
    <row r="121" spans="1:5" x14ac:dyDescent="0.35">
      <c r="A121" s="100"/>
      <c r="B121" s="27">
        <v>101046</v>
      </c>
      <c r="C121" s="24">
        <v>1</v>
      </c>
      <c r="D121" s="25">
        <f>C121*'A07 ASSY'!$D$9</f>
        <v>10</v>
      </c>
      <c r="E121" s="26" cm="1">
        <f t="array" ref="E121">D121*SUM(_xlfn._xlws.FILTER('Sequence Routings'!H:H,'Sequence Routings'!C:C='A07 FAB'!B121))+SUM(_xlfn._xlws.FILTER('Sequence Routings'!E:E,'Sequence Routings'!C:C='A07 FAB'!B121))</f>
        <v>0.72733000000000003</v>
      </c>
    </row>
    <row r="122" spans="1:5" x14ac:dyDescent="0.35">
      <c r="A122" s="100"/>
      <c r="B122" s="25" t="s">
        <v>2833</v>
      </c>
      <c r="C122" s="24">
        <v>1</v>
      </c>
      <c r="D122" s="25">
        <f>C122*'A07 ASSY'!$D$9</f>
        <v>10</v>
      </c>
      <c r="E122" s="26" cm="1">
        <f t="array" ref="E122">D122*SUM(_xlfn._xlws.FILTER('Sequence Routings'!H:H,'Sequence Routings'!C:C='A07 FAB'!B122))+SUM(_xlfn._xlws.FILTER('Sequence Routings'!E:E,'Sequence Routings'!C:C='A07 FAB'!B122))</f>
        <v>0.18330000000000002</v>
      </c>
    </row>
    <row r="123" spans="1:5" x14ac:dyDescent="0.35">
      <c r="A123" s="100"/>
      <c r="B123" s="27">
        <v>101047</v>
      </c>
      <c r="C123" s="24">
        <v>1</v>
      </c>
      <c r="D123" s="25">
        <f>C123*'A07 ASSY'!$D$9</f>
        <v>10</v>
      </c>
      <c r="E123" s="26" cm="1">
        <f t="array" ref="E123">D123*SUM(_xlfn._xlws.FILTER('Sequence Routings'!H:H,'Sequence Routings'!C:C='A07 FAB'!B123))+SUM(_xlfn._xlws.FILTER('Sequence Routings'!E:E,'Sequence Routings'!C:C='A07 FAB'!B123))</f>
        <v>0.59337000000000006</v>
      </c>
    </row>
    <row r="124" spans="1:5" x14ac:dyDescent="0.35">
      <c r="A124" s="100"/>
      <c r="B124" s="13">
        <v>105944</v>
      </c>
      <c r="C124">
        <v>1</v>
      </c>
      <c r="D124" s="9">
        <f>C124*'A07 ASSY'!$D$9</f>
        <v>10</v>
      </c>
      <c r="E124" s="26" cm="1">
        <f t="array" ref="E124">D124*SUM(_xlfn._xlws.FILTER('Sequence Routings'!H:H,'Sequence Routings'!C:C='A07 FAB'!B124))+SUM(_xlfn._xlws.FILTER('Sequence Routings'!E:E,'Sequence Routings'!C:C='A07 FAB'!B124))</f>
        <v>0.2802</v>
      </c>
    </row>
    <row r="125" spans="1:5" x14ac:dyDescent="0.35">
      <c r="A125" s="100"/>
      <c r="B125" s="13">
        <v>100083</v>
      </c>
      <c r="C125">
        <v>1</v>
      </c>
      <c r="D125" s="9">
        <f>C125*'A07 ASSY'!$D$9</f>
        <v>10</v>
      </c>
      <c r="E125" s="26" cm="1">
        <f t="array" ref="E125">D125*SUM(_xlfn._xlws.FILTER('Sequence Routings'!H:H,'Sequence Routings'!C:C='A07 FAB'!B125))+SUM(_xlfn._xlws.FILTER('Sequence Routings'!E:E,'Sequence Routings'!C:C='A07 FAB'!B125))</f>
        <v>0.93679999999999997</v>
      </c>
    </row>
  </sheetData>
  <mergeCells count="7">
    <mergeCell ref="A75:A100"/>
    <mergeCell ref="A101:A125"/>
    <mergeCell ref="C2:G2"/>
    <mergeCell ref="C1:G1"/>
    <mergeCell ref="A5:A28"/>
    <mergeCell ref="A29:A51"/>
    <mergeCell ref="A52:A74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D098A-7919-414F-A2C5-E6950EA09AB5}">
  <sheetPr codeName="Sheet11"/>
  <dimension ref="A1:D7166"/>
  <sheetViews>
    <sheetView topLeftCell="A6882" workbookViewId="0">
      <selection activeCell="C6888" sqref="C6888"/>
    </sheetView>
  </sheetViews>
  <sheetFormatPr defaultRowHeight="14.5" x14ac:dyDescent="0.35"/>
  <cols>
    <col min="1" max="1" width="33.26953125" style="16" bestFit="1" customWidth="1"/>
    <col min="2" max="2" width="10.54296875" bestFit="1" customWidth="1"/>
    <col min="3" max="3" width="13" bestFit="1" customWidth="1"/>
    <col min="4" max="4" width="16" bestFit="1" customWidth="1"/>
  </cols>
  <sheetData>
    <row r="1" spans="1:4" x14ac:dyDescent="0.35">
      <c r="A1" s="16" t="s">
        <v>322</v>
      </c>
      <c r="B1" t="s">
        <v>323</v>
      </c>
      <c r="C1" t="s">
        <v>324</v>
      </c>
      <c r="D1" t="s">
        <v>325</v>
      </c>
    </row>
    <row r="2" spans="1:4" x14ac:dyDescent="0.35">
      <c r="A2" s="16" t="s">
        <v>326</v>
      </c>
      <c r="B2">
        <v>0</v>
      </c>
      <c r="C2">
        <v>4.5300000000000002E-3</v>
      </c>
      <c r="D2">
        <v>0</v>
      </c>
    </row>
    <row r="3" spans="1:4" x14ac:dyDescent="0.35">
      <c r="A3" s="16" t="s">
        <v>327</v>
      </c>
      <c r="B3">
        <v>0.185</v>
      </c>
      <c r="C3">
        <v>0.70542000000000005</v>
      </c>
      <c r="D3">
        <v>0</v>
      </c>
    </row>
    <row r="4" spans="1:4" x14ac:dyDescent="0.35">
      <c r="A4" s="16" t="s">
        <v>328</v>
      </c>
      <c r="B4">
        <v>0.17</v>
      </c>
      <c r="C4">
        <v>1.56077</v>
      </c>
      <c r="D4">
        <v>0</v>
      </c>
    </row>
    <row r="5" spans="1:4" x14ac:dyDescent="0.35">
      <c r="A5" s="16" t="s">
        <v>329</v>
      </c>
      <c r="B5">
        <v>0.25</v>
      </c>
      <c r="C5">
        <v>3.5339999999999998</v>
      </c>
      <c r="D5">
        <v>0</v>
      </c>
    </row>
    <row r="6" spans="1:4" x14ac:dyDescent="0.35">
      <c r="A6" s="16" t="s">
        <v>330</v>
      </c>
      <c r="B6">
        <v>0.16700000000000001</v>
      </c>
      <c r="C6">
        <v>0.16</v>
      </c>
      <c r="D6">
        <v>0</v>
      </c>
    </row>
    <row r="7" spans="1:4" x14ac:dyDescent="0.35">
      <c r="A7" s="16" t="s">
        <v>331</v>
      </c>
      <c r="B7">
        <v>0.16700000000000001</v>
      </c>
      <c r="C7">
        <v>2</v>
      </c>
      <c r="D7">
        <v>0</v>
      </c>
    </row>
    <row r="8" spans="1:4" x14ac:dyDescent="0.35">
      <c r="A8" s="16" t="s">
        <v>332</v>
      </c>
      <c r="B8">
        <v>0.16700000000000001</v>
      </c>
      <c r="C8">
        <v>4</v>
      </c>
      <c r="D8">
        <v>0</v>
      </c>
    </row>
    <row r="9" spans="1:4" x14ac:dyDescent="0.35">
      <c r="A9" s="16" t="s">
        <v>333</v>
      </c>
      <c r="B9">
        <v>0.16700000000000001</v>
      </c>
      <c r="C9">
        <v>0.25</v>
      </c>
      <c r="D9">
        <v>0</v>
      </c>
    </row>
    <row r="10" spans="1:4" x14ac:dyDescent="0.35">
      <c r="A10" s="16">
        <v>101568</v>
      </c>
      <c r="B10">
        <v>0.91662999999999994</v>
      </c>
      <c r="C10">
        <v>2.5829999999999999E-2</v>
      </c>
      <c r="D10">
        <v>2.5829999999999999E-2</v>
      </c>
    </row>
    <row r="11" spans="1:4" x14ac:dyDescent="0.35">
      <c r="A11" s="16" t="s">
        <v>334</v>
      </c>
      <c r="B11">
        <v>0</v>
      </c>
      <c r="C11">
        <v>0</v>
      </c>
      <c r="D11">
        <v>0</v>
      </c>
    </row>
    <row r="12" spans="1:4" x14ac:dyDescent="0.35">
      <c r="A12" s="16" t="s">
        <v>335</v>
      </c>
      <c r="B12">
        <v>0.33</v>
      </c>
      <c r="C12">
        <v>3.329E-2</v>
      </c>
      <c r="D12">
        <v>3.329E-2</v>
      </c>
    </row>
    <row r="13" spans="1:4" x14ac:dyDescent="0.35">
      <c r="A13" s="16" t="s">
        <v>336</v>
      </c>
      <c r="B13">
        <v>0</v>
      </c>
      <c r="C13">
        <v>8.8999999999999995E-4</v>
      </c>
      <c r="D13">
        <v>0</v>
      </c>
    </row>
    <row r="14" spans="1:4" x14ac:dyDescent="0.35">
      <c r="A14" s="16" t="s">
        <v>141</v>
      </c>
      <c r="B14">
        <v>0.125</v>
      </c>
      <c r="C14">
        <v>0.19023999999999999</v>
      </c>
      <c r="D14">
        <v>0</v>
      </c>
    </row>
    <row r="15" spans="1:4" x14ac:dyDescent="0.35">
      <c r="A15" s="16" t="s">
        <v>337</v>
      </c>
      <c r="B15">
        <v>0</v>
      </c>
      <c r="C15">
        <v>8.8950000000000001E-2</v>
      </c>
      <c r="D15">
        <v>0</v>
      </c>
    </row>
    <row r="16" spans="1:4" x14ac:dyDescent="0.35">
      <c r="A16" s="16" t="s">
        <v>338</v>
      </c>
      <c r="B16">
        <v>0.83330000000000004</v>
      </c>
      <c r="C16">
        <v>3.8429999999999999E-2</v>
      </c>
      <c r="D16">
        <v>3.594E-2</v>
      </c>
    </row>
    <row r="17" spans="1:4" x14ac:dyDescent="0.35">
      <c r="A17" s="16" t="s">
        <v>339</v>
      </c>
      <c r="B17">
        <v>0</v>
      </c>
      <c r="C17">
        <v>4.5300000000000002E-3</v>
      </c>
      <c r="D17">
        <v>0</v>
      </c>
    </row>
    <row r="18" spans="1:4" x14ac:dyDescent="0.35">
      <c r="A18" s="16" t="s">
        <v>340</v>
      </c>
      <c r="B18">
        <v>0</v>
      </c>
      <c r="C18">
        <v>4.5300000000000002E-3</v>
      </c>
      <c r="D18">
        <v>0</v>
      </c>
    </row>
    <row r="19" spans="1:4" x14ac:dyDescent="0.35">
      <c r="A19" s="16" t="s">
        <v>341</v>
      </c>
      <c r="B19">
        <v>0.125</v>
      </c>
      <c r="C19">
        <v>6.6669999999999993E-2</v>
      </c>
      <c r="D19">
        <v>0</v>
      </c>
    </row>
    <row r="20" spans="1:4" x14ac:dyDescent="0.35">
      <c r="A20" s="16" t="s">
        <v>342</v>
      </c>
      <c r="B20">
        <v>0</v>
      </c>
      <c r="C20">
        <v>0</v>
      </c>
      <c r="D20">
        <v>0</v>
      </c>
    </row>
    <row r="21" spans="1:4" x14ac:dyDescent="0.35">
      <c r="A21" s="16">
        <v>103981</v>
      </c>
      <c r="B21">
        <v>0.25</v>
      </c>
      <c r="C21">
        <v>0.16667000000000001</v>
      </c>
      <c r="D21">
        <v>0.16667000000000001</v>
      </c>
    </row>
    <row r="22" spans="1:4" x14ac:dyDescent="0.35">
      <c r="A22" s="16" t="s">
        <v>343</v>
      </c>
      <c r="B22">
        <v>0.58030000000000004</v>
      </c>
      <c r="C22">
        <v>1.796E-2</v>
      </c>
      <c r="D22">
        <v>1.796E-2</v>
      </c>
    </row>
    <row r="23" spans="1:4" x14ac:dyDescent="0.35">
      <c r="A23" s="16" t="s">
        <v>344</v>
      </c>
      <c r="B23">
        <v>0</v>
      </c>
      <c r="C23">
        <v>4.5300000000000002E-3</v>
      </c>
      <c r="D23">
        <v>0</v>
      </c>
    </row>
    <row r="24" spans="1:4" x14ac:dyDescent="0.35">
      <c r="A24" s="16" t="s">
        <v>345</v>
      </c>
      <c r="B24">
        <v>0</v>
      </c>
      <c r="C24">
        <v>3.5189999999999999E-2</v>
      </c>
      <c r="D24">
        <v>3.5189999999999999E-2</v>
      </c>
    </row>
    <row r="25" spans="1:4" x14ac:dyDescent="0.35">
      <c r="A25" s="16" t="s">
        <v>346</v>
      </c>
      <c r="B25">
        <v>0.17</v>
      </c>
      <c r="C25">
        <v>4.0407700000000002</v>
      </c>
      <c r="D25">
        <v>0</v>
      </c>
    </row>
    <row r="26" spans="1:4" x14ac:dyDescent="0.35">
      <c r="A26" s="16" t="s">
        <v>347</v>
      </c>
      <c r="B26">
        <v>0.6633</v>
      </c>
      <c r="C26">
        <v>2.5000000000000001E-2</v>
      </c>
      <c r="D26">
        <v>2.5000000000000001E-2</v>
      </c>
    </row>
    <row r="27" spans="1:4" x14ac:dyDescent="0.35">
      <c r="A27" s="16">
        <v>105785</v>
      </c>
      <c r="B27">
        <v>0</v>
      </c>
      <c r="C27">
        <v>1.82E-3</v>
      </c>
      <c r="D27">
        <v>0</v>
      </c>
    </row>
    <row r="28" spans="1:4" x14ac:dyDescent="0.35">
      <c r="A28" s="16" t="s">
        <v>348</v>
      </c>
      <c r="B28">
        <v>0.9133</v>
      </c>
      <c r="C28">
        <v>6.3450000000000006E-2</v>
      </c>
      <c r="D28">
        <v>6.3450000000000006E-2</v>
      </c>
    </row>
    <row r="29" spans="1:4" x14ac:dyDescent="0.35">
      <c r="A29" s="16" t="s">
        <v>349</v>
      </c>
      <c r="B29">
        <v>0.1</v>
      </c>
      <c r="C29">
        <v>1.9439999999999999E-2</v>
      </c>
      <c r="D29">
        <v>1.9439999999999999E-2</v>
      </c>
    </row>
    <row r="30" spans="1:4" x14ac:dyDescent="0.35">
      <c r="A30" s="16" t="s">
        <v>350</v>
      </c>
      <c r="B30">
        <v>0</v>
      </c>
      <c r="C30">
        <v>4.5300000000000002E-3</v>
      </c>
      <c r="D30">
        <v>0</v>
      </c>
    </row>
    <row r="31" spans="1:4" x14ac:dyDescent="0.35">
      <c r="A31" s="16" t="s">
        <v>351</v>
      </c>
      <c r="B31">
        <v>0</v>
      </c>
      <c r="C31">
        <v>4.5300000000000002E-3</v>
      </c>
      <c r="D31">
        <v>0</v>
      </c>
    </row>
    <row r="32" spans="1:4" x14ac:dyDescent="0.35">
      <c r="A32" s="16" t="s">
        <v>352</v>
      </c>
      <c r="B32">
        <v>0</v>
      </c>
      <c r="C32">
        <v>4.5300000000000002E-3</v>
      </c>
      <c r="D32">
        <v>0</v>
      </c>
    </row>
    <row r="33" spans="1:4" x14ac:dyDescent="0.35">
      <c r="A33" s="16" t="s">
        <v>353</v>
      </c>
      <c r="B33">
        <v>0</v>
      </c>
      <c r="C33">
        <v>0</v>
      </c>
      <c r="D33">
        <v>0</v>
      </c>
    </row>
    <row r="34" spans="1:4" x14ac:dyDescent="0.35">
      <c r="A34" s="16" t="s">
        <v>354</v>
      </c>
      <c r="B34">
        <v>0.33</v>
      </c>
      <c r="C34">
        <v>4.0719999999999999E-2</v>
      </c>
      <c r="D34">
        <v>4.0719999999999999E-2</v>
      </c>
    </row>
    <row r="35" spans="1:4" x14ac:dyDescent="0.35">
      <c r="A35" s="16" t="s">
        <v>355</v>
      </c>
      <c r="B35">
        <v>0.1</v>
      </c>
      <c r="C35">
        <v>6.6669999999999993E-2</v>
      </c>
      <c r="D35">
        <v>6.6669999999999993E-2</v>
      </c>
    </row>
    <row r="36" spans="1:4" x14ac:dyDescent="0.35">
      <c r="A36" s="16" t="s">
        <v>356</v>
      </c>
      <c r="B36">
        <v>0</v>
      </c>
      <c r="C36">
        <v>4.5300000000000002E-3</v>
      </c>
      <c r="D36">
        <v>0</v>
      </c>
    </row>
    <row r="37" spans="1:4" x14ac:dyDescent="0.35">
      <c r="A37" s="16" t="s">
        <v>357</v>
      </c>
      <c r="B37">
        <v>0.17</v>
      </c>
      <c r="C37">
        <v>3.0135900000000002</v>
      </c>
      <c r="D37">
        <v>0</v>
      </c>
    </row>
    <row r="38" spans="1:4" x14ac:dyDescent="0.35">
      <c r="A38" s="16" t="s">
        <v>358</v>
      </c>
      <c r="B38">
        <v>0.125</v>
      </c>
      <c r="C38">
        <v>0.19392999999999999</v>
      </c>
      <c r="D38">
        <v>0</v>
      </c>
    </row>
    <row r="39" spans="1:4" x14ac:dyDescent="0.35">
      <c r="A39" s="16" t="s">
        <v>359</v>
      </c>
      <c r="B39">
        <v>0</v>
      </c>
      <c r="C39">
        <v>4.5300000000000002E-3</v>
      </c>
      <c r="D39">
        <v>0</v>
      </c>
    </row>
    <row r="40" spans="1:4" x14ac:dyDescent="0.35">
      <c r="A40" s="16">
        <v>105117</v>
      </c>
      <c r="B40">
        <v>0</v>
      </c>
      <c r="C40">
        <v>0</v>
      </c>
      <c r="D40">
        <v>0</v>
      </c>
    </row>
    <row r="41" spans="1:4" x14ac:dyDescent="0.35">
      <c r="A41" s="16" t="s">
        <v>360</v>
      </c>
      <c r="B41">
        <v>0</v>
      </c>
      <c r="C41">
        <v>0</v>
      </c>
      <c r="D41">
        <v>0</v>
      </c>
    </row>
    <row r="42" spans="1:4" x14ac:dyDescent="0.35">
      <c r="A42" s="16" t="s">
        <v>361</v>
      </c>
      <c r="B42">
        <v>0</v>
      </c>
      <c r="C42">
        <v>0.53</v>
      </c>
      <c r="D42">
        <v>0</v>
      </c>
    </row>
    <row r="43" spans="1:4" x14ac:dyDescent="0.35">
      <c r="A43" s="16" t="s">
        <v>362</v>
      </c>
      <c r="B43">
        <v>0</v>
      </c>
      <c r="C43">
        <v>4.5300000000000002E-3</v>
      </c>
      <c r="D43">
        <v>0</v>
      </c>
    </row>
    <row r="44" spans="1:4" x14ac:dyDescent="0.35">
      <c r="A44" s="16" t="s">
        <v>363</v>
      </c>
      <c r="B44">
        <v>0</v>
      </c>
      <c r="C44">
        <v>4.5300000000000002E-3</v>
      </c>
      <c r="D44">
        <v>0</v>
      </c>
    </row>
    <row r="45" spans="1:4" x14ac:dyDescent="0.35">
      <c r="A45" s="16" t="s">
        <v>364</v>
      </c>
      <c r="B45">
        <v>0</v>
      </c>
      <c r="C45">
        <v>4.5300000000000002E-3</v>
      </c>
      <c r="D45">
        <v>0</v>
      </c>
    </row>
    <row r="46" spans="1:4" x14ac:dyDescent="0.35">
      <c r="A46" s="16" t="s">
        <v>365</v>
      </c>
      <c r="B46">
        <v>0</v>
      </c>
      <c r="C46">
        <v>2.7100000000000002E-3</v>
      </c>
      <c r="D46">
        <v>0</v>
      </c>
    </row>
    <row r="47" spans="1:4" x14ac:dyDescent="0.35">
      <c r="A47" s="16" t="s">
        <v>366</v>
      </c>
      <c r="B47">
        <v>0.93</v>
      </c>
      <c r="C47">
        <v>0.13200000000000001</v>
      </c>
      <c r="D47">
        <v>0.13200000000000001</v>
      </c>
    </row>
    <row r="48" spans="1:4" x14ac:dyDescent="0.35">
      <c r="A48" s="16" t="s">
        <v>367</v>
      </c>
      <c r="B48">
        <v>0</v>
      </c>
      <c r="C48">
        <v>0.02</v>
      </c>
      <c r="D48">
        <v>0</v>
      </c>
    </row>
    <row r="49" spans="1:4" x14ac:dyDescent="0.35">
      <c r="A49" s="16" t="s">
        <v>161</v>
      </c>
      <c r="B49">
        <v>0.125</v>
      </c>
      <c r="C49">
        <v>0.13724</v>
      </c>
      <c r="D49">
        <v>0</v>
      </c>
    </row>
    <row r="50" spans="1:4" x14ac:dyDescent="0.35">
      <c r="A50" s="16">
        <v>100071</v>
      </c>
      <c r="B50">
        <v>0.26700000000000002</v>
      </c>
      <c r="C50">
        <v>7.0000000000000007E-2</v>
      </c>
      <c r="D50">
        <v>7.0000000000000007E-2</v>
      </c>
    </row>
    <row r="51" spans="1:4" x14ac:dyDescent="0.35">
      <c r="A51" s="16">
        <v>101922</v>
      </c>
      <c r="B51">
        <v>0.83330000000000004</v>
      </c>
      <c r="C51">
        <v>5.1020000000000003E-2</v>
      </c>
      <c r="D51">
        <v>5.1020000000000003E-2</v>
      </c>
    </row>
    <row r="52" spans="1:4" x14ac:dyDescent="0.35">
      <c r="A52" s="16" t="s">
        <v>368</v>
      </c>
      <c r="B52">
        <v>0</v>
      </c>
      <c r="C52">
        <v>0.04</v>
      </c>
      <c r="D52">
        <v>0</v>
      </c>
    </row>
    <row r="53" spans="1:4" x14ac:dyDescent="0.35">
      <c r="A53" s="16" t="s">
        <v>369</v>
      </c>
      <c r="B53">
        <v>0</v>
      </c>
      <c r="C53">
        <v>4.5300000000000002E-3</v>
      </c>
      <c r="D53">
        <v>0</v>
      </c>
    </row>
    <row r="54" spans="1:4" x14ac:dyDescent="0.35">
      <c r="A54" s="16" t="s">
        <v>370</v>
      </c>
      <c r="B54">
        <v>0</v>
      </c>
      <c r="C54">
        <v>4.5300000000000002E-3</v>
      </c>
      <c r="D54">
        <v>0</v>
      </c>
    </row>
    <row r="55" spans="1:4" x14ac:dyDescent="0.35">
      <c r="A55" s="16" t="s">
        <v>371</v>
      </c>
      <c r="B55">
        <v>0</v>
      </c>
      <c r="C55">
        <v>4.5300000000000002E-3</v>
      </c>
      <c r="D55">
        <v>0</v>
      </c>
    </row>
    <row r="56" spans="1:4" x14ac:dyDescent="0.35">
      <c r="A56" s="16" t="s">
        <v>372</v>
      </c>
      <c r="B56">
        <v>0</v>
      </c>
      <c r="C56">
        <v>4.5300000000000002E-3</v>
      </c>
      <c r="D56">
        <v>0</v>
      </c>
    </row>
    <row r="57" spans="1:4" x14ac:dyDescent="0.35">
      <c r="A57" s="16" t="s">
        <v>373</v>
      </c>
      <c r="B57">
        <v>0</v>
      </c>
      <c r="C57">
        <v>3.7949999999999998E-2</v>
      </c>
      <c r="D57">
        <v>3.7949999999999998E-2</v>
      </c>
    </row>
    <row r="58" spans="1:4" x14ac:dyDescent="0.35">
      <c r="A58" s="16" t="s">
        <v>374</v>
      </c>
      <c r="B58">
        <v>0.16700000000000001</v>
      </c>
      <c r="C58">
        <v>0.60711000000000004</v>
      </c>
      <c r="D58">
        <v>0</v>
      </c>
    </row>
    <row r="59" spans="1:4" x14ac:dyDescent="0.35">
      <c r="A59" s="16" t="s">
        <v>375</v>
      </c>
      <c r="B59">
        <v>0.1</v>
      </c>
      <c r="C59">
        <v>9.7599999999999996E-3</v>
      </c>
      <c r="D59">
        <v>9.7599999999999996E-3</v>
      </c>
    </row>
    <row r="60" spans="1:4" x14ac:dyDescent="0.35">
      <c r="A60" s="16" t="s">
        <v>376</v>
      </c>
      <c r="B60">
        <v>0.5</v>
      </c>
      <c r="C60">
        <v>0.28000000000000003</v>
      </c>
      <c r="D60">
        <v>0.28000000000000003</v>
      </c>
    </row>
    <row r="61" spans="1:4" x14ac:dyDescent="0.35">
      <c r="A61" s="16" t="s">
        <v>377</v>
      </c>
      <c r="B61">
        <v>2.0032999999999999</v>
      </c>
      <c r="C61">
        <v>2.3599999999999999E-2</v>
      </c>
      <c r="D61">
        <v>2.3599999999999999E-2</v>
      </c>
    </row>
    <row r="62" spans="1:4" x14ac:dyDescent="0.35">
      <c r="A62" s="16" t="s">
        <v>378</v>
      </c>
      <c r="B62">
        <v>0</v>
      </c>
      <c r="C62">
        <v>4.5300000000000002E-3</v>
      </c>
      <c r="D62">
        <v>0</v>
      </c>
    </row>
    <row r="63" spans="1:4" x14ac:dyDescent="0.35">
      <c r="A63" s="16" t="s">
        <v>379</v>
      </c>
      <c r="B63">
        <v>0</v>
      </c>
      <c r="C63">
        <v>2.7100000000000002E-3</v>
      </c>
      <c r="D63">
        <v>0</v>
      </c>
    </row>
    <row r="64" spans="1:4" x14ac:dyDescent="0.35">
      <c r="A64" s="16" t="s">
        <v>380</v>
      </c>
      <c r="B64">
        <v>0.25</v>
      </c>
      <c r="C64">
        <v>3.5</v>
      </c>
      <c r="D64">
        <v>0</v>
      </c>
    </row>
    <row r="65" spans="1:4" x14ac:dyDescent="0.35">
      <c r="A65" s="16" t="s">
        <v>381</v>
      </c>
      <c r="B65">
        <v>0.21</v>
      </c>
      <c r="C65">
        <v>0.23438000000000001</v>
      </c>
      <c r="D65">
        <v>0</v>
      </c>
    </row>
    <row r="66" spans="1:4" x14ac:dyDescent="0.35">
      <c r="A66" s="16" t="s">
        <v>382</v>
      </c>
      <c r="B66">
        <v>0.125</v>
      </c>
      <c r="C66">
        <v>0.20452999999999999</v>
      </c>
      <c r="D66">
        <v>0</v>
      </c>
    </row>
    <row r="67" spans="1:4" x14ac:dyDescent="0.35">
      <c r="A67" s="16" t="s">
        <v>125</v>
      </c>
      <c r="B67">
        <v>0.125</v>
      </c>
      <c r="C67">
        <v>0.13724</v>
      </c>
      <c r="D67">
        <v>0</v>
      </c>
    </row>
    <row r="68" spans="1:4" x14ac:dyDescent="0.35">
      <c r="A68" s="16" t="s">
        <v>383</v>
      </c>
      <c r="B68">
        <v>0.33333000000000002</v>
      </c>
      <c r="C68">
        <v>0.01</v>
      </c>
      <c r="D68">
        <v>0.01</v>
      </c>
    </row>
    <row r="69" spans="1:4" x14ac:dyDescent="0.35">
      <c r="A69" s="16">
        <v>105174</v>
      </c>
      <c r="B69">
        <v>0.76329999999999998</v>
      </c>
      <c r="C69">
        <v>8.1850000000000006E-2</v>
      </c>
      <c r="D69">
        <v>8.1850000000000006E-2</v>
      </c>
    </row>
    <row r="70" spans="1:4" x14ac:dyDescent="0.35">
      <c r="A70" s="16" t="s">
        <v>384</v>
      </c>
      <c r="B70">
        <v>0</v>
      </c>
      <c r="C70">
        <v>0</v>
      </c>
      <c r="D70">
        <v>0</v>
      </c>
    </row>
    <row r="71" spans="1:4" x14ac:dyDescent="0.35">
      <c r="A71" s="16" t="s">
        <v>385</v>
      </c>
      <c r="B71">
        <v>0</v>
      </c>
      <c r="C71">
        <v>4.5300000000000002E-3</v>
      </c>
      <c r="D71">
        <v>0</v>
      </c>
    </row>
    <row r="72" spans="1:4" x14ac:dyDescent="0.35">
      <c r="A72" s="16" t="s">
        <v>386</v>
      </c>
      <c r="B72">
        <v>0</v>
      </c>
      <c r="C72">
        <v>4.5300000000000002E-3</v>
      </c>
      <c r="D72">
        <v>0</v>
      </c>
    </row>
    <row r="73" spans="1:4" x14ac:dyDescent="0.35">
      <c r="A73" s="16" t="s">
        <v>387</v>
      </c>
      <c r="B73">
        <v>0.25</v>
      </c>
      <c r="C73">
        <v>3.3</v>
      </c>
      <c r="D73">
        <v>0</v>
      </c>
    </row>
    <row r="74" spans="1:4" x14ac:dyDescent="0.35">
      <c r="A74" s="16" t="s">
        <v>388</v>
      </c>
      <c r="B74">
        <v>0.25</v>
      </c>
      <c r="C74">
        <v>0.38</v>
      </c>
      <c r="D74">
        <v>0</v>
      </c>
    </row>
    <row r="75" spans="1:4" x14ac:dyDescent="0.35">
      <c r="A75" s="16" t="s">
        <v>389</v>
      </c>
      <c r="B75">
        <v>0.21</v>
      </c>
      <c r="C75">
        <v>0.90452999999999995</v>
      </c>
      <c r="D75">
        <v>0</v>
      </c>
    </row>
    <row r="76" spans="1:4" x14ac:dyDescent="0.35">
      <c r="A76" s="16" t="s">
        <v>390</v>
      </c>
      <c r="B76">
        <v>0.125</v>
      </c>
      <c r="C76">
        <v>0.15831999999999999</v>
      </c>
      <c r="D76">
        <v>0</v>
      </c>
    </row>
    <row r="77" spans="1:4" x14ac:dyDescent="0.35">
      <c r="A77" s="16" t="s">
        <v>391</v>
      </c>
      <c r="B77">
        <v>0.125</v>
      </c>
      <c r="C77">
        <v>0.96067000000000002</v>
      </c>
      <c r="D77">
        <v>0</v>
      </c>
    </row>
    <row r="78" spans="1:4" x14ac:dyDescent="0.35">
      <c r="A78" s="16" t="s">
        <v>392</v>
      </c>
      <c r="B78">
        <v>0</v>
      </c>
      <c r="C78">
        <v>2.5729999999999999E-2</v>
      </c>
      <c r="D78">
        <v>0</v>
      </c>
    </row>
    <row r="79" spans="1:4" x14ac:dyDescent="0.35">
      <c r="A79" s="16">
        <v>101600</v>
      </c>
      <c r="B79">
        <v>0.6633</v>
      </c>
      <c r="C79">
        <v>4.0829999999999998E-2</v>
      </c>
      <c r="D79">
        <v>4.0829999999999998E-2</v>
      </c>
    </row>
    <row r="80" spans="1:4" x14ac:dyDescent="0.35">
      <c r="A80" s="16">
        <v>103877</v>
      </c>
      <c r="B80">
        <v>0.9133</v>
      </c>
      <c r="C80">
        <v>3.483E-2</v>
      </c>
      <c r="D80">
        <v>3.483E-2</v>
      </c>
    </row>
    <row r="81" spans="1:4" x14ac:dyDescent="0.35">
      <c r="A81" s="16" t="s">
        <v>393</v>
      </c>
      <c r="B81">
        <v>0</v>
      </c>
      <c r="C81">
        <v>1.4</v>
      </c>
      <c r="D81">
        <v>0</v>
      </c>
    </row>
    <row r="82" spans="1:4" x14ac:dyDescent="0.35">
      <c r="A82" s="16" t="s">
        <v>394</v>
      </c>
      <c r="B82">
        <v>0</v>
      </c>
      <c r="C82">
        <v>4.5300000000000002E-3</v>
      </c>
      <c r="D82">
        <v>0</v>
      </c>
    </row>
    <row r="83" spans="1:4" x14ac:dyDescent="0.35">
      <c r="A83" s="16" t="s">
        <v>395</v>
      </c>
      <c r="B83">
        <v>0</v>
      </c>
      <c r="C83">
        <v>3.3000000000000002E-2</v>
      </c>
      <c r="D83">
        <v>0</v>
      </c>
    </row>
    <row r="84" spans="1:4" x14ac:dyDescent="0.35">
      <c r="A84" s="16" t="s">
        <v>396</v>
      </c>
      <c r="B84">
        <v>0.16700000000000001</v>
      </c>
      <c r="C84">
        <v>3.50237</v>
      </c>
      <c r="D84">
        <v>0</v>
      </c>
    </row>
    <row r="85" spans="1:4" x14ac:dyDescent="0.35">
      <c r="A85" s="16" t="s">
        <v>397</v>
      </c>
      <c r="B85">
        <v>0.16700000000000001</v>
      </c>
      <c r="C85">
        <v>0.60277000000000003</v>
      </c>
      <c r="D85">
        <v>0</v>
      </c>
    </row>
    <row r="86" spans="1:4" x14ac:dyDescent="0.35">
      <c r="A86" s="16" t="s">
        <v>398</v>
      </c>
      <c r="B86">
        <v>0.16700000000000001</v>
      </c>
      <c r="C86">
        <v>0.59643000000000002</v>
      </c>
      <c r="D86">
        <v>0</v>
      </c>
    </row>
    <row r="87" spans="1:4" x14ac:dyDescent="0.35">
      <c r="A87" s="16" t="s">
        <v>399</v>
      </c>
      <c r="B87">
        <v>0.16667000000000001</v>
      </c>
      <c r="C87">
        <v>1.917E-2</v>
      </c>
      <c r="D87">
        <v>1.917E-2</v>
      </c>
    </row>
    <row r="88" spans="1:4" x14ac:dyDescent="0.35">
      <c r="A88" s="16" t="s">
        <v>400</v>
      </c>
      <c r="B88">
        <v>0</v>
      </c>
      <c r="C88">
        <v>1.4815400000000001</v>
      </c>
      <c r="D88">
        <v>0</v>
      </c>
    </row>
    <row r="89" spans="1:4" x14ac:dyDescent="0.35">
      <c r="A89" s="16">
        <v>102691</v>
      </c>
      <c r="B89">
        <v>0.58030000000000004</v>
      </c>
      <c r="C89">
        <v>3.5520000000000003E-2</v>
      </c>
      <c r="D89">
        <v>3.5520000000000003E-2</v>
      </c>
    </row>
    <row r="90" spans="1:4" x14ac:dyDescent="0.35">
      <c r="A90" s="16" t="s">
        <v>401</v>
      </c>
      <c r="B90">
        <v>0.33</v>
      </c>
      <c r="C90">
        <v>1.8409999999999999E-2</v>
      </c>
      <c r="D90">
        <v>1.8409999999999999E-2</v>
      </c>
    </row>
    <row r="91" spans="1:4" x14ac:dyDescent="0.35">
      <c r="A91" s="16" t="s">
        <v>402</v>
      </c>
      <c r="B91">
        <v>0</v>
      </c>
      <c r="C91">
        <v>2.7100000000000002E-3</v>
      </c>
      <c r="D91">
        <v>0</v>
      </c>
    </row>
    <row r="92" spans="1:4" x14ac:dyDescent="0.35">
      <c r="A92" s="16" t="s">
        <v>403</v>
      </c>
      <c r="B92">
        <v>0</v>
      </c>
      <c r="C92">
        <v>0.16</v>
      </c>
      <c r="D92">
        <v>0</v>
      </c>
    </row>
    <row r="93" spans="1:4" x14ac:dyDescent="0.35">
      <c r="A93" s="16" t="s">
        <v>404</v>
      </c>
      <c r="B93">
        <v>0.25</v>
      </c>
      <c r="C93">
        <v>5.4135900000000001</v>
      </c>
      <c r="D93">
        <v>0</v>
      </c>
    </row>
    <row r="94" spans="1:4" x14ac:dyDescent="0.35">
      <c r="A94" s="16" t="s">
        <v>405</v>
      </c>
      <c r="B94">
        <v>0.25</v>
      </c>
      <c r="C94">
        <v>3.0339999999999998</v>
      </c>
      <c r="D94">
        <v>0</v>
      </c>
    </row>
    <row r="95" spans="1:4" x14ac:dyDescent="0.35">
      <c r="A95" s="16" t="s">
        <v>406</v>
      </c>
      <c r="B95">
        <v>0.25</v>
      </c>
      <c r="C95">
        <v>0.38</v>
      </c>
      <c r="D95">
        <v>0</v>
      </c>
    </row>
    <row r="96" spans="1:4" x14ac:dyDescent="0.35">
      <c r="A96" s="16" t="s">
        <v>407</v>
      </c>
      <c r="B96">
        <v>0</v>
      </c>
      <c r="C96">
        <v>4.5300000000000002E-3</v>
      </c>
      <c r="D96">
        <v>0</v>
      </c>
    </row>
    <row r="97" spans="1:4" x14ac:dyDescent="0.35">
      <c r="A97" s="16" t="s">
        <v>408</v>
      </c>
      <c r="B97">
        <v>0</v>
      </c>
      <c r="C97">
        <v>4.5300000000000002E-3</v>
      </c>
      <c r="D97">
        <v>0</v>
      </c>
    </row>
    <row r="98" spans="1:4" x14ac:dyDescent="0.35">
      <c r="A98" s="16" t="s">
        <v>409</v>
      </c>
      <c r="B98">
        <v>0.125</v>
      </c>
      <c r="C98">
        <v>1.6534800000000001</v>
      </c>
      <c r="D98">
        <v>0</v>
      </c>
    </row>
    <row r="99" spans="1:4" x14ac:dyDescent="0.35">
      <c r="A99" s="16" t="s">
        <v>410</v>
      </c>
      <c r="B99">
        <v>0.125</v>
      </c>
      <c r="C99">
        <v>2.04983</v>
      </c>
      <c r="D99">
        <v>0</v>
      </c>
    </row>
    <row r="100" spans="1:4" x14ac:dyDescent="0.35">
      <c r="A100" s="16" t="s">
        <v>411</v>
      </c>
      <c r="B100">
        <v>0.17</v>
      </c>
      <c r="C100">
        <v>2.0906600000000002</v>
      </c>
      <c r="D100">
        <v>0</v>
      </c>
    </row>
    <row r="101" spans="1:4" x14ac:dyDescent="0.35">
      <c r="A101" s="16" t="s">
        <v>412</v>
      </c>
      <c r="B101">
        <v>0.17</v>
      </c>
      <c r="C101">
        <v>1.5</v>
      </c>
      <c r="D101">
        <v>0</v>
      </c>
    </row>
    <row r="102" spans="1:4" x14ac:dyDescent="0.35">
      <c r="A102" s="16" t="s">
        <v>413</v>
      </c>
      <c r="B102">
        <v>0.25</v>
      </c>
      <c r="C102">
        <v>3.0339999999999998</v>
      </c>
      <c r="D102">
        <v>0</v>
      </c>
    </row>
    <row r="103" spans="1:4" x14ac:dyDescent="0.35">
      <c r="A103" s="16" t="s">
        <v>414</v>
      </c>
      <c r="B103">
        <v>0.125</v>
      </c>
      <c r="C103">
        <v>0.21723999999999999</v>
      </c>
      <c r="D103">
        <v>0</v>
      </c>
    </row>
    <row r="104" spans="1:4" x14ac:dyDescent="0.35">
      <c r="A104" s="16" t="s">
        <v>415</v>
      </c>
      <c r="B104">
        <v>0.5</v>
      </c>
      <c r="C104">
        <v>3.789E-2</v>
      </c>
      <c r="D104">
        <v>0</v>
      </c>
    </row>
    <row r="105" spans="1:4" x14ac:dyDescent="0.35">
      <c r="A105" s="16" t="s">
        <v>416</v>
      </c>
      <c r="B105">
        <v>0.5</v>
      </c>
      <c r="C105">
        <v>2.273E-2</v>
      </c>
      <c r="D105">
        <v>0</v>
      </c>
    </row>
    <row r="106" spans="1:4" x14ac:dyDescent="0.35">
      <c r="A106" s="16" t="s">
        <v>417</v>
      </c>
      <c r="B106">
        <v>8.3000000000000004E-2</v>
      </c>
      <c r="C106">
        <v>8.3000000000000004E-2</v>
      </c>
      <c r="D106">
        <v>8.3000000000000004E-2</v>
      </c>
    </row>
    <row r="107" spans="1:4" x14ac:dyDescent="0.35">
      <c r="A107" s="16" t="s">
        <v>418</v>
      </c>
      <c r="B107">
        <v>0.23300000000000001</v>
      </c>
      <c r="C107">
        <v>2.3900000000000002E-3</v>
      </c>
      <c r="D107">
        <v>2.3900000000000002E-3</v>
      </c>
    </row>
    <row r="108" spans="1:4" x14ac:dyDescent="0.35">
      <c r="A108" s="16" t="s">
        <v>419</v>
      </c>
      <c r="B108">
        <v>0</v>
      </c>
      <c r="C108">
        <v>4.5300000000000002E-3</v>
      </c>
      <c r="D108">
        <v>0</v>
      </c>
    </row>
    <row r="109" spans="1:4" x14ac:dyDescent="0.35">
      <c r="A109" s="16" t="s">
        <v>420</v>
      </c>
      <c r="B109">
        <v>0</v>
      </c>
      <c r="C109">
        <v>8.8999999999999995E-4</v>
      </c>
      <c r="D109">
        <v>0</v>
      </c>
    </row>
    <row r="110" spans="1:4" x14ac:dyDescent="0.35">
      <c r="A110" s="16" t="s">
        <v>421</v>
      </c>
      <c r="B110">
        <v>0.17</v>
      </c>
      <c r="C110">
        <v>1.2844199999999999</v>
      </c>
      <c r="D110">
        <v>0</v>
      </c>
    </row>
    <row r="111" spans="1:4" x14ac:dyDescent="0.35">
      <c r="A111" s="16" t="s">
        <v>422</v>
      </c>
      <c r="B111">
        <v>0.4133</v>
      </c>
      <c r="C111">
        <v>1.481E-2</v>
      </c>
      <c r="D111">
        <v>1.481E-2</v>
      </c>
    </row>
    <row r="112" spans="1:4" x14ac:dyDescent="0.35">
      <c r="A112" s="16">
        <v>101411</v>
      </c>
      <c r="B112">
        <v>0</v>
      </c>
      <c r="C112">
        <v>0.12</v>
      </c>
      <c r="D112">
        <v>0.12</v>
      </c>
    </row>
    <row r="113" spans="1:4" x14ac:dyDescent="0.35">
      <c r="A113" s="16" t="s">
        <v>423</v>
      </c>
      <c r="B113">
        <v>0</v>
      </c>
      <c r="C113">
        <v>0.12701000000000001</v>
      </c>
      <c r="D113">
        <v>0</v>
      </c>
    </row>
    <row r="114" spans="1:4" x14ac:dyDescent="0.35">
      <c r="A114" s="16" t="s">
        <v>424</v>
      </c>
      <c r="B114">
        <v>0</v>
      </c>
      <c r="C114">
        <v>0</v>
      </c>
      <c r="D114">
        <v>0</v>
      </c>
    </row>
    <row r="115" spans="1:4" x14ac:dyDescent="0.35">
      <c r="A115" s="16" t="s">
        <v>425</v>
      </c>
      <c r="B115">
        <v>0.4133</v>
      </c>
      <c r="C115">
        <v>2.436E-2</v>
      </c>
      <c r="D115">
        <v>2.436E-2</v>
      </c>
    </row>
    <row r="116" spans="1:4" x14ac:dyDescent="0.35">
      <c r="A116" s="16" t="s">
        <v>426</v>
      </c>
      <c r="B116">
        <v>0</v>
      </c>
      <c r="C116">
        <v>4.5300000000000002E-3</v>
      </c>
      <c r="D116">
        <v>0</v>
      </c>
    </row>
    <row r="117" spans="1:4" x14ac:dyDescent="0.35">
      <c r="A117" s="16" t="s">
        <v>427</v>
      </c>
      <c r="B117">
        <v>0</v>
      </c>
      <c r="C117">
        <v>2.1000000000000001E-2</v>
      </c>
      <c r="D117">
        <v>0</v>
      </c>
    </row>
    <row r="118" spans="1:4" x14ac:dyDescent="0.35">
      <c r="A118" s="16" t="s">
        <v>428</v>
      </c>
      <c r="B118">
        <v>0.17</v>
      </c>
      <c r="C118">
        <v>1.6061399999999999</v>
      </c>
      <c r="D118">
        <v>0</v>
      </c>
    </row>
    <row r="119" spans="1:4" x14ac:dyDescent="0.35">
      <c r="A119" s="16" t="s">
        <v>429</v>
      </c>
      <c r="B119">
        <v>0.17</v>
      </c>
      <c r="C119">
        <v>2.2000000000000002</v>
      </c>
      <c r="D119">
        <v>0</v>
      </c>
    </row>
    <row r="120" spans="1:4" x14ac:dyDescent="0.35">
      <c r="A120" s="16" t="s">
        <v>430</v>
      </c>
      <c r="B120">
        <v>0.21</v>
      </c>
      <c r="C120">
        <v>0.93838999999999995</v>
      </c>
      <c r="D120">
        <v>0</v>
      </c>
    </row>
    <row r="121" spans="1:4" x14ac:dyDescent="0.35">
      <c r="A121" s="16" t="s">
        <v>431</v>
      </c>
      <c r="B121">
        <v>0.16700000000000001</v>
      </c>
      <c r="C121">
        <v>0.25</v>
      </c>
      <c r="D121">
        <v>0</v>
      </c>
    </row>
    <row r="122" spans="1:4" x14ac:dyDescent="0.35">
      <c r="A122" s="16" t="s">
        <v>432</v>
      </c>
      <c r="B122">
        <v>0</v>
      </c>
      <c r="C122">
        <v>0.05</v>
      </c>
      <c r="D122">
        <v>0.05</v>
      </c>
    </row>
    <row r="123" spans="1:4" x14ac:dyDescent="0.35">
      <c r="A123" s="16" t="s">
        <v>433</v>
      </c>
      <c r="B123">
        <v>0.125</v>
      </c>
      <c r="C123">
        <v>2</v>
      </c>
      <c r="D123">
        <v>0</v>
      </c>
    </row>
    <row r="124" spans="1:4" x14ac:dyDescent="0.35">
      <c r="A124" s="16" t="s">
        <v>434</v>
      </c>
      <c r="B124">
        <v>0.16700000000000001</v>
      </c>
      <c r="C124">
        <v>3</v>
      </c>
      <c r="D124">
        <v>0</v>
      </c>
    </row>
    <row r="125" spans="1:4" x14ac:dyDescent="0.35">
      <c r="A125" s="16" t="s">
        <v>100</v>
      </c>
      <c r="B125">
        <v>0.125</v>
      </c>
      <c r="C125">
        <v>0.25409999999999999</v>
      </c>
      <c r="D125">
        <v>0</v>
      </c>
    </row>
    <row r="126" spans="1:4" x14ac:dyDescent="0.35">
      <c r="A126" s="16" t="s">
        <v>435</v>
      </c>
      <c r="B126">
        <v>0.6633</v>
      </c>
      <c r="C126">
        <v>3.4270000000000002E-2</v>
      </c>
      <c r="D126">
        <v>3.4270000000000002E-2</v>
      </c>
    </row>
    <row r="127" spans="1:4" x14ac:dyDescent="0.35">
      <c r="A127" s="16">
        <v>100320</v>
      </c>
      <c r="B127">
        <v>0.58330000000000004</v>
      </c>
      <c r="C127">
        <v>1.7500000000000002E-2</v>
      </c>
      <c r="D127">
        <v>1.7500000000000002E-2</v>
      </c>
    </row>
    <row r="128" spans="1:4" x14ac:dyDescent="0.35">
      <c r="A128" s="16" t="s">
        <v>436</v>
      </c>
      <c r="B128">
        <v>0.74329999999999996</v>
      </c>
      <c r="C128">
        <v>0.10534</v>
      </c>
      <c r="D128">
        <v>0.10534</v>
      </c>
    </row>
    <row r="129" spans="1:4" x14ac:dyDescent="0.35">
      <c r="A129" s="16" t="s">
        <v>437</v>
      </c>
      <c r="B129">
        <v>0</v>
      </c>
      <c r="C129">
        <v>2.7709999999999999E-2</v>
      </c>
      <c r="D129">
        <v>2.7709999999999999E-2</v>
      </c>
    </row>
    <row r="130" spans="1:4" x14ac:dyDescent="0.35">
      <c r="A130" s="16" t="s">
        <v>438</v>
      </c>
      <c r="B130">
        <v>0.25</v>
      </c>
      <c r="C130">
        <v>3.3</v>
      </c>
      <c r="D130">
        <v>0</v>
      </c>
    </row>
    <row r="131" spans="1:4" x14ac:dyDescent="0.35">
      <c r="A131" s="16" t="s">
        <v>439</v>
      </c>
      <c r="B131">
        <v>0.05</v>
      </c>
      <c r="C131">
        <v>1.67E-3</v>
      </c>
      <c r="D131">
        <v>0</v>
      </c>
    </row>
    <row r="132" spans="1:4" x14ac:dyDescent="0.35">
      <c r="A132" s="16" t="s">
        <v>440</v>
      </c>
      <c r="B132">
        <v>0</v>
      </c>
      <c r="C132">
        <v>4.5300000000000002E-3</v>
      </c>
      <c r="D132">
        <v>0</v>
      </c>
    </row>
    <row r="133" spans="1:4" x14ac:dyDescent="0.35">
      <c r="A133" s="16">
        <v>101667</v>
      </c>
      <c r="B133">
        <v>1.3332999999999999</v>
      </c>
      <c r="C133">
        <v>0.22499</v>
      </c>
      <c r="D133">
        <v>0.22499</v>
      </c>
    </row>
    <row r="134" spans="1:4" x14ac:dyDescent="0.35">
      <c r="A134" s="16" t="s">
        <v>441</v>
      </c>
      <c r="B134">
        <v>0.1</v>
      </c>
      <c r="C134">
        <v>0.04</v>
      </c>
      <c r="D134">
        <v>0.04</v>
      </c>
    </row>
    <row r="135" spans="1:4" x14ac:dyDescent="0.35">
      <c r="A135" s="16" t="s">
        <v>442</v>
      </c>
      <c r="B135">
        <v>0</v>
      </c>
      <c r="C135">
        <v>4.5300000000000002E-3</v>
      </c>
      <c r="D135">
        <v>0</v>
      </c>
    </row>
    <row r="136" spans="1:4" x14ac:dyDescent="0.35">
      <c r="A136" s="16" t="s">
        <v>443</v>
      </c>
      <c r="B136">
        <v>0.16700000000000001</v>
      </c>
      <c r="C136">
        <v>0.45</v>
      </c>
      <c r="D136">
        <v>0</v>
      </c>
    </row>
    <row r="137" spans="1:4" x14ac:dyDescent="0.35">
      <c r="A137" s="16" t="s">
        <v>444</v>
      </c>
      <c r="B137">
        <v>0.17</v>
      </c>
      <c r="C137">
        <v>2.2725399999999998</v>
      </c>
      <c r="D137">
        <v>0</v>
      </c>
    </row>
    <row r="138" spans="1:4" x14ac:dyDescent="0.35">
      <c r="A138" s="16" t="s">
        <v>445</v>
      </c>
      <c r="B138">
        <v>0</v>
      </c>
      <c r="C138">
        <v>1.49966</v>
      </c>
      <c r="D138">
        <v>0</v>
      </c>
    </row>
    <row r="139" spans="1:4" x14ac:dyDescent="0.35">
      <c r="A139" s="16" t="s">
        <v>446</v>
      </c>
      <c r="B139">
        <v>0</v>
      </c>
      <c r="C139">
        <v>4.5300000000000002E-3</v>
      </c>
      <c r="D139">
        <v>0</v>
      </c>
    </row>
    <row r="140" spans="1:4" x14ac:dyDescent="0.35">
      <c r="A140" s="16" t="s">
        <v>447</v>
      </c>
      <c r="B140">
        <v>0</v>
      </c>
      <c r="C140">
        <v>4.5300000000000002E-3</v>
      </c>
      <c r="D140">
        <v>0</v>
      </c>
    </row>
    <row r="141" spans="1:4" x14ac:dyDescent="0.35">
      <c r="A141" s="16" t="s">
        <v>448</v>
      </c>
      <c r="B141">
        <v>0.125</v>
      </c>
      <c r="C141">
        <v>2</v>
      </c>
      <c r="D141">
        <v>0</v>
      </c>
    </row>
    <row r="142" spans="1:4" x14ac:dyDescent="0.35">
      <c r="A142" s="16" t="s">
        <v>449</v>
      </c>
      <c r="B142">
        <v>0.125</v>
      </c>
      <c r="C142">
        <v>1.52718</v>
      </c>
      <c r="D142">
        <v>0</v>
      </c>
    </row>
    <row r="143" spans="1:4" x14ac:dyDescent="0.35">
      <c r="A143" s="16" t="s">
        <v>450</v>
      </c>
      <c r="B143">
        <v>0.17</v>
      </c>
      <c r="C143">
        <v>1.5</v>
      </c>
      <c r="D143">
        <v>0</v>
      </c>
    </row>
    <row r="144" spans="1:4" x14ac:dyDescent="0.35">
      <c r="A144" s="16">
        <v>101071</v>
      </c>
      <c r="B144">
        <v>0.6633</v>
      </c>
      <c r="C144">
        <v>1.11E-2</v>
      </c>
      <c r="D144">
        <v>1.11E-2</v>
      </c>
    </row>
    <row r="145" spans="1:4" x14ac:dyDescent="0.35">
      <c r="A145" s="16">
        <v>103944</v>
      </c>
      <c r="B145">
        <v>0.44330000000000003</v>
      </c>
      <c r="C145">
        <v>1.2409999999999999E-2</v>
      </c>
      <c r="D145">
        <v>1.2409999999999999E-2</v>
      </c>
    </row>
    <row r="146" spans="1:4" x14ac:dyDescent="0.35">
      <c r="A146" s="16">
        <v>105100</v>
      </c>
      <c r="B146">
        <v>0.6633</v>
      </c>
      <c r="C146">
        <v>6.3759999999999997E-2</v>
      </c>
      <c r="D146">
        <v>5.2789999999999997E-2</v>
      </c>
    </row>
    <row r="147" spans="1:4" x14ac:dyDescent="0.35">
      <c r="A147" s="16" t="s">
        <v>451</v>
      </c>
      <c r="B147">
        <v>0</v>
      </c>
      <c r="C147">
        <v>4.5300000000000002E-3</v>
      </c>
      <c r="D147">
        <v>0</v>
      </c>
    </row>
    <row r="148" spans="1:4" x14ac:dyDescent="0.35">
      <c r="A148" s="16" t="s">
        <v>452</v>
      </c>
      <c r="B148">
        <v>0</v>
      </c>
      <c r="C148">
        <v>4.5300000000000002E-3</v>
      </c>
      <c r="D148">
        <v>0</v>
      </c>
    </row>
    <row r="149" spans="1:4" x14ac:dyDescent="0.35">
      <c r="A149" s="16" t="s">
        <v>453</v>
      </c>
      <c r="B149">
        <v>8.3000000000000004E-2</v>
      </c>
      <c r="C149">
        <v>0.39</v>
      </c>
      <c r="D149">
        <v>0</v>
      </c>
    </row>
    <row r="150" spans="1:4" x14ac:dyDescent="0.35">
      <c r="A150" s="16" t="s">
        <v>454</v>
      </c>
      <c r="B150">
        <v>0.17</v>
      </c>
      <c r="C150">
        <v>1.7</v>
      </c>
      <c r="D150">
        <v>0</v>
      </c>
    </row>
    <row r="151" spans="1:4" x14ac:dyDescent="0.35">
      <c r="A151" s="16" t="s">
        <v>455</v>
      </c>
      <c r="B151">
        <v>0.17</v>
      </c>
      <c r="C151">
        <v>5.4434800000000001</v>
      </c>
      <c r="D151">
        <v>0</v>
      </c>
    </row>
    <row r="152" spans="1:4" x14ac:dyDescent="0.35">
      <c r="A152" s="16" t="s">
        <v>456</v>
      </c>
      <c r="B152">
        <v>0.21</v>
      </c>
      <c r="C152">
        <v>0.65</v>
      </c>
      <c r="D152">
        <v>0</v>
      </c>
    </row>
    <row r="153" spans="1:4" x14ac:dyDescent="0.35">
      <c r="A153" s="16" t="s">
        <v>457</v>
      </c>
      <c r="B153">
        <v>0</v>
      </c>
      <c r="C153">
        <v>4.5300000000000002E-3</v>
      </c>
      <c r="D153">
        <v>0</v>
      </c>
    </row>
    <row r="154" spans="1:4" x14ac:dyDescent="0.35">
      <c r="A154" s="16" t="s">
        <v>458</v>
      </c>
      <c r="B154">
        <v>0.25</v>
      </c>
      <c r="C154">
        <v>0.66800000000000004</v>
      </c>
      <c r="D154">
        <v>0.66800000000000004</v>
      </c>
    </row>
    <row r="155" spans="1:4" x14ac:dyDescent="0.35">
      <c r="A155" s="16" t="s">
        <v>459</v>
      </c>
      <c r="B155">
        <v>0.16700000000000001</v>
      </c>
      <c r="C155">
        <v>2</v>
      </c>
      <c r="D155">
        <v>0</v>
      </c>
    </row>
    <row r="156" spans="1:4" x14ac:dyDescent="0.35">
      <c r="A156" s="16" t="s">
        <v>460</v>
      </c>
      <c r="B156">
        <v>1.0832999999999999</v>
      </c>
      <c r="C156">
        <v>3.5000000000000003E-2</v>
      </c>
      <c r="D156">
        <v>3.5000000000000003E-2</v>
      </c>
    </row>
    <row r="157" spans="1:4" x14ac:dyDescent="0.35">
      <c r="A157" s="16" t="s">
        <v>461</v>
      </c>
      <c r="B157">
        <v>8.3000000000000004E-2</v>
      </c>
      <c r="C157">
        <v>0.23</v>
      </c>
      <c r="D157">
        <v>0</v>
      </c>
    </row>
    <row r="158" spans="1:4" x14ac:dyDescent="0.35">
      <c r="A158" s="16" t="s">
        <v>462</v>
      </c>
      <c r="B158">
        <v>0</v>
      </c>
      <c r="C158">
        <v>4.5300000000000002E-3</v>
      </c>
      <c r="D158">
        <v>0</v>
      </c>
    </row>
    <row r="159" spans="1:4" x14ac:dyDescent="0.35">
      <c r="A159" s="16" t="s">
        <v>463</v>
      </c>
      <c r="B159">
        <v>0</v>
      </c>
      <c r="C159">
        <v>4.5300000000000002E-3</v>
      </c>
      <c r="D159">
        <v>0</v>
      </c>
    </row>
    <row r="160" spans="1:4" x14ac:dyDescent="0.35">
      <c r="A160" s="16" t="s">
        <v>464</v>
      </c>
      <c r="B160">
        <v>0.16700000000000001</v>
      </c>
      <c r="C160">
        <v>2.8</v>
      </c>
      <c r="D160">
        <v>0</v>
      </c>
    </row>
    <row r="161" spans="1:4" x14ac:dyDescent="0.35">
      <c r="A161" s="16" t="s">
        <v>465</v>
      </c>
      <c r="B161">
        <v>0.125</v>
      </c>
      <c r="C161">
        <v>0.20452999999999999</v>
      </c>
      <c r="D161">
        <v>0</v>
      </c>
    </row>
    <row r="162" spans="1:4" x14ac:dyDescent="0.35">
      <c r="A162" s="16" t="s">
        <v>466</v>
      </c>
      <c r="B162">
        <v>0</v>
      </c>
      <c r="C162">
        <v>2.5729999999999999E-2</v>
      </c>
      <c r="D162">
        <v>0</v>
      </c>
    </row>
    <row r="163" spans="1:4" x14ac:dyDescent="0.35">
      <c r="A163" s="16" t="s">
        <v>467</v>
      </c>
      <c r="B163">
        <v>8.3000000000000004E-2</v>
      </c>
      <c r="C163">
        <v>8.3000000000000004E-2</v>
      </c>
      <c r="D163">
        <v>8.3000000000000004E-2</v>
      </c>
    </row>
    <row r="164" spans="1:4" x14ac:dyDescent="0.35">
      <c r="A164" s="16" t="s">
        <v>468</v>
      </c>
      <c r="B164">
        <v>0.74329999999999996</v>
      </c>
      <c r="C164">
        <v>7.4279999999999999E-2</v>
      </c>
      <c r="D164">
        <v>7.4279999999999999E-2</v>
      </c>
    </row>
    <row r="165" spans="1:4" x14ac:dyDescent="0.35">
      <c r="A165" s="16" t="s">
        <v>469</v>
      </c>
      <c r="B165">
        <v>0.74329999999999996</v>
      </c>
      <c r="C165">
        <v>3.6330000000000001E-2</v>
      </c>
      <c r="D165">
        <v>3.6330000000000001E-2</v>
      </c>
    </row>
    <row r="166" spans="1:4" x14ac:dyDescent="0.35">
      <c r="A166" s="16" t="s">
        <v>470</v>
      </c>
      <c r="B166">
        <v>0</v>
      </c>
      <c r="C166">
        <v>4.5300000000000002E-3</v>
      </c>
      <c r="D166">
        <v>0</v>
      </c>
    </row>
    <row r="167" spans="1:4" x14ac:dyDescent="0.35">
      <c r="A167" s="16" t="s">
        <v>471</v>
      </c>
      <c r="B167">
        <v>0</v>
      </c>
      <c r="C167">
        <v>4.5300000000000002E-3</v>
      </c>
      <c r="D167">
        <v>0</v>
      </c>
    </row>
    <row r="168" spans="1:4" x14ac:dyDescent="0.35">
      <c r="A168" s="16" t="s">
        <v>472</v>
      </c>
      <c r="B168">
        <v>0</v>
      </c>
      <c r="C168">
        <v>4.5300000000000002E-3</v>
      </c>
      <c r="D168">
        <v>0</v>
      </c>
    </row>
    <row r="169" spans="1:4" x14ac:dyDescent="0.35">
      <c r="A169" s="16">
        <v>99069</v>
      </c>
      <c r="B169">
        <v>0</v>
      </c>
      <c r="C169">
        <v>0.21162</v>
      </c>
      <c r="D169">
        <v>0</v>
      </c>
    </row>
    <row r="170" spans="1:4" x14ac:dyDescent="0.35">
      <c r="A170" s="16" t="s">
        <v>473</v>
      </c>
      <c r="B170">
        <v>0.1</v>
      </c>
      <c r="C170">
        <v>0.24</v>
      </c>
      <c r="D170">
        <v>0.24</v>
      </c>
    </row>
    <row r="171" spans="1:4" x14ac:dyDescent="0.35">
      <c r="A171" s="16">
        <v>101020</v>
      </c>
      <c r="B171">
        <v>1.1666300000000001</v>
      </c>
      <c r="C171">
        <v>0.25733</v>
      </c>
      <c r="D171">
        <v>0.25733</v>
      </c>
    </row>
    <row r="172" spans="1:4" x14ac:dyDescent="0.35">
      <c r="A172" s="16" t="s">
        <v>474</v>
      </c>
      <c r="B172">
        <v>0.58030000000000004</v>
      </c>
      <c r="C172">
        <v>3.3390000000000003E-2</v>
      </c>
      <c r="D172">
        <v>3.3390000000000003E-2</v>
      </c>
    </row>
    <row r="173" spans="1:4" x14ac:dyDescent="0.35">
      <c r="A173" s="16" t="s">
        <v>475</v>
      </c>
      <c r="B173">
        <v>0.51329999999999998</v>
      </c>
      <c r="C173">
        <v>2.9600000000000001E-2</v>
      </c>
      <c r="D173">
        <v>2.9600000000000001E-2</v>
      </c>
    </row>
    <row r="174" spans="1:4" x14ac:dyDescent="0.35">
      <c r="A174" s="16" t="s">
        <v>476</v>
      </c>
      <c r="B174">
        <v>0.4133</v>
      </c>
      <c r="C174">
        <v>3.3700000000000001E-2</v>
      </c>
      <c r="D174">
        <v>3.3700000000000001E-2</v>
      </c>
    </row>
    <row r="175" spans="1:4" x14ac:dyDescent="0.35">
      <c r="A175" s="16" t="s">
        <v>477</v>
      </c>
      <c r="B175">
        <v>8.3000000000000004E-2</v>
      </c>
      <c r="C175">
        <v>0.39</v>
      </c>
      <c r="D175">
        <v>0</v>
      </c>
    </row>
    <row r="176" spans="1:4" x14ac:dyDescent="0.35">
      <c r="A176" s="16" t="s">
        <v>478</v>
      </c>
      <c r="B176">
        <v>0.125</v>
      </c>
      <c r="C176">
        <v>0.45</v>
      </c>
      <c r="D176">
        <v>0</v>
      </c>
    </row>
    <row r="177" spans="1:4" x14ac:dyDescent="0.35">
      <c r="A177" s="16" t="s">
        <v>479</v>
      </c>
      <c r="B177">
        <v>0.125</v>
      </c>
      <c r="C177">
        <v>1.54077</v>
      </c>
      <c r="D177">
        <v>0</v>
      </c>
    </row>
    <row r="178" spans="1:4" x14ac:dyDescent="0.35">
      <c r="A178" s="16" t="s">
        <v>79</v>
      </c>
      <c r="B178">
        <v>0.125</v>
      </c>
      <c r="C178">
        <v>0.15672</v>
      </c>
      <c r="D178">
        <v>0</v>
      </c>
    </row>
    <row r="179" spans="1:4" x14ac:dyDescent="0.35">
      <c r="A179" s="16" t="s">
        <v>480</v>
      </c>
      <c r="B179">
        <v>0</v>
      </c>
      <c r="C179">
        <v>4.5300000000000002E-3</v>
      </c>
      <c r="D179">
        <v>0</v>
      </c>
    </row>
    <row r="180" spans="1:4" x14ac:dyDescent="0.35">
      <c r="A180" s="16" t="s">
        <v>481</v>
      </c>
      <c r="B180">
        <v>0.4133</v>
      </c>
      <c r="C180">
        <v>1.2619999999999999E-2</v>
      </c>
      <c r="D180">
        <v>1.2619999999999999E-2</v>
      </c>
    </row>
    <row r="181" spans="1:4" x14ac:dyDescent="0.35">
      <c r="A181" s="16" t="s">
        <v>482</v>
      </c>
      <c r="B181">
        <v>0</v>
      </c>
      <c r="C181">
        <v>4.5300000000000002E-3</v>
      </c>
      <c r="D181">
        <v>0</v>
      </c>
    </row>
    <row r="182" spans="1:4" x14ac:dyDescent="0.35">
      <c r="A182" s="16" t="s">
        <v>483</v>
      </c>
      <c r="B182">
        <v>0</v>
      </c>
      <c r="C182">
        <v>1.66E-3</v>
      </c>
      <c r="D182">
        <v>0</v>
      </c>
    </row>
    <row r="183" spans="1:4" x14ac:dyDescent="0.35">
      <c r="A183" s="16" t="s">
        <v>484</v>
      </c>
      <c r="B183">
        <v>0</v>
      </c>
      <c r="C183">
        <v>0.1</v>
      </c>
      <c r="D183">
        <v>0</v>
      </c>
    </row>
    <row r="184" spans="1:4" x14ac:dyDescent="0.35">
      <c r="A184" s="16" t="s">
        <v>485</v>
      </c>
      <c r="B184">
        <v>0.125</v>
      </c>
      <c r="C184">
        <v>0.14541999999999999</v>
      </c>
      <c r="D184">
        <v>0</v>
      </c>
    </row>
    <row r="185" spans="1:4" x14ac:dyDescent="0.35">
      <c r="A185" s="16" t="s">
        <v>111</v>
      </c>
      <c r="B185">
        <v>0.125</v>
      </c>
      <c r="C185">
        <v>9.8599999999999993E-2</v>
      </c>
      <c r="D185">
        <v>0</v>
      </c>
    </row>
    <row r="186" spans="1:4" x14ac:dyDescent="0.35">
      <c r="A186" s="16" t="s">
        <v>486</v>
      </c>
      <c r="B186">
        <v>0</v>
      </c>
      <c r="C186">
        <v>4.5300000000000002E-3</v>
      </c>
      <c r="D186">
        <v>0</v>
      </c>
    </row>
    <row r="187" spans="1:4" x14ac:dyDescent="0.35">
      <c r="A187" s="16">
        <v>101161</v>
      </c>
      <c r="B187">
        <v>0.82330000000000003</v>
      </c>
      <c r="C187">
        <v>4.1700000000000001E-3</v>
      </c>
      <c r="D187">
        <v>4.1700000000000001E-3</v>
      </c>
    </row>
    <row r="188" spans="1:4" x14ac:dyDescent="0.35">
      <c r="A188" s="16" t="s">
        <v>487</v>
      </c>
      <c r="B188">
        <v>0</v>
      </c>
      <c r="C188">
        <v>1.4634199999999999</v>
      </c>
      <c r="D188">
        <v>0</v>
      </c>
    </row>
    <row r="189" spans="1:4" x14ac:dyDescent="0.35">
      <c r="A189" s="16" t="s">
        <v>488</v>
      </c>
      <c r="B189">
        <v>0.83030000000000004</v>
      </c>
      <c r="C189">
        <v>9.6189999999999998E-2</v>
      </c>
      <c r="D189">
        <v>9.6189999999999998E-2</v>
      </c>
    </row>
    <row r="190" spans="1:4" x14ac:dyDescent="0.35">
      <c r="A190" s="16" t="s">
        <v>489</v>
      </c>
      <c r="B190">
        <v>0</v>
      </c>
      <c r="C190">
        <v>4.5300000000000002E-3</v>
      </c>
      <c r="D190">
        <v>0</v>
      </c>
    </row>
    <row r="191" spans="1:4" x14ac:dyDescent="0.35">
      <c r="A191" s="16" t="s">
        <v>490</v>
      </c>
      <c r="B191">
        <v>0.25</v>
      </c>
      <c r="C191">
        <v>3.3340000000000001</v>
      </c>
      <c r="D191">
        <v>0</v>
      </c>
    </row>
    <row r="192" spans="1:4" x14ac:dyDescent="0.35">
      <c r="A192" s="16" t="s">
        <v>491</v>
      </c>
      <c r="B192">
        <v>0.125</v>
      </c>
      <c r="C192">
        <v>0.15873000000000001</v>
      </c>
      <c r="D192">
        <v>0</v>
      </c>
    </row>
    <row r="193" spans="1:4" x14ac:dyDescent="0.35">
      <c r="A193" s="16" t="s">
        <v>492</v>
      </c>
      <c r="B193">
        <v>0.125</v>
      </c>
      <c r="C193">
        <v>0.18953</v>
      </c>
      <c r="D193">
        <v>0</v>
      </c>
    </row>
    <row r="194" spans="1:4" x14ac:dyDescent="0.35">
      <c r="A194" s="16">
        <v>105041</v>
      </c>
      <c r="B194">
        <v>0.58030000000000004</v>
      </c>
      <c r="C194">
        <v>1.9380000000000001E-2</v>
      </c>
      <c r="D194">
        <v>1.9380000000000001E-2</v>
      </c>
    </row>
    <row r="195" spans="1:4" x14ac:dyDescent="0.35">
      <c r="A195" s="16" t="s">
        <v>493</v>
      </c>
      <c r="B195">
        <v>0.25</v>
      </c>
      <c r="C195">
        <v>3.0385300000000002</v>
      </c>
      <c r="D195">
        <v>0</v>
      </c>
    </row>
    <row r="196" spans="1:4" x14ac:dyDescent="0.35">
      <c r="A196" s="16" t="s">
        <v>167</v>
      </c>
      <c r="B196">
        <v>0.25</v>
      </c>
      <c r="C196">
        <v>0.33</v>
      </c>
      <c r="D196">
        <v>0</v>
      </c>
    </row>
    <row r="197" spans="1:4" x14ac:dyDescent="0.35">
      <c r="A197" s="16" t="s">
        <v>494</v>
      </c>
      <c r="B197">
        <v>0</v>
      </c>
      <c r="C197">
        <v>0</v>
      </c>
      <c r="D197">
        <v>0</v>
      </c>
    </row>
    <row r="198" spans="1:4" x14ac:dyDescent="0.35">
      <c r="A198" s="16">
        <v>100389</v>
      </c>
      <c r="B198">
        <v>0</v>
      </c>
      <c r="C198">
        <v>4.5300000000000002E-3</v>
      </c>
      <c r="D198">
        <v>0</v>
      </c>
    </row>
    <row r="199" spans="1:4" x14ac:dyDescent="0.35">
      <c r="A199" s="16" t="s">
        <v>495</v>
      </c>
      <c r="B199">
        <v>0</v>
      </c>
      <c r="C199">
        <v>0</v>
      </c>
      <c r="D199">
        <v>0</v>
      </c>
    </row>
    <row r="200" spans="1:4" x14ac:dyDescent="0.35">
      <c r="A200" s="16" t="s">
        <v>496</v>
      </c>
      <c r="B200">
        <v>0.17</v>
      </c>
      <c r="C200">
        <v>2.5</v>
      </c>
      <c r="D200">
        <v>0</v>
      </c>
    </row>
    <row r="201" spans="1:4" x14ac:dyDescent="0.35">
      <c r="A201" s="16" t="s">
        <v>497</v>
      </c>
      <c r="B201">
        <v>0.33333000000000002</v>
      </c>
      <c r="C201">
        <v>3.6088900000000002</v>
      </c>
      <c r="D201">
        <v>0</v>
      </c>
    </row>
    <row r="202" spans="1:4" x14ac:dyDescent="0.35">
      <c r="A202" s="16" t="s">
        <v>498</v>
      </c>
      <c r="B202">
        <v>0.185</v>
      </c>
      <c r="C202">
        <v>0.46500000000000002</v>
      </c>
      <c r="D202">
        <v>0</v>
      </c>
    </row>
    <row r="203" spans="1:4" x14ac:dyDescent="0.35">
      <c r="A203" s="16" t="s">
        <v>499</v>
      </c>
      <c r="B203">
        <v>0.25</v>
      </c>
      <c r="C203">
        <v>3.3340000000000001</v>
      </c>
      <c r="D203">
        <v>0</v>
      </c>
    </row>
    <row r="204" spans="1:4" x14ac:dyDescent="0.35">
      <c r="A204" s="16" t="s">
        <v>500</v>
      </c>
      <c r="B204">
        <v>0.125</v>
      </c>
      <c r="C204">
        <v>0.20452999999999999</v>
      </c>
      <c r="D204">
        <v>0</v>
      </c>
    </row>
    <row r="205" spans="1:4" x14ac:dyDescent="0.35">
      <c r="A205" s="16" t="s">
        <v>501</v>
      </c>
      <c r="B205">
        <v>0</v>
      </c>
      <c r="C205">
        <v>4.5300000000000002E-3</v>
      </c>
      <c r="D205">
        <v>0</v>
      </c>
    </row>
    <row r="206" spans="1:4" x14ac:dyDescent="0.35">
      <c r="A206" s="16">
        <v>101059</v>
      </c>
      <c r="B206">
        <v>0.58330000000000004</v>
      </c>
      <c r="C206">
        <v>1.252E-2</v>
      </c>
      <c r="D206">
        <v>1.252E-2</v>
      </c>
    </row>
    <row r="207" spans="1:4" x14ac:dyDescent="0.35">
      <c r="A207" s="16" t="s">
        <v>502</v>
      </c>
      <c r="B207">
        <v>0.75</v>
      </c>
      <c r="C207">
        <v>2.1669999999999998E-2</v>
      </c>
      <c r="D207">
        <v>2.1669999999999998E-2</v>
      </c>
    </row>
    <row r="208" spans="1:4" x14ac:dyDescent="0.35">
      <c r="A208" s="16">
        <v>104730</v>
      </c>
      <c r="B208">
        <v>0</v>
      </c>
      <c r="C208">
        <v>0.33400000000000002</v>
      </c>
      <c r="D208">
        <v>0</v>
      </c>
    </row>
    <row r="209" spans="1:4" x14ac:dyDescent="0.35">
      <c r="A209" s="16" t="s">
        <v>503</v>
      </c>
      <c r="B209">
        <v>0</v>
      </c>
      <c r="C209">
        <v>1.49512</v>
      </c>
      <c r="D209">
        <v>0</v>
      </c>
    </row>
    <row r="210" spans="1:4" x14ac:dyDescent="0.35">
      <c r="A210" s="16">
        <v>105189</v>
      </c>
      <c r="B210">
        <v>0</v>
      </c>
      <c r="C210">
        <v>0</v>
      </c>
      <c r="D210">
        <v>0</v>
      </c>
    </row>
    <row r="211" spans="1:4" x14ac:dyDescent="0.35">
      <c r="A211" s="16" t="s">
        <v>504</v>
      </c>
      <c r="B211">
        <v>1.0732999999999999</v>
      </c>
      <c r="C211">
        <v>0.37456</v>
      </c>
      <c r="D211">
        <v>0.37456</v>
      </c>
    </row>
    <row r="212" spans="1:4" x14ac:dyDescent="0.35">
      <c r="A212" s="16" t="s">
        <v>505</v>
      </c>
      <c r="B212">
        <v>0</v>
      </c>
      <c r="C212">
        <v>4.5300000000000002E-3</v>
      </c>
      <c r="D212">
        <v>0</v>
      </c>
    </row>
    <row r="213" spans="1:4" x14ac:dyDescent="0.35">
      <c r="A213" s="16" t="s">
        <v>506</v>
      </c>
      <c r="B213">
        <v>0</v>
      </c>
      <c r="C213">
        <v>4.5300000000000002E-3</v>
      </c>
      <c r="D213">
        <v>0</v>
      </c>
    </row>
    <row r="214" spans="1:4" x14ac:dyDescent="0.35">
      <c r="A214" s="16" t="s">
        <v>507</v>
      </c>
      <c r="B214">
        <v>0.125</v>
      </c>
      <c r="C214">
        <v>0.50438000000000005</v>
      </c>
      <c r="D214">
        <v>0</v>
      </c>
    </row>
    <row r="215" spans="1:4" x14ac:dyDescent="0.35">
      <c r="A215" s="16" t="s">
        <v>508</v>
      </c>
      <c r="B215">
        <v>0.125</v>
      </c>
      <c r="C215">
        <v>2.02</v>
      </c>
      <c r="D215">
        <v>0</v>
      </c>
    </row>
    <row r="216" spans="1:4" x14ac:dyDescent="0.35">
      <c r="A216" s="16" t="s">
        <v>129</v>
      </c>
      <c r="B216">
        <v>0.125</v>
      </c>
      <c r="C216">
        <v>0.18842</v>
      </c>
      <c r="D216">
        <v>0</v>
      </c>
    </row>
    <row r="217" spans="1:4" x14ac:dyDescent="0.35">
      <c r="A217" s="16" t="s">
        <v>509</v>
      </c>
      <c r="B217">
        <v>0.125</v>
      </c>
      <c r="C217">
        <v>0.93971000000000005</v>
      </c>
      <c r="D217">
        <v>0</v>
      </c>
    </row>
    <row r="218" spans="1:4" x14ac:dyDescent="0.35">
      <c r="A218" s="16" t="s">
        <v>70</v>
      </c>
      <c r="B218">
        <v>0.125</v>
      </c>
      <c r="C218">
        <v>4.1200000000000001E-2</v>
      </c>
      <c r="D218">
        <v>0</v>
      </c>
    </row>
    <row r="219" spans="1:4" x14ac:dyDescent="0.35">
      <c r="A219" s="16" t="s">
        <v>510</v>
      </c>
      <c r="B219">
        <v>0.21</v>
      </c>
      <c r="C219">
        <v>0.65452999999999995</v>
      </c>
      <c r="D219">
        <v>0</v>
      </c>
    </row>
    <row r="220" spans="1:4" x14ac:dyDescent="0.35">
      <c r="A220" s="16" t="s">
        <v>511</v>
      </c>
      <c r="B220">
        <v>0</v>
      </c>
      <c r="C220">
        <v>4.5300000000000002E-3</v>
      </c>
      <c r="D220">
        <v>0</v>
      </c>
    </row>
    <row r="221" spans="1:4" x14ac:dyDescent="0.35">
      <c r="A221" s="16" t="s">
        <v>512</v>
      </c>
      <c r="B221">
        <v>0.6633</v>
      </c>
      <c r="C221">
        <v>3.8190000000000002E-2</v>
      </c>
      <c r="D221">
        <v>3.8190000000000002E-2</v>
      </c>
    </row>
    <row r="222" spans="1:4" x14ac:dyDescent="0.35">
      <c r="A222" s="16" t="s">
        <v>513</v>
      </c>
      <c r="B222">
        <v>0</v>
      </c>
      <c r="C222">
        <v>4.5300000000000002E-3</v>
      </c>
      <c r="D222">
        <v>0</v>
      </c>
    </row>
    <row r="223" spans="1:4" x14ac:dyDescent="0.35">
      <c r="A223" s="16" t="s">
        <v>514</v>
      </c>
      <c r="B223">
        <v>0</v>
      </c>
      <c r="C223">
        <v>4.5300000000000002E-3</v>
      </c>
      <c r="D223">
        <v>0</v>
      </c>
    </row>
    <row r="224" spans="1:4" x14ac:dyDescent="0.35">
      <c r="A224" s="16" t="s">
        <v>515</v>
      </c>
      <c r="B224">
        <v>0.185</v>
      </c>
      <c r="C224">
        <v>0.95</v>
      </c>
      <c r="D224">
        <v>0</v>
      </c>
    </row>
    <row r="225" spans="1:4" x14ac:dyDescent="0.35">
      <c r="A225" s="16" t="s">
        <v>516</v>
      </c>
      <c r="B225">
        <v>0.16700000000000001</v>
      </c>
      <c r="C225">
        <v>4</v>
      </c>
      <c r="D225">
        <v>0</v>
      </c>
    </row>
    <row r="226" spans="1:4" x14ac:dyDescent="0.35">
      <c r="A226" s="16" t="s">
        <v>517</v>
      </c>
      <c r="B226">
        <v>0.6633</v>
      </c>
      <c r="C226">
        <v>7.9799999999999992E-3</v>
      </c>
      <c r="D226">
        <v>7.9799999999999992E-3</v>
      </c>
    </row>
    <row r="227" spans="1:4" x14ac:dyDescent="0.35">
      <c r="A227" s="16">
        <v>101409</v>
      </c>
      <c r="B227">
        <v>0</v>
      </c>
      <c r="C227">
        <v>0.12</v>
      </c>
      <c r="D227">
        <v>0.12</v>
      </c>
    </row>
    <row r="228" spans="1:4" x14ac:dyDescent="0.35">
      <c r="A228" s="16">
        <v>103861</v>
      </c>
      <c r="B228">
        <v>0.4133</v>
      </c>
      <c r="C228">
        <v>2.647E-2</v>
      </c>
      <c r="D228">
        <v>2.647E-2</v>
      </c>
    </row>
    <row r="229" spans="1:4" x14ac:dyDescent="0.35">
      <c r="A229" s="16">
        <v>105338</v>
      </c>
      <c r="B229">
        <v>2.3332999999999999</v>
      </c>
      <c r="C229">
        <v>0.30554999999999999</v>
      </c>
      <c r="D229">
        <v>0.30554999999999999</v>
      </c>
    </row>
    <row r="230" spans="1:4" x14ac:dyDescent="0.35">
      <c r="A230" s="16" t="s">
        <v>518</v>
      </c>
      <c r="B230">
        <v>0</v>
      </c>
      <c r="C230">
        <v>0</v>
      </c>
      <c r="D230">
        <v>0</v>
      </c>
    </row>
    <row r="231" spans="1:4" x14ac:dyDescent="0.35">
      <c r="A231" s="16" t="s">
        <v>519</v>
      </c>
      <c r="B231">
        <v>0</v>
      </c>
      <c r="C231">
        <v>4.5300000000000002E-3</v>
      </c>
      <c r="D231">
        <v>0</v>
      </c>
    </row>
    <row r="232" spans="1:4" x14ac:dyDescent="0.35">
      <c r="A232" s="16" t="s">
        <v>520</v>
      </c>
      <c r="B232">
        <v>0</v>
      </c>
      <c r="C232">
        <v>4.5300000000000002E-3</v>
      </c>
      <c r="D232">
        <v>0</v>
      </c>
    </row>
    <row r="233" spans="1:4" x14ac:dyDescent="0.35">
      <c r="A233" s="16" t="s">
        <v>521</v>
      </c>
      <c r="B233">
        <v>0</v>
      </c>
      <c r="C233">
        <v>0.2</v>
      </c>
      <c r="D233">
        <v>0</v>
      </c>
    </row>
    <row r="234" spans="1:4" x14ac:dyDescent="0.35">
      <c r="A234" s="16" t="s">
        <v>522</v>
      </c>
      <c r="B234">
        <v>0.16700000000000001</v>
      </c>
      <c r="C234">
        <v>0.45</v>
      </c>
      <c r="D234">
        <v>0</v>
      </c>
    </row>
    <row r="235" spans="1:4" x14ac:dyDescent="0.35">
      <c r="A235" s="16" t="s">
        <v>523</v>
      </c>
      <c r="B235">
        <v>0.16700000000000001</v>
      </c>
      <c r="C235">
        <v>5.4878799999999996</v>
      </c>
      <c r="D235">
        <v>0</v>
      </c>
    </row>
    <row r="236" spans="1:4" x14ac:dyDescent="0.35">
      <c r="A236" s="16">
        <v>104301</v>
      </c>
      <c r="B236">
        <v>0</v>
      </c>
      <c r="C236">
        <v>0.5</v>
      </c>
      <c r="D236">
        <v>0</v>
      </c>
    </row>
    <row r="237" spans="1:4" x14ac:dyDescent="0.35">
      <c r="A237" s="16">
        <v>104486</v>
      </c>
      <c r="B237">
        <v>0.6</v>
      </c>
      <c r="C237">
        <v>0.27667000000000003</v>
      </c>
      <c r="D237">
        <v>0.27667000000000003</v>
      </c>
    </row>
    <row r="238" spans="1:4" x14ac:dyDescent="0.35">
      <c r="A238" s="16">
        <v>105991</v>
      </c>
      <c r="B238">
        <v>0</v>
      </c>
      <c r="C238">
        <v>4.5300000000000002E-3</v>
      </c>
      <c r="D238">
        <v>0</v>
      </c>
    </row>
    <row r="239" spans="1:4" x14ac:dyDescent="0.35">
      <c r="A239" s="16" t="s">
        <v>524</v>
      </c>
      <c r="B239">
        <v>8.3000000000000004E-2</v>
      </c>
      <c r="C239">
        <v>0.219</v>
      </c>
      <c r="D239">
        <v>0</v>
      </c>
    </row>
    <row r="240" spans="1:4" x14ac:dyDescent="0.35">
      <c r="A240" s="16" t="s">
        <v>525</v>
      </c>
      <c r="B240">
        <v>0.17</v>
      </c>
      <c r="C240">
        <v>1.5</v>
      </c>
      <c r="D240">
        <v>0</v>
      </c>
    </row>
    <row r="241" spans="1:4" x14ac:dyDescent="0.35">
      <c r="A241" s="16" t="s">
        <v>526</v>
      </c>
      <c r="B241">
        <v>0.16700000000000001</v>
      </c>
      <c r="C241">
        <v>2.8</v>
      </c>
      <c r="D241">
        <v>0</v>
      </c>
    </row>
    <row r="242" spans="1:4" x14ac:dyDescent="0.35">
      <c r="A242" s="16" t="s">
        <v>527</v>
      </c>
      <c r="B242">
        <v>0.05</v>
      </c>
      <c r="C242">
        <v>1.67E-3</v>
      </c>
      <c r="D242">
        <v>0</v>
      </c>
    </row>
    <row r="243" spans="1:4" x14ac:dyDescent="0.35">
      <c r="A243" s="16" t="s">
        <v>528</v>
      </c>
      <c r="B243">
        <v>8.3000000000000004E-2</v>
      </c>
      <c r="C243">
        <v>0.48</v>
      </c>
      <c r="D243">
        <v>0</v>
      </c>
    </row>
    <row r="244" spans="1:4" x14ac:dyDescent="0.35">
      <c r="A244" s="16" t="s">
        <v>529</v>
      </c>
      <c r="B244">
        <v>0.9133</v>
      </c>
      <c r="C244">
        <v>3.6889999999999999E-2</v>
      </c>
      <c r="D244">
        <v>3.6889999999999999E-2</v>
      </c>
    </row>
    <row r="245" spans="1:4" x14ac:dyDescent="0.35">
      <c r="A245" s="16" t="s">
        <v>530</v>
      </c>
      <c r="B245">
        <v>0</v>
      </c>
      <c r="C245">
        <v>4.5300000000000002E-3</v>
      </c>
      <c r="D245">
        <v>0</v>
      </c>
    </row>
    <row r="246" spans="1:4" x14ac:dyDescent="0.35">
      <c r="A246" s="16" t="s">
        <v>531</v>
      </c>
      <c r="B246">
        <v>0.2</v>
      </c>
      <c r="C246">
        <v>4.1669999999999999E-2</v>
      </c>
      <c r="D246">
        <v>4.1669999999999999E-2</v>
      </c>
    </row>
    <row r="247" spans="1:4" x14ac:dyDescent="0.35">
      <c r="A247" s="16" t="s">
        <v>532</v>
      </c>
      <c r="B247">
        <v>0.25</v>
      </c>
      <c r="C247">
        <v>6</v>
      </c>
      <c r="D247">
        <v>0</v>
      </c>
    </row>
    <row r="248" spans="1:4" x14ac:dyDescent="0.35">
      <c r="A248" s="16" t="s">
        <v>533</v>
      </c>
      <c r="B248">
        <v>0.21</v>
      </c>
      <c r="C248">
        <v>0.33</v>
      </c>
      <c r="D248">
        <v>0</v>
      </c>
    </row>
    <row r="249" spans="1:4" x14ac:dyDescent="0.35">
      <c r="A249" s="16">
        <v>100013</v>
      </c>
      <c r="B249">
        <v>0</v>
      </c>
      <c r="C249">
        <v>1.2E-2</v>
      </c>
      <c r="D249">
        <v>1.2E-2</v>
      </c>
    </row>
    <row r="250" spans="1:4" x14ac:dyDescent="0.35">
      <c r="A250" s="16" t="s">
        <v>534</v>
      </c>
      <c r="B250">
        <v>0</v>
      </c>
      <c r="C250">
        <v>0.11795</v>
      </c>
      <c r="D250">
        <v>0</v>
      </c>
    </row>
    <row r="251" spans="1:4" x14ac:dyDescent="0.35">
      <c r="A251" s="16" t="s">
        <v>535</v>
      </c>
      <c r="B251">
        <v>0</v>
      </c>
      <c r="C251">
        <v>4.5300000000000002E-3</v>
      </c>
      <c r="D251">
        <v>0</v>
      </c>
    </row>
    <row r="252" spans="1:4" x14ac:dyDescent="0.35">
      <c r="A252" s="16" t="s">
        <v>536</v>
      </c>
      <c r="B252">
        <v>0.16700000000000001</v>
      </c>
      <c r="C252">
        <v>0.59643000000000002</v>
      </c>
      <c r="D252">
        <v>0</v>
      </c>
    </row>
    <row r="253" spans="1:4" x14ac:dyDescent="0.35">
      <c r="A253" s="16" t="s">
        <v>537</v>
      </c>
      <c r="B253">
        <v>0.1</v>
      </c>
      <c r="C253">
        <v>3.5000000000000003E-2</v>
      </c>
      <c r="D253">
        <v>3.5000000000000003E-2</v>
      </c>
    </row>
    <row r="254" spans="1:4" x14ac:dyDescent="0.35">
      <c r="A254" s="16" t="s">
        <v>538</v>
      </c>
      <c r="B254">
        <v>0.25</v>
      </c>
      <c r="C254">
        <v>3.0385300000000002</v>
      </c>
      <c r="D254">
        <v>0</v>
      </c>
    </row>
    <row r="255" spans="1:4" x14ac:dyDescent="0.35">
      <c r="A255" s="16" t="s">
        <v>539</v>
      </c>
      <c r="B255">
        <v>0.125</v>
      </c>
      <c r="C255">
        <v>0.26</v>
      </c>
      <c r="D255">
        <v>0</v>
      </c>
    </row>
    <row r="256" spans="1:4" x14ac:dyDescent="0.35">
      <c r="A256" s="16">
        <v>100123</v>
      </c>
      <c r="B256">
        <v>0.49997000000000003</v>
      </c>
      <c r="C256">
        <v>4.6100000000000004E-3</v>
      </c>
      <c r="D256">
        <v>4.6100000000000004E-3</v>
      </c>
    </row>
    <row r="257" spans="1:4" x14ac:dyDescent="0.35">
      <c r="A257" s="16" t="s">
        <v>540</v>
      </c>
      <c r="B257">
        <v>0</v>
      </c>
      <c r="C257">
        <v>0</v>
      </c>
      <c r="D257">
        <v>0</v>
      </c>
    </row>
    <row r="258" spans="1:4" x14ac:dyDescent="0.35">
      <c r="A258" s="16">
        <v>104719</v>
      </c>
      <c r="B258">
        <v>0</v>
      </c>
      <c r="C258">
        <v>0.33400000000000002</v>
      </c>
      <c r="D258">
        <v>0</v>
      </c>
    </row>
    <row r="259" spans="1:4" x14ac:dyDescent="0.35">
      <c r="A259" s="16">
        <v>104722</v>
      </c>
      <c r="B259">
        <v>0</v>
      </c>
      <c r="C259">
        <v>0.33400000000000002</v>
      </c>
      <c r="D259">
        <v>0</v>
      </c>
    </row>
    <row r="260" spans="1:4" x14ac:dyDescent="0.35">
      <c r="A260" s="16" t="s">
        <v>541</v>
      </c>
      <c r="B260">
        <v>0</v>
      </c>
      <c r="C260">
        <v>1.4634199999999999</v>
      </c>
      <c r="D260">
        <v>0</v>
      </c>
    </row>
    <row r="261" spans="1:4" x14ac:dyDescent="0.35">
      <c r="A261" s="16">
        <v>105879</v>
      </c>
      <c r="B261">
        <v>0</v>
      </c>
      <c r="C261">
        <v>1.82E-3</v>
      </c>
      <c r="D261">
        <v>0</v>
      </c>
    </row>
    <row r="262" spans="1:4" x14ac:dyDescent="0.35">
      <c r="A262" s="16" t="s">
        <v>542</v>
      </c>
      <c r="B262">
        <v>0</v>
      </c>
      <c r="C262">
        <v>2.87E-2</v>
      </c>
      <c r="D262">
        <v>2.87E-2</v>
      </c>
    </row>
    <row r="263" spans="1:4" x14ac:dyDescent="0.35">
      <c r="A263" s="16" t="s">
        <v>543</v>
      </c>
      <c r="B263">
        <v>0.16700000000000001</v>
      </c>
      <c r="C263">
        <v>2.8</v>
      </c>
      <c r="D263">
        <v>0</v>
      </c>
    </row>
    <row r="264" spans="1:4" x14ac:dyDescent="0.35">
      <c r="A264" s="16" t="s">
        <v>544</v>
      </c>
      <c r="B264">
        <v>0.125</v>
      </c>
      <c r="C264">
        <v>0.15873000000000001</v>
      </c>
      <c r="D264">
        <v>0</v>
      </c>
    </row>
    <row r="265" spans="1:4" x14ac:dyDescent="0.35">
      <c r="A265" s="16" t="s">
        <v>545</v>
      </c>
      <c r="B265">
        <v>0</v>
      </c>
      <c r="C265">
        <v>4.5300000000000002E-3</v>
      </c>
      <c r="D265">
        <v>0</v>
      </c>
    </row>
    <row r="266" spans="1:4" x14ac:dyDescent="0.35">
      <c r="A266" s="16" t="s">
        <v>546</v>
      </c>
      <c r="B266">
        <v>0</v>
      </c>
      <c r="C266">
        <v>2.7100000000000002E-3</v>
      </c>
      <c r="D266">
        <v>0</v>
      </c>
    </row>
    <row r="267" spans="1:4" x14ac:dyDescent="0.35">
      <c r="A267" s="16" t="s">
        <v>547</v>
      </c>
      <c r="B267">
        <v>0</v>
      </c>
      <c r="C267">
        <v>4.5300000000000002E-3</v>
      </c>
      <c r="D267">
        <v>0</v>
      </c>
    </row>
    <row r="268" spans="1:4" x14ac:dyDescent="0.35">
      <c r="A268" s="16" t="s">
        <v>548</v>
      </c>
      <c r="B268">
        <v>0</v>
      </c>
      <c r="C268">
        <v>4.5300000000000002E-3</v>
      </c>
      <c r="D268">
        <v>0</v>
      </c>
    </row>
    <row r="269" spans="1:4" x14ac:dyDescent="0.35">
      <c r="A269" s="16" t="s">
        <v>549</v>
      </c>
      <c r="B269">
        <v>0.125</v>
      </c>
      <c r="C269">
        <v>0.46504000000000001</v>
      </c>
      <c r="D269">
        <v>0</v>
      </c>
    </row>
    <row r="270" spans="1:4" x14ac:dyDescent="0.35">
      <c r="A270" s="16" t="s">
        <v>550</v>
      </c>
      <c r="B270">
        <v>0.1</v>
      </c>
      <c r="C270">
        <v>0.02</v>
      </c>
      <c r="D270">
        <v>0.02</v>
      </c>
    </row>
    <row r="271" spans="1:4" x14ac:dyDescent="0.35">
      <c r="A271" s="16" t="s">
        <v>551</v>
      </c>
      <c r="B271">
        <v>0.25330000000000003</v>
      </c>
      <c r="C271">
        <v>3.8E-3</v>
      </c>
      <c r="D271">
        <v>3.8E-3</v>
      </c>
    </row>
    <row r="272" spans="1:4" x14ac:dyDescent="0.35">
      <c r="A272" s="16" t="s">
        <v>552</v>
      </c>
      <c r="B272">
        <v>0</v>
      </c>
      <c r="C272">
        <v>2.7100000000000002E-3</v>
      </c>
      <c r="D272">
        <v>0</v>
      </c>
    </row>
    <row r="273" spans="1:4" x14ac:dyDescent="0.35">
      <c r="A273" s="16" t="s">
        <v>553</v>
      </c>
      <c r="B273">
        <v>0.16700000000000001</v>
      </c>
      <c r="C273">
        <v>0.35</v>
      </c>
      <c r="D273">
        <v>0</v>
      </c>
    </row>
    <row r="274" spans="1:4" x14ac:dyDescent="0.35">
      <c r="A274" s="16" t="s">
        <v>554</v>
      </c>
      <c r="B274">
        <v>0.125</v>
      </c>
      <c r="C274">
        <v>0.17499999999999999</v>
      </c>
      <c r="D274">
        <v>0</v>
      </c>
    </row>
    <row r="275" spans="1:4" x14ac:dyDescent="0.35">
      <c r="A275" s="16" t="s">
        <v>555</v>
      </c>
      <c r="B275">
        <v>0.1</v>
      </c>
      <c r="C275">
        <v>0.12833</v>
      </c>
      <c r="D275">
        <v>0.12833</v>
      </c>
    </row>
    <row r="276" spans="1:4" x14ac:dyDescent="0.35">
      <c r="A276" s="16">
        <v>104468</v>
      </c>
      <c r="B276">
        <v>0</v>
      </c>
      <c r="C276">
        <v>0.5</v>
      </c>
      <c r="D276">
        <v>0</v>
      </c>
    </row>
    <row r="277" spans="1:4" x14ac:dyDescent="0.35">
      <c r="A277" s="16" t="s">
        <v>556</v>
      </c>
      <c r="B277">
        <v>1E-3</v>
      </c>
      <c r="C277">
        <v>1E-3</v>
      </c>
      <c r="D277">
        <v>1E-3</v>
      </c>
    </row>
    <row r="278" spans="1:4" x14ac:dyDescent="0.35">
      <c r="A278" s="16">
        <v>106055</v>
      </c>
      <c r="B278">
        <v>0</v>
      </c>
      <c r="C278">
        <v>0.21667</v>
      </c>
      <c r="D278">
        <v>0.21667</v>
      </c>
    </row>
    <row r="279" spans="1:4" x14ac:dyDescent="0.35">
      <c r="A279" s="16" t="s">
        <v>557</v>
      </c>
      <c r="B279">
        <v>0</v>
      </c>
      <c r="C279">
        <v>4.5300000000000002E-3</v>
      </c>
      <c r="D279">
        <v>0</v>
      </c>
    </row>
    <row r="280" spans="1:4" x14ac:dyDescent="0.35">
      <c r="A280" s="16" t="s">
        <v>128</v>
      </c>
      <c r="B280">
        <v>0.125</v>
      </c>
      <c r="C280">
        <v>0.05</v>
      </c>
      <c r="D280">
        <v>0</v>
      </c>
    </row>
    <row r="281" spans="1:4" x14ac:dyDescent="0.35">
      <c r="A281" s="16" t="s">
        <v>558</v>
      </c>
      <c r="B281">
        <v>0.33</v>
      </c>
      <c r="C281">
        <v>2.383E-2</v>
      </c>
      <c r="D281">
        <v>2.2169999999999999E-2</v>
      </c>
    </row>
    <row r="282" spans="1:4" x14ac:dyDescent="0.35">
      <c r="A282" s="16">
        <v>101027</v>
      </c>
      <c r="B282">
        <v>0.74663000000000002</v>
      </c>
      <c r="C282">
        <v>5.2220000000000003E-2</v>
      </c>
      <c r="D282">
        <v>5.2220000000000003E-2</v>
      </c>
    </row>
    <row r="283" spans="1:4" x14ac:dyDescent="0.35">
      <c r="A283" s="16" t="s">
        <v>559</v>
      </c>
      <c r="B283">
        <v>0.6633</v>
      </c>
      <c r="C283">
        <v>3.3890000000000003E-2</v>
      </c>
      <c r="D283">
        <v>3.3890000000000003E-2</v>
      </c>
    </row>
    <row r="284" spans="1:4" x14ac:dyDescent="0.35">
      <c r="A284" s="16" t="s">
        <v>560</v>
      </c>
      <c r="B284">
        <v>0</v>
      </c>
      <c r="C284">
        <v>4.5300000000000002E-3</v>
      </c>
      <c r="D284">
        <v>0</v>
      </c>
    </row>
    <row r="285" spans="1:4" x14ac:dyDescent="0.35">
      <c r="A285" s="16" t="s">
        <v>561</v>
      </c>
      <c r="B285">
        <v>0.25</v>
      </c>
      <c r="C285">
        <v>3.6412399999999998</v>
      </c>
      <c r="D285">
        <v>0</v>
      </c>
    </row>
    <row r="286" spans="1:4" x14ac:dyDescent="0.35">
      <c r="A286" s="16" t="s">
        <v>562</v>
      </c>
      <c r="B286">
        <v>0.16700000000000001</v>
      </c>
      <c r="C286">
        <v>0.66415999999999997</v>
      </c>
      <c r="D286">
        <v>0</v>
      </c>
    </row>
    <row r="287" spans="1:4" x14ac:dyDescent="0.35">
      <c r="A287" s="16" t="s">
        <v>563</v>
      </c>
      <c r="B287">
        <v>0.25</v>
      </c>
      <c r="C287">
        <v>1.0045299999999999</v>
      </c>
      <c r="D287">
        <v>0</v>
      </c>
    </row>
    <row r="288" spans="1:4" x14ac:dyDescent="0.35">
      <c r="A288" s="16" t="s">
        <v>564</v>
      </c>
      <c r="B288">
        <v>0.1</v>
      </c>
      <c r="C288">
        <v>9.2999999999999999E-2</v>
      </c>
      <c r="D288">
        <v>9.2999999999999999E-2</v>
      </c>
    </row>
    <row r="289" spans="1:4" x14ac:dyDescent="0.35">
      <c r="A289" s="16" t="s">
        <v>565</v>
      </c>
      <c r="B289">
        <v>0</v>
      </c>
      <c r="C289">
        <v>6.812E-2</v>
      </c>
      <c r="D289">
        <v>0</v>
      </c>
    </row>
    <row r="290" spans="1:4" x14ac:dyDescent="0.35">
      <c r="A290" s="16">
        <v>104972</v>
      </c>
      <c r="B290">
        <v>0.74329999999999996</v>
      </c>
      <c r="C290">
        <v>3.789E-2</v>
      </c>
      <c r="D290">
        <v>3.789E-2</v>
      </c>
    </row>
    <row r="291" spans="1:4" x14ac:dyDescent="0.35">
      <c r="A291" s="16" t="s">
        <v>566</v>
      </c>
      <c r="B291">
        <v>0.21</v>
      </c>
      <c r="C291">
        <v>0.65</v>
      </c>
      <c r="D291">
        <v>0</v>
      </c>
    </row>
    <row r="292" spans="1:4" x14ac:dyDescent="0.35">
      <c r="A292" s="16" t="s">
        <v>567</v>
      </c>
      <c r="B292">
        <v>0</v>
      </c>
      <c r="C292">
        <v>0.02</v>
      </c>
      <c r="D292">
        <v>0</v>
      </c>
    </row>
    <row r="293" spans="1:4" x14ac:dyDescent="0.35">
      <c r="A293" s="16">
        <v>105171</v>
      </c>
      <c r="B293">
        <v>0</v>
      </c>
      <c r="C293">
        <v>0</v>
      </c>
      <c r="D293">
        <v>0</v>
      </c>
    </row>
    <row r="294" spans="1:4" x14ac:dyDescent="0.35">
      <c r="A294" s="16" t="s">
        <v>568</v>
      </c>
      <c r="B294">
        <v>0</v>
      </c>
      <c r="C294">
        <v>0</v>
      </c>
      <c r="D294">
        <v>0</v>
      </c>
    </row>
    <row r="295" spans="1:4" x14ac:dyDescent="0.35">
      <c r="A295" s="16" t="s">
        <v>569</v>
      </c>
      <c r="B295">
        <v>0</v>
      </c>
      <c r="C295">
        <v>4.5300000000000002E-3</v>
      </c>
      <c r="D295">
        <v>0</v>
      </c>
    </row>
    <row r="296" spans="1:4" x14ac:dyDescent="0.35">
      <c r="A296" s="16" t="s">
        <v>570</v>
      </c>
      <c r="B296">
        <v>0</v>
      </c>
      <c r="C296">
        <v>4.5300000000000002E-3</v>
      </c>
      <c r="D296">
        <v>0</v>
      </c>
    </row>
    <row r="297" spans="1:4" x14ac:dyDescent="0.35">
      <c r="A297" s="16" t="s">
        <v>571</v>
      </c>
      <c r="B297">
        <v>0</v>
      </c>
      <c r="C297">
        <v>4.5300000000000002E-3</v>
      </c>
      <c r="D297">
        <v>0</v>
      </c>
    </row>
    <row r="298" spans="1:4" x14ac:dyDescent="0.35">
      <c r="A298" s="16" t="s">
        <v>572</v>
      </c>
      <c r="B298">
        <v>0.17</v>
      </c>
      <c r="C298">
        <v>1.7</v>
      </c>
      <c r="D298">
        <v>0</v>
      </c>
    </row>
    <row r="299" spans="1:4" x14ac:dyDescent="0.35">
      <c r="A299" s="16" t="s">
        <v>573</v>
      </c>
      <c r="B299">
        <v>0.17</v>
      </c>
      <c r="C299">
        <v>3.0181200000000001</v>
      </c>
      <c r="D299">
        <v>0</v>
      </c>
    </row>
    <row r="300" spans="1:4" x14ac:dyDescent="0.35">
      <c r="A300" s="16" t="s">
        <v>574</v>
      </c>
      <c r="B300">
        <v>0.125</v>
      </c>
      <c r="C300">
        <v>0.23</v>
      </c>
      <c r="D300">
        <v>0</v>
      </c>
    </row>
    <row r="301" spans="1:4" x14ac:dyDescent="0.35">
      <c r="A301" s="16" t="s">
        <v>575</v>
      </c>
      <c r="B301">
        <v>0.6633</v>
      </c>
      <c r="C301">
        <v>3.4799999999999998E-2</v>
      </c>
      <c r="D301">
        <v>3.4799999999999998E-2</v>
      </c>
    </row>
    <row r="302" spans="1:4" x14ac:dyDescent="0.35">
      <c r="A302" s="16" t="s">
        <v>576</v>
      </c>
      <c r="B302">
        <v>0</v>
      </c>
      <c r="C302">
        <v>4.5300000000000002E-3</v>
      </c>
      <c r="D302">
        <v>0</v>
      </c>
    </row>
    <row r="303" spans="1:4" x14ac:dyDescent="0.35">
      <c r="A303" s="16">
        <v>105131</v>
      </c>
      <c r="B303">
        <v>0.31669999999999998</v>
      </c>
      <c r="C303">
        <v>2.0299999999999999E-2</v>
      </c>
      <c r="D303">
        <v>2.0299999999999999E-2</v>
      </c>
    </row>
    <row r="304" spans="1:4" x14ac:dyDescent="0.35">
      <c r="A304" s="16" t="s">
        <v>577</v>
      </c>
      <c r="B304">
        <v>0.58030000000000004</v>
      </c>
      <c r="C304">
        <v>7.5300000000000002E-3</v>
      </c>
      <c r="D304">
        <v>7.5300000000000002E-3</v>
      </c>
    </row>
    <row r="305" spans="1:4" x14ac:dyDescent="0.35">
      <c r="A305" s="16" t="s">
        <v>578</v>
      </c>
      <c r="B305">
        <v>0</v>
      </c>
      <c r="C305">
        <v>4.5300000000000002E-3</v>
      </c>
      <c r="D305">
        <v>0</v>
      </c>
    </row>
    <row r="306" spans="1:4" x14ac:dyDescent="0.35">
      <c r="A306" s="16" t="s">
        <v>579</v>
      </c>
      <c r="B306">
        <v>0</v>
      </c>
      <c r="C306">
        <v>4.5300000000000002E-3</v>
      </c>
      <c r="D306">
        <v>0</v>
      </c>
    </row>
    <row r="307" spans="1:4" x14ac:dyDescent="0.35">
      <c r="A307" s="16" t="s">
        <v>580</v>
      </c>
      <c r="B307">
        <v>0</v>
      </c>
      <c r="C307">
        <v>4.5300000000000002E-3</v>
      </c>
      <c r="D307">
        <v>0</v>
      </c>
    </row>
    <row r="308" spans="1:4" x14ac:dyDescent="0.35">
      <c r="A308" s="16" t="s">
        <v>581</v>
      </c>
      <c r="B308">
        <v>0.25</v>
      </c>
      <c r="C308">
        <v>3.5339999999999998</v>
      </c>
      <c r="D308">
        <v>0</v>
      </c>
    </row>
    <row r="309" spans="1:4" x14ac:dyDescent="0.35">
      <c r="A309" s="16" t="s">
        <v>582</v>
      </c>
      <c r="B309">
        <v>0.125</v>
      </c>
      <c r="C309">
        <v>0.31009999999999999</v>
      </c>
      <c r="D309">
        <v>0</v>
      </c>
    </row>
    <row r="310" spans="1:4" x14ac:dyDescent="0.35">
      <c r="A310" s="16" t="s">
        <v>583</v>
      </c>
      <c r="B310">
        <v>0.21</v>
      </c>
      <c r="C310">
        <v>0.9</v>
      </c>
      <c r="D310">
        <v>0</v>
      </c>
    </row>
    <row r="311" spans="1:4" x14ac:dyDescent="0.35">
      <c r="A311" s="16" t="s">
        <v>584</v>
      </c>
      <c r="B311">
        <v>0.25</v>
      </c>
      <c r="C311">
        <v>0.25541999999999998</v>
      </c>
      <c r="D311">
        <v>0</v>
      </c>
    </row>
    <row r="312" spans="1:4" x14ac:dyDescent="0.35">
      <c r="A312" s="16" t="s">
        <v>585</v>
      </c>
      <c r="B312">
        <v>0.125</v>
      </c>
      <c r="C312">
        <v>0.15873000000000001</v>
      </c>
      <c r="D312">
        <v>0</v>
      </c>
    </row>
    <row r="313" spans="1:4" x14ac:dyDescent="0.35">
      <c r="A313" s="16" t="s">
        <v>586</v>
      </c>
      <c r="B313">
        <v>0</v>
      </c>
      <c r="C313">
        <v>1.48607</v>
      </c>
      <c r="D313">
        <v>0</v>
      </c>
    </row>
    <row r="314" spans="1:4" x14ac:dyDescent="0.35">
      <c r="A314" s="16" t="s">
        <v>587</v>
      </c>
      <c r="B314">
        <v>0</v>
      </c>
      <c r="C314">
        <v>0</v>
      </c>
      <c r="D314">
        <v>0</v>
      </c>
    </row>
    <row r="315" spans="1:4" x14ac:dyDescent="0.35">
      <c r="A315" s="16" t="s">
        <v>588</v>
      </c>
      <c r="B315">
        <v>0</v>
      </c>
      <c r="C315">
        <v>1.1140000000000001E-2</v>
      </c>
      <c r="D315">
        <v>0</v>
      </c>
    </row>
    <row r="316" spans="1:4" x14ac:dyDescent="0.35">
      <c r="A316" s="16" t="s">
        <v>589</v>
      </c>
      <c r="B316">
        <v>0</v>
      </c>
      <c r="C316">
        <v>2.7100000000000002E-3</v>
      </c>
      <c r="D316">
        <v>0</v>
      </c>
    </row>
    <row r="317" spans="1:4" x14ac:dyDescent="0.35">
      <c r="A317" s="16" t="s">
        <v>590</v>
      </c>
      <c r="B317">
        <v>0.17</v>
      </c>
      <c r="C317">
        <v>3</v>
      </c>
      <c r="D317">
        <v>0</v>
      </c>
    </row>
    <row r="318" spans="1:4" x14ac:dyDescent="0.35">
      <c r="A318" s="16" t="s">
        <v>591</v>
      </c>
      <c r="B318">
        <v>0.21</v>
      </c>
      <c r="C318">
        <v>0.34</v>
      </c>
      <c r="D318">
        <v>0</v>
      </c>
    </row>
    <row r="319" spans="1:4" x14ac:dyDescent="0.35">
      <c r="A319" s="16" t="s">
        <v>592</v>
      </c>
      <c r="B319">
        <v>0.16700000000000001</v>
      </c>
      <c r="C319">
        <v>4.0105300000000002</v>
      </c>
      <c r="D319">
        <v>0</v>
      </c>
    </row>
    <row r="320" spans="1:4" x14ac:dyDescent="0.35">
      <c r="A320" s="16" t="s">
        <v>593</v>
      </c>
      <c r="B320">
        <v>0.16700000000000001</v>
      </c>
      <c r="C320">
        <v>4</v>
      </c>
      <c r="D320">
        <v>0</v>
      </c>
    </row>
    <row r="321" spans="1:4" x14ac:dyDescent="0.35">
      <c r="A321" s="16" t="s">
        <v>594</v>
      </c>
      <c r="B321">
        <v>0.25</v>
      </c>
      <c r="C321">
        <v>0.61114000000000002</v>
      </c>
      <c r="D321">
        <v>0</v>
      </c>
    </row>
    <row r="322" spans="1:4" x14ac:dyDescent="0.35">
      <c r="A322" s="16" t="s">
        <v>595</v>
      </c>
      <c r="B322">
        <v>1.0832999999999999</v>
      </c>
      <c r="C322">
        <v>3.5000000000000003E-2</v>
      </c>
      <c r="D322">
        <v>3.5000000000000003E-2</v>
      </c>
    </row>
    <row r="323" spans="1:4" x14ac:dyDescent="0.35">
      <c r="A323" s="16" t="s">
        <v>596</v>
      </c>
      <c r="B323">
        <v>0</v>
      </c>
      <c r="C323">
        <v>1.506</v>
      </c>
      <c r="D323">
        <v>0</v>
      </c>
    </row>
    <row r="324" spans="1:4" x14ac:dyDescent="0.35">
      <c r="A324" s="16" t="s">
        <v>597</v>
      </c>
      <c r="B324">
        <v>0</v>
      </c>
      <c r="C324">
        <v>4.5300000000000002E-3</v>
      </c>
      <c r="D324">
        <v>0</v>
      </c>
    </row>
    <row r="325" spans="1:4" x14ac:dyDescent="0.35">
      <c r="A325" s="16" t="s">
        <v>598</v>
      </c>
      <c r="B325">
        <v>0</v>
      </c>
      <c r="C325">
        <v>2.7100000000000002E-3</v>
      </c>
      <c r="D325">
        <v>0</v>
      </c>
    </row>
    <row r="326" spans="1:4" x14ac:dyDescent="0.35">
      <c r="A326" s="16" t="s">
        <v>599</v>
      </c>
      <c r="B326">
        <v>0</v>
      </c>
      <c r="C326">
        <v>0.18</v>
      </c>
      <c r="D326">
        <v>0</v>
      </c>
    </row>
    <row r="327" spans="1:4" x14ac:dyDescent="0.35">
      <c r="A327" s="16" t="s">
        <v>600</v>
      </c>
      <c r="B327">
        <v>0.185</v>
      </c>
      <c r="C327">
        <v>0.46500000000000002</v>
      </c>
      <c r="D327">
        <v>0</v>
      </c>
    </row>
    <row r="328" spans="1:4" x14ac:dyDescent="0.35">
      <c r="A328" s="16" t="s">
        <v>601</v>
      </c>
      <c r="B328">
        <v>0.16700000000000001</v>
      </c>
      <c r="C328">
        <v>2.5</v>
      </c>
      <c r="D328">
        <v>0</v>
      </c>
    </row>
    <row r="329" spans="1:4" x14ac:dyDescent="0.35">
      <c r="A329" s="16" t="s">
        <v>602</v>
      </c>
      <c r="B329">
        <v>0</v>
      </c>
      <c r="C329">
        <v>2.12E-2</v>
      </c>
      <c r="D329">
        <v>0</v>
      </c>
    </row>
    <row r="330" spans="1:4" x14ac:dyDescent="0.35">
      <c r="A330" s="16" t="s">
        <v>603</v>
      </c>
      <c r="B330">
        <v>8.3000000000000004E-2</v>
      </c>
      <c r="C330">
        <v>8.3000000000000004E-2</v>
      </c>
      <c r="D330">
        <v>8.3000000000000004E-2</v>
      </c>
    </row>
    <row r="331" spans="1:4" x14ac:dyDescent="0.35">
      <c r="A331" s="16" t="s">
        <v>604</v>
      </c>
      <c r="B331">
        <v>0.16700000000000001</v>
      </c>
      <c r="C331">
        <v>0.09</v>
      </c>
      <c r="D331">
        <v>0</v>
      </c>
    </row>
    <row r="332" spans="1:4" x14ac:dyDescent="0.35">
      <c r="A332" s="16" t="s">
        <v>605</v>
      </c>
      <c r="B332">
        <v>0.25</v>
      </c>
      <c r="C332">
        <v>3</v>
      </c>
      <c r="D332">
        <v>0</v>
      </c>
    </row>
    <row r="333" spans="1:4" x14ac:dyDescent="0.35">
      <c r="A333" s="16" t="s">
        <v>606</v>
      </c>
      <c r="B333">
        <v>0.16700000000000001</v>
      </c>
      <c r="C333">
        <v>3.46976</v>
      </c>
      <c r="D333">
        <v>0</v>
      </c>
    </row>
    <row r="334" spans="1:4" x14ac:dyDescent="0.35">
      <c r="A334" s="16" t="s">
        <v>258</v>
      </c>
      <c r="B334">
        <v>0.16700000000000001</v>
      </c>
      <c r="C334">
        <v>0.67049999999999998</v>
      </c>
      <c r="D334">
        <v>0</v>
      </c>
    </row>
    <row r="335" spans="1:4" x14ac:dyDescent="0.35">
      <c r="A335" s="16" t="s">
        <v>607</v>
      </c>
      <c r="B335">
        <v>0.16700000000000001</v>
      </c>
      <c r="C335">
        <v>0.3</v>
      </c>
      <c r="D335">
        <v>0</v>
      </c>
    </row>
    <row r="336" spans="1:4" x14ac:dyDescent="0.35">
      <c r="A336" s="16" t="s">
        <v>608</v>
      </c>
      <c r="B336">
        <v>0</v>
      </c>
      <c r="C336">
        <v>4.5300000000000002E-3</v>
      </c>
      <c r="D336">
        <v>0</v>
      </c>
    </row>
    <row r="337" spans="1:4" x14ac:dyDescent="0.35">
      <c r="A337" s="16" t="s">
        <v>609</v>
      </c>
      <c r="B337">
        <v>0</v>
      </c>
      <c r="C337">
        <v>4.5300000000000002E-3</v>
      </c>
      <c r="D337">
        <v>0</v>
      </c>
    </row>
    <row r="338" spans="1:4" x14ac:dyDescent="0.35">
      <c r="A338" s="16" t="s">
        <v>610</v>
      </c>
      <c r="B338">
        <v>0</v>
      </c>
      <c r="C338">
        <v>4.5300000000000002E-3</v>
      </c>
      <c r="D338">
        <v>0</v>
      </c>
    </row>
    <row r="339" spans="1:4" x14ac:dyDescent="0.35">
      <c r="A339" s="16" t="s">
        <v>611</v>
      </c>
      <c r="B339">
        <v>0</v>
      </c>
      <c r="C339">
        <v>4.5300000000000002E-3</v>
      </c>
      <c r="D339">
        <v>0</v>
      </c>
    </row>
    <row r="340" spans="1:4" x14ac:dyDescent="0.35">
      <c r="A340" s="16" t="s">
        <v>612</v>
      </c>
      <c r="B340">
        <v>0.125</v>
      </c>
      <c r="C340">
        <v>0.18953</v>
      </c>
      <c r="D340">
        <v>0</v>
      </c>
    </row>
    <row r="341" spans="1:4" x14ac:dyDescent="0.35">
      <c r="A341" s="16" t="s">
        <v>613</v>
      </c>
      <c r="B341">
        <v>0</v>
      </c>
      <c r="C341">
        <v>8.1559999999999994E-2</v>
      </c>
      <c r="D341">
        <v>8.1559999999999994E-2</v>
      </c>
    </row>
    <row r="342" spans="1:4" x14ac:dyDescent="0.35">
      <c r="A342" s="16">
        <v>104713</v>
      </c>
      <c r="B342">
        <v>0</v>
      </c>
      <c r="C342">
        <v>0.33400000000000002</v>
      </c>
      <c r="D342">
        <v>0</v>
      </c>
    </row>
    <row r="343" spans="1:4" x14ac:dyDescent="0.35">
      <c r="A343" s="16" t="s">
        <v>614</v>
      </c>
      <c r="B343">
        <v>0</v>
      </c>
      <c r="C343">
        <v>1.4679500000000001</v>
      </c>
      <c r="D343">
        <v>0</v>
      </c>
    </row>
    <row r="344" spans="1:4" x14ac:dyDescent="0.35">
      <c r="A344" s="16" t="s">
        <v>615</v>
      </c>
      <c r="B344">
        <v>0.16700000000000001</v>
      </c>
      <c r="C344">
        <v>4.5</v>
      </c>
      <c r="D344">
        <v>4.5</v>
      </c>
    </row>
    <row r="345" spans="1:4" x14ac:dyDescent="0.35">
      <c r="A345" s="16" t="s">
        <v>616</v>
      </c>
      <c r="B345">
        <v>0</v>
      </c>
      <c r="C345">
        <v>4.5300000000000002E-3</v>
      </c>
      <c r="D345">
        <v>0</v>
      </c>
    </row>
    <row r="346" spans="1:4" x14ac:dyDescent="0.35">
      <c r="A346" s="16" t="s">
        <v>617</v>
      </c>
      <c r="B346">
        <v>0</v>
      </c>
      <c r="C346">
        <v>8.8999999999999995E-4</v>
      </c>
      <c r="D346">
        <v>0</v>
      </c>
    </row>
    <row r="347" spans="1:4" x14ac:dyDescent="0.35">
      <c r="A347" s="16" t="s">
        <v>618</v>
      </c>
      <c r="B347">
        <v>0</v>
      </c>
      <c r="C347">
        <v>2.7100000000000002E-3</v>
      </c>
      <c r="D347">
        <v>0</v>
      </c>
    </row>
    <row r="348" spans="1:4" x14ac:dyDescent="0.35">
      <c r="A348" s="16" t="s">
        <v>619</v>
      </c>
      <c r="B348">
        <v>0.25</v>
      </c>
      <c r="C348">
        <v>4</v>
      </c>
      <c r="D348">
        <v>0</v>
      </c>
    </row>
    <row r="349" spans="1:4" x14ac:dyDescent="0.35">
      <c r="A349" s="16" t="s">
        <v>620</v>
      </c>
      <c r="B349">
        <v>0.125</v>
      </c>
      <c r="C349">
        <v>0.40010000000000001</v>
      </c>
      <c r="D349">
        <v>0</v>
      </c>
    </row>
    <row r="350" spans="1:4" x14ac:dyDescent="0.35">
      <c r="A350" s="16" t="s">
        <v>621</v>
      </c>
      <c r="B350">
        <v>0</v>
      </c>
      <c r="C350">
        <v>4.5300000000000002E-3</v>
      </c>
      <c r="D350">
        <v>0</v>
      </c>
    </row>
    <row r="351" spans="1:4" x14ac:dyDescent="0.35">
      <c r="A351" s="16" t="s">
        <v>622</v>
      </c>
      <c r="B351">
        <v>0</v>
      </c>
      <c r="C351">
        <v>4.5300000000000002E-3</v>
      </c>
      <c r="D351">
        <v>0</v>
      </c>
    </row>
    <row r="352" spans="1:4" x14ac:dyDescent="0.35">
      <c r="A352" s="16" t="s">
        <v>623</v>
      </c>
      <c r="B352">
        <v>0.125</v>
      </c>
      <c r="C352">
        <v>0.51288</v>
      </c>
      <c r="D352">
        <v>0</v>
      </c>
    </row>
    <row r="353" spans="1:4" x14ac:dyDescent="0.35">
      <c r="A353" s="16" t="s">
        <v>624</v>
      </c>
      <c r="B353">
        <v>0.21</v>
      </c>
      <c r="C353">
        <v>0.91539999999999999</v>
      </c>
      <c r="D353">
        <v>0</v>
      </c>
    </row>
    <row r="354" spans="1:4" x14ac:dyDescent="0.35">
      <c r="A354" s="16" t="s">
        <v>625</v>
      </c>
      <c r="B354">
        <v>0.16700000000000001</v>
      </c>
      <c r="C354">
        <v>0.25</v>
      </c>
      <c r="D354">
        <v>0</v>
      </c>
    </row>
    <row r="355" spans="1:4" x14ac:dyDescent="0.35">
      <c r="A355" s="16" t="s">
        <v>626</v>
      </c>
      <c r="B355">
        <v>0.16700000000000001</v>
      </c>
      <c r="C355">
        <v>0.33</v>
      </c>
      <c r="D355">
        <v>0</v>
      </c>
    </row>
    <row r="356" spans="1:4" x14ac:dyDescent="0.35">
      <c r="A356" s="16">
        <v>100327</v>
      </c>
      <c r="B356">
        <v>0.58330000000000004</v>
      </c>
      <c r="C356">
        <v>2.2839999999999999E-2</v>
      </c>
      <c r="D356">
        <v>2.2839999999999999E-2</v>
      </c>
    </row>
    <row r="357" spans="1:4" x14ac:dyDescent="0.35">
      <c r="A357" s="16">
        <v>101171</v>
      </c>
      <c r="B357">
        <v>0.83330000000000004</v>
      </c>
      <c r="C357">
        <v>6.5229999999999996E-2</v>
      </c>
      <c r="D357">
        <v>6.5229999999999996E-2</v>
      </c>
    </row>
    <row r="358" spans="1:4" x14ac:dyDescent="0.35">
      <c r="A358" s="16">
        <v>103969</v>
      </c>
      <c r="B358">
        <v>0.74299999999999999</v>
      </c>
      <c r="C358">
        <v>2.462E-2</v>
      </c>
      <c r="D358">
        <v>2.462E-2</v>
      </c>
    </row>
    <row r="359" spans="1:4" x14ac:dyDescent="0.35">
      <c r="A359" s="16" t="s">
        <v>627</v>
      </c>
      <c r="B359">
        <v>0</v>
      </c>
      <c r="C359">
        <v>1.4634199999999999</v>
      </c>
      <c r="D359">
        <v>0</v>
      </c>
    </row>
    <row r="360" spans="1:4" x14ac:dyDescent="0.35">
      <c r="A360" s="16" t="s">
        <v>628</v>
      </c>
      <c r="B360">
        <v>0</v>
      </c>
      <c r="C360">
        <v>4.5300000000000002E-3</v>
      </c>
      <c r="D360">
        <v>0</v>
      </c>
    </row>
    <row r="361" spans="1:4" x14ac:dyDescent="0.35">
      <c r="A361" s="16" t="s">
        <v>629</v>
      </c>
      <c r="B361">
        <v>0</v>
      </c>
      <c r="C361">
        <v>4.5300000000000002E-3</v>
      </c>
      <c r="D361">
        <v>0</v>
      </c>
    </row>
    <row r="362" spans="1:4" x14ac:dyDescent="0.35">
      <c r="A362" s="16" t="s">
        <v>630</v>
      </c>
      <c r="B362">
        <v>0</v>
      </c>
      <c r="C362">
        <v>4.5300000000000002E-3</v>
      </c>
      <c r="D362">
        <v>0</v>
      </c>
    </row>
    <row r="363" spans="1:4" x14ac:dyDescent="0.35">
      <c r="A363" s="16" t="s">
        <v>631</v>
      </c>
      <c r="B363">
        <v>0</v>
      </c>
      <c r="C363">
        <v>0.35</v>
      </c>
      <c r="D363">
        <v>0</v>
      </c>
    </row>
    <row r="364" spans="1:4" x14ac:dyDescent="0.35">
      <c r="A364" s="16" t="s">
        <v>632</v>
      </c>
      <c r="B364">
        <v>0.17</v>
      </c>
      <c r="C364">
        <v>1.7</v>
      </c>
      <c r="D364">
        <v>0</v>
      </c>
    </row>
    <row r="365" spans="1:4" x14ac:dyDescent="0.35">
      <c r="A365" s="16" t="s">
        <v>633</v>
      </c>
      <c r="B365">
        <v>0.5</v>
      </c>
      <c r="C365">
        <v>6</v>
      </c>
      <c r="D365">
        <v>0</v>
      </c>
    </row>
    <row r="366" spans="1:4" x14ac:dyDescent="0.35">
      <c r="A366" s="16" t="s">
        <v>26</v>
      </c>
      <c r="B366">
        <v>0.125</v>
      </c>
      <c r="C366">
        <v>0.18842</v>
      </c>
      <c r="D366">
        <v>0</v>
      </c>
    </row>
    <row r="367" spans="1:4" x14ac:dyDescent="0.35">
      <c r="A367" s="16" t="s">
        <v>634</v>
      </c>
      <c r="B367">
        <v>0</v>
      </c>
      <c r="C367">
        <v>2.7100000000000002E-3</v>
      </c>
      <c r="D367">
        <v>0</v>
      </c>
    </row>
    <row r="368" spans="1:4" x14ac:dyDescent="0.35">
      <c r="A368" s="16">
        <v>103959</v>
      </c>
      <c r="B368">
        <v>0</v>
      </c>
      <c r="C368">
        <v>1.66E-2</v>
      </c>
      <c r="D368">
        <v>1.66E-2</v>
      </c>
    </row>
    <row r="369" spans="1:4" x14ac:dyDescent="0.35">
      <c r="A369" s="16" t="s">
        <v>635</v>
      </c>
      <c r="B369">
        <v>0.25030000000000002</v>
      </c>
      <c r="C369">
        <v>1.1220000000000001E-2</v>
      </c>
      <c r="D369">
        <v>1.1220000000000001E-2</v>
      </c>
    </row>
    <row r="370" spans="1:4" x14ac:dyDescent="0.35">
      <c r="A370" s="16" t="s">
        <v>636</v>
      </c>
      <c r="B370">
        <v>0</v>
      </c>
      <c r="C370">
        <v>0</v>
      </c>
      <c r="D370">
        <v>0</v>
      </c>
    </row>
    <row r="371" spans="1:4" x14ac:dyDescent="0.35">
      <c r="A371" s="16" t="s">
        <v>637</v>
      </c>
      <c r="B371">
        <v>0</v>
      </c>
      <c r="C371">
        <v>4.5300000000000002E-3</v>
      </c>
      <c r="D371">
        <v>0</v>
      </c>
    </row>
    <row r="372" spans="1:4" x14ac:dyDescent="0.35">
      <c r="A372" s="16" t="s">
        <v>638</v>
      </c>
      <c r="B372">
        <v>0</v>
      </c>
      <c r="C372">
        <v>8.8999999999999995E-4</v>
      </c>
      <c r="D372">
        <v>0</v>
      </c>
    </row>
    <row r="373" spans="1:4" x14ac:dyDescent="0.35">
      <c r="A373" s="16" t="s">
        <v>639</v>
      </c>
      <c r="B373">
        <v>0.125</v>
      </c>
      <c r="C373">
        <v>0.15873000000000001</v>
      </c>
      <c r="D373">
        <v>0</v>
      </c>
    </row>
    <row r="374" spans="1:4" x14ac:dyDescent="0.35">
      <c r="A374" s="16" t="s">
        <v>640</v>
      </c>
      <c r="B374">
        <v>0</v>
      </c>
      <c r="C374">
        <v>2.7100000000000002E-3</v>
      </c>
      <c r="D374">
        <v>0</v>
      </c>
    </row>
    <row r="375" spans="1:4" x14ac:dyDescent="0.35">
      <c r="A375" s="16" t="s">
        <v>641</v>
      </c>
      <c r="B375">
        <v>0</v>
      </c>
      <c r="C375">
        <v>1.82E-3</v>
      </c>
      <c r="D375">
        <v>0</v>
      </c>
    </row>
    <row r="376" spans="1:4" x14ac:dyDescent="0.35">
      <c r="A376" s="16" t="s">
        <v>642</v>
      </c>
      <c r="B376">
        <v>8.3000000000000004E-2</v>
      </c>
      <c r="C376">
        <v>0.7</v>
      </c>
      <c r="D376">
        <v>0</v>
      </c>
    </row>
    <row r="377" spans="1:4" x14ac:dyDescent="0.35">
      <c r="A377" s="16" t="s">
        <v>643</v>
      </c>
      <c r="B377">
        <v>0.16700000000000001</v>
      </c>
      <c r="C377">
        <v>2.8498299999999999</v>
      </c>
      <c r="D377">
        <v>0</v>
      </c>
    </row>
    <row r="378" spans="1:4" x14ac:dyDescent="0.35">
      <c r="A378" s="16" t="s">
        <v>644</v>
      </c>
      <c r="B378">
        <v>0.125</v>
      </c>
      <c r="C378">
        <v>0.15290000000000001</v>
      </c>
      <c r="D378">
        <v>0</v>
      </c>
    </row>
    <row r="379" spans="1:4" x14ac:dyDescent="0.35">
      <c r="A379" s="16" t="s">
        <v>645</v>
      </c>
      <c r="B379">
        <v>0</v>
      </c>
      <c r="C379">
        <v>0.55837999999999999</v>
      </c>
      <c r="D379">
        <v>0</v>
      </c>
    </row>
    <row r="380" spans="1:4" x14ac:dyDescent="0.35">
      <c r="A380" s="16">
        <v>100399</v>
      </c>
      <c r="B380">
        <v>0.1</v>
      </c>
      <c r="C380">
        <v>0.1278</v>
      </c>
      <c r="D380">
        <v>0.1278</v>
      </c>
    </row>
    <row r="381" spans="1:4" x14ac:dyDescent="0.35">
      <c r="A381" s="16">
        <v>100596</v>
      </c>
      <c r="B381">
        <v>0.50029999999999997</v>
      </c>
      <c r="C381">
        <v>5.62E-3</v>
      </c>
      <c r="D381">
        <v>5.62E-3</v>
      </c>
    </row>
    <row r="382" spans="1:4" x14ac:dyDescent="0.35">
      <c r="A382" s="16" t="s">
        <v>646</v>
      </c>
      <c r="B382">
        <v>0</v>
      </c>
      <c r="C382">
        <v>4.5300000000000002E-3</v>
      </c>
      <c r="D382">
        <v>0</v>
      </c>
    </row>
    <row r="383" spans="1:4" x14ac:dyDescent="0.35">
      <c r="A383" s="16" t="s">
        <v>647</v>
      </c>
      <c r="B383">
        <v>0</v>
      </c>
      <c r="C383">
        <v>4.5300000000000002E-3</v>
      </c>
      <c r="D383">
        <v>0</v>
      </c>
    </row>
    <row r="384" spans="1:4" x14ac:dyDescent="0.35">
      <c r="A384" s="16" t="s">
        <v>648</v>
      </c>
      <c r="B384">
        <v>0.21</v>
      </c>
      <c r="C384">
        <v>0.20399999999999999</v>
      </c>
      <c r="D384">
        <v>0</v>
      </c>
    </row>
    <row r="385" spans="1:4" x14ac:dyDescent="0.35">
      <c r="A385" s="16" t="s">
        <v>649</v>
      </c>
      <c r="B385">
        <v>0.125</v>
      </c>
      <c r="C385">
        <v>0.19392999999999999</v>
      </c>
      <c r="D385">
        <v>0</v>
      </c>
    </row>
    <row r="386" spans="1:4" x14ac:dyDescent="0.35">
      <c r="A386" s="16">
        <v>100343</v>
      </c>
      <c r="B386">
        <v>0.6633</v>
      </c>
      <c r="C386">
        <v>1.2659999999999999E-2</v>
      </c>
      <c r="D386">
        <v>1.2659999999999999E-2</v>
      </c>
    </row>
    <row r="387" spans="1:4" x14ac:dyDescent="0.35">
      <c r="A387" s="16" t="s">
        <v>650</v>
      </c>
      <c r="B387">
        <v>0</v>
      </c>
      <c r="C387">
        <v>0</v>
      </c>
      <c r="D387">
        <v>0</v>
      </c>
    </row>
    <row r="388" spans="1:4" x14ac:dyDescent="0.35">
      <c r="A388" s="16" t="s">
        <v>651</v>
      </c>
      <c r="B388">
        <v>1.5832999999999999</v>
      </c>
      <c r="C388">
        <v>0.25167</v>
      </c>
      <c r="D388">
        <v>0.25167</v>
      </c>
    </row>
    <row r="389" spans="1:4" x14ac:dyDescent="0.35">
      <c r="A389" s="16" t="s">
        <v>652</v>
      </c>
      <c r="B389">
        <v>0</v>
      </c>
      <c r="C389">
        <v>4.5300000000000002E-3</v>
      </c>
      <c r="D389">
        <v>0</v>
      </c>
    </row>
    <row r="390" spans="1:4" x14ac:dyDescent="0.35">
      <c r="A390" s="16" t="s">
        <v>653</v>
      </c>
      <c r="B390">
        <v>0</v>
      </c>
      <c r="C390">
        <v>4.5300000000000002E-3</v>
      </c>
      <c r="D390">
        <v>0</v>
      </c>
    </row>
    <row r="391" spans="1:4" x14ac:dyDescent="0.35">
      <c r="A391" s="16" t="s">
        <v>654</v>
      </c>
      <c r="B391">
        <v>0</v>
      </c>
      <c r="C391">
        <v>4.5300000000000002E-3</v>
      </c>
      <c r="D391">
        <v>0</v>
      </c>
    </row>
    <row r="392" spans="1:4" x14ac:dyDescent="0.35">
      <c r="A392" s="16" t="s">
        <v>655</v>
      </c>
      <c r="B392">
        <v>0</v>
      </c>
      <c r="C392">
        <v>6.5000000000000002E-2</v>
      </c>
      <c r="D392">
        <v>6.5000000000000002E-2</v>
      </c>
    </row>
    <row r="393" spans="1:4" x14ac:dyDescent="0.35">
      <c r="A393" s="16" t="s">
        <v>656</v>
      </c>
      <c r="B393">
        <v>0.25</v>
      </c>
      <c r="C393">
        <v>8.3330000000000001E-2</v>
      </c>
      <c r="D393">
        <v>8.3330000000000001E-2</v>
      </c>
    </row>
    <row r="394" spans="1:4" x14ac:dyDescent="0.35">
      <c r="A394" s="16" t="s">
        <v>657</v>
      </c>
      <c r="B394">
        <v>0.74329999999999996</v>
      </c>
      <c r="C394">
        <v>0.02</v>
      </c>
      <c r="D394">
        <v>0.02</v>
      </c>
    </row>
    <row r="395" spans="1:4" x14ac:dyDescent="0.35">
      <c r="A395" s="16" t="s">
        <v>658</v>
      </c>
      <c r="B395">
        <v>0</v>
      </c>
      <c r="C395">
        <v>4.5300000000000002E-3</v>
      </c>
      <c r="D395">
        <v>0</v>
      </c>
    </row>
    <row r="396" spans="1:4" x14ac:dyDescent="0.35">
      <c r="A396" s="16" t="s">
        <v>659</v>
      </c>
      <c r="B396">
        <v>0.16700000000000001</v>
      </c>
      <c r="C396">
        <v>0.47593000000000002</v>
      </c>
      <c r="D396">
        <v>0</v>
      </c>
    </row>
    <row r="397" spans="1:4" x14ac:dyDescent="0.35">
      <c r="A397" s="16" t="s">
        <v>660</v>
      </c>
      <c r="B397">
        <v>0.16700000000000001</v>
      </c>
      <c r="C397">
        <v>3.4779</v>
      </c>
      <c r="D397">
        <v>0</v>
      </c>
    </row>
    <row r="398" spans="1:4" x14ac:dyDescent="0.35">
      <c r="A398" s="16" t="s">
        <v>309</v>
      </c>
      <c r="B398">
        <v>0.58030000000000004</v>
      </c>
      <c r="C398">
        <v>7.1799999999999998E-3</v>
      </c>
      <c r="D398">
        <v>7.1799999999999998E-3</v>
      </c>
    </row>
    <row r="399" spans="1:4" x14ac:dyDescent="0.35">
      <c r="A399" s="16" t="s">
        <v>661</v>
      </c>
      <c r="B399">
        <v>0.5</v>
      </c>
      <c r="C399">
        <v>0.17193</v>
      </c>
      <c r="D399">
        <v>0.1719</v>
      </c>
    </row>
    <row r="400" spans="1:4" x14ac:dyDescent="0.35">
      <c r="A400" s="16" t="s">
        <v>662</v>
      </c>
      <c r="B400">
        <v>0</v>
      </c>
      <c r="C400">
        <v>0</v>
      </c>
      <c r="D400">
        <v>0</v>
      </c>
    </row>
    <row r="401" spans="1:4" x14ac:dyDescent="0.35">
      <c r="A401" s="16" t="s">
        <v>663</v>
      </c>
      <c r="B401">
        <v>0</v>
      </c>
      <c r="C401">
        <v>2.7100000000000002E-3</v>
      </c>
      <c r="D401">
        <v>0</v>
      </c>
    </row>
    <row r="402" spans="1:4" x14ac:dyDescent="0.35">
      <c r="A402" s="16" t="s">
        <v>664</v>
      </c>
      <c r="B402">
        <v>0</v>
      </c>
      <c r="C402">
        <v>1.4E-2</v>
      </c>
      <c r="D402">
        <v>1.4E-2</v>
      </c>
    </row>
    <row r="403" spans="1:4" x14ac:dyDescent="0.35">
      <c r="A403" s="16" t="s">
        <v>665</v>
      </c>
      <c r="B403">
        <v>0.16700000000000001</v>
      </c>
      <c r="C403">
        <v>0.45</v>
      </c>
      <c r="D403">
        <v>0</v>
      </c>
    </row>
    <row r="404" spans="1:4" x14ac:dyDescent="0.35">
      <c r="A404" s="16" t="s">
        <v>666</v>
      </c>
      <c r="B404">
        <v>0.17</v>
      </c>
      <c r="C404">
        <v>1.72</v>
      </c>
      <c r="D404">
        <v>0</v>
      </c>
    </row>
    <row r="405" spans="1:4" x14ac:dyDescent="0.35">
      <c r="A405" s="16" t="s">
        <v>667</v>
      </c>
      <c r="B405">
        <v>0.16700000000000001</v>
      </c>
      <c r="C405">
        <v>2.8</v>
      </c>
      <c r="D405">
        <v>0</v>
      </c>
    </row>
    <row r="406" spans="1:4" x14ac:dyDescent="0.35">
      <c r="A406" s="16" t="s">
        <v>668</v>
      </c>
      <c r="B406">
        <v>0.16700000000000001</v>
      </c>
      <c r="C406">
        <v>3.74309</v>
      </c>
      <c r="D406">
        <v>0</v>
      </c>
    </row>
    <row r="407" spans="1:4" x14ac:dyDescent="0.35">
      <c r="A407" s="16">
        <v>104017</v>
      </c>
      <c r="B407">
        <v>0.25</v>
      </c>
      <c r="C407">
        <v>1.6660000000000001E-2</v>
      </c>
      <c r="D407">
        <v>1.6660000000000001E-2</v>
      </c>
    </row>
    <row r="408" spans="1:4" x14ac:dyDescent="0.35">
      <c r="A408" s="16" t="s">
        <v>669</v>
      </c>
      <c r="B408">
        <v>0.25</v>
      </c>
      <c r="C408">
        <v>4.5</v>
      </c>
      <c r="D408">
        <v>0</v>
      </c>
    </row>
    <row r="409" spans="1:4" x14ac:dyDescent="0.35">
      <c r="A409" s="16" t="s">
        <v>670</v>
      </c>
      <c r="B409">
        <v>0.25</v>
      </c>
      <c r="C409">
        <v>3.8340000000000001</v>
      </c>
      <c r="D409">
        <v>0</v>
      </c>
    </row>
    <row r="410" spans="1:4" x14ac:dyDescent="0.35">
      <c r="A410" s="16" t="s">
        <v>671</v>
      </c>
      <c r="B410">
        <v>0.16700000000000001</v>
      </c>
      <c r="C410">
        <v>2.5</v>
      </c>
      <c r="D410">
        <v>0</v>
      </c>
    </row>
    <row r="411" spans="1:4" x14ac:dyDescent="0.35">
      <c r="A411" s="16" t="s">
        <v>672</v>
      </c>
      <c r="B411">
        <v>0.125</v>
      </c>
      <c r="C411">
        <v>0.24709</v>
      </c>
      <c r="D411">
        <v>0</v>
      </c>
    </row>
    <row r="412" spans="1:4" x14ac:dyDescent="0.35">
      <c r="A412" s="16" t="s">
        <v>130</v>
      </c>
      <c r="B412">
        <v>0.125</v>
      </c>
      <c r="C412">
        <v>0.18953</v>
      </c>
      <c r="D412">
        <v>0</v>
      </c>
    </row>
    <row r="413" spans="1:4" x14ac:dyDescent="0.35">
      <c r="A413" s="16" t="s">
        <v>673</v>
      </c>
      <c r="B413">
        <v>0</v>
      </c>
      <c r="C413">
        <v>0</v>
      </c>
      <c r="D413">
        <v>0</v>
      </c>
    </row>
    <row r="414" spans="1:4" x14ac:dyDescent="0.35">
      <c r="A414" s="22">
        <v>44741</v>
      </c>
      <c r="B414">
        <v>0.58030000000000004</v>
      </c>
      <c r="C414">
        <v>0.03</v>
      </c>
      <c r="D414">
        <v>0.03</v>
      </c>
    </row>
    <row r="415" spans="1:4" x14ac:dyDescent="0.35">
      <c r="A415" s="16" t="s">
        <v>674</v>
      </c>
      <c r="B415">
        <v>0</v>
      </c>
      <c r="C415">
        <v>4.5300000000000002E-3</v>
      </c>
      <c r="D415">
        <v>0</v>
      </c>
    </row>
    <row r="416" spans="1:4" x14ac:dyDescent="0.35">
      <c r="A416" s="16" t="s">
        <v>675</v>
      </c>
      <c r="B416">
        <v>0.17</v>
      </c>
      <c r="C416">
        <v>2</v>
      </c>
      <c r="D416">
        <v>0</v>
      </c>
    </row>
    <row r="417" spans="1:4" x14ac:dyDescent="0.35">
      <c r="A417" s="16" t="s">
        <v>676</v>
      </c>
      <c r="B417">
        <v>0.125</v>
      </c>
      <c r="C417">
        <v>0.97594999999999998</v>
      </c>
      <c r="D417">
        <v>0</v>
      </c>
    </row>
    <row r="418" spans="1:4" x14ac:dyDescent="0.35">
      <c r="A418" s="16">
        <v>100372</v>
      </c>
      <c r="B418">
        <v>0.26700000000000002</v>
      </c>
      <c r="C418">
        <v>7.0000000000000007E-2</v>
      </c>
      <c r="D418">
        <v>7.0000000000000007E-2</v>
      </c>
    </row>
    <row r="419" spans="1:4" x14ac:dyDescent="0.35">
      <c r="A419" s="16" t="s">
        <v>677</v>
      </c>
      <c r="B419">
        <v>0</v>
      </c>
      <c r="C419">
        <v>0</v>
      </c>
      <c r="D419">
        <v>0</v>
      </c>
    </row>
    <row r="420" spans="1:4" x14ac:dyDescent="0.35">
      <c r="A420" s="16" t="s">
        <v>678</v>
      </c>
      <c r="B420">
        <v>0</v>
      </c>
      <c r="C420">
        <v>0.375</v>
      </c>
      <c r="D420">
        <v>0.375</v>
      </c>
    </row>
    <row r="421" spans="1:4" x14ac:dyDescent="0.35">
      <c r="A421" s="16" t="s">
        <v>679</v>
      </c>
      <c r="B421">
        <v>0.25</v>
      </c>
      <c r="C421">
        <v>6</v>
      </c>
      <c r="D421">
        <v>0</v>
      </c>
    </row>
    <row r="422" spans="1:4" x14ac:dyDescent="0.35">
      <c r="A422" s="16" t="s">
        <v>680</v>
      </c>
      <c r="B422">
        <v>0.74329999999999996</v>
      </c>
      <c r="C422">
        <v>9.6879999999999994E-2</v>
      </c>
      <c r="D422">
        <v>9.6879999999999994E-2</v>
      </c>
    </row>
    <row r="423" spans="1:4" x14ac:dyDescent="0.35">
      <c r="A423" s="16" t="s">
        <v>681</v>
      </c>
      <c r="B423">
        <v>0.125</v>
      </c>
      <c r="C423">
        <v>0.50438000000000005</v>
      </c>
      <c r="D423">
        <v>0</v>
      </c>
    </row>
    <row r="424" spans="1:4" x14ac:dyDescent="0.35">
      <c r="A424" s="16" t="s">
        <v>682</v>
      </c>
      <c r="B424">
        <v>0.17</v>
      </c>
      <c r="C424">
        <v>1.2</v>
      </c>
      <c r="D424">
        <v>0</v>
      </c>
    </row>
    <row r="425" spans="1:4" x14ac:dyDescent="0.35">
      <c r="A425" s="16" t="s">
        <v>683</v>
      </c>
      <c r="B425">
        <v>0.16700000000000001</v>
      </c>
      <c r="C425">
        <v>0.09</v>
      </c>
      <c r="D425">
        <v>0</v>
      </c>
    </row>
    <row r="426" spans="1:4" x14ac:dyDescent="0.35">
      <c r="A426" s="16" t="s">
        <v>684</v>
      </c>
      <c r="B426">
        <v>0.25</v>
      </c>
      <c r="C426">
        <v>5.4860699999999998</v>
      </c>
      <c r="D426">
        <v>0</v>
      </c>
    </row>
    <row r="427" spans="1:4" x14ac:dyDescent="0.35">
      <c r="A427" s="16" t="s">
        <v>25</v>
      </c>
      <c r="B427">
        <v>0.125</v>
      </c>
      <c r="C427">
        <v>0.18</v>
      </c>
      <c r="D427">
        <v>0</v>
      </c>
    </row>
    <row r="428" spans="1:4" x14ac:dyDescent="0.35">
      <c r="A428" s="16" t="s">
        <v>685</v>
      </c>
      <c r="B428">
        <v>0</v>
      </c>
      <c r="C428">
        <v>2.5729999999999999E-2</v>
      </c>
      <c r="D428">
        <v>0</v>
      </c>
    </row>
    <row r="429" spans="1:4" x14ac:dyDescent="0.35">
      <c r="A429" s="16">
        <v>105004</v>
      </c>
      <c r="B429">
        <v>0</v>
      </c>
      <c r="C429">
        <v>9.5299999999999996E-2</v>
      </c>
      <c r="D429">
        <v>0</v>
      </c>
    </row>
    <row r="430" spans="1:4" x14ac:dyDescent="0.35">
      <c r="A430" s="16" t="s">
        <v>200</v>
      </c>
      <c r="B430">
        <v>0.58030000000000004</v>
      </c>
      <c r="C430">
        <v>5.3400000000000001E-3</v>
      </c>
      <c r="D430">
        <v>5.3400000000000001E-3</v>
      </c>
    </row>
    <row r="431" spans="1:4" x14ac:dyDescent="0.35">
      <c r="A431" s="16" t="s">
        <v>686</v>
      </c>
      <c r="B431">
        <v>0.125</v>
      </c>
      <c r="C431">
        <v>1.25</v>
      </c>
      <c r="D431">
        <v>0</v>
      </c>
    </row>
    <row r="432" spans="1:4" x14ac:dyDescent="0.35">
      <c r="A432" s="16" t="s">
        <v>687</v>
      </c>
      <c r="B432">
        <v>0.17</v>
      </c>
      <c r="C432">
        <v>2.0434800000000002</v>
      </c>
      <c r="D432">
        <v>0</v>
      </c>
    </row>
    <row r="433" spans="1:4" x14ac:dyDescent="0.35">
      <c r="A433" s="16" t="s">
        <v>164</v>
      </c>
      <c r="B433">
        <v>0.25</v>
      </c>
      <c r="C433">
        <v>0.38452999999999998</v>
      </c>
      <c r="D433">
        <v>0</v>
      </c>
    </row>
    <row r="434" spans="1:4" x14ac:dyDescent="0.35">
      <c r="A434" s="16" t="s">
        <v>688</v>
      </c>
      <c r="B434">
        <v>0.1</v>
      </c>
      <c r="C434">
        <v>1.7999999999999999E-2</v>
      </c>
      <c r="D434">
        <v>1.7999999999999999E-2</v>
      </c>
    </row>
    <row r="435" spans="1:4" x14ac:dyDescent="0.35">
      <c r="A435" s="16" t="s">
        <v>689</v>
      </c>
      <c r="B435">
        <v>0</v>
      </c>
      <c r="C435">
        <v>4.5300000000000002E-3</v>
      </c>
      <c r="D435">
        <v>0</v>
      </c>
    </row>
    <row r="436" spans="1:4" x14ac:dyDescent="0.35">
      <c r="A436" s="16">
        <v>101261</v>
      </c>
      <c r="B436">
        <v>0.74633000000000005</v>
      </c>
      <c r="C436">
        <v>2.0639999999999999E-2</v>
      </c>
      <c r="D436">
        <v>2.0639999999999999E-2</v>
      </c>
    </row>
    <row r="437" spans="1:4" x14ac:dyDescent="0.35">
      <c r="A437" s="16" t="s">
        <v>690</v>
      </c>
      <c r="B437">
        <v>0</v>
      </c>
      <c r="C437">
        <v>8.3300000000000006E-3</v>
      </c>
      <c r="D437">
        <v>2.7799999999999999E-3</v>
      </c>
    </row>
    <row r="438" spans="1:4" x14ac:dyDescent="0.35">
      <c r="A438" s="16" t="s">
        <v>691</v>
      </c>
      <c r="B438">
        <v>0.185</v>
      </c>
      <c r="C438">
        <v>0.92</v>
      </c>
      <c r="D438">
        <v>0</v>
      </c>
    </row>
    <row r="439" spans="1:4" x14ac:dyDescent="0.35">
      <c r="A439" s="16" t="s">
        <v>692</v>
      </c>
      <c r="B439">
        <v>0.17</v>
      </c>
      <c r="C439">
        <v>1.3007200000000001</v>
      </c>
      <c r="D439">
        <v>0</v>
      </c>
    </row>
    <row r="440" spans="1:4" x14ac:dyDescent="0.35">
      <c r="A440" s="16" t="s">
        <v>693</v>
      </c>
      <c r="B440">
        <v>0.16700000000000001</v>
      </c>
      <c r="C440">
        <v>2.8</v>
      </c>
      <c r="D440">
        <v>0</v>
      </c>
    </row>
    <row r="441" spans="1:4" x14ac:dyDescent="0.35">
      <c r="A441" s="16" t="s">
        <v>694</v>
      </c>
      <c r="B441">
        <v>0.25</v>
      </c>
      <c r="C441">
        <v>8</v>
      </c>
      <c r="D441">
        <v>0</v>
      </c>
    </row>
    <row r="442" spans="1:4" x14ac:dyDescent="0.35">
      <c r="A442" s="16" t="s">
        <v>695</v>
      </c>
      <c r="B442">
        <v>1.0832999999999999</v>
      </c>
      <c r="C442">
        <v>3.4169999999999999E-2</v>
      </c>
      <c r="D442">
        <v>3.4169999999999999E-2</v>
      </c>
    </row>
    <row r="443" spans="1:4" x14ac:dyDescent="0.35">
      <c r="A443" s="16" t="s">
        <v>696</v>
      </c>
      <c r="B443">
        <v>0.1</v>
      </c>
      <c r="C443">
        <v>1.6670000000000001E-2</v>
      </c>
      <c r="D443">
        <v>1.6670000000000001E-2</v>
      </c>
    </row>
    <row r="444" spans="1:4" x14ac:dyDescent="0.35">
      <c r="A444" s="16" t="s">
        <v>697</v>
      </c>
      <c r="B444">
        <v>0</v>
      </c>
      <c r="C444">
        <v>2.5729999999999999E-2</v>
      </c>
      <c r="D444">
        <v>0</v>
      </c>
    </row>
    <row r="445" spans="1:4" x14ac:dyDescent="0.35">
      <c r="A445" s="16" t="s">
        <v>698</v>
      </c>
      <c r="B445">
        <v>0</v>
      </c>
      <c r="C445">
        <v>2.5729999999999999E-2</v>
      </c>
      <c r="D445">
        <v>0</v>
      </c>
    </row>
    <row r="446" spans="1:4" x14ac:dyDescent="0.35">
      <c r="A446" s="16" t="s">
        <v>699</v>
      </c>
      <c r="B446">
        <v>0.5</v>
      </c>
      <c r="C446">
        <v>1.8950000000000002E-2</v>
      </c>
      <c r="D446">
        <v>0</v>
      </c>
    </row>
    <row r="447" spans="1:4" x14ac:dyDescent="0.35">
      <c r="A447" s="16" t="s">
        <v>700</v>
      </c>
      <c r="B447">
        <v>0.33</v>
      </c>
      <c r="C447">
        <v>1.5810000000000001E-2</v>
      </c>
      <c r="D447">
        <v>1.5810000000000001E-2</v>
      </c>
    </row>
    <row r="448" spans="1:4" x14ac:dyDescent="0.35">
      <c r="A448" s="16" t="s">
        <v>701</v>
      </c>
      <c r="B448">
        <v>0.58030000000000004</v>
      </c>
      <c r="C448">
        <v>1.6480000000000002E-2</v>
      </c>
      <c r="D448">
        <v>1.6480000000000002E-2</v>
      </c>
    </row>
    <row r="449" spans="1:4" x14ac:dyDescent="0.35">
      <c r="A449" s="16" t="s">
        <v>702</v>
      </c>
      <c r="B449">
        <v>0</v>
      </c>
      <c r="C449">
        <v>2.7100000000000002E-3</v>
      </c>
      <c r="D449">
        <v>0</v>
      </c>
    </row>
    <row r="450" spans="1:4" x14ac:dyDescent="0.35">
      <c r="A450" s="16" t="s">
        <v>703</v>
      </c>
      <c r="B450">
        <v>0.125</v>
      </c>
      <c r="C450">
        <v>0.93971000000000005</v>
      </c>
      <c r="D450">
        <v>0</v>
      </c>
    </row>
    <row r="451" spans="1:4" x14ac:dyDescent="0.35">
      <c r="A451" s="16" t="s">
        <v>704</v>
      </c>
      <c r="B451">
        <v>0.21</v>
      </c>
      <c r="C451">
        <v>0.4</v>
      </c>
      <c r="D451">
        <v>0</v>
      </c>
    </row>
    <row r="452" spans="1:4" x14ac:dyDescent="0.35">
      <c r="A452" s="16">
        <v>100415</v>
      </c>
      <c r="B452">
        <v>0.6633</v>
      </c>
      <c r="C452">
        <v>5.994E-2</v>
      </c>
      <c r="D452">
        <v>5.994E-2</v>
      </c>
    </row>
    <row r="453" spans="1:4" x14ac:dyDescent="0.35">
      <c r="A453" s="16" t="s">
        <v>705</v>
      </c>
      <c r="B453">
        <v>0</v>
      </c>
      <c r="C453">
        <v>4.5300000000000002E-3</v>
      </c>
      <c r="D453">
        <v>0</v>
      </c>
    </row>
    <row r="454" spans="1:4" x14ac:dyDescent="0.35">
      <c r="A454" s="16" t="s">
        <v>706</v>
      </c>
      <c r="B454">
        <v>0.17</v>
      </c>
      <c r="C454">
        <v>1.7</v>
      </c>
      <c r="D454">
        <v>0</v>
      </c>
    </row>
    <row r="455" spans="1:4" x14ac:dyDescent="0.35">
      <c r="A455" s="16" t="s">
        <v>707</v>
      </c>
      <c r="B455">
        <v>0</v>
      </c>
      <c r="C455">
        <v>4.5300000000000002E-3</v>
      </c>
      <c r="D455">
        <v>0</v>
      </c>
    </row>
    <row r="456" spans="1:4" x14ac:dyDescent="0.35">
      <c r="A456" s="16" t="s">
        <v>708</v>
      </c>
      <c r="B456">
        <v>0.25</v>
      </c>
      <c r="C456">
        <v>6</v>
      </c>
      <c r="D456">
        <v>0</v>
      </c>
    </row>
    <row r="457" spans="1:4" x14ac:dyDescent="0.35">
      <c r="A457" s="16" t="s">
        <v>709</v>
      </c>
      <c r="B457">
        <v>0.16700000000000001</v>
      </c>
      <c r="C457">
        <v>3</v>
      </c>
      <c r="D457">
        <v>0</v>
      </c>
    </row>
    <row r="458" spans="1:4" x14ac:dyDescent="0.35">
      <c r="A458" s="16" t="s">
        <v>710</v>
      </c>
      <c r="B458">
        <v>0</v>
      </c>
      <c r="C458">
        <v>3.9E-2</v>
      </c>
      <c r="D458">
        <v>0</v>
      </c>
    </row>
    <row r="459" spans="1:4" x14ac:dyDescent="0.35">
      <c r="A459" s="16" t="s">
        <v>711</v>
      </c>
      <c r="B459">
        <v>0.125</v>
      </c>
      <c r="C459">
        <v>0.15831999999999999</v>
      </c>
      <c r="D459">
        <v>0</v>
      </c>
    </row>
    <row r="460" spans="1:4" x14ac:dyDescent="0.35">
      <c r="A460" s="16" t="s">
        <v>712</v>
      </c>
      <c r="B460">
        <v>0.16700000000000001</v>
      </c>
      <c r="C460">
        <v>4.0643099999999999</v>
      </c>
      <c r="D460">
        <v>0</v>
      </c>
    </row>
    <row r="461" spans="1:4" x14ac:dyDescent="0.35">
      <c r="A461" s="16" t="s">
        <v>713</v>
      </c>
      <c r="B461">
        <v>0.5</v>
      </c>
      <c r="C461">
        <v>2.5579999999999999E-2</v>
      </c>
      <c r="D461">
        <v>0</v>
      </c>
    </row>
    <row r="462" spans="1:4" x14ac:dyDescent="0.35">
      <c r="A462" s="16" t="s">
        <v>714</v>
      </c>
      <c r="B462">
        <v>0</v>
      </c>
      <c r="C462">
        <v>4.5300000000000002E-3</v>
      </c>
      <c r="D462">
        <v>0</v>
      </c>
    </row>
    <row r="463" spans="1:4" x14ac:dyDescent="0.35">
      <c r="A463" s="16" t="s">
        <v>715</v>
      </c>
      <c r="B463">
        <v>0</v>
      </c>
      <c r="C463">
        <v>1.4634199999999999</v>
      </c>
      <c r="D463">
        <v>0</v>
      </c>
    </row>
    <row r="464" spans="1:4" x14ac:dyDescent="0.35">
      <c r="A464" s="16">
        <v>104989</v>
      </c>
      <c r="B464">
        <v>0.74329999999999996</v>
      </c>
      <c r="C464">
        <v>4.48E-2</v>
      </c>
      <c r="D464">
        <v>4.48E-2</v>
      </c>
    </row>
    <row r="465" spans="1:4" x14ac:dyDescent="0.35">
      <c r="A465" s="16" t="s">
        <v>716</v>
      </c>
      <c r="B465">
        <v>0.58030000000000004</v>
      </c>
      <c r="C465">
        <v>2.7830000000000001E-2</v>
      </c>
      <c r="D465">
        <v>2.7830000000000001E-2</v>
      </c>
    </row>
    <row r="466" spans="1:4" x14ac:dyDescent="0.35">
      <c r="A466" s="16" t="s">
        <v>717</v>
      </c>
      <c r="B466">
        <v>0.58030000000000004</v>
      </c>
      <c r="C466">
        <v>2.46E-2</v>
      </c>
      <c r="D466">
        <v>2.46E-2</v>
      </c>
    </row>
    <row r="467" spans="1:4" x14ac:dyDescent="0.35">
      <c r="A467" s="16" t="s">
        <v>718</v>
      </c>
      <c r="B467">
        <v>0</v>
      </c>
      <c r="C467">
        <v>0</v>
      </c>
      <c r="D467">
        <v>0</v>
      </c>
    </row>
    <row r="468" spans="1:4" x14ac:dyDescent="0.35">
      <c r="A468" s="16" t="s">
        <v>719</v>
      </c>
      <c r="B468">
        <v>0</v>
      </c>
      <c r="C468">
        <v>1.6670000000000001E-2</v>
      </c>
      <c r="D468">
        <v>0</v>
      </c>
    </row>
    <row r="469" spans="1:4" x14ac:dyDescent="0.35">
      <c r="A469" s="16" t="s">
        <v>720</v>
      </c>
      <c r="B469">
        <v>0</v>
      </c>
      <c r="C469">
        <v>4.5300000000000002E-3</v>
      </c>
      <c r="D469">
        <v>0</v>
      </c>
    </row>
    <row r="470" spans="1:4" x14ac:dyDescent="0.35">
      <c r="A470" s="16" t="s">
        <v>721</v>
      </c>
      <c r="B470">
        <v>0.16700000000000001</v>
      </c>
      <c r="C470">
        <v>0.59623999999999999</v>
      </c>
      <c r="D470">
        <v>0</v>
      </c>
    </row>
    <row r="471" spans="1:4" x14ac:dyDescent="0.35">
      <c r="A471" s="16" t="s">
        <v>722</v>
      </c>
      <c r="B471">
        <v>0.21</v>
      </c>
      <c r="C471">
        <v>0.91539999999999999</v>
      </c>
      <c r="D471">
        <v>0</v>
      </c>
    </row>
    <row r="472" spans="1:4" x14ac:dyDescent="0.35">
      <c r="A472" s="16" t="s">
        <v>723</v>
      </c>
      <c r="B472">
        <v>0.21</v>
      </c>
      <c r="C472">
        <v>0.65452999999999995</v>
      </c>
      <c r="D472">
        <v>0</v>
      </c>
    </row>
    <row r="473" spans="1:4" x14ac:dyDescent="0.35">
      <c r="A473" s="16" t="s">
        <v>724</v>
      </c>
      <c r="B473">
        <v>0.125</v>
      </c>
      <c r="C473">
        <v>0.17943000000000001</v>
      </c>
      <c r="D473">
        <v>0</v>
      </c>
    </row>
    <row r="474" spans="1:4" x14ac:dyDescent="0.35">
      <c r="A474" s="16">
        <v>100330</v>
      </c>
      <c r="B474">
        <v>0.67</v>
      </c>
      <c r="C474">
        <v>2.9069999999999999E-2</v>
      </c>
      <c r="D474">
        <v>2.9069999999999999E-2</v>
      </c>
    </row>
    <row r="475" spans="1:4" x14ac:dyDescent="0.35">
      <c r="A475" s="16">
        <v>101621</v>
      </c>
      <c r="B475">
        <v>0</v>
      </c>
      <c r="C475">
        <v>8.3300000000000006E-3</v>
      </c>
      <c r="D475">
        <v>2.7799999999999999E-3</v>
      </c>
    </row>
    <row r="476" spans="1:4" x14ac:dyDescent="0.35">
      <c r="A476" s="16" t="s">
        <v>725</v>
      </c>
      <c r="B476">
        <v>0</v>
      </c>
      <c r="C476">
        <v>4.5300000000000002E-3</v>
      </c>
      <c r="D476">
        <v>0</v>
      </c>
    </row>
    <row r="477" spans="1:4" x14ac:dyDescent="0.35">
      <c r="A477" s="16" t="s">
        <v>726</v>
      </c>
      <c r="B477">
        <v>0</v>
      </c>
      <c r="C477">
        <v>4.5300000000000002E-3</v>
      </c>
      <c r="D477">
        <v>0</v>
      </c>
    </row>
    <row r="478" spans="1:4" x14ac:dyDescent="0.35">
      <c r="A478" s="16" t="s">
        <v>727</v>
      </c>
      <c r="B478">
        <v>0</v>
      </c>
      <c r="C478">
        <v>4.5300000000000002E-3</v>
      </c>
      <c r="D478">
        <v>0</v>
      </c>
    </row>
    <row r="479" spans="1:4" x14ac:dyDescent="0.35">
      <c r="A479" s="16" t="s">
        <v>728</v>
      </c>
      <c r="B479">
        <v>0.25</v>
      </c>
      <c r="C479">
        <v>2.5</v>
      </c>
      <c r="D479">
        <v>0</v>
      </c>
    </row>
    <row r="480" spans="1:4" x14ac:dyDescent="0.35">
      <c r="A480" s="16" t="s">
        <v>729</v>
      </c>
      <c r="B480">
        <v>0.21</v>
      </c>
      <c r="C480">
        <v>0.28499999999999998</v>
      </c>
      <c r="D480">
        <v>0</v>
      </c>
    </row>
    <row r="481" spans="1:4" x14ac:dyDescent="0.35">
      <c r="A481" s="16" t="s">
        <v>730</v>
      </c>
      <c r="B481">
        <v>0.21</v>
      </c>
      <c r="C481">
        <v>0.23943999999999999</v>
      </c>
      <c r="D481">
        <v>0</v>
      </c>
    </row>
    <row r="482" spans="1:4" x14ac:dyDescent="0.35">
      <c r="A482" s="16">
        <v>103830</v>
      </c>
      <c r="B482">
        <v>0.66662999999999994</v>
      </c>
      <c r="C482">
        <v>5.0349999999999999E-2</v>
      </c>
      <c r="D482">
        <v>5.0349999999999999E-2</v>
      </c>
    </row>
    <row r="483" spans="1:4" x14ac:dyDescent="0.35">
      <c r="A483" s="16" t="s">
        <v>731</v>
      </c>
      <c r="B483">
        <v>0.33</v>
      </c>
      <c r="C483">
        <v>3.4000000000000002E-2</v>
      </c>
      <c r="D483">
        <v>3.4000000000000002E-2</v>
      </c>
    </row>
    <row r="484" spans="1:4" x14ac:dyDescent="0.35">
      <c r="A484" s="16" t="s">
        <v>732</v>
      </c>
      <c r="B484">
        <v>0.17</v>
      </c>
      <c r="C484">
        <v>2</v>
      </c>
      <c r="D484">
        <v>0</v>
      </c>
    </row>
    <row r="485" spans="1:4" x14ac:dyDescent="0.35">
      <c r="A485" s="16" t="s">
        <v>733</v>
      </c>
      <c r="B485">
        <v>0.75</v>
      </c>
      <c r="C485">
        <v>2.1669999999999998E-2</v>
      </c>
      <c r="D485">
        <v>2.1669999999999998E-2</v>
      </c>
    </row>
    <row r="486" spans="1:4" x14ac:dyDescent="0.35">
      <c r="A486" s="16">
        <v>99007</v>
      </c>
      <c r="B486">
        <v>1E-3</v>
      </c>
      <c r="C486">
        <v>0</v>
      </c>
      <c r="D486">
        <v>1E-3</v>
      </c>
    </row>
    <row r="487" spans="1:4" x14ac:dyDescent="0.35">
      <c r="A487" s="16" t="s">
        <v>734</v>
      </c>
      <c r="B487">
        <v>0</v>
      </c>
      <c r="C487">
        <v>0.03</v>
      </c>
      <c r="D487">
        <v>0</v>
      </c>
    </row>
    <row r="488" spans="1:4" x14ac:dyDescent="0.35">
      <c r="A488" s="16" t="s">
        <v>735</v>
      </c>
      <c r="B488">
        <v>0.25</v>
      </c>
      <c r="C488">
        <v>1</v>
      </c>
      <c r="D488">
        <v>0</v>
      </c>
    </row>
    <row r="489" spans="1:4" x14ac:dyDescent="0.35">
      <c r="A489" s="16" t="s">
        <v>736</v>
      </c>
      <c r="B489">
        <v>0.25</v>
      </c>
      <c r="C489">
        <v>4.0199999999999996</v>
      </c>
      <c r="D489">
        <v>0</v>
      </c>
    </row>
    <row r="490" spans="1:4" x14ac:dyDescent="0.35">
      <c r="A490" s="16" t="s">
        <v>178</v>
      </c>
      <c r="B490">
        <v>0.125</v>
      </c>
      <c r="C490">
        <v>0.17943000000000001</v>
      </c>
      <c r="D490">
        <v>0</v>
      </c>
    </row>
    <row r="491" spans="1:4" x14ac:dyDescent="0.35">
      <c r="A491" s="16" t="s">
        <v>737</v>
      </c>
      <c r="B491">
        <v>1.0832999999999999</v>
      </c>
      <c r="C491">
        <v>3.5000000000000003E-2</v>
      </c>
      <c r="D491">
        <v>3.5000000000000003E-2</v>
      </c>
    </row>
    <row r="492" spans="1:4" x14ac:dyDescent="0.35">
      <c r="A492" s="16" t="s">
        <v>738</v>
      </c>
      <c r="B492">
        <v>0</v>
      </c>
      <c r="C492">
        <v>4.5300000000000002E-3</v>
      </c>
      <c r="D492">
        <v>0</v>
      </c>
    </row>
    <row r="493" spans="1:4" x14ac:dyDescent="0.35">
      <c r="A493" s="16" t="s">
        <v>739</v>
      </c>
      <c r="B493">
        <v>0.17</v>
      </c>
      <c r="C493">
        <v>1.5</v>
      </c>
      <c r="D493">
        <v>0</v>
      </c>
    </row>
    <row r="494" spans="1:4" x14ac:dyDescent="0.35">
      <c r="A494" s="16" t="s">
        <v>740</v>
      </c>
      <c r="B494">
        <v>0.16700000000000001</v>
      </c>
      <c r="C494">
        <v>4</v>
      </c>
      <c r="D494">
        <v>0</v>
      </c>
    </row>
    <row r="495" spans="1:4" x14ac:dyDescent="0.35">
      <c r="A495" s="16" t="s">
        <v>741</v>
      </c>
      <c r="B495">
        <v>0.125</v>
      </c>
      <c r="C495">
        <v>0.15873000000000001</v>
      </c>
      <c r="D495">
        <v>0</v>
      </c>
    </row>
    <row r="496" spans="1:4" x14ac:dyDescent="0.35">
      <c r="A496" s="16" t="s">
        <v>742</v>
      </c>
      <c r="B496">
        <v>0</v>
      </c>
      <c r="C496">
        <v>1.4634199999999999</v>
      </c>
      <c r="D496">
        <v>0</v>
      </c>
    </row>
    <row r="497" spans="1:4" x14ac:dyDescent="0.35">
      <c r="A497" s="16" t="s">
        <v>743</v>
      </c>
      <c r="B497">
        <v>0.74329999999999996</v>
      </c>
      <c r="C497">
        <v>5.7200000000000001E-2</v>
      </c>
      <c r="D497">
        <v>5.7200000000000001E-2</v>
      </c>
    </row>
    <row r="498" spans="1:4" x14ac:dyDescent="0.35">
      <c r="A498" s="16" t="s">
        <v>744</v>
      </c>
      <c r="B498">
        <v>0.16700000000000001</v>
      </c>
      <c r="C498">
        <v>1.047E-2</v>
      </c>
      <c r="D498">
        <v>1.047E-2</v>
      </c>
    </row>
    <row r="499" spans="1:4" x14ac:dyDescent="0.35">
      <c r="A499" s="16" t="s">
        <v>745</v>
      </c>
      <c r="B499">
        <v>0.1</v>
      </c>
      <c r="C499">
        <v>4.0210000000000003E-2</v>
      </c>
      <c r="D499">
        <v>4.0210000000000003E-2</v>
      </c>
    </row>
    <row r="500" spans="1:4" x14ac:dyDescent="0.35">
      <c r="A500" s="16" t="s">
        <v>746</v>
      </c>
      <c r="B500">
        <v>0</v>
      </c>
      <c r="C500">
        <v>4.5300000000000002E-3</v>
      </c>
      <c r="D500">
        <v>0</v>
      </c>
    </row>
    <row r="501" spans="1:4" x14ac:dyDescent="0.35">
      <c r="A501" s="16">
        <v>100054</v>
      </c>
      <c r="B501">
        <v>0.1933</v>
      </c>
      <c r="C501">
        <v>0.01</v>
      </c>
      <c r="D501">
        <v>0.01</v>
      </c>
    </row>
    <row r="502" spans="1:4" x14ac:dyDescent="0.35">
      <c r="A502" s="16">
        <v>101046</v>
      </c>
      <c r="B502">
        <v>0.58362999999999998</v>
      </c>
      <c r="C502">
        <v>1.4370000000000001E-2</v>
      </c>
      <c r="D502">
        <v>1.4370000000000001E-2</v>
      </c>
    </row>
    <row r="503" spans="1:4" x14ac:dyDescent="0.35">
      <c r="A503" s="16">
        <v>103814</v>
      </c>
      <c r="B503">
        <v>1.9133</v>
      </c>
      <c r="C503">
        <v>0.16428000000000001</v>
      </c>
      <c r="D503">
        <v>0.16428000000000001</v>
      </c>
    </row>
    <row r="504" spans="1:4" x14ac:dyDescent="0.35">
      <c r="A504" s="16" t="s">
        <v>747</v>
      </c>
      <c r="B504">
        <v>0</v>
      </c>
      <c r="C504">
        <v>0.05</v>
      </c>
      <c r="D504">
        <v>0.05</v>
      </c>
    </row>
    <row r="505" spans="1:4" x14ac:dyDescent="0.35">
      <c r="A505" s="16" t="s">
        <v>748</v>
      </c>
      <c r="B505">
        <v>0.16700000000000001</v>
      </c>
      <c r="C505">
        <v>3.62</v>
      </c>
      <c r="D505">
        <v>0</v>
      </c>
    </row>
    <row r="506" spans="1:4" x14ac:dyDescent="0.35">
      <c r="A506" s="16" t="s">
        <v>749</v>
      </c>
      <c r="B506">
        <v>1.0832999999999999</v>
      </c>
      <c r="C506">
        <v>3.5000000000000003E-2</v>
      </c>
      <c r="D506">
        <v>3.5000000000000003E-2</v>
      </c>
    </row>
    <row r="507" spans="1:4" x14ac:dyDescent="0.35">
      <c r="A507" s="16" t="s">
        <v>750</v>
      </c>
      <c r="B507">
        <v>0</v>
      </c>
      <c r="C507">
        <v>4.3E-3</v>
      </c>
      <c r="D507">
        <v>0</v>
      </c>
    </row>
    <row r="508" spans="1:4" x14ac:dyDescent="0.35">
      <c r="A508" s="16" t="s">
        <v>751</v>
      </c>
      <c r="B508">
        <v>1.0832999999999999</v>
      </c>
      <c r="C508">
        <v>9.5839999999999995E-2</v>
      </c>
      <c r="D508">
        <v>9.5839999999999995E-2</v>
      </c>
    </row>
    <row r="509" spans="1:4" x14ac:dyDescent="0.35">
      <c r="A509" s="16" t="s">
        <v>752</v>
      </c>
      <c r="B509">
        <v>0</v>
      </c>
      <c r="C509">
        <v>4.5300000000000002E-3</v>
      </c>
      <c r="D509">
        <v>0</v>
      </c>
    </row>
    <row r="510" spans="1:4" x14ac:dyDescent="0.35">
      <c r="A510" s="16" t="s">
        <v>753</v>
      </c>
      <c r="B510">
        <v>0.16700000000000001</v>
      </c>
      <c r="C510">
        <v>0.45</v>
      </c>
      <c r="D510">
        <v>0</v>
      </c>
    </row>
    <row r="511" spans="1:4" x14ac:dyDescent="0.35">
      <c r="A511" s="16" t="s">
        <v>754</v>
      </c>
      <c r="B511">
        <v>0.17</v>
      </c>
      <c r="C511">
        <v>1.2844199999999999</v>
      </c>
      <c r="D511">
        <v>0</v>
      </c>
    </row>
    <row r="512" spans="1:4" x14ac:dyDescent="0.35">
      <c r="A512" s="16" t="s">
        <v>755</v>
      </c>
      <c r="B512">
        <v>0.17</v>
      </c>
      <c r="C512">
        <v>1.7680100000000001</v>
      </c>
      <c r="D512">
        <v>0</v>
      </c>
    </row>
    <row r="513" spans="1:4" x14ac:dyDescent="0.35">
      <c r="A513" s="16" t="s">
        <v>756</v>
      </c>
      <c r="B513">
        <v>0.17</v>
      </c>
      <c r="C513">
        <v>1.6270100000000001</v>
      </c>
      <c r="D513">
        <v>0</v>
      </c>
    </row>
    <row r="514" spans="1:4" x14ac:dyDescent="0.35">
      <c r="A514" s="16" t="s">
        <v>757</v>
      </c>
      <c r="B514">
        <v>0.16700000000000001</v>
      </c>
      <c r="C514">
        <v>0.60729999999999995</v>
      </c>
      <c r="D514">
        <v>0</v>
      </c>
    </row>
    <row r="515" spans="1:4" x14ac:dyDescent="0.35">
      <c r="A515" s="16" t="s">
        <v>758</v>
      </c>
      <c r="B515">
        <v>0</v>
      </c>
      <c r="C515">
        <v>0</v>
      </c>
      <c r="D515">
        <v>0</v>
      </c>
    </row>
    <row r="516" spans="1:4" x14ac:dyDescent="0.35">
      <c r="A516" s="16" t="s">
        <v>759</v>
      </c>
      <c r="B516">
        <v>8.3000000000000004E-2</v>
      </c>
      <c r="C516">
        <v>8.3000000000000004E-2</v>
      </c>
      <c r="D516">
        <v>8.3000000000000004E-2</v>
      </c>
    </row>
    <row r="517" spans="1:4" x14ac:dyDescent="0.35">
      <c r="A517" s="16" t="s">
        <v>760</v>
      </c>
      <c r="B517">
        <v>0</v>
      </c>
      <c r="C517">
        <v>4.5300000000000002E-3</v>
      </c>
      <c r="D517">
        <v>0</v>
      </c>
    </row>
    <row r="518" spans="1:4" x14ac:dyDescent="0.35">
      <c r="A518" s="16" t="s">
        <v>761</v>
      </c>
      <c r="B518">
        <v>0.25</v>
      </c>
      <c r="C518">
        <v>6.5</v>
      </c>
      <c r="D518">
        <v>0</v>
      </c>
    </row>
    <row r="519" spans="1:4" x14ac:dyDescent="0.35">
      <c r="A519" s="16" t="s">
        <v>762</v>
      </c>
      <c r="B519">
        <v>0.185</v>
      </c>
      <c r="C519">
        <v>0.505</v>
      </c>
      <c r="D519">
        <v>0</v>
      </c>
    </row>
    <row r="520" spans="1:4" x14ac:dyDescent="0.35">
      <c r="A520" s="16" t="s">
        <v>763</v>
      </c>
      <c r="B520">
        <v>0.17</v>
      </c>
      <c r="C520">
        <v>1.5317099999999999</v>
      </c>
      <c r="D520">
        <v>0</v>
      </c>
    </row>
    <row r="521" spans="1:4" x14ac:dyDescent="0.35">
      <c r="A521" s="16" t="s">
        <v>764</v>
      </c>
      <c r="B521">
        <v>0.17</v>
      </c>
      <c r="C521">
        <v>1.30436</v>
      </c>
      <c r="D521">
        <v>0</v>
      </c>
    </row>
    <row r="522" spans="1:4" x14ac:dyDescent="0.35">
      <c r="A522" s="16" t="s">
        <v>765</v>
      </c>
      <c r="B522">
        <v>0.33</v>
      </c>
      <c r="C522">
        <v>5</v>
      </c>
      <c r="D522">
        <v>0</v>
      </c>
    </row>
    <row r="523" spans="1:4" x14ac:dyDescent="0.35">
      <c r="A523" s="16" t="s">
        <v>766</v>
      </c>
      <c r="B523">
        <v>0.16700000000000001</v>
      </c>
      <c r="C523">
        <v>3</v>
      </c>
      <c r="D523">
        <v>0</v>
      </c>
    </row>
    <row r="524" spans="1:4" x14ac:dyDescent="0.35">
      <c r="A524" s="16" t="s">
        <v>767</v>
      </c>
      <c r="B524">
        <v>0</v>
      </c>
      <c r="C524">
        <v>2.5729999999999999E-2</v>
      </c>
      <c r="D524">
        <v>0</v>
      </c>
    </row>
    <row r="525" spans="1:4" x14ac:dyDescent="0.35">
      <c r="A525" s="16">
        <v>101576</v>
      </c>
      <c r="B525">
        <v>0.74329999999999996</v>
      </c>
      <c r="C525">
        <v>0.10920000000000001</v>
      </c>
      <c r="D525">
        <v>0.10920000000000001</v>
      </c>
    </row>
    <row r="526" spans="1:4" x14ac:dyDescent="0.35">
      <c r="A526" s="16" t="s">
        <v>768</v>
      </c>
      <c r="B526">
        <v>0</v>
      </c>
      <c r="C526">
        <v>0</v>
      </c>
      <c r="D526">
        <v>0</v>
      </c>
    </row>
    <row r="527" spans="1:4" x14ac:dyDescent="0.35">
      <c r="A527" s="16" t="s">
        <v>285</v>
      </c>
      <c r="B527">
        <v>0.58030000000000004</v>
      </c>
      <c r="C527">
        <v>9.3900000000000008E-3</v>
      </c>
      <c r="D527">
        <v>9.3900000000000008E-3</v>
      </c>
    </row>
    <row r="528" spans="1:4" x14ac:dyDescent="0.35">
      <c r="A528" s="16" t="s">
        <v>293</v>
      </c>
      <c r="B528">
        <v>0.75029999999999997</v>
      </c>
      <c r="C528">
        <v>6.794E-2</v>
      </c>
      <c r="D528">
        <v>6.794E-2</v>
      </c>
    </row>
    <row r="529" spans="1:4" x14ac:dyDescent="0.35">
      <c r="A529" s="16" t="s">
        <v>769</v>
      </c>
      <c r="B529">
        <v>0</v>
      </c>
      <c r="C529">
        <v>4.5300000000000002E-3</v>
      </c>
      <c r="D529">
        <v>0</v>
      </c>
    </row>
    <row r="530" spans="1:4" x14ac:dyDescent="0.35">
      <c r="A530" s="16" t="s">
        <v>770</v>
      </c>
      <c r="B530">
        <v>0.17</v>
      </c>
      <c r="C530">
        <v>1.9</v>
      </c>
      <c r="D530">
        <v>0</v>
      </c>
    </row>
    <row r="531" spans="1:4" x14ac:dyDescent="0.35">
      <c r="A531" s="16" t="s">
        <v>36</v>
      </c>
      <c r="B531">
        <v>0.125</v>
      </c>
      <c r="C531">
        <v>0.14541999999999999</v>
      </c>
      <c r="D531">
        <v>0</v>
      </c>
    </row>
    <row r="532" spans="1:4" x14ac:dyDescent="0.35">
      <c r="A532" s="16" t="s">
        <v>771</v>
      </c>
      <c r="B532">
        <v>0</v>
      </c>
      <c r="C532">
        <v>0.1</v>
      </c>
      <c r="D532">
        <v>0</v>
      </c>
    </row>
    <row r="533" spans="1:4" x14ac:dyDescent="0.35">
      <c r="A533" s="16" t="s">
        <v>33</v>
      </c>
      <c r="B533">
        <v>0.125</v>
      </c>
      <c r="C533">
        <v>0.13994999999999999</v>
      </c>
      <c r="D533">
        <v>0</v>
      </c>
    </row>
    <row r="534" spans="1:4" x14ac:dyDescent="0.35">
      <c r="A534" s="16" t="s">
        <v>772</v>
      </c>
      <c r="B534">
        <v>0</v>
      </c>
      <c r="C534">
        <v>7.7899999999999997E-2</v>
      </c>
      <c r="D534">
        <v>0</v>
      </c>
    </row>
    <row r="535" spans="1:4" x14ac:dyDescent="0.35">
      <c r="A535" s="16" t="s">
        <v>773</v>
      </c>
      <c r="B535">
        <v>1.0832999999999999</v>
      </c>
      <c r="C535">
        <v>3.5000000000000003E-2</v>
      </c>
      <c r="D535">
        <v>3.5000000000000003E-2</v>
      </c>
    </row>
    <row r="536" spans="1:4" x14ac:dyDescent="0.35">
      <c r="A536" s="16" t="s">
        <v>774</v>
      </c>
      <c r="B536">
        <v>0.16700000000000001</v>
      </c>
      <c r="C536">
        <v>3.5709999999999999E-2</v>
      </c>
      <c r="D536">
        <v>3.5709999999999999E-2</v>
      </c>
    </row>
    <row r="537" spans="1:4" x14ac:dyDescent="0.35">
      <c r="A537" s="16" t="s">
        <v>775</v>
      </c>
      <c r="B537">
        <v>0</v>
      </c>
      <c r="C537">
        <v>4.5300000000000002E-3</v>
      </c>
      <c r="D537">
        <v>0</v>
      </c>
    </row>
    <row r="538" spans="1:4" x14ac:dyDescent="0.35">
      <c r="A538" s="16" t="s">
        <v>776</v>
      </c>
      <c r="B538">
        <v>0</v>
      </c>
      <c r="C538">
        <v>4.5300000000000002E-3</v>
      </c>
      <c r="D538">
        <v>0</v>
      </c>
    </row>
    <row r="539" spans="1:4" x14ac:dyDescent="0.35">
      <c r="A539" s="16" t="s">
        <v>777</v>
      </c>
      <c r="B539">
        <v>0.125</v>
      </c>
      <c r="C539">
        <v>0.45850000000000002</v>
      </c>
      <c r="D539">
        <v>0</v>
      </c>
    </row>
    <row r="540" spans="1:4" x14ac:dyDescent="0.35">
      <c r="A540" s="16" t="s">
        <v>778</v>
      </c>
      <c r="B540">
        <v>0</v>
      </c>
      <c r="C540">
        <v>0.05</v>
      </c>
      <c r="D540">
        <v>0</v>
      </c>
    </row>
    <row r="541" spans="1:4" x14ac:dyDescent="0.35">
      <c r="A541" s="16" t="s">
        <v>779</v>
      </c>
      <c r="B541">
        <v>0.125</v>
      </c>
      <c r="C541">
        <v>0.24709</v>
      </c>
      <c r="D541">
        <v>0</v>
      </c>
    </row>
    <row r="542" spans="1:4" x14ac:dyDescent="0.35">
      <c r="A542" s="16" t="s">
        <v>780</v>
      </c>
      <c r="B542">
        <v>0.25</v>
      </c>
      <c r="C542">
        <v>8.8800000000000007E-3</v>
      </c>
      <c r="D542">
        <v>8.8800000000000007E-3</v>
      </c>
    </row>
    <row r="543" spans="1:4" x14ac:dyDescent="0.35">
      <c r="A543" s="16">
        <v>103871</v>
      </c>
      <c r="B543">
        <v>0.49630000000000002</v>
      </c>
      <c r="C543">
        <v>5.6750000000000002E-2</v>
      </c>
      <c r="D543">
        <v>5.6750000000000002E-2</v>
      </c>
    </row>
    <row r="544" spans="1:4" x14ac:dyDescent="0.35">
      <c r="A544" s="16" t="s">
        <v>781</v>
      </c>
      <c r="B544">
        <v>0.74329999999999996</v>
      </c>
      <c r="C544">
        <v>2.8219999999999999E-2</v>
      </c>
      <c r="D544">
        <v>2.8219999999999999E-2</v>
      </c>
    </row>
    <row r="545" spans="1:4" x14ac:dyDescent="0.35">
      <c r="A545" s="16" t="s">
        <v>782</v>
      </c>
      <c r="B545">
        <v>0</v>
      </c>
      <c r="C545">
        <v>2.7100000000000002E-3</v>
      </c>
      <c r="D545">
        <v>0</v>
      </c>
    </row>
    <row r="546" spans="1:4" x14ac:dyDescent="0.35">
      <c r="A546" s="16" t="s">
        <v>783</v>
      </c>
      <c r="B546">
        <v>0</v>
      </c>
      <c r="C546">
        <v>4.5300000000000002E-3</v>
      </c>
      <c r="D546">
        <v>0</v>
      </c>
    </row>
    <row r="547" spans="1:4" x14ac:dyDescent="0.35">
      <c r="A547" s="16" t="s">
        <v>784</v>
      </c>
      <c r="B547">
        <v>0</v>
      </c>
      <c r="C547">
        <v>3.7949999999999998E-2</v>
      </c>
      <c r="D547">
        <v>3.7949999999999998E-2</v>
      </c>
    </row>
    <row r="548" spans="1:4" x14ac:dyDescent="0.35">
      <c r="A548" s="16" t="s">
        <v>785</v>
      </c>
      <c r="B548">
        <v>0.25</v>
      </c>
      <c r="C548">
        <v>3.0339999999999998</v>
      </c>
      <c r="D548">
        <v>0</v>
      </c>
    </row>
    <row r="549" spans="1:4" x14ac:dyDescent="0.35">
      <c r="A549" s="16" t="s">
        <v>786</v>
      </c>
      <c r="B549">
        <v>0.16700000000000001</v>
      </c>
      <c r="C549">
        <v>3.9634200000000002</v>
      </c>
      <c r="D549">
        <v>0</v>
      </c>
    </row>
    <row r="550" spans="1:4" x14ac:dyDescent="0.35">
      <c r="A550" s="16" t="s">
        <v>787</v>
      </c>
      <c r="B550">
        <v>0</v>
      </c>
      <c r="C550">
        <v>4.5300000000000002E-3</v>
      </c>
      <c r="D550">
        <v>0</v>
      </c>
    </row>
    <row r="551" spans="1:4" x14ac:dyDescent="0.35">
      <c r="A551" s="16" t="s">
        <v>788</v>
      </c>
      <c r="B551">
        <v>0</v>
      </c>
      <c r="C551">
        <v>0.215</v>
      </c>
      <c r="D551">
        <v>0</v>
      </c>
    </row>
    <row r="552" spans="1:4" x14ac:dyDescent="0.35">
      <c r="A552" s="16" t="s">
        <v>789</v>
      </c>
      <c r="B552">
        <v>0.33</v>
      </c>
      <c r="C552">
        <v>1.111E-2</v>
      </c>
      <c r="D552">
        <v>1.111E-2</v>
      </c>
    </row>
    <row r="553" spans="1:4" x14ac:dyDescent="0.35">
      <c r="A553" s="16" t="s">
        <v>790</v>
      </c>
      <c r="B553">
        <v>0.16700000000000001</v>
      </c>
      <c r="C553">
        <v>3.7012800000000001</v>
      </c>
      <c r="D553">
        <v>0</v>
      </c>
    </row>
    <row r="554" spans="1:4" x14ac:dyDescent="0.35">
      <c r="A554" s="16" t="s">
        <v>120</v>
      </c>
      <c r="B554">
        <v>0.125</v>
      </c>
      <c r="C554">
        <v>0.05</v>
      </c>
      <c r="D554">
        <v>0</v>
      </c>
    </row>
    <row r="555" spans="1:4" x14ac:dyDescent="0.35">
      <c r="A555" s="16" t="s">
        <v>791</v>
      </c>
      <c r="B555">
        <v>0</v>
      </c>
      <c r="C555">
        <v>0</v>
      </c>
      <c r="D555">
        <v>0</v>
      </c>
    </row>
    <row r="556" spans="1:4" x14ac:dyDescent="0.35">
      <c r="A556" s="16" t="s">
        <v>792</v>
      </c>
      <c r="B556">
        <v>0</v>
      </c>
      <c r="C556">
        <v>4.5300000000000002E-3</v>
      </c>
      <c r="D556">
        <v>0</v>
      </c>
    </row>
    <row r="557" spans="1:4" x14ac:dyDescent="0.35">
      <c r="A557" s="16" t="s">
        <v>793</v>
      </c>
      <c r="B557">
        <v>0</v>
      </c>
      <c r="C557">
        <v>0</v>
      </c>
      <c r="D557">
        <v>0</v>
      </c>
    </row>
    <row r="558" spans="1:4" x14ac:dyDescent="0.35">
      <c r="A558" s="16" t="s">
        <v>794</v>
      </c>
      <c r="B558">
        <v>0</v>
      </c>
      <c r="C558">
        <v>4.5300000000000002E-3</v>
      </c>
      <c r="D558">
        <v>0</v>
      </c>
    </row>
    <row r="559" spans="1:4" x14ac:dyDescent="0.35">
      <c r="A559" s="16" t="s">
        <v>795</v>
      </c>
      <c r="B559">
        <v>0</v>
      </c>
      <c r="C559">
        <v>4.5300000000000002E-3</v>
      </c>
      <c r="D559">
        <v>0</v>
      </c>
    </row>
    <row r="560" spans="1:4" x14ac:dyDescent="0.35">
      <c r="A560" s="16" t="s">
        <v>796</v>
      </c>
      <c r="B560">
        <v>0</v>
      </c>
      <c r="C560">
        <v>4.5300000000000002E-3</v>
      </c>
      <c r="D560">
        <v>0</v>
      </c>
    </row>
    <row r="561" spans="1:4" x14ac:dyDescent="0.35">
      <c r="A561" s="16" t="s">
        <v>797</v>
      </c>
      <c r="B561">
        <v>0</v>
      </c>
      <c r="C561">
        <v>4.5300000000000002E-3</v>
      </c>
      <c r="D561">
        <v>0</v>
      </c>
    </row>
    <row r="562" spans="1:4" x14ac:dyDescent="0.35">
      <c r="A562" s="16" t="s">
        <v>798</v>
      </c>
      <c r="B562">
        <v>0.75</v>
      </c>
      <c r="C562">
        <v>0.13833000000000001</v>
      </c>
      <c r="D562">
        <v>0.13833000000000001</v>
      </c>
    </row>
    <row r="563" spans="1:4" x14ac:dyDescent="0.35">
      <c r="A563" s="16" t="s">
        <v>799</v>
      </c>
      <c r="B563">
        <v>0.25</v>
      </c>
      <c r="C563">
        <v>6</v>
      </c>
      <c r="D563">
        <v>0</v>
      </c>
    </row>
    <row r="564" spans="1:4" x14ac:dyDescent="0.35">
      <c r="A564" s="16" t="s">
        <v>800</v>
      </c>
      <c r="B564">
        <v>0.16700000000000001</v>
      </c>
      <c r="C564">
        <v>0.45</v>
      </c>
      <c r="D564">
        <v>0</v>
      </c>
    </row>
    <row r="565" spans="1:4" x14ac:dyDescent="0.35">
      <c r="A565" s="16" t="s">
        <v>801</v>
      </c>
      <c r="B565">
        <v>0.33333000000000002</v>
      </c>
      <c r="C565">
        <v>3.36795</v>
      </c>
      <c r="D565">
        <v>0</v>
      </c>
    </row>
    <row r="566" spans="1:4" x14ac:dyDescent="0.35">
      <c r="A566" s="16" t="s">
        <v>802</v>
      </c>
      <c r="B566">
        <v>0.1</v>
      </c>
      <c r="C566">
        <v>8.3330000000000001E-2</v>
      </c>
      <c r="D566">
        <v>8.3330000000000001E-2</v>
      </c>
    </row>
    <row r="567" spans="1:4" x14ac:dyDescent="0.35">
      <c r="A567" s="16" t="s">
        <v>803</v>
      </c>
      <c r="B567">
        <v>0.1</v>
      </c>
      <c r="C567">
        <v>3.5180000000000003E-2</v>
      </c>
      <c r="D567">
        <v>3.5180000000000003E-2</v>
      </c>
    </row>
    <row r="568" spans="1:4" x14ac:dyDescent="0.35">
      <c r="A568" s="16" t="s">
        <v>804</v>
      </c>
      <c r="B568">
        <v>0</v>
      </c>
      <c r="C568">
        <v>4.5300000000000002E-3</v>
      </c>
      <c r="D568">
        <v>0</v>
      </c>
    </row>
    <row r="569" spans="1:4" x14ac:dyDescent="0.35">
      <c r="A569" s="16" t="s">
        <v>805</v>
      </c>
      <c r="B569">
        <v>0.33333000000000002</v>
      </c>
      <c r="C569">
        <v>1.2699999999999999E-2</v>
      </c>
      <c r="D569">
        <v>1.2699999999999999E-2</v>
      </c>
    </row>
    <row r="570" spans="1:4" x14ac:dyDescent="0.35">
      <c r="A570" s="16">
        <v>104693</v>
      </c>
      <c r="B570">
        <v>0.17</v>
      </c>
      <c r="C570">
        <v>0.11595999999999999</v>
      </c>
      <c r="D570">
        <v>0.11595999999999999</v>
      </c>
    </row>
    <row r="571" spans="1:4" x14ac:dyDescent="0.35">
      <c r="A571" s="16" t="s">
        <v>291</v>
      </c>
      <c r="B571">
        <v>0.58030000000000004</v>
      </c>
      <c r="C571">
        <v>1.4080000000000001E-2</v>
      </c>
      <c r="D571">
        <v>1.4080000000000001E-2</v>
      </c>
    </row>
    <row r="572" spans="1:4" x14ac:dyDescent="0.35">
      <c r="A572" s="16" t="s">
        <v>806</v>
      </c>
      <c r="B572">
        <v>0</v>
      </c>
      <c r="C572">
        <v>0.36</v>
      </c>
      <c r="D572">
        <v>0.05</v>
      </c>
    </row>
    <row r="573" spans="1:4" x14ac:dyDescent="0.35">
      <c r="A573" s="16" t="s">
        <v>807</v>
      </c>
      <c r="B573">
        <v>0</v>
      </c>
      <c r="C573">
        <v>4.5300000000000002E-3</v>
      </c>
      <c r="D573">
        <v>0</v>
      </c>
    </row>
    <row r="574" spans="1:4" x14ac:dyDescent="0.35">
      <c r="A574" s="16">
        <v>100344</v>
      </c>
      <c r="B574">
        <v>0.16700000000000001</v>
      </c>
      <c r="C574">
        <v>5.5559999999999998E-2</v>
      </c>
      <c r="D574">
        <v>5.5559999999999998E-2</v>
      </c>
    </row>
    <row r="575" spans="1:4" x14ac:dyDescent="0.35">
      <c r="A575" s="16">
        <v>105160</v>
      </c>
      <c r="B575">
        <v>0</v>
      </c>
      <c r="C575">
        <v>0</v>
      </c>
      <c r="D575">
        <v>0</v>
      </c>
    </row>
    <row r="576" spans="1:4" x14ac:dyDescent="0.35">
      <c r="A576" s="16" t="s">
        <v>808</v>
      </c>
      <c r="B576">
        <v>0</v>
      </c>
      <c r="C576">
        <v>4.5300000000000002E-3</v>
      </c>
      <c r="D576">
        <v>0</v>
      </c>
    </row>
    <row r="577" spans="1:4" x14ac:dyDescent="0.35">
      <c r="A577" s="16" t="s">
        <v>809</v>
      </c>
      <c r="B577">
        <v>0</v>
      </c>
      <c r="C577">
        <v>2.7100000000000002E-3</v>
      </c>
      <c r="D577">
        <v>0</v>
      </c>
    </row>
    <row r="578" spans="1:4" x14ac:dyDescent="0.35">
      <c r="A578" s="16" t="s">
        <v>810</v>
      </c>
      <c r="B578">
        <v>0</v>
      </c>
      <c r="C578">
        <v>4.5300000000000002E-3</v>
      </c>
      <c r="D578">
        <v>0</v>
      </c>
    </row>
    <row r="579" spans="1:4" x14ac:dyDescent="0.35">
      <c r="A579" s="16" t="s">
        <v>811</v>
      </c>
      <c r="B579">
        <v>0</v>
      </c>
      <c r="C579">
        <v>7.0000000000000001E-3</v>
      </c>
      <c r="D579">
        <v>0</v>
      </c>
    </row>
    <row r="580" spans="1:4" x14ac:dyDescent="0.35">
      <c r="A580" s="16" t="s">
        <v>812</v>
      </c>
      <c r="B580">
        <v>0.17</v>
      </c>
      <c r="C580">
        <v>4</v>
      </c>
      <c r="D580">
        <v>0</v>
      </c>
    </row>
    <row r="581" spans="1:4" x14ac:dyDescent="0.35">
      <c r="A581" s="16" t="s">
        <v>813</v>
      </c>
      <c r="B581">
        <v>0.25</v>
      </c>
      <c r="C581">
        <v>3</v>
      </c>
      <c r="D581">
        <v>0</v>
      </c>
    </row>
    <row r="582" spans="1:4" x14ac:dyDescent="0.35">
      <c r="A582" s="16" t="s">
        <v>814</v>
      </c>
      <c r="B582">
        <v>0.16700000000000001</v>
      </c>
      <c r="C582">
        <v>4</v>
      </c>
      <c r="D582">
        <v>0</v>
      </c>
    </row>
    <row r="583" spans="1:4" x14ac:dyDescent="0.35">
      <c r="A583" s="16">
        <v>101311</v>
      </c>
      <c r="B583">
        <v>1</v>
      </c>
      <c r="C583">
        <v>2.8479999999999998E-2</v>
      </c>
      <c r="D583">
        <v>2.8479999999999998E-2</v>
      </c>
    </row>
    <row r="584" spans="1:4" x14ac:dyDescent="0.35">
      <c r="A584" s="16">
        <v>104716</v>
      </c>
      <c r="B584">
        <v>0</v>
      </c>
      <c r="C584">
        <v>0.33400000000000002</v>
      </c>
      <c r="D584">
        <v>0</v>
      </c>
    </row>
    <row r="585" spans="1:4" x14ac:dyDescent="0.35">
      <c r="A585" s="16" t="s">
        <v>815</v>
      </c>
      <c r="B585">
        <v>0</v>
      </c>
      <c r="C585">
        <v>0.13114999999999999</v>
      </c>
      <c r="D585">
        <v>0.13114999999999999</v>
      </c>
    </row>
    <row r="586" spans="1:4" x14ac:dyDescent="0.35">
      <c r="A586" s="16" t="s">
        <v>816</v>
      </c>
      <c r="B586">
        <v>0</v>
      </c>
      <c r="C586">
        <v>4.5300000000000002E-3</v>
      </c>
      <c r="D586">
        <v>0</v>
      </c>
    </row>
    <row r="587" spans="1:4" x14ac:dyDescent="0.35">
      <c r="A587" s="16" t="s">
        <v>817</v>
      </c>
      <c r="B587">
        <v>0</v>
      </c>
      <c r="C587">
        <v>4.5300000000000002E-3</v>
      </c>
      <c r="D587">
        <v>0</v>
      </c>
    </row>
    <row r="588" spans="1:4" x14ac:dyDescent="0.35">
      <c r="A588" s="16" t="s">
        <v>818</v>
      </c>
      <c r="B588">
        <v>0</v>
      </c>
      <c r="C588">
        <v>4.5300000000000002E-3</v>
      </c>
      <c r="D588">
        <v>0</v>
      </c>
    </row>
    <row r="589" spans="1:4" x14ac:dyDescent="0.35">
      <c r="A589" s="16" t="s">
        <v>819</v>
      </c>
      <c r="B589">
        <v>0.17</v>
      </c>
      <c r="C589">
        <v>2</v>
      </c>
      <c r="D589">
        <v>0</v>
      </c>
    </row>
    <row r="590" spans="1:4" x14ac:dyDescent="0.35">
      <c r="A590" s="16" t="s">
        <v>820</v>
      </c>
      <c r="B590">
        <v>0.17</v>
      </c>
      <c r="C590">
        <v>2</v>
      </c>
      <c r="D590">
        <v>0</v>
      </c>
    </row>
    <row r="591" spans="1:4" x14ac:dyDescent="0.35">
      <c r="A591" s="16" t="s">
        <v>821</v>
      </c>
      <c r="B591">
        <v>0.35</v>
      </c>
      <c r="C591">
        <v>6.3232499999999998</v>
      </c>
      <c r="D591">
        <v>0</v>
      </c>
    </row>
    <row r="592" spans="1:4" x14ac:dyDescent="0.35">
      <c r="A592" s="16" t="s">
        <v>822</v>
      </c>
      <c r="B592">
        <v>0.16700000000000001</v>
      </c>
      <c r="C592">
        <v>4</v>
      </c>
      <c r="D592">
        <v>0</v>
      </c>
    </row>
    <row r="593" spans="1:4" x14ac:dyDescent="0.35">
      <c r="A593" s="16" t="s">
        <v>823</v>
      </c>
      <c r="B593">
        <v>0.125</v>
      </c>
      <c r="C593">
        <v>0.19392999999999999</v>
      </c>
      <c r="D593">
        <v>0</v>
      </c>
    </row>
    <row r="594" spans="1:4" x14ac:dyDescent="0.35">
      <c r="A594" s="16" t="s">
        <v>824</v>
      </c>
      <c r="B594">
        <v>0</v>
      </c>
      <c r="C594">
        <v>0</v>
      </c>
      <c r="D594">
        <v>0</v>
      </c>
    </row>
    <row r="595" spans="1:4" x14ac:dyDescent="0.35">
      <c r="A595" s="16" t="s">
        <v>239</v>
      </c>
      <c r="B595">
        <v>0.58330000000000004</v>
      </c>
      <c r="C595">
        <v>1.1979999999999999E-2</v>
      </c>
      <c r="D595">
        <v>1.1979999999999999E-2</v>
      </c>
    </row>
    <row r="596" spans="1:4" x14ac:dyDescent="0.35">
      <c r="A596" s="16" t="s">
        <v>825</v>
      </c>
      <c r="B596">
        <v>1.0832999999999999</v>
      </c>
      <c r="C596">
        <v>3.5000000000000003E-2</v>
      </c>
      <c r="D596">
        <v>3.5000000000000003E-2</v>
      </c>
    </row>
    <row r="597" spans="1:4" x14ac:dyDescent="0.35">
      <c r="A597" s="16" t="s">
        <v>826</v>
      </c>
      <c r="B597">
        <v>0</v>
      </c>
      <c r="C597">
        <v>4.5300000000000002E-3</v>
      </c>
      <c r="D597">
        <v>0</v>
      </c>
    </row>
    <row r="598" spans="1:4" x14ac:dyDescent="0.35">
      <c r="A598" s="16" t="s">
        <v>827</v>
      </c>
      <c r="B598">
        <v>0.17</v>
      </c>
      <c r="C598">
        <v>1.5226500000000001</v>
      </c>
      <c r="D598">
        <v>0</v>
      </c>
    </row>
    <row r="599" spans="1:4" x14ac:dyDescent="0.35">
      <c r="A599" s="16" t="s">
        <v>828</v>
      </c>
      <c r="B599">
        <v>0.17</v>
      </c>
      <c r="C599">
        <v>2.2000000000000002</v>
      </c>
      <c r="D599">
        <v>0</v>
      </c>
    </row>
    <row r="600" spans="1:4" x14ac:dyDescent="0.35">
      <c r="A600" s="16" t="s">
        <v>829</v>
      </c>
      <c r="B600">
        <v>0.17</v>
      </c>
      <c r="C600">
        <v>4.0453000000000001</v>
      </c>
      <c r="D600">
        <v>0</v>
      </c>
    </row>
    <row r="601" spans="1:4" x14ac:dyDescent="0.35">
      <c r="A601" s="16" t="s">
        <v>830</v>
      </c>
      <c r="B601">
        <v>0.21</v>
      </c>
      <c r="C601">
        <v>0.65452999999999995</v>
      </c>
      <c r="D601">
        <v>0</v>
      </c>
    </row>
    <row r="602" spans="1:4" x14ac:dyDescent="0.35">
      <c r="A602" s="16" t="s">
        <v>831</v>
      </c>
      <c r="B602">
        <v>0.1</v>
      </c>
      <c r="C602">
        <v>3.3329999999999999E-2</v>
      </c>
      <c r="D602">
        <v>3.3329999999999999E-2</v>
      </c>
    </row>
    <row r="603" spans="1:4" x14ac:dyDescent="0.35">
      <c r="A603" s="16" t="s">
        <v>832</v>
      </c>
      <c r="B603">
        <v>0</v>
      </c>
      <c r="C603">
        <v>2.7100000000000002E-3</v>
      </c>
      <c r="D603">
        <v>0</v>
      </c>
    </row>
    <row r="604" spans="1:4" x14ac:dyDescent="0.35">
      <c r="A604" s="16" t="s">
        <v>833</v>
      </c>
      <c r="B604">
        <v>0.16700000000000001</v>
      </c>
      <c r="C604">
        <v>0.45</v>
      </c>
      <c r="D604">
        <v>0</v>
      </c>
    </row>
    <row r="605" spans="1:4" x14ac:dyDescent="0.35">
      <c r="A605" s="16" t="s">
        <v>834</v>
      </c>
      <c r="B605">
        <v>0.16700000000000001</v>
      </c>
      <c r="C605">
        <v>2</v>
      </c>
      <c r="D605">
        <v>0</v>
      </c>
    </row>
    <row r="606" spans="1:4" x14ac:dyDescent="0.35">
      <c r="A606" s="16" t="s">
        <v>835</v>
      </c>
      <c r="B606">
        <v>0.16700000000000001</v>
      </c>
      <c r="C606">
        <v>3.9769999999999999</v>
      </c>
      <c r="D606">
        <v>0</v>
      </c>
    </row>
    <row r="607" spans="1:4" x14ac:dyDescent="0.35">
      <c r="A607" s="16" t="s">
        <v>836</v>
      </c>
      <c r="B607">
        <v>0.4133</v>
      </c>
      <c r="C607">
        <v>9.7699999999999992E-3</v>
      </c>
      <c r="D607">
        <v>9.7699999999999992E-3</v>
      </c>
    </row>
    <row r="608" spans="1:4" x14ac:dyDescent="0.35">
      <c r="A608" s="16" t="s">
        <v>837</v>
      </c>
      <c r="B608">
        <v>0</v>
      </c>
      <c r="C608">
        <v>4.5300000000000002E-3</v>
      </c>
      <c r="D608">
        <v>0</v>
      </c>
    </row>
    <row r="609" spans="1:4" x14ac:dyDescent="0.35">
      <c r="A609" s="16">
        <v>104973</v>
      </c>
      <c r="B609">
        <v>0.745</v>
      </c>
      <c r="C609">
        <v>0.11741</v>
      </c>
      <c r="D609">
        <v>0.11741</v>
      </c>
    </row>
    <row r="610" spans="1:4" x14ac:dyDescent="0.35">
      <c r="A610" s="16" t="s">
        <v>838</v>
      </c>
      <c r="B610">
        <v>1E-3</v>
      </c>
      <c r="C610">
        <v>1E-3</v>
      </c>
      <c r="D610">
        <v>1E-3</v>
      </c>
    </row>
    <row r="611" spans="1:4" x14ac:dyDescent="0.35">
      <c r="A611" s="16" t="s">
        <v>839</v>
      </c>
      <c r="B611">
        <v>0.1</v>
      </c>
      <c r="C611">
        <v>0.13889000000000001</v>
      </c>
      <c r="D611">
        <v>0.13889000000000001</v>
      </c>
    </row>
    <row r="612" spans="1:4" x14ac:dyDescent="0.35">
      <c r="A612" s="16" t="s">
        <v>840</v>
      </c>
      <c r="B612">
        <v>2</v>
      </c>
      <c r="C612">
        <v>35</v>
      </c>
      <c r="D612">
        <v>0</v>
      </c>
    </row>
    <row r="613" spans="1:4" x14ac:dyDescent="0.35">
      <c r="A613" s="16" t="s">
        <v>841</v>
      </c>
      <c r="B613">
        <v>0.17</v>
      </c>
      <c r="C613">
        <v>2.5</v>
      </c>
      <c r="D613">
        <v>0</v>
      </c>
    </row>
    <row r="614" spans="1:4" x14ac:dyDescent="0.35">
      <c r="A614" s="22">
        <v>44722</v>
      </c>
      <c r="B614">
        <v>0.58030000000000004</v>
      </c>
      <c r="C614">
        <v>2.4140000000000002E-2</v>
      </c>
      <c r="D614">
        <v>2.4140000000000002E-2</v>
      </c>
    </row>
    <row r="615" spans="1:4" x14ac:dyDescent="0.35">
      <c r="A615" s="16">
        <v>104721</v>
      </c>
      <c r="B615">
        <v>0</v>
      </c>
      <c r="C615">
        <v>0.33400000000000002</v>
      </c>
      <c r="D615">
        <v>0</v>
      </c>
    </row>
    <row r="616" spans="1:4" x14ac:dyDescent="0.35">
      <c r="A616" s="16" t="s">
        <v>842</v>
      </c>
      <c r="B616">
        <v>0</v>
      </c>
      <c r="C616">
        <v>4.5300000000000002E-3</v>
      </c>
      <c r="D616">
        <v>0</v>
      </c>
    </row>
    <row r="617" spans="1:4" x14ac:dyDescent="0.35">
      <c r="A617" s="16">
        <v>100326</v>
      </c>
      <c r="B617">
        <v>0.17</v>
      </c>
      <c r="C617">
        <v>3.2000000000000002E-3</v>
      </c>
      <c r="D617">
        <v>3.2000000000000002E-3</v>
      </c>
    </row>
    <row r="618" spans="1:4" x14ac:dyDescent="0.35">
      <c r="A618" s="16">
        <v>100910</v>
      </c>
      <c r="B618">
        <v>0.5</v>
      </c>
      <c r="C618">
        <v>0.25</v>
      </c>
      <c r="D618">
        <v>0.25</v>
      </c>
    </row>
    <row r="619" spans="1:4" x14ac:dyDescent="0.35">
      <c r="A619" s="16" t="s">
        <v>843</v>
      </c>
      <c r="B619">
        <v>0</v>
      </c>
      <c r="C619">
        <v>1.4634199999999999</v>
      </c>
      <c r="D619">
        <v>0</v>
      </c>
    </row>
    <row r="620" spans="1:4" x14ac:dyDescent="0.35">
      <c r="A620" s="16" t="s">
        <v>844</v>
      </c>
      <c r="B620">
        <v>0</v>
      </c>
      <c r="C620">
        <v>0</v>
      </c>
      <c r="D620">
        <v>0</v>
      </c>
    </row>
    <row r="621" spans="1:4" x14ac:dyDescent="0.35">
      <c r="A621" s="16" t="s">
        <v>845</v>
      </c>
      <c r="B621">
        <v>0</v>
      </c>
      <c r="C621">
        <v>4.5300000000000002E-3</v>
      </c>
      <c r="D621">
        <v>0</v>
      </c>
    </row>
    <row r="622" spans="1:4" x14ac:dyDescent="0.35">
      <c r="A622" s="16" t="s">
        <v>846</v>
      </c>
      <c r="B622">
        <v>0</v>
      </c>
      <c r="C622">
        <v>4.5300000000000002E-3</v>
      </c>
      <c r="D622">
        <v>0</v>
      </c>
    </row>
    <row r="623" spans="1:4" x14ac:dyDescent="0.35">
      <c r="A623" s="16" t="s">
        <v>847</v>
      </c>
      <c r="B623">
        <v>0.25</v>
      </c>
      <c r="C623">
        <v>0.5</v>
      </c>
      <c r="D623">
        <v>0</v>
      </c>
    </row>
    <row r="624" spans="1:4" x14ac:dyDescent="0.35">
      <c r="A624" s="16" t="s">
        <v>848</v>
      </c>
      <c r="B624">
        <v>0.17</v>
      </c>
      <c r="C624">
        <v>1.60436</v>
      </c>
      <c r="D624">
        <v>0</v>
      </c>
    </row>
    <row r="625" spans="1:4" x14ac:dyDescent="0.35">
      <c r="A625" s="16" t="s">
        <v>849</v>
      </c>
      <c r="B625">
        <v>0.16700000000000001</v>
      </c>
      <c r="C625">
        <v>1.4</v>
      </c>
      <c r="D625">
        <v>0</v>
      </c>
    </row>
    <row r="626" spans="1:4" x14ac:dyDescent="0.35">
      <c r="A626" s="16" t="s">
        <v>850</v>
      </c>
      <c r="B626">
        <v>0.5</v>
      </c>
      <c r="C626">
        <v>6</v>
      </c>
      <c r="D626">
        <v>0</v>
      </c>
    </row>
    <row r="627" spans="1:4" x14ac:dyDescent="0.35">
      <c r="A627" s="16" t="s">
        <v>851</v>
      </c>
      <c r="B627">
        <v>0.5</v>
      </c>
      <c r="C627">
        <v>8.4510699999999996</v>
      </c>
      <c r="D627">
        <v>0</v>
      </c>
    </row>
    <row r="628" spans="1:4" x14ac:dyDescent="0.35">
      <c r="A628" s="16" t="s">
        <v>169</v>
      </c>
      <c r="B628">
        <v>0.125</v>
      </c>
      <c r="C628">
        <v>0.19295000000000001</v>
      </c>
      <c r="D628">
        <v>0</v>
      </c>
    </row>
    <row r="629" spans="1:4" x14ac:dyDescent="0.35">
      <c r="A629" s="16" t="s">
        <v>852</v>
      </c>
      <c r="B629">
        <v>0</v>
      </c>
      <c r="C629">
        <v>4.5300000000000002E-3</v>
      </c>
      <c r="D629">
        <v>0</v>
      </c>
    </row>
    <row r="630" spans="1:4" x14ac:dyDescent="0.35">
      <c r="A630" s="16" t="s">
        <v>853</v>
      </c>
      <c r="B630">
        <v>0</v>
      </c>
      <c r="C630">
        <v>4.5300000000000002E-3</v>
      </c>
      <c r="D630">
        <v>0</v>
      </c>
    </row>
    <row r="631" spans="1:4" x14ac:dyDescent="0.35">
      <c r="A631" s="16">
        <v>103966</v>
      </c>
      <c r="B631">
        <v>0.4153</v>
      </c>
      <c r="C631">
        <v>4.6609999999999999E-2</v>
      </c>
      <c r="D631">
        <v>4.6609999999999999E-2</v>
      </c>
    </row>
    <row r="632" spans="1:4" x14ac:dyDescent="0.35">
      <c r="A632" s="16" t="s">
        <v>854</v>
      </c>
      <c r="B632">
        <v>0.25</v>
      </c>
      <c r="C632">
        <v>6.2E-2</v>
      </c>
      <c r="D632">
        <v>6.2E-2</v>
      </c>
    </row>
    <row r="633" spans="1:4" x14ac:dyDescent="0.35">
      <c r="A633" s="16" t="s">
        <v>855</v>
      </c>
      <c r="B633">
        <v>0</v>
      </c>
      <c r="C633">
        <v>4.5300000000000002E-3</v>
      </c>
      <c r="D633">
        <v>0</v>
      </c>
    </row>
    <row r="634" spans="1:4" x14ac:dyDescent="0.35">
      <c r="A634" s="16" t="s">
        <v>856</v>
      </c>
      <c r="B634">
        <v>0.25</v>
      </c>
      <c r="C634">
        <v>6.0824299999999996</v>
      </c>
      <c r="D634">
        <v>0</v>
      </c>
    </row>
    <row r="635" spans="1:4" x14ac:dyDescent="0.35">
      <c r="A635" s="16" t="s">
        <v>857</v>
      </c>
      <c r="B635">
        <v>0.16700000000000001</v>
      </c>
      <c r="C635">
        <v>4.2773700000000003</v>
      </c>
      <c r="D635">
        <v>0</v>
      </c>
    </row>
    <row r="636" spans="1:4" x14ac:dyDescent="0.35">
      <c r="A636" s="16" t="s">
        <v>858</v>
      </c>
      <c r="B636">
        <v>0</v>
      </c>
      <c r="C636">
        <v>4.5300000000000002E-3</v>
      </c>
      <c r="D636">
        <v>0</v>
      </c>
    </row>
    <row r="637" spans="1:4" x14ac:dyDescent="0.35">
      <c r="A637" s="16" t="s">
        <v>859</v>
      </c>
      <c r="B637">
        <v>1.0832999999999999</v>
      </c>
      <c r="C637">
        <v>3.5000000000000003E-2</v>
      </c>
      <c r="D637">
        <v>3.5000000000000003E-2</v>
      </c>
    </row>
    <row r="638" spans="1:4" x14ac:dyDescent="0.35">
      <c r="A638" s="16">
        <v>105012</v>
      </c>
      <c r="B638">
        <v>0</v>
      </c>
      <c r="C638">
        <v>7.2650000000000006E-2</v>
      </c>
      <c r="D638">
        <v>0</v>
      </c>
    </row>
    <row r="639" spans="1:4" x14ac:dyDescent="0.35">
      <c r="A639" s="16" t="s">
        <v>860</v>
      </c>
      <c r="B639">
        <v>0.9133</v>
      </c>
      <c r="C639">
        <v>2.0279999999999999E-2</v>
      </c>
      <c r="D639">
        <v>2.0279999999999999E-2</v>
      </c>
    </row>
    <row r="640" spans="1:4" x14ac:dyDescent="0.35">
      <c r="A640" s="16" t="s">
        <v>861</v>
      </c>
      <c r="B640">
        <v>0.16700000000000001</v>
      </c>
      <c r="C640">
        <v>3</v>
      </c>
      <c r="D640">
        <v>0</v>
      </c>
    </row>
    <row r="641" spans="1:4" x14ac:dyDescent="0.35">
      <c r="A641" s="16" t="s">
        <v>862</v>
      </c>
      <c r="B641">
        <v>0</v>
      </c>
      <c r="C641">
        <v>4.5300000000000002E-3</v>
      </c>
      <c r="D641">
        <v>0</v>
      </c>
    </row>
    <row r="642" spans="1:4" x14ac:dyDescent="0.35">
      <c r="A642" s="16" t="s">
        <v>863</v>
      </c>
      <c r="B642">
        <v>0</v>
      </c>
      <c r="C642">
        <v>4.5300000000000002E-3</v>
      </c>
      <c r="D642">
        <v>0</v>
      </c>
    </row>
    <row r="643" spans="1:4" x14ac:dyDescent="0.35">
      <c r="A643" s="16" t="s">
        <v>864</v>
      </c>
      <c r="B643">
        <v>0</v>
      </c>
      <c r="C643">
        <v>4.5300000000000002E-3</v>
      </c>
      <c r="D643">
        <v>0</v>
      </c>
    </row>
    <row r="644" spans="1:4" x14ac:dyDescent="0.35">
      <c r="A644" s="16" t="s">
        <v>865</v>
      </c>
      <c r="B644">
        <v>2</v>
      </c>
      <c r="C644">
        <v>28.34637</v>
      </c>
      <c r="D644">
        <v>0</v>
      </c>
    </row>
    <row r="645" spans="1:4" x14ac:dyDescent="0.35">
      <c r="A645" s="16" t="s">
        <v>866</v>
      </c>
      <c r="B645">
        <v>0.25</v>
      </c>
      <c r="C645">
        <v>3.3367100000000001</v>
      </c>
      <c r="D645">
        <v>0</v>
      </c>
    </row>
    <row r="646" spans="1:4" x14ac:dyDescent="0.35">
      <c r="A646" s="16" t="s">
        <v>867</v>
      </c>
      <c r="B646">
        <v>0.25</v>
      </c>
      <c r="C646">
        <v>0.38270999999999999</v>
      </c>
      <c r="D646">
        <v>0</v>
      </c>
    </row>
    <row r="647" spans="1:4" x14ac:dyDescent="0.35">
      <c r="A647" s="16" t="s">
        <v>868</v>
      </c>
      <c r="B647">
        <v>0.125</v>
      </c>
      <c r="C647">
        <v>0.18953</v>
      </c>
      <c r="D647">
        <v>0</v>
      </c>
    </row>
    <row r="648" spans="1:4" x14ac:dyDescent="0.35">
      <c r="A648" s="16" t="s">
        <v>869</v>
      </c>
      <c r="B648">
        <v>0.6633</v>
      </c>
      <c r="C648">
        <v>2.52E-2</v>
      </c>
      <c r="D648">
        <v>2.52E-2</v>
      </c>
    </row>
    <row r="649" spans="1:4" x14ac:dyDescent="0.35">
      <c r="A649" s="16" t="s">
        <v>870</v>
      </c>
      <c r="B649">
        <v>0.1</v>
      </c>
      <c r="C649">
        <v>0.03</v>
      </c>
      <c r="D649">
        <v>0.03</v>
      </c>
    </row>
    <row r="650" spans="1:4" x14ac:dyDescent="0.35">
      <c r="A650" s="16" t="s">
        <v>871</v>
      </c>
      <c r="B650">
        <v>0</v>
      </c>
      <c r="C650">
        <v>4.5300000000000002E-3</v>
      </c>
      <c r="D650">
        <v>0</v>
      </c>
    </row>
    <row r="651" spans="1:4" x14ac:dyDescent="0.35">
      <c r="A651" s="16" t="s">
        <v>872</v>
      </c>
      <c r="B651">
        <v>0.33</v>
      </c>
      <c r="C651">
        <v>3.44E-2</v>
      </c>
      <c r="D651">
        <v>3.44E-2</v>
      </c>
    </row>
    <row r="652" spans="1:4" x14ac:dyDescent="0.35">
      <c r="A652" s="16" t="s">
        <v>873</v>
      </c>
      <c r="B652">
        <v>0</v>
      </c>
      <c r="C652">
        <v>0.30442000000000002</v>
      </c>
      <c r="D652">
        <v>0.30442000000000002</v>
      </c>
    </row>
    <row r="653" spans="1:4" x14ac:dyDescent="0.35">
      <c r="A653" s="16" t="s">
        <v>874</v>
      </c>
      <c r="B653">
        <v>0.125</v>
      </c>
      <c r="C653">
        <v>1.25</v>
      </c>
      <c r="D653">
        <v>0</v>
      </c>
    </row>
    <row r="654" spans="1:4" x14ac:dyDescent="0.35">
      <c r="A654" s="16" t="s">
        <v>875</v>
      </c>
      <c r="B654">
        <v>0.17</v>
      </c>
      <c r="C654">
        <v>1.5</v>
      </c>
      <c r="D654">
        <v>0</v>
      </c>
    </row>
    <row r="655" spans="1:4" x14ac:dyDescent="0.35">
      <c r="A655" s="16" t="s">
        <v>876</v>
      </c>
      <c r="B655">
        <v>0</v>
      </c>
      <c r="C655">
        <v>2.5729999999999999E-2</v>
      </c>
      <c r="D655">
        <v>0</v>
      </c>
    </row>
    <row r="656" spans="1:4" x14ac:dyDescent="0.35">
      <c r="A656" s="16" t="s">
        <v>877</v>
      </c>
      <c r="B656">
        <v>0</v>
      </c>
      <c r="C656">
        <v>0</v>
      </c>
      <c r="D656">
        <v>0</v>
      </c>
    </row>
    <row r="657" spans="1:4" x14ac:dyDescent="0.35">
      <c r="A657" s="16" t="s">
        <v>878</v>
      </c>
      <c r="B657">
        <v>0.58030000000000004</v>
      </c>
      <c r="C657">
        <v>5.7999999999999996E-3</v>
      </c>
      <c r="D657">
        <v>5.7999999999999996E-3</v>
      </c>
    </row>
    <row r="658" spans="1:4" x14ac:dyDescent="0.35">
      <c r="A658" s="16" t="s">
        <v>879</v>
      </c>
      <c r="B658">
        <v>0</v>
      </c>
      <c r="C658">
        <v>4.5300000000000002E-3</v>
      </c>
      <c r="D658">
        <v>0</v>
      </c>
    </row>
    <row r="659" spans="1:4" x14ac:dyDescent="0.35">
      <c r="A659" s="16" t="s">
        <v>880</v>
      </c>
      <c r="B659">
        <v>0.16700000000000001</v>
      </c>
      <c r="C659">
        <v>1.6</v>
      </c>
      <c r="D659">
        <v>0</v>
      </c>
    </row>
    <row r="660" spans="1:4" x14ac:dyDescent="0.35">
      <c r="A660" s="16" t="s">
        <v>881</v>
      </c>
      <c r="B660">
        <v>0.5</v>
      </c>
      <c r="C660">
        <v>6</v>
      </c>
      <c r="D660">
        <v>0</v>
      </c>
    </row>
    <row r="661" spans="1:4" x14ac:dyDescent="0.35">
      <c r="A661" s="16" t="s">
        <v>882</v>
      </c>
      <c r="B661">
        <v>0</v>
      </c>
      <c r="C661">
        <v>2.5729999999999999E-2</v>
      </c>
      <c r="D661">
        <v>0</v>
      </c>
    </row>
    <row r="662" spans="1:4" x14ac:dyDescent="0.35">
      <c r="A662" s="16" t="s">
        <v>883</v>
      </c>
      <c r="B662">
        <v>0</v>
      </c>
      <c r="C662">
        <v>2.5729999999999999E-2</v>
      </c>
      <c r="D662">
        <v>0</v>
      </c>
    </row>
    <row r="663" spans="1:4" x14ac:dyDescent="0.35">
      <c r="A663" s="16" t="s">
        <v>884</v>
      </c>
      <c r="B663">
        <v>0</v>
      </c>
      <c r="C663">
        <v>4.5300000000000002E-3</v>
      </c>
      <c r="D663">
        <v>0</v>
      </c>
    </row>
    <row r="664" spans="1:4" x14ac:dyDescent="0.35">
      <c r="A664" s="16">
        <v>105620</v>
      </c>
      <c r="B664">
        <v>1.0832999999999999</v>
      </c>
      <c r="C664">
        <v>0.11860999999999999</v>
      </c>
      <c r="D664">
        <v>0.11860999999999999</v>
      </c>
    </row>
    <row r="665" spans="1:4" x14ac:dyDescent="0.35">
      <c r="A665" s="16" t="s">
        <v>885</v>
      </c>
      <c r="B665">
        <v>0.6633</v>
      </c>
      <c r="C665">
        <v>3.4549999999999997E-2</v>
      </c>
      <c r="D665">
        <v>3.4549999999999997E-2</v>
      </c>
    </row>
    <row r="666" spans="1:4" x14ac:dyDescent="0.35">
      <c r="A666" s="16" t="s">
        <v>886</v>
      </c>
      <c r="B666">
        <v>0</v>
      </c>
      <c r="C666">
        <v>4.5300000000000002E-3</v>
      </c>
      <c r="D666">
        <v>0</v>
      </c>
    </row>
    <row r="667" spans="1:4" x14ac:dyDescent="0.35">
      <c r="A667" s="16">
        <v>99020</v>
      </c>
      <c r="B667">
        <v>0</v>
      </c>
      <c r="C667">
        <v>8</v>
      </c>
      <c r="D667">
        <v>0</v>
      </c>
    </row>
    <row r="668" spans="1:4" x14ac:dyDescent="0.35">
      <c r="A668" s="16" t="s">
        <v>887</v>
      </c>
      <c r="B668">
        <v>0.125</v>
      </c>
      <c r="C668">
        <v>2.2000000000000002</v>
      </c>
      <c r="D668">
        <v>0</v>
      </c>
    </row>
    <row r="669" spans="1:4" x14ac:dyDescent="0.35">
      <c r="A669" s="16">
        <v>101037</v>
      </c>
      <c r="B669">
        <v>1.49997</v>
      </c>
      <c r="C669">
        <v>4.861E-2</v>
      </c>
      <c r="D669">
        <v>4.861E-2</v>
      </c>
    </row>
    <row r="670" spans="1:4" x14ac:dyDescent="0.35">
      <c r="A670" s="16" t="s">
        <v>888</v>
      </c>
      <c r="B670">
        <v>0.74329999999999996</v>
      </c>
      <c r="C670">
        <v>8.4589999999999999E-2</v>
      </c>
      <c r="D670">
        <v>8.4589999999999999E-2</v>
      </c>
    </row>
    <row r="671" spans="1:4" x14ac:dyDescent="0.35">
      <c r="A671" s="16" t="s">
        <v>889</v>
      </c>
      <c r="B671">
        <v>0.58030000000000004</v>
      </c>
      <c r="C671">
        <v>1.321E-2</v>
      </c>
      <c r="D671">
        <v>1.321E-2</v>
      </c>
    </row>
    <row r="672" spans="1:4" x14ac:dyDescent="0.35">
      <c r="A672" s="16" t="s">
        <v>890</v>
      </c>
      <c r="B672">
        <v>0</v>
      </c>
      <c r="C672">
        <v>8.8999999999999995E-4</v>
      </c>
      <c r="D672">
        <v>0</v>
      </c>
    </row>
    <row r="673" spans="1:4" x14ac:dyDescent="0.35">
      <c r="A673" s="16" t="s">
        <v>891</v>
      </c>
      <c r="B673">
        <v>0.16700000000000001</v>
      </c>
      <c r="C673">
        <v>3.74309</v>
      </c>
      <c r="D673">
        <v>0</v>
      </c>
    </row>
    <row r="674" spans="1:4" x14ac:dyDescent="0.35">
      <c r="A674" s="16" t="s">
        <v>892</v>
      </c>
      <c r="B674">
        <v>0.16700000000000001</v>
      </c>
      <c r="C674">
        <v>4.0634199999999998</v>
      </c>
      <c r="D674">
        <v>0</v>
      </c>
    </row>
    <row r="675" spans="1:4" x14ac:dyDescent="0.35">
      <c r="A675" s="16" t="s">
        <v>893</v>
      </c>
      <c r="B675">
        <v>0.125</v>
      </c>
      <c r="C675">
        <v>0.20452999999999999</v>
      </c>
      <c r="D675">
        <v>0</v>
      </c>
    </row>
    <row r="676" spans="1:4" x14ac:dyDescent="0.35">
      <c r="A676" s="16" t="s">
        <v>894</v>
      </c>
      <c r="B676">
        <v>0</v>
      </c>
      <c r="C676">
        <v>6.2390000000000001E-2</v>
      </c>
      <c r="D676">
        <v>6.2390000000000001E-2</v>
      </c>
    </row>
    <row r="677" spans="1:4" x14ac:dyDescent="0.35">
      <c r="A677" s="16" t="s">
        <v>895</v>
      </c>
      <c r="B677">
        <v>0.1</v>
      </c>
      <c r="C677">
        <v>8.5000000000000006E-2</v>
      </c>
      <c r="D677">
        <v>8.5000000000000006E-2</v>
      </c>
    </row>
    <row r="678" spans="1:4" x14ac:dyDescent="0.35">
      <c r="A678" s="16" t="s">
        <v>896</v>
      </c>
      <c r="B678">
        <v>0.16700000000000001</v>
      </c>
      <c r="C678">
        <v>0.08</v>
      </c>
      <c r="D678">
        <v>0</v>
      </c>
    </row>
    <row r="679" spans="1:4" x14ac:dyDescent="0.35">
      <c r="A679" s="16" t="s">
        <v>897</v>
      </c>
      <c r="B679">
        <v>0.16700000000000001</v>
      </c>
      <c r="C679">
        <v>0.25</v>
      </c>
      <c r="D679">
        <v>0</v>
      </c>
    </row>
    <row r="680" spans="1:4" x14ac:dyDescent="0.35">
      <c r="A680" s="16" t="s">
        <v>898</v>
      </c>
      <c r="B680">
        <v>0.16700000000000001</v>
      </c>
      <c r="C680">
        <v>7.1999999999999998E-3</v>
      </c>
      <c r="D680">
        <v>7.1999999999999998E-3</v>
      </c>
    </row>
    <row r="681" spans="1:4" x14ac:dyDescent="0.35">
      <c r="A681" s="16">
        <v>100040</v>
      </c>
      <c r="B681">
        <v>0.58030000000000004</v>
      </c>
      <c r="C681">
        <v>1.7840000000000002E-2</v>
      </c>
      <c r="D681">
        <v>1.6330000000000001E-2</v>
      </c>
    </row>
    <row r="682" spans="1:4" x14ac:dyDescent="0.35">
      <c r="A682" s="16" t="s">
        <v>899</v>
      </c>
      <c r="B682">
        <v>8.3000000000000004E-2</v>
      </c>
      <c r="C682">
        <v>0.219</v>
      </c>
      <c r="D682">
        <v>0</v>
      </c>
    </row>
    <row r="683" spans="1:4" x14ac:dyDescent="0.35">
      <c r="A683" s="16" t="s">
        <v>900</v>
      </c>
      <c r="B683">
        <v>0.17</v>
      </c>
      <c r="C683">
        <v>1.30525</v>
      </c>
      <c r="D683">
        <v>0</v>
      </c>
    </row>
    <row r="684" spans="1:4" x14ac:dyDescent="0.35">
      <c r="A684" s="16" t="s">
        <v>901</v>
      </c>
      <c r="B684">
        <v>0.21</v>
      </c>
      <c r="C684">
        <v>0.65452999999999995</v>
      </c>
      <c r="D684">
        <v>0</v>
      </c>
    </row>
    <row r="685" spans="1:4" x14ac:dyDescent="0.35">
      <c r="A685" s="16">
        <v>105116</v>
      </c>
      <c r="B685">
        <v>0</v>
      </c>
      <c r="C685">
        <v>0</v>
      </c>
      <c r="D685">
        <v>0</v>
      </c>
    </row>
    <row r="686" spans="1:4" x14ac:dyDescent="0.35">
      <c r="A686" s="16" t="s">
        <v>902</v>
      </c>
      <c r="B686">
        <v>0.33</v>
      </c>
      <c r="C686">
        <v>2.8760000000000001E-2</v>
      </c>
      <c r="D686">
        <v>2.8760000000000001E-2</v>
      </c>
    </row>
    <row r="687" spans="1:4" x14ac:dyDescent="0.35">
      <c r="A687" s="16" t="s">
        <v>903</v>
      </c>
      <c r="B687">
        <v>0.21</v>
      </c>
      <c r="C687">
        <v>3.3329999999999999E-2</v>
      </c>
      <c r="D687">
        <v>3.3329999999999999E-2</v>
      </c>
    </row>
    <row r="688" spans="1:4" x14ac:dyDescent="0.35">
      <c r="A688" s="16" t="s">
        <v>904</v>
      </c>
      <c r="B688">
        <v>0</v>
      </c>
      <c r="C688">
        <v>4.5300000000000002E-3</v>
      </c>
      <c r="D688">
        <v>0</v>
      </c>
    </row>
    <row r="689" spans="1:4" x14ac:dyDescent="0.35">
      <c r="A689" s="16" t="s">
        <v>905</v>
      </c>
      <c r="B689">
        <v>0</v>
      </c>
      <c r="C689">
        <v>4.5300000000000002E-3</v>
      </c>
      <c r="D689">
        <v>0</v>
      </c>
    </row>
    <row r="690" spans="1:4" x14ac:dyDescent="0.35">
      <c r="A690" s="16" t="s">
        <v>906</v>
      </c>
      <c r="B690">
        <v>0</v>
      </c>
      <c r="C690">
        <v>4.5300000000000002E-3</v>
      </c>
      <c r="D690">
        <v>0</v>
      </c>
    </row>
    <row r="691" spans="1:4" x14ac:dyDescent="0.35">
      <c r="A691" s="16" t="s">
        <v>907</v>
      </c>
      <c r="B691">
        <v>0.25</v>
      </c>
      <c r="C691">
        <v>0.38</v>
      </c>
      <c r="D691">
        <v>0</v>
      </c>
    </row>
    <row r="692" spans="1:4" x14ac:dyDescent="0.35">
      <c r="A692" s="16" t="s">
        <v>908</v>
      </c>
      <c r="B692">
        <v>0</v>
      </c>
      <c r="C692">
        <v>4.5300000000000002E-3</v>
      </c>
      <c r="D692">
        <v>0</v>
      </c>
    </row>
    <row r="693" spans="1:4" x14ac:dyDescent="0.35">
      <c r="A693" s="16" t="s">
        <v>909</v>
      </c>
      <c r="B693">
        <v>0</v>
      </c>
      <c r="C693">
        <v>4.5300000000000002E-3</v>
      </c>
      <c r="D693">
        <v>0</v>
      </c>
    </row>
    <row r="694" spans="1:4" x14ac:dyDescent="0.35">
      <c r="A694" s="16" t="s">
        <v>910</v>
      </c>
      <c r="B694">
        <v>0.17</v>
      </c>
      <c r="C694">
        <v>3</v>
      </c>
      <c r="D694">
        <v>0</v>
      </c>
    </row>
    <row r="695" spans="1:4" x14ac:dyDescent="0.35">
      <c r="A695" s="16" t="s">
        <v>911</v>
      </c>
      <c r="B695">
        <v>0.75</v>
      </c>
      <c r="C695">
        <v>2.1669999999999998E-2</v>
      </c>
      <c r="D695">
        <v>2.1669999999999998E-2</v>
      </c>
    </row>
    <row r="696" spans="1:4" x14ac:dyDescent="0.35">
      <c r="A696" s="16" t="s">
        <v>912</v>
      </c>
      <c r="B696">
        <v>0</v>
      </c>
      <c r="C696">
        <v>4.5300000000000002E-3</v>
      </c>
      <c r="D696">
        <v>0</v>
      </c>
    </row>
    <row r="697" spans="1:4" x14ac:dyDescent="0.35">
      <c r="A697" s="16" t="s">
        <v>913</v>
      </c>
      <c r="B697">
        <v>0</v>
      </c>
      <c r="C697">
        <v>4.5300000000000002E-3</v>
      </c>
      <c r="D697">
        <v>0</v>
      </c>
    </row>
    <row r="698" spans="1:4" x14ac:dyDescent="0.35">
      <c r="A698" s="16" t="s">
        <v>914</v>
      </c>
      <c r="B698">
        <v>0</v>
      </c>
      <c r="C698">
        <v>0.15</v>
      </c>
      <c r="D698">
        <v>0</v>
      </c>
    </row>
    <row r="699" spans="1:4" x14ac:dyDescent="0.35">
      <c r="A699" s="16" t="s">
        <v>915</v>
      </c>
      <c r="B699">
        <v>0.125</v>
      </c>
      <c r="C699">
        <v>0.17943000000000001</v>
      </c>
      <c r="D699">
        <v>0</v>
      </c>
    </row>
    <row r="700" spans="1:4" x14ac:dyDescent="0.35">
      <c r="A700" s="16" t="s">
        <v>916</v>
      </c>
      <c r="B700">
        <v>0</v>
      </c>
      <c r="C700">
        <v>0.01</v>
      </c>
      <c r="D700">
        <v>0.01</v>
      </c>
    </row>
    <row r="701" spans="1:4" x14ac:dyDescent="0.35">
      <c r="A701" s="16" t="s">
        <v>917</v>
      </c>
      <c r="B701">
        <v>1.0832999999999999</v>
      </c>
      <c r="C701">
        <v>3.5000000000000003E-2</v>
      </c>
      <c r="D701">
        <v>3.5000000000000003E-2</v>
      </c>
    </row>
    <row r="702" spans="1:4" x14ac:dyDescent="0.35">
      <c r="A702" s="16" t="s">
        <v>918</v>
      </c>
      <c r="B702">
        <v>8.3000000000000004E-2</v>
      </c>
      <c r="C702">
        <v>8.3000000000000004E-2</v>
      </c>
      <c r="D702">
        <v>8.3000000000000004E-2</v>
      </c>
    </row>
    <row r="703" spans="1:4" x14ac:dyDescent="0.35">
      <c r="A703" s="16" t="s">
        <v>919</v>
      </c>
      <c r="B703">
        <v>0.16700000000000001</v>
      </c>
      <c r="C703">
        <v>1.389E-2</v>
      </c>
      <c r="D703">
        <v>1.389E-2</v>
      </c>
    </row>
    <row r="704" spans="1:4" x14ac:dyDescent="0.35">
      <c r="A704" s="16" t="s">
        <v>920</v>
      </c>
      <c r="B704">
        <v>0.6633</v>
      </c>
      <c r="C704">
        <v>4.5909999999999999E-2</v>
      </c>
      <c r="D704">
        <v>4.5909999999999999E-2</v>
      </c>
    </row>
    <row r="705" spans="1:4" x14ac:dyDescent="0.35">
      <c r="A705" s="16" t="s">
        <v>921</v>
      </c>
      <c r="B705">
        <v>0.74329999999999996</v>
      </c>
      <c r="C705">
        <v>3.7229999999999999E-2</v>
      </c>
      <c r="D705">
        <v>3.7229999999999999E-2</v>
      </c>
    </row>
    <row r="706" spans="1:4" x14ac:dyDescent="0.35">
      <c r="A706" s="16" t="s">
        <v>922</v>
      </c>
      <c r="B706">
        <v>0</v>
      </c>
      <c r="C706">
        <v>0.35</v>
      </c>
      <c r="D706">
        <v>0</v>
      </c>
    </row>
    <row r="707" spans="1:4" x14ac:dyDescent="0.35">
      <c r="A707" s="16" t="s">
        <v>923</v>
      </c>
      <c r="B707">
        <v>0.17</v>
      </c>
      <c r="C707">
        <v>1.5</v>
      </c>
      <c r="D707">
        <v>0</v>
      </c>
    </row>
    <row r="708" spans="1:4" x14ac:dyDescent="0.35">
      <c r="A708" s="16" t="s">
        <v>924</v>
      </c>
      <c r="B708">
        <v>0.25</v>
      </c>
      <c r="C708">
        <v>3.6367099999999999</v>
      </c>
      <c r="D708">
        <v>0</v>
      </c>
    </row>
    <row r="709" spans="1:4" x14ac:dyDescent="0.35">
      <c r="A709" s="16" t="s">
        <v>925</v>
      </c>
      <c r="B709">
        <v>0.21</v>
      </c>
      <c r="C709">
        <v>0.65434000000000003</v>
      </c>
      <c r="D709">
        <v>0</v>
      </c>
    </row>
    <row r="710" spans="1:4" x14ac:dyDescent="0.35">
      <c r="A710" s="16" t="s">
        <v>926</v>
      </c>
      <c r="B710">
        <v>0.21</v>
      </c>
      <c r="C710">
        <v>0.19456999999999999</v>
      </c>
      <c r="D710">
        <v>0</v>
      </c>
    </row>
    <row r="711" spans="1:4" x14ac:dyDescent="0.35">
      <c r="A711" s="16" t="s">
        <v>153</v>
      </c>
      <c r="B711">
        <v>0.125</v>
      </c>
      <c r="C711">
        <v>0.13</v>
      </c>
      <c r="D711">
        <v>0</v>
      </c>
    </row>
    <row r="712" spans="1:4" x14ac:dyDescent="0.35">
      <c r="A712" s="16" t="s">
        <v>927</v>
      </c>
      <c r="B712">
        <v>0</v>
      </c>
      <c r="C712">
        <v>2.5729999999999999E-2</v>
      </c>
      <c r="D712">
        <v>0</v>
      </c>
    </row>
    <row r="713" spans="1:4" x14ac:dyDescent="0.35">
      <c r="A713" s="16" t="s">
        <v>928</v>
      </c>
      <c r="B713">
        <v>0.33329999999999999</v>
      </c>
      <c r="C713">
        <v>2.8049999999999999E-2</v>
      </c>
      <c r="D713">
        <v>2.8049999999999999E-2</v>
      </c>
    </row>
    <row r="714" spans="1:4" x14ac:dyDescent="0.35">
      <c r="A714" s="16" t="s">
        <v>929</v>
      </c>
      <c r="B714">
        <v>0</v>
      </c>
      <c r="C714">
        <v>1.6559999999999998E-2</v>
      </c>
      <c r="D714">
        <v>1.6559999999999998E-2</v>
      </c>
    </row>
    <row r="715" spans="1:4" x14ac:dyDescent="0.35">
      <c r="A715" s="16" t="s">
        <v>930</v>
      </c>
      <c r="B715">
        <v>0</v>
      </c>
      <c r="C715">
        <v>0</v>
      </c>
      <c r="D715">
        <v>0</v>
      </c>
    </row>
    <row r="716" spans="1:4" x14ac:dyDescent="0.35">
      <c r="A716" s="16" t="s">
        <v>931</v>
      </c>
      <c r="B716">
        <v>0.17</v>
      </c>
      <c r="C716">
        <v>1.2952999999999999</v>
      </c>
      <c r="D716">
        <v>0</v>
      </c>
    </row>
    <row r="717" spans="1:4" x14ac:dyDescent="0.35">
      <c r="A717" s="16" t="s">
        <v>932</v>
      </c>
      <c r="B717">
        <v>0.6633</v>
      </c>
      <c r="C717">
        <v>3.8339999999999999E-2</v>
      </c>
      <c r="D717">
        <v>3.8339999999999999E-2</v>
      </c>
    </row>
    <row r="718" spans="1:4" x14ac:dyDescent="0.35">
      <c r="A718" s="16">
        <v>100053</v>
      </c>
      <c r="B718">
        <v>0.36030000000000001</v>
      </c>
      <c r="C718">
        <v>0.06</v>
      </c>
      <c r="D718">
        <v>0.06</v>
      </c>
    </row>
    <row r="719" spans="1:4" x14ac:dyDescent="0.35">
      <c r="A719" s="16" t="s">
        <v>933</v>
      </c>
      <c r="B719">
        <v>1.67</v>
      </c>
      <c r="C719">
        <v>1.4579999999999999E-2</v>
      </c>
      <c r="D719">
        <v>1.4579999999999999E-2</v>
      </c>
    </row>
    <row r="720" spans="1:4" x14ac:dyDescent="0.35">
      <c r="A720" s="16" t="s">
        <v>934</v>
      </c>
      <c r="B720">
        <v>0.125</v>
      </c>
      <c r="C720">
        <v>0.5</v>
      </c>
      <c r="D720">
        <v>0</v>
      </c>
    </row>
    <row r="721" spans="1:4" x14ac:dyDescent="0.35">
      <c r="A721" s="16" t="s">
        <v>935</v>
      </c>
      <c r="B721">
        <v>0.25</v>
      </c>
      <c r="C721">
        <v>3</v>
      </c>
      <c r="D721">
        <v>0</v>
      </c>
    </row>
    <row r="722" spans="1:4" x14ac:dyDescent="0.35">
      <c r="A722" s="16" t="s">
        <v>936</v>
      </c>
      <c r="B722">
        <v>0.25</v>
      </c>
      <c r="C722">
        <v>3.4</v>
      </c>
      <c r="D722">
        <v>0</v>
      </c>
    </row>
    <row r="723" spans="1:4" x14ac:dyDescent="0.35">
      <c r="A723" s="16" t="s">
        <v>937</v>
      </c>
      <c r="B723">
        <v>0.16700000000000001</v>
      </c>
      <c r="C723">
        <v>3</v>
      </c>
      <c r="D723">
        <v>0</v>
      </c>
    </row>
    <row r="724" spans="1:4" x14ac:dyDescent="0.35">
      <c r="A724" s="16" t="s">
        <v>938</v>
      </c>
      <c r="B724">
        <v>0.125</v>
      </c>
      <c r="C724">
        <v>0.15831999999999999</v>
      </c>
      <c r="D724">
        <v>0</v>
      </c>
    </row>
    <row r="725" spans="1:4" x14ac:dyDescent="0.35">
      <c r="A725" s="16" t="s">
        <v>939</v>
      </c>
      <c r="B725">
        <v>0.33333000000000002</v>
      </c>
      <c r="C725">
        <v>0.5</v>
      </c>
      <c r="D725">
        <v>0</v>
      </c>
    </row>
    <row r="726" spans="1:4" x14ac:dyDescent="0.35">
      <c r="A726" s="22">
        <v>44641</v>
      </c>
      <c r="B726">
        <v>0.68330000000000002</v>
      </c>
      <c r="C726">
        <v>4.727E-2</v>
      </c>
      <c r="D726">
        <v>4.727E-2</v>
      </c>
    </row>
    <row r="727" spans="1:4" x14ac:dyDescent="0.35">
      <c r="A727" s="16" t="s">
        <v>940</v>
      </c>
      <c r="B727">
        <v>0.08</v>
      </c>
      <c r="C727">
        <v>2.649E-2</v>
      </c>
      <c r="D727">
        <v>2.649E-2</v>
      </c>
    </row>
    <row r="728" spans="1:4" x14ac:dyDescent="0.35">
      <c r="A728" s="16" t="s">
        <v>941</v>
      </c>
      <c r="B728">
        <v>0</v>
      </c>
      <c r="C728">
        <v>4.5300000000000002E-3</v>
      </c>
      <c r="D728">
        <v>0</v>
      </c>
    </row>
    <row r="729" spans="1:4" x14ac:dyDescent="0.35">
      <c r="A729" s="16" t="s">
        <v>942</v>
      </c>
      <c r="B729">
        <v>0</v>
      </c>
      <c r="C729">
        <v>4.5300000000000002E-3</v>
      </c>
      <c r="D729">
        <v>0</v>
      </c>
    </row>
    <row r="730" spans="1:4" x14ac:dyDescent="0.35">
      <c r="A730" s="16" t="s">
        <v>943</v>
      </c>
      <c r="B730">
        <v>0</v>
      </c>
      <c r="C730">
        <v>4.5300000000000002E-3</v>
      </c>
      <c r="D730">
        <v>0</v>
      </c>
    </row>
    <row r="731" spans="1:4" x14ac:dyDescent="0.35">
      <c r="A731" s="16" t="s">
        <v>944</v>
      </c>
      <c r="B731">
        <v>0.21</v>
      </c>
      <c r="C731">
        <v>3.3329999999999999E-2</v>
      </c>
      <c r="D731">
        <v>3.3329999999999999E-2</v>
      </c>
    </row>
    <row r="732" spans="1:4" x14ac:dyDescent="0.35">
      <c r="A732" s="16" t="s">
        <v>945</v>
      </c>
      <c r="B732">
        <v>0</v>
      </c>
      <c r="C732">
        <v>9.5299999999999996E-2</v>
      </c>
      <c r="D732">
        <v>0</v>
      </c>
    </row>
    <row r="733" spans="1:4" x14ac:dyDescent="0.35">
      <c r="A733" s="16" t="s">
        <v>946</v>
      </c>
      <c r="B733">
        <v>1.0832999999999999</v>
      </c>
      <c r="C733">
        <v>3.5000000000000003E-2</v>
      </c>
      <c r="D733">
        <v>3.5000000000000003E-2</v>
      </c>
    </row>
    <row r="734" spans="1:4" x14ac:dyDescent="0.35">
      <c r="A734" s="16" t="s">
        <v>947</v>
      </c>
      <c r="B734">
        <v>0.33</v>
      </c>
      <c r="C734">
        <v>0.15376000000000001</v>
      </c>
      <c r="D734">
        <v>0.15376000000000001</v>
      </c>
    </row>
    <row r="735" spans="1:4" x14ac:dyDescent="0.35">
      <c r="A735" s="16" t="s">
        <v>948</v>
      </c>
      <c r="B735">
        <v>1</v>
      </c>
      <c r="C735">
        <v>0.13328000000000001</v>
      </c>
      <c r="D735">
        <v>0.13328000000000001</v>
      </c>
    </row>
    <row r="736" spans="1:4" x14ac:dyDescent="0.35">
      <c r="A736" s="16" t="s">
        <v>949</v>
      </c>
      <c r="B736">
        <v>0</v>
      </c>
      <c r="C736">
        <v>4.5300000000000002E-3</v>
      </c>
      <c r="D736">
        <v>0</v>
      </c>
    </row>
    <row r="737" spans="1:4" x14ac:dyDescent="0.35">
      <c r="A737" s="16" t="s">
        <v>950</v>
      </c>
      <c r="B737">
        <v>0.17</v>
      </c>
      <c r="C737">
        <v>0.98782999999999999</v>
      </c>
      <c r="D737">
        <v>0</v>
      </c>
    </row>
    <row r="738" spans="1:4" x14ac:dyDescent="0.35">
      <c r="A738" s="16" t="s">
        <v>951</v>
      </c>
      <c r="B738">
        <v>0.21</v>
      </c>
      <c r="C738">
        <v>0.20399999999999999</v>
      </c>
      <c r="D738">
        <v>0</v>
      </c>
    </row>
    <row r="739" spans="1:4" x14ac:dyDescent="0.35">
      <c r="A739" s="16" t="s">
        <v>952</v>
      </c>
      <c r="B739">
        <v>0.21</v>
      </c>
      <c r="C739">
        <v>0.65434000000000003</v>
      </c>
      <c r="D739">
        <v>0</v>
      </c>
    </row>
    <row r="740" spans="1:4" x14ac:dyDescent="0.35">
      <c r="A740" s="16" t="s">
        <v>953</v>
      </c>
      <c r="B740">
        <v>0.125</v>
      </c>
      <c r="C740">
        <v>0.17943000000000001</v>
      </c>
      <c r="D740">
        <v>0</v>
      </c>
    </row>
    <row r="741" spans="1:4" x14ac:dyDescent="0.35">
      <c r="A741" s="16" t="s">
        <v>954</v>
      </c>
      <c r="B741">
        <v>0.125</v>
      </c>
      <c r="C741">
        <v>0.21723999999999999</v>
      </c>
      <c r="D741">
        <v>0</v>
      </c>
    </row>
    <row r="742" spans="1:4" x14ac:dyDescent="0.35">
      <c r="A742" s="16" t="s">
        <v>955</v>
      </c>
      <c r="B742">
        <v>0</v>
      </c>
      <c r="C742">
        <v>4.5300000000000002E-3</v>
      </c>
      <c r="D742">
        <v>0</v>
      </c>
    </row>
    <row r="743" spans="1:4" x14ac:dyDescent="0.35">
      <c r="A743" s="16">
        <v>105656</v>
      </c>
      <c r="B743">
        <v>0.82330000000000003</v>
      </c>
      <c r="C743">
        <v>9.5159999999999995E-2</v>
      </c>
      <c r="D743">
        <v>9.5159999999999995E-2</v>
      </c>
    </row>
    <row r="744" spans="1:4" x14ac:dyDescent="0.35">
      <c r="A744" s="16" t="s">
        <v>207</v>
      </c>
      <c r="B744">
        <v>0.16700000000000001</v>
      </c>
      <c r="C744">
        <v>5.4800000000000001E-2</v>
      </c>
      <c r="D744">
        <v>5.4800000000000001E-2</v>
      </c>
    </row>
    <row r="745" spans="1:4" x14ac:dyDescent="0.35">
      <c r="A745" s="16" t="s">
        <v>956</v>
      </c>
      <c r="B745">
        <v>0</v>
      </c>
      <c r="C745">
        <v>0.64666999999999997</v>
      </c>
      <c r="D745">
        <v>0</v>
      </c>
    </row>
    <row r="746" spans="1:4" x14ac:dyDescent="0.35">
      <c r="A746" s="16" t="s">
        <v>957</v>
      </c>
      <c r="B746">
        <v>0</v>
      </c>
      <c r="C746">
        <v>4.5300000000000002E-3</v>
      </c>
      <c r="D746">
        <v>0</v>
      </c>
    </row>
    <row r="747" spans="1:4" x14ac:dyDescent="0.35">
      <c r="A747" s="16" t="s">
        <v>958</v>
      </c>
      <c r="B747">
        <v>0</v>
      </c>
      <c r="C747">
        <v>4.5300000000000002E-3</v>
      </c>
      <c r="D747">
        <v>0</v>
      </c>
    </row>
    <row r="748" spans="1:4" x14ac:dyDescent="0.35">
      <c r="A748" s="16" t="s">
        <v>959</v>
      </c>
      <c r="B748">
        <v>0.25</v>
      </c>
      <c r="C748">
        <v>6</v>
      </c>
      <c r="D748">
        <v>0</v>
      </c>
    </row>
    <row r="749" spans="1:4" x14ac:dyDescent="0.35">
      <c r="A749" s="16" t="s">
        <v>140</v>
      </c>
      <c r="B749">
        <v>0.125</v>
      </c>
      <c r="C749">
        <v>4.1200000000000001E-2</v>
      </c>
      <c r="D749">
        <v>0</v>
      </c>
    </row>
    <row r="750" spans="1:4" x14ac:dyDescent="0.35">
      <c r="A750" s="16" t="s">
        <v>960</v>
      </c>
      <c r="B750">
        <v>0.125</v>
      </c>
      <c r="C750">
        <v>9.8599999999999993E-2</v>
      </c>
      <c r="D750">
        <v>0</v>
      </c>
    </row>
    <row r="751" spans="1:4" x14ac:dyDescent="0.35">
      <c r="A751" s="16" t="s">
        <v>961</v>
      </c>
      <c r="B751">
        <v>0.25</v>
      </c>
      <c r="C751">
        <v>5.52</v>
      </c>
      <c r="D751">
        <v>0</v>
      </c>
    </row>
    <row r="752" spans="1:4" x14ac:dyDescent="0.35">
      <c r="A752" s="16" t="s">
        <v>307</v>
      </c>
      <c r="B752">
        <v>0.4133</v>
      </c>
      <c r="C752">
        <v>1.031E-2</v>
      </c>
      <c r="D752">
        <v>1.031E-2</v>
      </c>
    </row>
    <row r="753" spans="1:4" x14ac:dyDescent="0.35">
      <c r="A753" s="16" t="s">
        <v>962</v>
      </c>
      <c r="B753">
        <v>0.58030000000000004</v>
      </c>
      <c r="C753">
        <v>3.2820000000000002E-2</v>
      </c>
      <c r="D753">
        <v>3.2820000000000002E-2</v>
      </c>
    </row>
    <row r="754" spans="1:4" x14ac:dyDescent="0.35">
      <c r="A754" s="16" t="s">
        <v>963</v>
      </c>
      <c r="B754">
        <v>0.25</v>
      </c>
      <c r="C754">
        <v>0.69899999999999995</v>
      </c>
      <c r="D754">
        <v>0.69899999999999995</v>
      </c>
    </row>
    <row r="755" spans="1:4" x14ac:dyDescent="0.35">
      <c r="A755" s="16" t="s">
        <v>964</v>
      </c>
      <c r="B755">
        <v>0</v>
      </c>
      <c r="C755">
        <v>4.5300000000000002E-3</v>
      </c>
      <c r="D755">
        <v>0</v>
      </c>
    </row>
    <row r="756" spans="1:4" x14ac:dyDescent="0.35">
      <c r="A756" s="16" t="s">
        <v>965</v>
      </c>
      <c r="B756">
        <v>0.125</v>
      </c>
      <c r="C756">
        <v>0.24709</v>
      </c>
      <c r="D756">
        <v>0</v>
      </c>
    </row>
    <row r="757" spans="1:4" x14ac:dyDescent="0.35">
      <c r="A757" s="16">
        <v>103890</v>
      </c>
      <c r="B757">
        <v>0.25</v>
      </c>
      <c r="C757">
        <v>0.25</v>
      </c>
      <c r="D757">
        <v>0</v>
      </c>
    </row>
    <row r="758" spans="1:4" x14ac:dyDescent="0.35">
      <c r="A758" s="16" t="s">
        <v>966</v>
      </c>
      <c r="B758">
        <v>0.1</v>
      </c>
      <c r="C758">
        <v>3.3329999999999999E-2</v>
      </c>
      <c r="D758">
        <v>3.3329999999999999E-2</v>
      </c>
    </row>
    <row r="759" spans="1:4" x14ac:dyDescent="0.35">
      <c r="A759" s="16" t="s">
        <v>967</v>
      </c>
      <c r="B759">
        <v>0</v>
      </c>
      <c r="C759">
        <v>4.5300000000000002E-3</v>
      </c>
      <c r="D759">
        <v>0</v>
      </c>
    </row>
    <row r="760" spans="1:4" x14ac:dyDescent="0.35">
      <c r="A760" s="16" t="s">
        <v>968</v>
      </c>
      <c r="B760">
        <v>0</v>
      </c>
      <c r="C760">
        <v>4.5300000000000002E-3</v>
      </c>
      <c r="D760">
        <v>0</v>
      </c>
    </row>
    <row r="761" spans="1:4" x14ac:dyDescent="0.35">
      <c r="A761" s="16" t="s">
        <v>969</v>
      </c>
      <c r="B761">
        <v>0.25</v>
      </c>
      <c r="C761">
        <v>5.8300000000000001E-3</v>
      </c>
      <c r="D761">
        <v>5.8300000000000001E-3</v>
      </c>
    </row>
    <row r="762" spans="1:4" x14ac:dyDescent="0.35">
      <c r="A762" s="16" t="s">
        <v>970</v>
      </c>
      <c r="B762">
        <v>0</v>
      </c>
      <c r="C762">
        <v>2.7100000000000002E-3</v>
      </c>
      <c r="D762">
        <v>0</v>
      </c>
    </row>
    <row r="763" spans="1:4" x14ac:dyDescent="0.35">
      <c r="A763" s="16">
        <v>104729</v>
      </c>
      <c r="B763">
        <v>0</v>
      </c>
      <c r="C763">
        <v>0.33400000000000002</v>
      </c>
      <c r="D763">
        <v>0</v>
      </c>
    </row>
    <row r="764" spans="1:4" x14ac:dyDescent="0.35">
      <c r="A764" s="16" t="s">
        <v>971</v>
      </c>
      <c r="B764">
        <v>0.185</v>
      </c>
      <c r="C764">
        <v>0.92</v>
      </c>
      <c r="D764">
        <v>0</v>
      </c>
    </row>
    <row r="765" spans="1:4" x14ac:dyDescent="0.35">
      <c r="A765" s="16" t="s">
        <v>972</v>
      </c>
      <c r="B765">
        <v>8.3000000000000004E-2</v>
      </c>
      <c r="C765">
        <v>0.31</v>
      </c>
      <c r="D765">
        <v>0</v>
      </c>
    </row>
    <row r="766" spans="1:4" x14ac:dyDescent="0.35">
      <c r="A766" s="16" t="s">
        <v>973</v>
      </c>
      <c r="B766">
        <v>0.17</v>
      </c>
      <c r="C766">
        <v>1.34531</v>
      </c>
      <c r="D766">
        <v>0</v>
      </c>
    </row>
    <row r="767" spans="1:4" x14ac:dyDescent="0.35">
      <c r="A767" s="16" t="s">
        <v>974</v>
      </c>
      <c r="B767">
        <v>0.25</v>
      </c>
      <c r="C767">
        <v>2.8475899999999998</v>
      </c>
      <c r="D767">
        <v>0</v>
      </c>
    </row>
    <row r="768" spans="1:4" x14ac:dyDescent="0.35">
      <c r="A768" s="16" t="s">
        <v>975</v>
      </c>
      <c r="B768">
        <v>0.25</v>
      </c>
      <c r="C768">
        <v>3.5385300000000002</v>
      </c>
      <c r="D768">
        <v>0</v>
      </c>
    </row>
    <row r="769" spans="1:4" x14ac:dyDescent="0.35">
      <c r="A769" s="16" t="s">
        <v>976</v>
      </c>
      <c r="B769">
        <v>0.25</v>
      </c>
      <c r="C769">
        <v>0.34556999999999999</v>
      </c>
      <c r="D769">
        <v>0</v>
      </c>
    </row>
    <row r="770" spans="1:4" x14ac:dyDescent="0.35">
      <c r="A770" s="16">
        <v>100170</v>
      </c>
      <c r="B770">
        <v>0</v>
      </c>
      <c r="C770">
        <v>4.3589999999999997E-2</v>
      </c>
      <c r="D770">
        <v>0</v>
      </c>
    </row>
    <row r="771" spans="1:4" x14ac:dyDescent="0.35">
      <c r="A771" s="16">
        <v>104431</v>
      </c>
      <c r="B771">
        <v>1.5832999999999999</v>
      </c>
      <c r="C771">
        <v>6.4579999999999999E-2</v>
      </c>
      <c r="D771">
        <v>6.4579999999999999E-2</v>
      </c>
    </row>
    <row r="772" spans="1:4" x14ac:dyDescent="0.35">
      <c r="A772" s="16" t="s">
        <v>977</v>
      </c>
      <c r="B772">
        <v>0</v>
      </c>
      <c r="C772">
        <v>0.05</v>
      </c>
      <c r="D772">
        <v>0.05</v>
      </c>
    </row>
    <row r="773" spans="1:4" x14ac:dyDescent="0.35">
      <c r="A773" s="16" t="s">
        <v>978</v>
      </c>
      <c r="B773">
        <v>0.33</v>
      </c>
      <c r="C773">
        <v>0.02</v>
      </c>
      <c r="D773">
        <v>0.02</v>
      </c>
    </row>
    <row r="774" spans="1:4" x14ac:dyDescent="0.35">
      <c r="A774" s="16" t="s">
        <v>979</v>
      </c>
      <c r="B774">
        <v>0</v>
      </c>
      <c r="C774">
        <v>4.5300000000000002E-3</v>
      </c>
      <c r="D774">
        <v>0</v>
      </c>
    </row>
    <row r="775" spans="1:4" x14ac:dyDescent="0.35">
      <c r="A775" s="16" t="s">
        <v>980</v>
      </c>
      <c r="B775">
        <v>0</v>
      </c>
      <c r="C775">
        <v>4.5300000000000002E-3</v>
      </c>
      <c r="D775">
        <v>0</v>
      </c>
    </row>
    <row r="776" spans="1:4" x14ac:dyDescent="0.35">
      <c r="A776" s="16" t="s">
        <v>981</v>
      </c>
      <c r="B776">
        <v>0</v>
      </c>
      <c r="C776">
        <v>4.5300000000000002E-3</v>
      </c>
      <c r="D776">
        <v>0</v>
      </c>
    </row>
    <row r="777" spans="1:4" x14ac:dyDescent="0.35">
      <c r="A777" s="16" t="s">
        <v>982</v>
      </c>
      <c r="B777">
        <v>0.125</v>
      </c>
      <c r="C777">
        <v>0.31009999999999999</v>
      </c>
      <c r="D777">
        <v>0</v>
      </c>
    </row>
    <row r="778" spans="1:4" x14ac:dyDescent="0.35">
      <c r="A778" s="16" t="s">
        <v>314</v>
      </c>
      <c r="B778">
        <v>0.58330000000000004</v>
      </c>
      <c r="C778">
        <v>8.0099999999999998E-3</v>
      </c>
      <c r="D778">
        <v>7.0499999999999998E-3</v>
      </c>
    </row>
    <row r="779" spans="1:4" x14ac:dyDescent="0.35">
      <c r="A779" s="16" t="s">
        <v>983</v>
      </c>
      <c r="B779">
        <v>0</v>
      </c>
      <c r="C779">
        <v>4.5300000000000002E-3</v>
      </c>
      <c r="D779">
        <v>0</v>
      </c>
    </row>
    <row r="780" spans="1:4" x14ac:dyDescent="0.35">
      <c r="A780" s="16" t="s">
        <v>984</v>
      </c>
      <c r="B780">
        <v>0</v>
      </c>
      <c r="C780">
        <v>1.4833499999999999</v>
      </c>
      <c r="D780">
        <v>0</v>
      </c>
    </row>
    <row r="781" spans="1:4" x14ac:dyDescent="0.35">
      <c r="A781" s="16" t="s">
        <v>985</v>
      </c>
      <c r="B781">
        <v>1.0832999999999999</v>
      </c>
      <c r="C781">
        <v>3.5000000000000003E-2</v>
      </c>
      <c r="D781">
        <v>3.5000000000000003E-2</v>
      </c>
    </row>
    <row r="782" spans="1:4" x14ac:dyDescent="0.35">
      <c r="A782" s="16" t="s">
        <v>986</v>
      </c>
      <c r="B782">
        <v>0.33</v>
      </c>
      <c r="C782">
        <v>5.9310000000000002E-2</v>
      </c>
      <c r="D782">
        <v>5.9310000000000002E-2</v>
      </c>
    </row>
    <row r="783" spans="1:4" x14ac:dyDescent="0.35">
      <c r="A783" s="16" t="s">
        <v>987</v>
      </c>
      <c r="B783">
        <v>0.25</v>
      </c>
      <c r="C783">
        <v>6</v>
      </c>
      <c r="D783">
        <v>0</v>
      </c>
    </row>
    <row r="784" spans="1:4" x14ac:dyDescent="0.35">
      <c r="A784" s="16" t="s">
        <v>988</v>
      </c>
      <c r="B784">
        <v>0.17</v>
      </c>
      <c r="C784">
        <v>2.3496600000000001</v>
      </c>
      <c r="D784">
        <v>0</v>
      </c>
    </row>
    <row r="785" spans="1:4" x14ac:dyDescent="0.35">
      <c r="A785" s="16" t="s">
        <v>989</v>
      </c>
      <c r="B785">
        <v>0.125</v>
      </c>
      <c r="C785">
        <v>0.185</v>
      </c>
      <c r="D785">
        <v>0</v>
      </c>
    </row>
    <row r="786" spans="1:4" x14ac:dyDescent="0.35">
      <c r="A786" s="16" t="s">
        <v>990</v>
      </c>
      <c r="B786">
        <v>1.0732999999999999</v>
      </c>
      <c r="C786">
        <v>0.10033</v>
      </c>
      <c r="D786">
        <v>0.10033</v>
      </c>
    </row>
    <row r="787" spans="1:4" x14ac:dyDescent="0.35">
      <c r="A787" s="16" t="s">
        <v>991</v>
      </c>
      <c r="B787">
        <v>0</v>
      </c>
      <c r="C787">
        <v>0.2</v>
      </c>
      <c r="D787">
        <v>0</v>
      </c>
    </row>
    <row r="788" spans="1:4" x14ac:dyDescent="0.35">
      <c r="A788" s="16" t="s">
        <v>992</v>
      </c>
      <c r="B788">
        <v>0.17</v>
      </c>
      <c r="C788">
        <v>3</v>
      </c>
      <c r="D788">
        <v>0</v>
      </c>
    </row>
    <row r="789" spans="1:4" x14ac:dyDescent="0.35">
      <c r="A789" s="16" t="s">
        <v>993</v>
      </c>
      <c r="B789">
        <v>0.25</v>
      </c>
      <c r="C789">
        <v>3.37337</v>
      </c>
      <c r="D789">
        <v>0</v>
      </c>
    </row>
    <row r="790" spans="1:4" x14ac:dyDescent="0.35">
      <c r="A790" s="16" t="s">
        <v>994</v>
      </c>
      <c r="B790">
        <v>0.25</v>
      </c>
      <c r="C790">
        <v>5.47248</v>
      </c>
      <c r="D790">
        <v>0</v>
      </c>
    </row>
    <row r="791" spans="1:4" x14ac:dyDescent="0.35">
      <c r="A791" s="16" t="s">
        <v>995</v>
      </c>
      <c r="B791">
        <v>0</v>
      </c>
      <c r="C791">
        <v>4.5300000000000002E-3</v>
      </c>
      <c r="D791">
        <v>0</v>
      </c>
    </row>
    <row r="792" spans="1:4" x14ac:dyDescent="0.35">
      <c r="A792" s="16" t="s">
        <v>996</v>
      </c>
      <c r="B792">
        <v>0.74329999999999996</v>
      </c>
      <c r="C792">
        <v>5.7230000000000003E-2</v>
      </c>
      <c r="D792">
        <v>5.7230000000000003E-2</v>
      </c>
    </row>
    <row r="793" spans="1:4" x14ac:dyDescent="0.35">
      <c r="A793" s="16" t="s">
        <v>997</v>
      </c>
      <c r="B793">
        <v>0.1</v>
      </c>
      <c r="C793">
        <v>0.05</v>
      </c>
      <c r="D793">
        <v>0.05</v>
      </c>
    </row>
    <row r="794" spans="1:4" x14ac:dyDescent="0.35">
      <c r="A794" s="16" t="s">
        <v>998</v>
      </c>
      <c r="B794">
        <v>0</v>
      </c>
      <c r="C794">
        <v>4.5300000000000002E-3</v>
      </c>
      <c r="D794">
        <v>0</v>
      </c>
    </row>
    <row r="795" spans="1:4" x14ac:dyDescent="0.35">
      <c r="A795" s="16" t="s">
        <v>999</v>
      </c>
      <c r="B795">
        <v>0</v>
      </c>
      <c r="C795">
        <v>4.5300000000000002E-3</v>
      </c>
      <c r="D795">
        <v>0</v>
      </c>
    </row>
    <row r="796" spans="1:4" x14ac:dyDescent="0.35">
      <c r="A796" s="16" t="s">
        <v>1000</v>
      </c>
      <c r="B796">
        <v>0.25</v>
      </c>
      <c r="C796">
        <v>4</v>
      </c>
      <c r="D796">
        <v>0</v>
      </c>
    </row>
    <row r="797" spans="1:4" x14ac:dyDescent="0.35">
      <c r="A797" s="16" t="s">
        <v>1001</v>
      </c>
      <c r="B797">
        <v>0.16700000000000001</v>
      </c>
      <c r="C797">
        <v>3.71305</v>
      </c>
      <c r="D797">
        <v>0</v>
      </c>
    </row>
    <row r="798" spans="1:4" x14ac:dyDescent="0.35">
      <c r="A798" s="16" t="s">
        <v>1002</v>
      </c>
      <c r="B798">
        <v>0.16700000000000001</v>
      </c>
      <c r="C798">
        <v>4.3459999999999999E-2</v>
      </c>
      <c r="D798">
        <v>3.3329999999999999E-2</v>
      </c>
    </row>
    <row r="799" spans="1:4" x14ac:dyDescent="0.35">
      <c r="A799" s="16">
        <v>66888</v>
      </c>
      <c r="B799">
        <v>0</v>
      </c>
      <c r="C799">
        <v>0.33400000000000002</v>
      </c>
      <c r="D799">
        <v>0</v>
      </c>
    </row>
    <row r="800" spans="1:4" x14ac:dyDescent="0.35">
      <c r="A800" s="16" t="s">
        <v>1003</v>
      </c>
      <c r="B800">
        <v>0</v>
      </c>
      <c r="C800">
        <v>4.5300000000000002E-3</v>
      </c>
      <c r="D800">
        <v>0</v>
      </c>
    </row>
    <row r="801" spans="1:4" x14ac:dyDescent="0.35">
      <c r="A801" s="16" t="s">
        <v>1004</v>
      </c>
      <c r="B801">
        <v>0.125</v>
      </c>
      <c r="C801">
        <v>1.58066</v>
      </c>
      <c r="D801">
        <v>0</v>
      </c>
    </row>
    <row r="802" spans="1:4" x14ac:dyDescent="0.35">
      <c r="A802" s="16" t="s">
        <v>1005</v>
      </c>
      <c r="B802">
        <v>0.25</v>
      </c>
      <c r="C802">
        <v>3</v>
      </c>
      <c r="D802">
        <v>0</v>
      </c>
    </row>
    <row r="803" spans="1:4" x14ac:dyDescent="0.35">
      <c r="A803" s="16" t="s">
        <v>159</v>
      </c>
      <c r="B803">
        <v>0.25</v>
      </c>
      <c r="C803">
        <v>0.50541999999999998</v>
      </c>
      <c r="D803">
        <v>0</v>
      </c>
    </row>
    <row r="804" spans="1:4" x14ac:dyDescent="0.35">
      <c r="A804" s="16" t="s">
        <v>1006</v>
      </c>
      <c r="B804">
        <v>0</v>
      </c>
      <c r="C804">
        <v>4.5300000000000002E-3</v>
      </c>
      <c r="D804">
        <v>0</v>
      </c>
    </row>
    <row r="805" spans="1:4" x14ac:dyDescent="0.35">
      <c r="A805" s="16" t="s">
        <v>1007</v>
      </c>
      <c r="B805">
        <v>0</v>
      </c>
      <c r="C805">
        <v>0</v>
      </c>
      <c r="D805">
        <v>0</v>
      </c>
    </row>
    <row r="806" spans="1:4" x14ac:dyDescent="0.35">
      <c r="A806" s="16" t="s">
        <v>1008</v>
      </c>
      <c r="B806">
        <v>0</v>
      </c>
      <c r="C806">
        <v>0</v>
      </c>
      <c r="D806">
        <v>0</v>
      </c>
    </row>
    <row r="807" spans="1:4" x14ac:dyDescent="0.35">
      <c r="A807" s="16" t="s">
        <v>1009</v>
      </c>
      <c r="B807">
        <v>0.33</v>
      </c>
      <c r="C807">
        <v>1.9179999999999999E-2</v>
      </c>
      <c r="D807">
        <v>1.9179999999999999E-2</v>
      </c>
    </row>
    <row r="808" spans="1:4" x14ac:dyDescent="0.35">
      <c r="A808" s="16" t="s">
        <v>1010</v>
      </c>
      <c r="B808">
        <v>0</v>
      </c>
      <c r="C808">
        <v>4.5300000000000002E-3</v>
      </c>
      <c r="D808">
        <v>0</v>
      </c>
    </row>
    <row r="809" spans="1:4" x14ac:dyDescent="0.35">
      <c r="A809" s="16" t="s">
        <v>1011</v>
      </c>
      <c r="B809">
        <v>0</v>
      </c>
      <c r="C809">
        <v>3.7999999999999999E-2</v>
      </c>
      <c r="D809">
        <v>0</v>
      </c>
    </row>
    <row r="810" spans="1:4" x14ac:dyDescent="0.35">
      <c r="A810" s="16" t="s">
        <v>1012</v>
      </c>
      <c r="B810">
        <v>0.16700000000000001</v>
      </c>
      <c r="C810">
        <v>4.0489199999999999</v>
      </c>
      <c r="D810">
        <v>0</v>
      </c>
    </row>
    <row r="811" spans="1:4" x14ac:dyDescent="0.35">
      <c r="A811" s="16" t="s">
        <v>1013</v>
      </c>
      <c r="B811">
        <v>0.21</v>
      </c>
      <c r="C811">
        <v>0.19456999999999999</v>
      </c>
      <c r="D811">
        <v>0</v>
      </c>
    </row>
    <row r="812" spans="1:4" x14ac:dyDescent="0.35">
      <c r="A812" s="16" t="s">
        <v>1014</v>
      </c>
      <c r="B812">
        <v>0.125</v>
      </c>
      <c r="C812">
        <v>0.14541999999999999</v>
      </c>
      <c r="D812">
        <v>0</v>
      </c>
    </row>
    <row r="813" spans="1:4" x14ac:dyDescent="0.35">
      <c r="A813" s="16" t="s">
        <v>1015</v>
      </c>
      <c r="B813">
        <v>1.0832999999999999</v>
      </c>
      <c r="C813">
        <v>3.5000000000000003E-2</v>
      </c>
      <c r="D813">
        <v>3.5000000000000003E-2</v>
      </c>
    </row>
    <row r="814" spans="1:4" x14ac:dyDescent="0.35">
      <c r="A814" s="16" t="s">
        <v>1016</v>
      </c>
      <c r="B814">
        <v>0</v>
      </c>
      <c r="C814">
        <v>4.5300000000000002E-3</v>
      </c>
      <c r="D814">
        <v>0</v>
      </c>
    </row>
    <row r="815" spans="1:4" x14ac:dyDescent="0.35">
      <c r="A815" s="16" t="s">
        <v>1017</v>
      </c>
      <c r="B815">
        <v>0.21</v>
      </c>
      <c r="C815">
        <v>0.65434000000000003</v>
      </c>
      <c r="D815">
        <v>0</v>
      </c>
    </row>
    <row r="816" spans="1:4" x14ac:dyDescent="0.35">
      <c r="A816" s="16">
        <v>100851</v>
      </c>
      <c r="B816">
        <v>0.5</v>
      </c>
      <c r="C816">
        <v>0.1827</v>
      </c>
      <c r="D816">
        <v>0.1827</v>
      </c>
    </row>
    <row r="817" spans="1:4" x14ac:dyDescent="0.35">
      <c r="A817" s="16" t="s">
        <v>1018</v>
      </c>
      <c r="B817">
        <v>0.17</v>
      </c>
      <c r="C817">
        <v>4</v>
      </c>
      <c r="D817">
        <v>0</v>
      </c>
    </row>
    <row r="818" spans="1:4" x14ac:dyDescent="0.35">
      <c r="A818" s="16" t="s">
        <v>1019</v>
      </c>
      <c r="B818">
        <v>0.25</v>
      </c>
      <c r="C818">
        <v>3</v>
      </c>
      <c r="D818">
        <v>0</v>
      </c>
    </row>
    <row r="819" spans="1:4" x14ac:dyDescent="0.35">
      <c r="A819" s="16" t="s">
        <v>1020</v>
      </c>
      <c r="B819">
        <v>0.25</v>
      </c>
      <c r="C819">
        <v>1.0112000000000001</v>
      </c>
      <c r="D819">
        <v>0</v>
      </c>
    </row>
    <row r="820" spans="1:4" x14ac:dyDescent="0.35">
      <c r="A820" s="16" t="s">
        <v>1021</v>
      </c>
      <c r="B820">
        <v>0.16700000000000001</v>
      </c>
      <c r="C820">
        <v>0.25452999999999998</v>
      </c>
      <c r="D820">
        <v>0</v>
      </c>
    </row>
    <row r="821" spans="1:4" x14ac:dyDescent="0.35">
      <c r="A821" s="16" t="s">
        <v>1022</v>
      </c>
      <c r="B821">
        <v>0.5</v>
      </c>
      <c r="C821">
        <v>2.6030000000000001E-2</v>
      </c>
      <c r="D821">
        <v>2.6030000000000001E-2</v>
      </c>
    </row>
    <row r="822" spans="1:4" x14ac:dyDescent="0.35">
      <c r="A822" s="16" t="s">
        <v>1023</v>
      </c>
      <c r="B822">
        <v>0</v>
      </c>
      <c r="C822">
        <v>0</v>
      </c>
      <c r="D822">
        <v>0</v>
      </c>
    </row>
    <row r="823" spans="1:4" x14ac:dyDescent="0.35">
      <c r="A823" s="16" t="s">
        <v>1024</v>
      </c>
      <c r="B823">
        <v>0</v>
      </c>
      <c r="C823">
        <v>1.2500000000000001E-2</v>
      </c>
      <c r="D823">
        <v>0</v>
      </c>
    </row>
    <row r="824" spans="1:4" x14ac:dyDescent="0.35">
      <c r="A824" s="16">
        <v>101177</v>
      </c>
      <c r="B824">
        <v>0.4133</v>
      </c>
      <c r="C824">
        <v>5.1599999999999997E-3</v>
      </c>
      <c r="D824">
        <v>5.1599999999999997E-3</v>
      </c>
    </row>
    <row r="825" spans="1:4" x14ac:dyDescent="0.35">
      <c r="A825" s="16" t="s">
        <v>1025</v>
      </c>
      <c r="B825">
        <v>8.3000000000000004E-2</v>
      </c>
      <c r="C825">
        <v>0.27</v>
      </c>
      <c r="D825">
        <v>0</v>
      </c>
    </row>
    <row r="826" spans="1:4" x14ac:dyDescent="0.35">
      <c r="A826" s="16" t="s">
        <v>1026</v>
      </c>
      <c r="B826">
        <v>0</v>
      </c>
      <c r="C826">
        <v>4.5300000000000002E-3</v>
      </c>
      <c r="D826">
        <v>0</v>
      </c>
    </row>
    <row r="827" spans="1:4" x14ac:dyDescent="0.35">
      <c r="A827" s="16" t="s">
        <v>1027</v>
      </c>
      <c r="B827">
        <v>0.185</v>
      </c>
      <c r="C827">
        <v>0.505</v>
      </c>
      <c r="D827">
        <v>0</v>
      </c>
    </row>
    <row r="828" spans="1:4" x14ac:dyDescent="0.35">
      <c r="A828" s="16" t="s">
        <v>1028</v>
      </c>
      <c r="B828">
        <v>0.21</v>
      </c>
      <c r="C828">
        <v>0.66539999999999999</v>
      </c>
      <c r="D828">
        <v>0</v>
      </c>
    </row>
    <row r="829" spans="1:4" x14ac:dyDescent="0.35">
      <c r="A829" s="16" t="s">
        <v>1029</v>
      </c>
      <c r="B829">
        <v>0.33</v>
      </c>
      <c r="C829">
        <v>2.1850000000000001E-2</v>
      </c>
      <c r="D829">
        <v>2.1850000000000001E-2</v>
      </c>
    </row>
    <row r="830" spans="1:4" x14ac:dyDescent="0.35">
      <c r="A830" s="16" t="s">
        <v>1030</v>
      </c>
      <c r="B830">
        <v>0</v>
      </c>
      <c r="C830">
        <v>0.5</v>
      </c>
      <c r="D830">
        <v>0</v>
      </c>
    </row>
    <row r="831" spans="1:4" x14ac:dyDescent="0.35">
      <c r="A831" s="16" t="s">
        <v>220</v>
      </c>
      <c r="B831">
        <v>0.58030000000000004</v>
      </c>
      <c r="C831">
        <v>2.2360000000000001E-2</v>
      </c>
      <c r="D831">
        <v>2.2360000000000001E-2</v>
      </c>
    </row>
    <row r="832" spans="1:4" x14ac:dyDescent="0.35">
      <c r="A832" s="16" t="s">
        <v>1031</v>
      </c>
      <c r="B832">
        <v>0</v>
      </c>
      <c r="C832">
        <v>0</v>
      </c>
      <c r="D832">
        <v>0</v>
      </c>
    </row>
    <row r="833" spans="1:4" x14ac:dyDescent="0.35">
      <c r="A833" s="16" t="s">
        <v>1032</v>
      </c>
      <c r="B833">
        <v>1.3332999999999999</v>
      </c>
      <c r="C833">
        <v>4.5769999999999998E-2</v>
      </c>
      <c r="D833">
        <v>4.5769999999999998E-2</v>
      </c>
    </row>
    <row r="834" spans="1:4" x14ac:dyDescent="0.35">
      <c r="A834" s="16" t="s">
        <v>1033</v>
      </c>
      <c r="B834">
        <v>0</v>
      </c>
      <c r="C834">
        <v>0.21812000000000001</v>
      </c>
      <c r="D834">
        <v>0</v>
      </c>
    </row>
    <row r="835" spans="1:4" x14ac:dyDescent="0.35">
      <c r="A835" s="16" t="s">
        <v>1034</v>
      </c>
      <c r="B835">
        <v>0.125</v>
      </c>
      <c r="C835">
        <v>0.5</v>
      </c>
      <c r="D835">
        <v>0</v>
      </c>
    </row>
    <row r="836" spans="1:4" x14ac:dyDescent="0.35">
      <c r="A836" s="16" t="s">
        <v>1035</v>
      </c>
      <c r="B836">
        <v>0.16700000000000001</v>
      </c>
      <c r="C836">
        <v>2.8588800000000001</v>
      </c>
      <c r="D836">
        <v>0</v>
      </c>
    </row>
    <row r="837" spans="1:4" x14ac:dyDescent="0.35">
      <c r="A837" s="16" t="s">
        <v>1036</v>
      </c>
      <c r="B837">
        <v>0.125</v>
      </c>
      <c r="C837">
        <v>0.19392999999999999</v>
      </c>
      <c r="D837">
        <v>0</v>
      </c>
    </row>
    <row r="838" spans="1:4" x14ac:dyDescent="0.35">
      <c r="A838" s="16" t="s">
        <v>1037</v>
      </c>
      <c r="B838">
        <v>0</v>
      </c>
      <c r="C838">
        <v>2.5729999999999999E-2</v>
      </c>
      <c r="D838">
        <v>0</v>
      </c>
    </row>
    <row r="839" spans="1:4" x14ac:dyDescent="0.35">
      <c r="A839" s="16" t="s">
        <v>1038</v>
      </c>
      <c r="B839">
        <v>0</v>
      </c>
      <c r="C839">
        <v>2.12E-2</v>
      </c>
      <c r="D839">
        <v>0</v>
      </c>
    </row>
    <row r="840" spans="1:4" x14ac:dyDescent="0.35">
      <c r="A840" s="16">
        <v>103925</v>
      </c>
      <c r="B840">
        <v>0.43330000000000002</v>
      </c>
      <c r="C840">
        <v>1.6660000000000001E-2</v>
      </c>
      <c r="D840">
        <v>1.6660000000000001E-2</v>
      </c>
    </row>
    <row r="841" spans="1:4" x14ac:dyDescent="0.35">
      <c r="A841" s="16" t="s">
        <v>277</v>
      </c>
      <c r="B841">
        <v>0.1</v>
      </c>
      <c r="C841">
        <v>6.6669999999999993E-2</v>
      </c>
      <c r="D841">
        <v>6.6669999999999993E-2</v>
      </c>
    </row>
    <row r="842" spans="1:4" x14ac:dyDescent="0.35">
      <c r="A842" s="16" t="s">
        <v>1039</v>
      </c>
      <c r="B842">
        <v>0.125</v>
      </c>
      <c r="C842">
        <v>0.45850000000000002</v>
      </c>
      <c r="D842">
        <v>0</v>
      </c>
    </row>
    <row r="843" spans="1:4" x14ac:dyDescent="0.35">
      <c r="A843" s="16" t="s">
        <v>1040</v>
      </c>
      <c r="B843">
        <v>0.17</v>
      </c>
      <c r="C843">
        <v>2</v>
      </c>
      <c r="D843">
        <v>0</v>
      </c>
    </row>
    <row r="844" spans="1:4" x14ac:dyDescent="0.35">
      <c r="A844" s="16" t="s">
        <v>1041</v>
      </c>
      <c r="B844">
        <v>0.16700000000000001</v>
      </c>
      <c r="C844">
        <v>3.4797199999999999</v>
      </c>
      <c r="D844">
        <v>0</v>
      </c>
    </row>
    <row r="845" spans="1:4" x14ac:dyDescent="0.35">
      <c r="A845" s="16" t="s">
        <v>1042</v>
      </c>
      <c r="B845">
        <v>0.21</v>
      </c>
      <c r="C845">
        <v>0.9</v>
      </c>
      <c r="D845">
        <v>0</v>
      </c>
    </row>
    <row r="846" spans="1:4" x14ac:dyDescent="0.35">
      <c r="A846" s="16" t="s">
        <v>1043</v>
      </c>
      <c r="B846">
        <v>0</v>
      </c>
      <c r="C846">
        <v>2.5729999999999999E-2</v>
      </c>
      <c r="D846">
        <v>0</v>
      </c>
    </row>
    <row r="847" spans="1:4" x14ac:dyDescent="0.35">
      <c r="A847" s="16" t="s">
        <v>1044</v>
      </c>
      <c r="B847">
        <v>0</v>
      </c>
      <c r="C847">
        <v>4.5300000000000002E-3</v>
      </c>
      <c r="D847">
        <v>0</v>
      </c>
    </row>
    <row r="848" spans="1:4" x14ac:dyDescent="0.35">
      <c r="A848" s="16" t="s">
        <v>1045</v>
      </c>
      <c r="B848">
        <v>0</v>
      </c>
      <c r="C848">
        <v>4.5300000000000002E-3</v>
      </c>
      <c r="D848">
        <v>0</v>
      </c>
    </row>
    <row r="849" spans="1:4" x14ac:dyDescent="0.35">
      <c r="A849" s="16" t="s">
        <v>1046</v>
      </c>
      <c r="B849">
        <v>8.3000000000000004E-2</v>
      </c>
      <c r="C849">
        <v>0.7</v>
      </c>
      <c r="D849">
        <v>0</v>
      </c>
    </row>
    <row r="850" spans="1:4" x14ac:dyDescent="0.35">
      <c r="A850" s="16" t="s">
        <v>1047</v>
      </c>
      <c r="B850">
        <v>0.25</v>
      </c>
      <c r="C850">
        <v>8.02</v>
      </c>
      <c r="D850">
        <v>0</v>
      </c>
    </row>
    <row r="851" spans="1:4" x14ac:dyDescent="0.35">
      <c r="A851" s="16" t="s">
        <v>1048</v>
      </c>
      <c r="B851">
        <v>0.125</v>
      </c>
      <c r="C851">
        <v>0.5</v>
      </c>
      <c r="D851">
        <v>0</v>
      </c>
    </row>
    <row r="852" spans="1:4" x14ac:dyDescent="0.35">
      <c r="A852" s="16" t="s">
        <v>1049</v>
      </c>
      <c r="B852">
        <v>0.21</v>
      </c>
      <c r="C852">
        <v>0.26200000000000001</v>
      </c>
      <c r="D852">
        <v>0</v>
      </c>
    </row>
    <row r="853" spans="1:4" x14ac:dyDescent="0.35">
      <c r="A853" s="16" t="s">
        <v>1050</v>
      </c>
      <c r="B853">
        <v>0.5</v>
      </c>
      <c r="C853">
        <v>0.38</v>
      </c>
      <c r="D853">
        <v>0</v>
      </c>
    </row>
    <row r="854" spans="1:4" x14ac:dyDescent="0.35">
      <c r="A854" s="16" t="s">
        <v>1051</v>
      </c>
      <c r="B854">
        <v>0.125</v>
      </c>
      <c r="C854">
        <v>0.20452999999999999</v>
      </c>
      <c r="D854">
        <v>0</v>
      </c>
    </row>
    <row r="855" spans="1:4" x14ac:dyDescent="0.35">
      <c r="A855" s="16" t="s">
        <v>1052</v>
      </c>
      <c r="B855">
        <v>0</v>
      </c>
      <c r="C855">
        <v>1.4634199999999999</v>
      </c>
      <c r="D855">
        <v>0</v>
      </c>
    </row>
    <row r="856" spans="1:4" x14ac:dyDescent="0.35">
      <c r="A856" s="16" t="s">
        <v>1053</v>
      </c>
      <c r="B856">
        <v>0.33</v>
      </c>
      <c r="C856">
        <v>7.9769999999999994E-2</v>
      </c>
      <c r="D856">
        <v>7.9769999999999994E-2</v>
      </c>
    </row>
    <row r="857" spans="1:4" x14ac:dyDescent="0.35">
      <c r="A857" s="16" t="s">
        <v>1054</v>
      </c>
      <c r="B857">
        <v>0</v>
      </c>
      <c r="C857">
        <v>4.5300000000000002E-3</v>
      </c>
      <c r="D857">
        <v>0</v>
      </c>
    </row>
    <row r="858" spans="1:4" x14ac:dyDescent="0.35">
      <c r="A858" s="16" t="s">
        <v>1055</v>
      </c>
      <c r="B858">
        <v>0</v>
      </c>
      <c r="C858">
        <v>4.5300000000000002E-3</v>
      </c>
      <c r="D858">
        <v>0</v>
      </c>
    </row>
    <row r="859" spans="1:4" x14ac:dyDescent="0.35">
      <c r="A859" s="16" t="s">
        <v>1056</v>
      </c>
      <c r="B859">
        <v>0</v>
      </c>
      <c r="C859">
        <v>1.7999999999999999E-2</v>
      </c>
      <c r="D859">
        <v>1.7999999999999999E-2</v>
      </c>
    </row>
    <row r="860" spans="1:4" x14ac:dyDescent="0.35">
      <c r="A860" s="16" t="s">
        <v>1057</v>
      </c>
      <c r="B860">
        <v>0.125</v>
      </c>
      <c r="C860">
        <v>2</v>
      </c>
      <c r="D860">
        <v>0</v>
      </c>
    </row>
    <row r="861" spans="1:4" x14ac:dyDescent="0.35">
      <c r="A861" s="16" t="s">
        <v>1058</v>
      </c>
      <c r="B861">
        <v>0.5</v>
      </c>
      <c r="C861">
        <v>2.9069999999999999E-2</v>
      </c>
      <c r="D861">
        <v>0</v>
      </c>
    </row>
    <row r="862" spans="1:4" x14ac:dyDescent="0.35">
      <c r="A862" s="16" t="s">
        <v>1059</v>
      </c>
      <c r="B862">
        <v>0</v>
      </c>
      <c r="C862">
        <v>4.5300000000000002E-3</v>
      </c>
      <c r="D862">
        <v>0</v>
      </c>
    </row>
    <row r="863" spans="1:4" x14ac:dyDescent="0.35">
      <c r="A863" s="16" t="s">
        <v>1060</v>
      </c>
      <c r="B863">
        <v>0</v>
      </c>
      <c r="C863">
        <v>4.5300000000000002E-3</v>
      </c>
      <c r="D863">
        <v>0</v>
      </c>
    </row>
    <row r="864" spans="1:4" x14ac:dyDescent="0.35">
      <c r="A864" s="16" t="s">
        <v>1061</v>
      </c>
      <c r="B864">
        <v>0.17</v>
      </c>
      <c r="C864">
        <v>1.4132499999999999</v>
      </c>
      <c r="D864">
        <v>0</v>
      </c>
    </row>
    <row r="865" spans="1:4" x14ac:dyDescent="0.35">
      <c r="A865" s="16" t="s">
        <v>1062</v>
      </c>
      <c r="B865">
        <v>0.25</v>
      </c>
      <c r="C865">
        <v>3.3340000000000001</v>
      </c>
      <c r="D865">
        <v>0</v>
      </c>
    </row>
    <row r="866" spans="1:4" x14ac:dyDescent="0.35">
      <c r="A866" s="16" t="s">
        <v>1063</v>
      </c>
      <c r="B866">
        <v>0.125</v>
      </c>
      <c r="C866">
        <v>0.40010000000000001</v>
      </c>
      <c r="D866">
        <v>0</v>
      </c>
    </row>
    <row r="867" spans="1:4" x14ac:dyDescent="0.35">
      <c r="A867" s="16" t="s">
        <v>1064</v>
      </c>
      <c r="B867">
        <v>0.16700000000000001</v>
      </c>
      <c r="C867">
        <v>7.5490000000000002E-2</v>
      </c>
      <c r="D867">
        <v>7.5490000000000002E-2</v>
      </c>
    </row>
    <row r="868" spans="1:4" x14ac:dyDescent="0.35">
      <c r="A868" s="16" t="s">
        <v>1065</v>
      </c>
      <c r="B868">
        <v>0</v>
      </c>
      <c r="C868">
        <v>4.5300000000000002E-3</v>
      </c>
      <c r="D868">
        <v>0</v>
      </c>
    </row>
    <row r="869" spans="1:4" x14ac:dyDescent="0.35">
      <c r="A869" s="16">
        <v>101032</v>
      </c>
      <c r="B869">
        <v>0.83330000000000004</v>
      </c>
      <c r="C869">
        <v>4.5760000000000002E-2</v>
      </c>
      <c r="D869">
        <v>4.5760000000000002E-2</v>
      </c>
    </row>
    <row r="870" spans="1:4" x14ac:dyDescent="0.35">
      <c r="A870" s="16">
        <v>103943</v>
      </c>
      <c r="B870">
        <v>0.44330000000000003</v>
      </c>
      <c r="C870">
        <v>1.34E-2</v>
      </c>
      <c r="D870">
        <v>1.34E-2</v>
      </c>
    </row>
    <row r="871" spans="1:4" x14ac:dyDescent="0.35">
      <c r="A871" s="16" t="s">
        <v>1066</v>
      </c>
      <c r="B871">
        <v>0</v>
      </c>
      <c r="C871">
        <v>1.4</v>
      </c>
      <c r="D871">
        <v>0</v>
      </c>
    </row>
    <row r="872" spans="1:4" x14ac:dyDescent="0.35">
      <c r="A872" s="16" t="s">
        <v>1067</v>
      </c>
      <c r="B872">
        <v>0</v>
      </c>
      <c r="C872">
        <v>0</v>
      </c>
      <c r="D872">
        <v>0</v>
      </c>
    </row>
    <row r="873" spans="1:4" x14ac:dyDescent="0.35">
      <c r="A873" s="16" t="s">
        <v>1068</v>
      </c>
      <c r="B873">
        <v>0</v>
      </c>
      <c r="C873">
        <v>1.8689999999999998E-2</v>
      </c>
      <c r="D873">
        <v>0</v>
      </c>
    </row>
    <row r="874" spans="1:4" x14ac:dyDescent="0.35">
      <c r="A874" s="16" t="s">
        <v>1069</v>
      </c>
      <c r="B874">
        <v>0.1</v>
      </c>
      <c r="C874">
        <v>1.9599999999999999E-2</v>
      </c>
      <c r="D874">
        <v>1.9599999999999999E-2</v>
      </c>
    </row>
    <row r="875" spans="1:4" x14ac:dyDescent="0.35">
      <c r="A875" s="16" t="s">
        <v>1070</v>
      </c>
      <c r="B875">
        <v>0</v>
      </c>
      <c r="C875">
        <v>1.6670000000000001E-2</v>
      </c>
      <c r="D875">
        <v>0</v>
      </c>
    </row>
    <row r="876" spans="1:4" x14ac:dyDescent="0.35">
      <c r="A876" s="16" t="s">
        <v>263</v>
      </c>
      <c r="B876">
        <v>0.185</v>
      </c>
      <c r="C876">
        <v>0.51041999999999998</v>
      </c>
      <c r="D876">
        <v>0</v>
      </c>
    </row>
    <row r="877" spans="1:4" x14ac:dyDescent="0.35">
      <c r="A877" s="16" t="s">
        <v>1071</v>
      </c>
      <c r="B877">
        <v>0.17</v>
      </c>
      <c r="C877">
        <v>1.7</v>
      </c>
      <c r="D877">
        <v>0</v>
      </c>
    </row>
    <row r="878" spans="1:4" x14ac:dyDescent="0.35">
      <c r="A878" s="16" t="s">
        <v>1072</v>
      </c>
      <c r="B878">
        <v>0.21</v>
      </c>
      <c r="C878">
        <v>0.23</v>
      </c>
      <c r="D878">
        <v>0</v>
      </c>
    </row>
    <row r="879" spans="1:4" x14ac:dyDescent="0.35">
      <c r="A879" s="16" t="s">
        <v>1073</v>
      </c>
      <c r="B879">
        <v>0.68030000000000002</v>
      </c>
      <c r="C879">
        <v>4.5519999999999998E-2</v>
      </c>
      <c r="D879">
        <v>4.5519999999999998E-2</v>
      </c>
    </row>
    <row r="880" spans="1:4" x14ac:dyDescent="0.35">
      <c r="A880" s="16">
        <v>100179</v>
      </c>
      <c r="B880">
        <v>0.75</v>
      </c>
      <c r="C880">
        <v>6.2219999999999998E-2</v>
      </c>
      <c r="D880">
        <v>6.2219999999999998E-2</v>
      </c>
    </row>
    <row r="881" spans="1:4" x14ac:dyDescent="0.35">
      <c r="A881" s="16" t="s">
        <v>1074</v>
      </c>
      <c r="B881">
        <v>0</v>
      </c>
      <c r="C881">
        <v>1.4770099999999999</v>
      </c>
      <c r="D881">
        <v>0</v>
      </c>
    </row>
    <row r="882" spans="1:4" x14ac:dyDescent="0.35">
      <c r="A882" s="16" t="s">
        <v>1075</v>
      </c>
      <c r="B882">
        <v>0</v>
      </c>
      <c r="C882">
        <v>4.5300000000000002E-3</v>
      </c>
      <c r="D882">
        <v>0</v>
      </c>
    </row>
    <row r="883" spans="1:4" x14ac:dyDescent="0.35">
      <c r="A883" s="16" t="s">
        <v>1076</v>
      </c>
      <c r="B883">
        <v>0.185</v>
      </c>
      <c r="C883">
        <v>0.46500000000000002</v>
      </c>
      <c r="D883">
        <v>0</v>
      </c>
    </row>
    <row r="884" spans="1:4" x14ac:dyDescent="0.35">
      <c r="A884" s="16" t="s">
        <v>1077</v>
      </c>
      <c r="B884">
        <v>0.17</v>
      </c>
      <c r="C884">
        <v>4</v>
      </c>
      <c r="D884">
        <v>0</v>
      </c>
    </row>
    <row r="885" spans="1:4" x14ac:dyDescent="0.35">
      <c r="A885" s="16" t="s">
        <v>1078</v>
      </c>
      <c r="B885">
        <v>0.16700000000000001</v>
      </c>
      <c r="C885">
        <v>3</v>
      </c>
      <c r="D885">
        <v>0</v>
      </c>
    </row>
    <row r="886" spans="1:4" x14ac:dyDescent="0.35">
      <c r="A886" s="16" t="s">
        <v>1079</v>
      </c>
      <c r="B886">
        <v>0.25</v>
      </c>
      <c r="C886">
        <v>5.47248</v>
      </c>
      <c r="D886">
        <v>0</v>
      </c>
    </row>
    <row r="887" spans="1:4" x14ac:dyDescent="0.35">
      <c r="A887" s="16" t="s">
        <v>1080</v>
      </c>
      <c r="B887">
        <v>0.125</v>
      </c>
      <c r="C887">
        <v>0.15873000000000001</v>
      </c>
      <c r="D887">
        <v>0</v>
      </c>
    </row>
    <row r="888" spans="1:4" x14ac:dyDescent="0.35">
      <c r="A888" s="16" t="s">
        <v>1081</v>
      </c>
      <c r="B888">
        <v>0</v>
      </c>
      <c r="C888">
        <v>0</v>
      </c>
      <c r="D888">
        <v>0</v>
      </c>
    </row>
    <row r="889" spans="1:4" x14ac:dyDescent="0.35">
      <c r="A889" s="16" t="s">
        <v>1082</v>
      </c>
      <c r="B889">
        <v>0.6633</v>
      </c>
      <c r="C889">
        <v>3.832E-2</v>
      </c>
      <c r="D889">
        <v>3.8440000000000002E-2</v>
      </c>
    </row>
    <row r="890" spans="1:4" x14ac:dyDescent="0.35">
      <c r="A890" s="16" t="s">
        <v>1083</v>
      </c>
      <c r="B890">
        <v>0</v>
      </c>
      <c r="C890">
        <v>4.5300000000000002E-3</v>
      </c>
      <c r="D890">
        <v>0</v>
      </c>
    </row>
    <row r="891" spans="1:4" x14ac:dyDescent="0.35">
      <c r="A891" s="16">
        <v>103348</v>
      </c>
      <c r="B891">
        <v>0.74663000000000002</v>
      </c>
      <c r="C891">
        <v>4.0770000000000001E-2</v>
      </c>
      <c r="D891">
        <v>4.0770000000000001E-2</v>
      </c>
    </row>
    <row r="892" spans="1:4" x14ac:dyDescent="0.35">
      <c r="A892" s="16" t="s">
        <v>1084</v>
      </c>
      <c r="B892">
        <v>0</v>
      </c>
      <c r="C892">
        <v>4.5300000000000002E-3</v>
      </c>
      <c r="D892">
        <v>0</v>
      </c>
    </row>
    <row r="893" spans="1:4" x14ac:dyDescent="0.35">
      <c r="A893" s="16" t="s">
        <v>1085</v>
      </c>
      <c r="B893">
        <v>0.125</v>
      </c>
      <c r="C893">
        <v>0.45</v>
      </c>
      <c r="D893">
        <v>0</v>
      </c>
    </row>
    <row r="894" spans="1:4" x14ac:dyDescent="0.35">
      <c r="A894" s="16" t="s">
        <v>1086</v>
      </c>
      <c r="B894">
        <v>8.3000000000000004E-2</v>
      </c>
      <c r="C894">
        <v>0.75</v>
      </c>
      <c r="D894">
        <v>0</v>
      </c>
    </row>
    <row r="895" spans="1:4" x14ac:dyDescent="0.35">
      <c r="A895" s="16" t="s">
        <v>1087</v>
      </c>
      <c r="B895">
        <v>0.21</v>
      </c>
      <c r="C895">
        <v>0.2</v>
      </c>
      <c r="D895">
        <v>0</v>
      </c>
    </row>
    <row r="896" spans="1:4" x14ac:dyDescent="0.35">
      <c r="A896" s="16" t="s">
        <v>1088</v>
      </c>
      <c r="B896">
        <v>0.25</v>
      </c>
      <c r="C896">
        <v>1.01359</v>
      </c>
      <c r="D896">
        <v>0</v>
      </c>
    </row>
    <row r="897" spans="1:4" x14ac:dyDescent="0.35">
      <c r="A897" s="16" t="s">
        <v>1089</v>
      </c>
      <c r="B897">
        <v>0.25</v>
      </c>
      <c r="C897">
        <v>8</v>
      </c>
      <c r="D897">
        <v>0</v>
      </c>
    </row>
    <row r="898" spans="1:4" x14ac:dyDescent="0.35">
      <c r="A898" s="22">
        <v>44774</v>
      </c>
      <c r="B898">
        <v>1.0732999999999999</v>
      </c>
      <c r="C898">
        <v>7.6999999999999999E-2</v>
      </c>
      <c r="D898">
        <v>7.6999999999999999E-2</v>
      </c>
    </row>
    <row r="899" spans="1:4" x14ac:dyDescent="0.35">
      <c r="A899" s="16">
        <v>101664</v>
      </c>
      <c r="B899">
        <v>0.33</v>
      </c>
      <c r="C899">
        <v>0.2</v>
      </c>
      <c r="D899">
        <v>0.2</v>
      </c>
    </row>
    <row r="900" spans="1:4" x14ac:dyDescent="0.35">
      <c r="A900" s="16" t="s">
        <v>1090</v>
      </c>
      <c r="B900">
        <v>0</v>
      </c>
      <c r="C900">
        <v>0</v>
      </c>
      <c r="D900">
        <v>0</v>
      </c>
    </row>
    <row r="901" spans="1:4" x14ac:dyDescent="0.35">
      <c r="A901" s="16" t="s">
        <v>1091</v>
      </c>
      <c r="B901">
        <v>0</v>
      </c>
      <c r="C901">
        <v>1.46976</v>
      </c>
      <c r="D901">
        <v>0</v>
      </c>
    </row>
    <row r="902" spans="1:4" x14ac:dyDescent="0.35">
      <c r="A902" s="16" t="s">
        <v>1092</v>
      </c>
      <c r="B902">
        <v>0</v>
      </c>
      <c r="C902">
        <v>0</v>
      </c>
      <c r="D902">
        <v>0</v>
      </c>
    </row>
    <row r="903" spans="1:4" x14ac:dyDescent="0.35">
      <c r="A903" s="16" t="s">
        <v>1093</v>
      </c>
      <c r="B903">
        <v>0.16700000000000001</v>
      </c>
      <c r="C903">
        <v>0.45</v>
      </c>
      <c r="D903">
        <v>0</v>
      </c>
    </row>
    <row r="904" spans="1:4" x14ac:dyDescent="0.35">
      <c r="A904" s="16" t="s">
        <v>1094</v>
      </c>
      <c r="B904">
        <v>0.17</v>
      </c>
      <c r="C904">
        <v>2</v>
      </c>
      <c r="D904">
        <v>0</v>
      </c>
    </row>
    <row r="905" spans="1:4" x14ac:dyDescent="0.35">
      <c r="A905" s="16" t="s">
        <v>1095</v>
      </c>
      <c r="B905">
        <v>0.17</v>
      </c>
      <c r="C905">
        <v>1.3124899999999999</v>
      </c>
      <c r="D905">
        <v>0</v>
      </c>
    </row>
    <row r="906" spans="1:4" x14ac:dyDescent="0.35">
      <c r="A906" s="16">
        <v>100056</v>
      </c>
      <c r="B906">
        <v>0.22</v>
      </c>
      <c r="C906">
        <v>5.5010000000000003E-2</v>
      </c>
      <c r="D906">
        <v>5.5010000000000003E-2</v>
      </c>
    </row>
    <row r="907" spans="1:4" x14ac:dyDescent="0.35">
      <c r="A907" s="16" t="s">
        <v>1096</v>
      </c>
      <c r="B907">
        <v>0</v>
      </c>
      <c r="C907">
        <v>1.4634199999999999</v>
      </c>
      <c r="D907">
        <v>0</v>
      </c>
    </row>
    <row r="908" spans="1:4" x14ac:dyDescent="0.35">
      <c r="A908" s="16" t="s">
        <v>1097</v>
      </c>
      <c r="B908">
        <v>0</v>
      </c>
      <c r="C908">
        <v>8.8999999999999995E-4</v>
      </c>
      <c r="D908">
        <v>0</v>
      </c>
    </row>
    <row r="909" spans="1:4" x14ac:dyDescent="0.35">
      <c r="A909" s="16" t="s">
        <v>1098</v>
      </c>
      <c r="B909">
        <v>0.16700000000000001</v>
      </c>
      <c r="C909">
        <v>2.8588900000000002</v>
      </c>
      <c r="D909">
        <v>0</v>
      </c>
    </row>
    <row r="910" spans="1:4" x14ac:dyDescent="0.35">
      <c r="A910" s="16">
        <v>100256</v>
      </c>
      <c r="B910">
        <v>0</v>
      </c>
      <c r="C910">
        <v>0</v>
      </c>
      <c r="D910">
        <v>0</v>
      </c>
    </row>
    <row r="911" spans="1:4" x14ac:dyDescent="0.35">
      <c r="A911" s="16">
        <v>105319</v>
      </c>
      <c r="B911">
        <v>0</v>
      </c>
      <c r="C911">
        <v>0</v>
      </c>
      <c r="D911">
        <v>0</v>
      </c>
    </row>
    <row r="912" spans="1:4" x14ac:dyDescent="0.35">
      <c r="A912" s="16" t="s">
        <v>1099</v>
      </c>
      <c r="B912">
        <v>0.26700000000000002</v>
      </c>
      <c r="C912">
        <v>1.1896599999999999</v>
      </c>
      <c r="D912">
        <v>1.1896599999999999</v>
      </c>
    </row>
    <row r="913" spans="1:4" x14ac:dyDescent="0.35">
      <c r="A913" s="16" t="s">
        <v>1100</v>
      </c>
      <c r="B913">
        <v>0.6633</v>
      </c>
      <c r="C913">
        <v>2.1360000000000001E-2</v>
      </c>
      <c r="D913">
        <v>2.1360000000000001E-2</v>
      </c>
    </row>
    <row r="914" spans="1:4" x14ac:dyDescent="0.35">
      <c r="A914" s="16" t="s">
        <v>1101</v>
      </c>
      <c r="B914">
        <v>0</v>
      </c>
      <c r="C914">
        <v>4.5300000000000002E-3</v>
      </c>
      <c r="D914">
        <v>0</v>
      </c>
    </row>
    <row r="915" spans="1:4" x14ac:dyDescent="0.35">
      <c r="A915" s="16" t="s">
        <v>1102</v>
      </c>
      <c r="B915">
        <v>0</v>
      </c>
      <c r="C915">
        <v>0.18</v>
      </c>
      <c r="D915">
        <v>0</v>
      </c>
    </row>
    <row r="916" spans="1:4" x14ac:dyDescent="0.35">
      <c r="A916" s="16" t="s">
        <v>1103</v>
      </c>
      <c r="B916">
        <v>0.17</v>
      </c>
      <c r="C916">
        <v>1.73359</v>
      </c>
      <c r="D916">
        <v>0</v>
      </c>
    </row>
    <row r="917" spans="1:4" x14ac:dyDescent="0.35">
      <c r="A917" s="16">
        <v>101160</v>
      </c>
      <c r="B917">
        <v>0.82330000000000003</v>
      </c>
      <c r="C917">
        <v>4.1700000000000001E-3</v>
      </c>
      <c r="D917">
        <v>4.1700000000000001E-3</v>
      </c>
    </row>
    <row r="918" spans="1:4" x14ac:dyDescent="0.35">
      <c r="A918" s="16" t="s">
        <v>1104</v>
      </c>
      <c r="B918">
        <v>0.1</v>
      </c>
      <c r="C918">
        <v>0.02</v>
      </c>
      <c r="D918">
        <v>0.02</v>
      </c>
    </row>
    <row r="919" spans="1:4" x14ac:dyDescent="0.35">
      <c r="A919" s="16" t="s">
        <v>1105</v>
      </c>
      <c r="B919">
        <v>0.1</v>
      </c>
      <c r="C919">
        <v>0.25</v>
      </c>
      <c r="D919">
        <v>0.25</v>
      </c>
    </row>
    <row r="920" spans="1:4" x14ac:dyDescent="0.35">
      <c r="A920" s="16" t="s">
        <v>1106</v>
      </c>
      <c r="B920">
        <v>0</v>
      </c>
      <c r="C920">
        <v>4.5300000000000002E-3</v>
      </c>
      <c r="D920">
        <v>0</v>
      </c>
    </row>
    <row r="921" spans="1:4" x14ac:dyDescent="0.35">
      <c r="A921" s="16">
        <v>99098</v>
      </c>
      <c r="B921">
        <v>0</v>
      </c>
      <c r="C921">
        <v>0.21715999999999999</v>
      </c>
      <c r="D921">
        <v>0</v>
      </c>
    </row>
    <row r="922" spans="1:4" x14ac:dyDescent="0.35">
      <c r="A922" s="16" t="s">
        <v>1107</v>
      </c>
      <c r="B922">
        <v>0.25</v>
      </c>
      <c r="C922">
        <v>3.3340000000000001</v>
      </c>
      <c r="D922">
        <v>0</v>
      </c>
    </row>
    <row r="923" spans="1:4" x14ac:dyDescent="0.35">
      <c r="A923" s="16" t="s">
        <v>1108</v>
      </c>
      <c r="B923">
        <v>0.21</v>
      </c>
      <c r="C923">
        <v>0.254</v>
      </c>
      <c r="D923">
        <v>0</v>
      </c>
    </row>
    <row r="924" spans="1:4" x14ac:dyDescent="0.35">
      <c r="A924" s="16" t="s">
        <v>1109</v>
      </c>
      <c r="B924">
        <v>0</v>
      </c>
      <c r="C924">
        <v>0.16</v>
      </c>
      <c r="D924">
        <v>5.8000000000000003E-2</v>
      </c>
    </row>
    <row r="925" spans="1:4" x14ac:dyDescent="0.35">
      <c r="A925" s="16" t="s">
        <v>1110</v>
      </c>
      <c r="B925">
        <v>0</v>
      </c>
      <c r="C925">
        <v>2.12E-2</v>
      </c>
      <c r="D925">
        <v>0</v>
      </c>
    </row>
    <row r="926" spans="1:4" x14ac:dyDescent="0.35">
      <c r="A926" s="16" t="s">
        <v>1111</v>
      </c>
      <c r="B926">
        <v>0</v>
      </c>
      <c r="C926">
        <v>1.4742900000000001</v>
      </c>
      <c r="D926">
        <v>0</v>
      </c>
    </row>
    <row r="927" spans="1:4" x14ac:dyDescent="0.35">
      <c r="A927" s="16" t="s">
        <v>1112</v>
      </c>
      <c r="B927">
        <v>0.74329999999999996</v>
      </c>
      <c r="C927">
        <v>2.0389999999999998E-2</v>
      </c>
      <c r="D927">
        <v>2.0389999999999998E-2</v>
      </c>
    </row>
    <row r="928" spans="1:4" x14ac:dyDescent="0.35">
      <c r="A928" s="16" t="s">
        <v>1113</v>
      </c>
      <c r="B928">
        <v>0.21</v>
      </c>
      <c r="C928">
        <v>0.66539999999999999</v>
      </c>
      <c r="D928">
        <v>0</v>
      </c>
    </row>
    <row r="929" spans="1:4" x14ac:dyDescent="0.35">
      <c r="A929" s="16" t="s">
        <v>1114</v>
      </c>
      <c r="B929">
        <v>0.21</v>
      </c>
      <c r="C929">
        <v>0.9</v>
      </c>
      <c r="D929">
        <v>0</v>
      </c>
    </row>
    <row r="930" spans="1:4" x14ac:dyDescent="0.35">
      <c r="A930" s="16" t="s">
        <v>1115</v>
      </c>
      <c r="B930">
        <v>0.125</v>
      </c>
      <c r="C930">
        <v>0.15290000000000001</v>
      </c>
      <c r="D930">
        <v>0</v>
      </c>
    </row>
    <row r="931" spans="1:4" x14ac:dyDescent="0.35">
      <c r="A931" s="16" t="s">
        <v>1116</v>
      </c>
      <c r="B931">
        <v>0.16700000000000001</v>
      </c>
      <c r="C931">
        <v>4</v>
      </c>
      <c r="D931">
        <v>0</v>
      </c>
    </row>
    <row r="932" spans="1:4" x14ac:dyDescent="0.35">
      <c r="A932" s="16" t="s">
        <v>1117</v>
      </c>
      <c r="B932">
        <v>0</v>
      </c>
      <c r="C932">
        <v>0</v>
      </c>
      <c r="D932">
        <v>0</v>
      </c>
    </row>
    <row r="933" spans="1:4" x14ac:dyDescent="0.35">
      <c r="A933" s="16" t="s">
        <v>1118</v>
      </c>
      <c r="B933">
        <v>0.1</v>
      </c>
      <c r="C933">
        <v>1.6160000000000001E-2</v>
      </c>
      <c r="D933">
        <v>1.6160000000000001E-2</v>
      </c>
    </row>
    <row r="934" spans="1:4" x14ac:dyDescent="0.35">
      <c r="A934" s="16" t="s">
        <v>1119</v>
      </c>
      <c r="B934">
        <v>0</v>
      </c>
      <c r="C934">
        <v>6.3589999999999994E-2</v>
      </c>
      <c r="D934">
        <v>0</v>
      </c>
    </row>
    <row r="935" spans="1:4" x14ac:dyDescent="0.35">
      <c r="A935" s="16" t="s">
        <v>1120</v>
      </c>
      <c r="B935">
        <v>0</v>
      </c>
      <c r="C935">
        <v>0</v>
      </c>
      <c r="D935">
        <v>0</v>
      </c>
    </row>
    <row r="936" spans="1:4" x14ac:dyDescent="0.35">
      <c r="A936" s="16" t="s">
        <v>1121</v>
      </c>
      <c r="B936">
        <v>0</v>
      </c>
      <c r="C936">
        <v>0</v>
      </c>
      <c r="D936">
        <v>0</v>
      </c>
    </row>
    <row r="937" spans="1:4" x14ac:dyDescent="0.35">
      <c r="A937" s="16" t="s">
        <v>1122</v>
      </c>
      <c r="B937">
        <v>0.74329999999999996</v>
      </c>
      <c r="C937">
        <v>2.2450000000000001E-2</v>
      </c>
      <c r="D937">
        <v>2.2450000000000001E-2</v>
      </c>
    </row>
    <row r="938" spans="1:4" x14ac:dyDescent="0.35">
      <c r="A938" s="16" t="s">
        <v>1123</v>
      </c>
      <c r="B938">
        <v>0</v>
      </c>
      <c r="C938">
        <v>3.5189999999999999E-2</v>
      </c>
      <c r="D938">
        <v>3.5189999999999999E-2</v>
      </c>
    </row>
    <row r="939" spans="1:4" x14ac:dyDescent="0.35">
      <c r="A939" s="16" t="s">
        <v>1124</v>
      </c>
      <c r="B939">
        <v>0.16700000000000001</v>
      </c>
      <c r="C939">
        <v>4.07707</v>
      </c>
      <c r="D939">
        <v>0</v>
      </c>
    </row>
    <row r="940" spans="1:4" x14ac:dyDescent="0.35">
      <c r="A940" s="16" t="s">
        <v>1125</v>
      </c>
      <c r="B940">
        <v>0</v>
      </c>
      <c r="C940">
        <v>2.5729999999999999E-2</v>
      </c>
      <c r="D940">
        <v>0</v>
      </c>
    </row>
    <row r="941" spans="1:4" x14ac:dyDescent="0.35">
      <c r="A941" s="16">
        <v>105876</v>
      </c>
      <c r="B941">
        <v>0</v>
      </c>
      <c r="C941">
        <v>1.82E-3</v>
      </c>
      <c r="D941">
        <v>0</v>
      </c>
    </row>
    <row r="942" spans="1:4" x14ac:dyDescent="0.35">
      <c r="A942" s="16" t="s">
        <v>1126</v>
      </c>
      <c r="B942">
        <v>0.99329999999999996</v>
      </c>
      <c r="C942">
        <v>1.231E-2</v>
      </c>
      <c r="D942">
        <v>1.231E-2</v>
      </c>
    </row>
    <row r="943" spans="1:4" x14ac:dyDescent="0.35">
      <c r="A943" s="16" t="s">
        <v>1127</v>
      </c>
      <c r="B943">
        <v>0</v>
      </c>
      <c r="C943">
        <v>0</v>
      </c>
      <c r="D943">
        <v>0</v>
      </c>
    </row>
    <row r="944" spans="1:4" x14ac:dyDescent="0.35">
      <c r="A944" s="16" t="s">
        <v>1128</v>
      </c>
      <c r="B944">
        <v>0</v>
      </c>
      <c r="C944">
        <v>4.5300000000000002E-3</v>
      </c>
      <c r="D944">
        <v>0</v>
      </c>
    </row>
    <row r="945" spans="1:4" x14ac:dyDescent="0.35">
      <c r="A945" s="16" t="s">
        <v>1129</v>
      </c>
      <c r="B945">
        <v>0</v>
      </c>
      <c r="C945">
        <v>4.5300000000000002E-3</v>
      </c>
      <c r="D945">
        <v>0</v>
      </c>
    </row>
    <row r="946" spans="1:4" x14ac:dyDescent="0.35">
      <c r="A946" s="16" t="s">
        <v>1130</v>
      </c>
      <c r="B946">
        <v>0</v>
      </c>
      <c r="C946">
        <v>8.8999999999999995E-4</v>
      </c>
      <c r="D946">
        <v>0</v>
      </c>
    </row>
    <row r="947" spans="1:4" x14ac:dyDescent="0.35">
      <c r="A947" s="16">
        <v>101079</v>
      </c>
      <c r="B947">
        <v>0.57996999999999999</v>
      </c>
      <c r="C947">
        <v>8.3599999999999994E-3</v>
      </c>
      <c r="D947">
        <v>8.3599999999999994E-3</v>
      </c>
    </row>
    <row r="948" spans="1:4" x14ac:dyDescent="0.35">
      <c r="A948" s="16">
        <v>103897</v>
      </c>
      <c r="B948">
        <v>0.58030000000000004</v>
      </c>
      <c r="C948">
        <v>3.073E-2</v>
      </c>
      <c r="D948">
        <v>3.073E-2</v>
      </c>
    </row>
    <row r="949" spans="1:4" x14ac:dyDescent="0.35">
      <c r="A949" s="16" t="s">
        <v>1131</v>
      </c>
      <c r="B949">
        <v>0</v>
      </c>
      <c r="C949">
        <v>0</v>
      </c>
      <c r="D949">
        <v>0</v>
      </c>
    </row>
    <row r="950" spans="1:4" x14ac:dyDescent="0.35">
      <c r="A950" s="16" t="s">
        <v>1132</v>
      </c>
      <c r="B950">
        <v>0</v>
      </c>
      <c r="C950">
        <v>4.5300000000000002E-3</v>
      </c>
      <c r="D950">
        <v>0</v>
      </c>
    </row>
    <row r="951" spans="1:4" x14ac:dyDescent="0.35">
      <c r="A951" s="16" t="s">
        <v>1133</v>
      </c>
      <c r="B951">
        <v>0</v>
      </c>
      <c r="C951">
        <v>4.5300000000000002E-3</v>
      </c>
      <c r="D951">
        <v>0</v>
      </c>
    </row>
    <row r="952" spans="1:4" x14ac:dyDescent="0.35">
      <c r="A952" s="16" t="s">
        <v>1134</v>
      </c>
      <c r="B952">
        <v>0.185</v>
      </c>
      <c r="C952">
        <v>0.95</v>
      </c>
      <c r="D952">
        <v>0</v>
      </c>
    </row>
    <row r="953" spans="1:4" x14ac:dyDescent="0.35">
      <c r="A953" s="16" t="s">
        <v>1135</v>
      </c>
      <c r="B953">
        <v>0.125</v>
      </c>
      <c r="C953">
        <v>0.15831999999999999</v>
      </c>
      <c r="D953">
        <v>0</v>
      </c>
    </row>
    <row r="954" spans="1:4" x14ac:dyDescent="0.35">
      <c r="A954" s="16" t="s">
        <v>1136</v>
      </c>
      <c r="B954">
        <v>0</v>
      </c>
      <c r="C954">
        <v>1.6670000000000001E-2</v>
      </c>
      <c r="D954">
        <v>1.6670000000000001E-2</v>
      </c>
    </row>
    <row r="955" spans="1:4" x14ac:dyDescent="0.35">
      <c r="A955" s="16" t="s">
        <v>1137</v>
      </c>
      <c r="B955">
        <v>0.6633</v>
      </c>
      <c r="C955">
        <v>2.4719999999999999E-2</v>
      </c>
      <c r="D955">
        <v>2.4719999999999999E-2</v>
      </c>
    </row>
    <row r="956" spans="1:4" x14ac:dyDescent="0.35">
      <c r="A956" s="16" t="s">
        <v>1138</v>
      </c>
      <c r="B956">
        <v>0</v>
      </c>
      <c r="C956">
        <v>4.5300000000000002E-3</v>
      </c>
      <c r="D956">
        <v>0</v>
      </c>
    </row>
    <row r="957" spans="1:4" x14ac:dyDescent="0.35">
      <c r="A957" s="16" t="s">
        <v>1139</v>
      </c>
      <c r="B957">
        <v>0.2</v>
      </c>
      <c r="C957">
        <v>8.3300000000000006E-3</v>
      </c>
      <c r="D957">
        <v>8.3300000000000006E-3</v>
      </c>
    </row>
    <row r="958" spans="1:4" x14ac:dyDescent="0.35">
      <c r="A958" s="16">
        <v>106056</v>
      </c>
      <c r="B958">
        <v>0</v>
      </c>
      <c r="C958">
        <v>0.21667</v>
      </c>
      <c r="D958">
        <v>0.21667</v>
      </c>
    </row>
    <row r="959" spans="1:4" x14ac:dyDescent="0.35">
      <c r="A959" s="16" t="s">
        <v>1140</v>
      </c>
      <c r="B959">
        <v>0.1</v>
      </c>
      <c r="C959">
        <v>1.1299999999999999E-2</v>
      </c>
      <c r="D959">
        <v>1.1299999999999999E-2</v>
      </c>
    </row>
    <row r="960" spans="1:4" x14ac:dyDescent="0.35">
      <c r="A960" s="16" t="s">
        <v>1141</v>
      </c>
      <c r="B960">
        <v>0.1</v>
      </c>
      <c r="C960">
        <v>0.04</v>
      </c>
      <c r="D960">
        <v>0.04</v>
      </c>
    </row>
    <row r="961" spans="1:4" x14ac:dyDescent="0.35">
      <c r="A961" s="16" t="s">
        <v>1142</v>
      </c>
      <c r="B961">
        <v>0</v>
      </c>
      <c r="C961">
        <v>4.5300000000000002E-3</v>
      </c>
      <c r="D961">
        <v>0</v>
      </c>
    </row>
    <row r="962" spans="1:4" x14ac:dyDescent="0.35">
      <c r="A962" s="16" t="s">
        <v>1143</v>
      </c>
      <c r="B962">
        <v>0</v>
      </c>
      <c r="C962">
        <v>4.5300000000000002E-3</v>
      </c>
      <c r="D962">
        <v>0</v>
      </c>
    </row>
    <row r="963" spans="1:4" x14ac:dyDescent="0.35">
      <c r="A963" s="16" t="s">
        <v>1144</v>
      </c>
      <c r="B963">
        <v>0.17</v>
      </c>
      <c r="C963">
        <v>3.06359</v>
      </c>
      <c r="D963">
        <v>0</v>
      </c>
    </row>
    <row r="964" spans="1:4" x14ac:dyDescent="0.35">
      <c r="A964" s="16" t="s">
        <v>1145</v>
      </c>
      <c r="B964">
        <v>0.16700000000000001</v>
      </c>
      <c r="C964">
        <v>2.8933</v>
      </c>
      <c r="D964">
        <v>0</v>
      </c>
    </row>
    <row r="965" spans="1:4" x14ac:dyDescent="0.35">
      <c r="A965" s="16">
        <v>101148</v>
      </c>
      <c r="B965">
        <v>1.8332999999999999</v>
      </c>
      <c r="C965">
        <v>9.2660000000000006E-2</v>
      </c>
      <c r="D965">
        <v>9.2660000000000006E-2</v>
      </c>
    </row>
    <row r="966" spans="1:4" x14ac:dyDescent="0.35">
      <c r="A966" s="16" t="s">
        <v>228</v>
      </c>
      <c r="B966">
        <v>0.6633</v>
      </c>
      <c r="C966">
        <v>4.9669999999999999E-2</v>
      </c>
      <c r="D966">
        <v>1.772E-2</v>
      </c>
    </row>
    <row r="967" spans="1:4" x14ac:dyDescent="0.35">
      <c r="A967" s="16" t="s">
        <v>1146</v>
      </c>
      <c r="B967">
        <v>0.16700000000000001</v>
      </c>
      <c r="C967">
        <v>2.1100000000000001E-2</v>
      </c>
      <c r="D967">
        <v>2.1100000000000001E-2</v>
      </c>
    </row>
    <row r="968" spans="1:4" x14ac:dyDescent="0.35">
      <c r="A968" s="16" t="s">
        <v>1147</v>
      </c>
      <c r="B968">
        <v>0</v>
      </c>
      <c r="C968">
        <v>4.5300000000000002E-3</v>
      </c>
      <c r="D968">
        <v>0</v>
      </c>
    </row>
    <row r="969" spans="1:4" x14ac:dyDescent="0.35">
      <c r="A969" s="16" t="s">
        <v>1148</v>
      </c>
      <c r="B969">
        <v>0</v>
      </c>
      <c r="C969">
        <v>4.5300000000000002E-3</v>
      </c>
      <c r="D969">
        <v>0</v>
      </c>
    </row>
    <row r="970" spans="1:4" x14ac:dyDescent="0.35">
      <c r="A970" s="16" t="s">
        <v>1149</v>
      </c>
      <c r="B970">
        <v>0</v>
      </c>
      <c r="C970">
        <v>0</v>
      </c>
      <c r="D970">
        <v>0</v>
      </c>
    </row>
    <row r="971" spans="1:4" x14ac:dyDescent="0.35">
      <c r="A971" s="16" t="s">
        <v>145</v>
      </c>
      <c r="B971">
        <v>0.125</v>
      </c>
      <c r="C971">
        <v>0.21704999999999999</v>
      </c>
      <c r="D971">
        <v>0</v>
      </c>
    </row>
    <row r="972" spans="1:4" x14ac:dyDescent="0.35">
      <c r="A972" s="16" t="s">
        <v>1150</v>
      </c>
      <c r="B972">
        <v>0</v>
      </c>
      <c r="C972">
        <v>4.5300000000000002E-3</v>
      </c>
      <c r="D972">
        <v>0</v>
      </c>
    </row>
    <row r="973" spans="1:4" x14ac:dyDescent="0.35">
      <c r="A973" s="16" t="s">
        <v>1151</v>
      </c>
      <c r="B973">
        <v>0</v>
      </c>
      <c r="C973">
        <v>4.5300000000000002E-3</v>
      </c>
      <c r="D973">
        <v>0</v>
      </c>
    </row>
    <row r="974" spans="1:4" x14ac:dyDescent="0.35">
      <c r="A974" s="16" t="s">
        <v>1152</v>
      </c>
      <c r="B974">
        <v>8.3000000000000004E-2</v>
      </c>
      <c r="C974">
        <v>0.215</v>
      </c>
      <c r="D974">
        <v>0</v>
      </c>
    </row>
    <row r="975" spans="1:4" x14ac:dyDescent="0.35">
      <c r="A975" s="16" t="s">
        <v>1153</v>
      </c>
      <c r="B975">
        <v>0.9103</v>
      </c>
      <c r="C975">
        <v>2.938E-2</v>
      </c>
      <c r="D975">
        <v>2.938E-2</v>
      </c>
    </row>
    <row r="976" spans="1:4" x14ac:dyDescent="0.35">
      <c r="A976" s="16" t="s">
        <v>1154</v>
      </c>
      <c r="B976">
        <v>0</v>
      </c>
      <c r="C976">
        <v>4.5300000000000002E-3</v>
      </c>
      <c r="D976">
        <v>0</v>
      </c>
    </row>
    <row r="977" spans="1:4" x14ac:dyDescent="0.35">
      <c r="A977" s="16" t="s">
        <v>1155</v>
      </c>
      <c r="B977">
        <v>0</v>
      </c>
      <c r="C977">
        <v>4.5300000000000002E-3</v>
      </c>
      <c r="D977">
        <v>0</v>
      </c>
    </row>
    <row r="978" spans="1:4" x14ac:dyDescent="0.35">
      <c r="A978" s="16" t="s">
        <v>1156</v>
      </c>
      <c r="B978">
        <v>0</v>
      </c>
      <c r="C978">
        <v>4.5300000000000002E-3</v>
      </c>
      <c r="D978">
        <v>0</v>
      </c>
    </row>
    <row r="979" spans="1:4" x14ac:dyDescent="0.35">
      <c r="A979" s="16" t="s">
        <v>1157</v>
      </c>
      <c r="B979">
        <v>0</v>
      </c>
      <c r="C979">
        <v>4.5300000000000002E-3</v>
      </c>
      <c r="D979">
        <v>0</v>
      </c>
    </row>
    <row r="980" spans="1:4" x14ac:dyDescent="0.35">
      <c r="A980" s="16" t="s">
        <v>1158</v>
      </c>
      <c r="B980">
        <v>0.17</v>
      </c>
      <c r="C980">
        <v>1.7</v>
      </c>
      <c r="D980">
        <v>0</v>
      </c>
    </row>
    <row r="981" spans="1:4" x14ac:dyDescent="0.35">
      <c r="A981" s="16" t="s">
        <v>1159</v>
      </c>
      <c r="B981">
        <v>0.125</v>
      </c>
      <c r="C981">
        <v>0.19295000000000001</v>
      </c>
      <c r="D981">
        <v>0</v>
      </c>
    </row>
    <row r="982" spans="1:4" x14ac:dyDescent="0.35">
      <c r="A982" s="16" t="s">
        <v>1160</v>
      </c>
      <c r="B982">
        <v>0</v>
      </c>
      <c r="C982">
        <v>0.3</v>
      </c>
      <c r="D982">
        <v>0.3</v>
      </c>
    </row>
    <row r="983" spans="1:4" x14ac:dyDescent="0.35">
      <c r="A983" s="16">
        <v>101219</v>
      </c>
      <c r="B983">
        <v>0.33</v>
      </c>
      <c r="C983">
        <v>0.54098000000000002</v>
      </c>
      <c r="D983">
        <v>0.54098000000000002</v>
      </c>
    </row>
    <row r="984" spans="1:4" x14ac:dyDescent="0.35">
      <c r="A984" s="16">
        <v>104469</v>
      </c>
      <c r="B984">
        <v>0</v>
      </c>
      <c r="C984">
        <v>0.5</v>
      </c>
      <c r="D984">
        <v>0</v>
      </c>
    </row>
    <row r="985" spans="1:4" x14ac:dyDescent="0.35">
      <c r="A985" s="16">
        <v>104769</v>
      </c>
      <c r="B985">
        <v>0</v>
      </c>
      <c r="C985">
        <v>5.4200000000000003E-3</v>
      </c>
      <c r="D985">
        <v>0</v>
      </c>
    </row>
    <row r="986" spans="1:4" x14ac:dyDescent="0.35">
      <c r="A986" s="16" t="s">
        <v>1161</v>
      </c>
      <c r="B986">
        <v>0.1</v>
      </c>
      <c r="C986">
        <v>0.25</v>
      </c>
      <c r="D986">
        <v>0.25</v>
      </c>
    </row>
    <row r="987" spans="1:4" x14ac:dyDescent="0.35">
      <c r="A987" s="16" t="s">
        <v>1162</v>
      </c>
      <c r="B987">
        <v>0</v>
      </c>
      <c r="C987">
        <v>2.7100000000000002E-3</v>
      </c>
      <c r="D987">
        <v>0</v>
      </c>
    </row>
    <row r="988" spans="1:4" x14ac:dyDescent="0.35">
      <c r="A988" s="16" t="s">
        <v>1163</v>
      </c>
      <c r="B988">
        <v>0</v>
      </c>
      <c r="C988">
        <v>5.0689999999999999E-2</v>
      </c>
      <c r="D988">
        <v>5.0689999999999999E-2</v>
      </c>
    </row>
    <row r="989" spans="1:4" x14ac:dyDescent="0.35">
      <c r="A989" s="16" t="s">
        <v>1164</v>
      </c>
      <c r="B989">
        <v>8.3000000000000004E-2</v>
      </c>
      <c r="C989">
        <v>0.04</v>
      </c>
      <c r="D989">
        <v>0.04</v>
      </c>
    </row>
    <row r="990" spans="1:4" x14ac:dyDescent="0.35">
      <c r="A990" s="16" t="s">
        <v>1165</v>
      </c>
      <c r="B990">
        <v>0</v>
      </c>
      <c r="C990">
        <v>4.5300000000000002E-3</v>
      </c>
      <c r="D990">
        <v>0</v>
      </c>
    </row>
    <row r="991" spans="1:4" x14ac:dyDescent="0.35">
      <c r="A991" s="16" t="s">
        <v>1166</v>
      </c>
      <c r="B991">
        <v>0.6633</v>
      </c>
      <c r="C991">
        <v>7.6999999999999999E-2</v>
      </c>
      <c r="D991">
        <v>7.6999999999999999E-2</v>
      </c>
    </row>
    <row r="992" spans="1:4" x14ac:dyDescent="0.35">
      <c r="A992" s="16" t="s">
        <v>1167</v>
      </c>
      <c r="B992">
        <v>0</v>
      </c>
      <c r="C992">
        <v>4.5300000000000002E-3</v>
      </c>
      <c r="D992">
        <v>0</v>
      </c>
    </row>
    <row r="993" spans="1:4" x14ac:dyDescent="0.35">
      <c r="A993" s="16" t="s">
        <v>1168</v>
      </c>
      <c r="B993">
        <v>0</v>
      </c>
      <c r="C993">
        <v>4.5300000000000002E-3</v>
      </c>
      <c r="D993">
        <v>0</v>
      </c>
    </row>
    <row r="994" spans="1:4" x14ac:dyDescent="0.35">
      <c r="A994" s="16" t="s">
        <v>1169</v>
      </c>
      <c r="B994">
        <v>0.4133</v>
      </c>
      <c r="C994">
        <v>8.7200000000000003E-3</v>
      </c>
      <c r="D994">
        <v>8.7200000000000003E-3</v>
      </c>
    </row>
    <row r="995" spans="1:4" x14ac:dyDescent="0.35">
      <c r="A995" s="16" t="s">
        <v>290</v>
      </c>
      <c r="B995">
        <v>0.1</v>
      </c>
      <c r="C995">
        <v>4.1000000000000002E-2</v>
      </c>
      <c r="D995">
        <v>4.1000000000000002E-2</v>
      </c>
    </row>
    <row r="996" spans="1:4" x14ac:dyDescent="0.35">
      <c r="A996" s="16" t="s">
        <v>1170</v>
      </c>
      <c r="B996">
        <v>0</v>
      </c>
      <c r="C996">
        <v>1.4634199999999999</v>
      </c>
      <c r="D996">
        <v>0</v>
      </c>
    </row>
    <row r="997" spans="1:4" x14ac:dyDescent="0.35">
      <c r="A997" s="16" t="s">
        <v>1171</v>
      </c>
      <c r="B997">
        <v>0</v>
      </c>
      <c r="C997">
        <v>1.50871</v>
      </c>
      <c r="D997">
        <v>0</v>
      </c>
    </row>
    <row r="998" spans="1:4" x14ac:dyDescent="0.35">
      <c r="A998" s="16" t="s">
        <v>1172</v>
      </c>
      <c r="B998">
        <v>0</v>
      </c>
      <c r="C998">
        <v>4.5300000000000002E-3</v>
      </c>
      <c r="D998">
        <v>0</v>
      </c>
    </row>
    <row r="999" spans="1:4" x14ac:dyDescent="0.35">
      <c r="A999" s="16" t="s">
        <v>1173</v>
      </c>
      <c r="B999">
        <v>0.25</v>
      </c>
      <c r="C999">
        <v>3.5339999999999998</v>
      </c>
      <c r="D999">
        <v>0</v>
      </c>
    </row>
    <row r="1000" spans="1:4" x14ac:dyDescent="0.35">
      <c r="A1000" s="16" t="s">
        <v>1174</v>
      </c>
      <c r="B1000">
        <v>0.21</v>
      </c>
      <c r="C1000">
        <v>0.23943999999999999</v>
      </c>
      <c r="D1000">
        <v>0</v>
      </c>
    </row>
    <row r="1001" spans="1:4" x14ac:dyDescent="0.35">
      <c r="A1001" s="16" t="s">
        <v>1175</v>
      </c>
      <c r="B1001">
        <v>0.1</v>
      </c>
      <c r="C1001">
        <v>7.6899999999999996E-2</v>
      </c>
      <c r="D1001">
        <v>7.6899999999999996E-2</v>
      </c>
    </row>
    <row r="1002" spans="1:4" x14ac:dyDescent="0.35">
      <c r="A1002" s="16" t="s">
        <v>1176</v>
      </c>
      <c r="B1002">
        <v>0.17</v>
      </c>
      <c r="C1002">
        <v>1.54077</v>
      </c>
      <c r="D1002">
        <v>0</v>
      </c>
    </row>
    <row r="1003" spans="1:4" x14ac:dyDescent="0.35">
      <c r="A1003" s="16" t="s">
        <v>1177</v>
      </c>
      <c r="B1003">
        <v>0.21</v>
      </c>
      <c r="C1003">
        <v>0.65434000000000003</v>
      </c>
      <c r="D1003">
        <v>0</v>
      </c>
    </row>
    <row r="1004" spans="1:4" x14ac:dyDescent="0.35">
      <c r="A1004" s="16" t="s">
        <v>1178</v>
      </c>
      <c r="B1004">
        <v>0.1</v>
      </c>
      <c r="C1004">
        <v>0.16</v>
      </c>
      <c r="D1004">
        <v>0.16</v>
      </c>
    </row>
    <row r="1005" spans="1:4" x14ac:dyDescent="0.35">
      <c r="A1005" s="16" t="s">
        <v>1179</v>
      </c>
      <c r="B1005">
        <v>1.0832999999999999</v>
      </c>
      <c r="C1005">
        <v>3.5000000000000003E-2</v>
      </c>
      <c r="D1005">
        <v>3.5000000000000003E-2</v>
      </c>
    </row>
    <row r="1006" spans="1:4" x14ac:dyDescent="0.35">
      <c r="A1006" s="16" t="s">
        <v>213</v>
      </c>
      <c r="B1006">
        <v>0.16700000000000001</v>
      </c>
      <c r="C1006">
        <v>3.4299999999999997E-2</v>
      </c>
      <c r="D1006">
        <v>3.4299999999999997E-2</v>
      </c>
    </row>
    <row r="1007" spans="1:4" x14ac:dyDescent="0.35">
      <c r="A1007" s="16" t="s">
        <v>1180</v>
      </c>
      <c r="B1007">
        <v>0</v>
      </c>
      <c r="C1007">
        <v>4.5300000000000002E-3</v>
      </c>
      <c r="D1007">
        <v>0</v>
      </c>
    </row>
    <row r="1008" spans="1:4" x14ac:dyDescent="0.35">
      <c r="A1008" s="16" t="s">
        <v>1181</v>
      </c>
      <c r="B1008">
        <v>0</v>
      </c>
      <c r="C1008">
        <v>4.5300000000000002E-3</v>
      </c>
      <c r="D1008">
        <v>0</v>
      </c>
    </row>
    <row r="1009" spans="1:4" x14ac:dyDescent="0.35">
      <c r="A1009" s="16" t="s">
        <v>1182</v>
      </c>
      <c r="B1009">
        <v>0</v>
      </c>
      <c r="C1009">
        <v>4.5300000000000002E-3</v>
      </c>
      <c r="D1009">
        <v>0</v>
      </c>
    </row>
    <row r="1010" spans="1:4" x14ac:dyDescent="0.35">
      <c r="A1010" s="16" t="s">
        <v>1183</v>
      </c>
      <c r="B1010">
        <v>0.17</v>
      </c>
      <c r="C1010">
        <v>1.37591</v>
      </c>
      <c r="D1010">
        <v>0</v>
      </c>
    </row>
    <row r="1011" spans="1:4" x14ac:dyDescent="0.35">
      <c r="A1011" s="16" t="s">
        <v>1184</v>
      </c>
      <c r="B1011">
        <v>0.16700000000000001</v>
      </c>
      <c r="C1011">
        <v>4</v>
      </c>
      <c r="D1011">
        <v>0</v>
      </c>
    </row>
    <row r="1012" spans="1:4" x14ac:dyDescent="0.35">
      <c r="A1012" s="16" t="s">
        <v>1185</v>
      </c>
      <c r="B1012">
        <v>0</v>
      </c>
      <c r="C1012">
        <v>3.9E-2</v>
      </c>
      <c r="D1012">
        <v>0</v>
      </c>
    </row>
    <row r="1013" spans="1:4" x14ac:dyDescent="0.35">
      <c r="A1013" s="16" t="s">
        <v>1186</v>
      </c>
      <c r="B1013">
        <v>0.16700000000000001</v>
      </c>
      <c r="C1013">
        <v>0.05</v>
      </c>
      <c r="D1013">
        <v>0</v>
      </c>
    </row>
    <row r="1014" spans="1:4" x14ac:dyDescent="0.35">
      <c r="A1014" s="16" t="s">
        <v>1187</v>
      </c>
      <c r="B1014">
        <v>0.1</v>
      </c>
      <c r="C1014">
        <v>4.1669999999999999E-2</v>
      </c>
      <c r="D1014">
        <v>4.1669999999999999E-2</v>
      </c>
    </row>
    <row r="1015" spans="1:4" x14ac:dyDescent="0.35">
      <c r="A1015" s="16">
        <v>100549</v>
      </c>
      <c r="B1015">
        <v>0</v>
      </c>
      <c r="C1015">
        <v>1.2500000000000001E-2</v>
      </c>
      <c r="D1015">
        <v>0</v>
      </c>
    </row>
    <row r="1016" spans="1:4" x14ac:dyDescent="0.35">
      <c r="A1016" s="16" t="s">
        <v>1188</v>
      </c>
      <c r="B1016">
        <v>0.58330000000000004</v>
      </c>
      <c r="C1016">
        <v>8.6E-3</v>
      </c>
      <c r="D1016">
        <v>8.6E-3</v>
      </c>
    </row>
    <row r="1017" spans="1:4" x14ac:dyDescent="0.35">
      <c r="A1017" s="16">
        <v>103862</v>
      </c>
      <c r="B1017">
        <v>0.4133</v>
      </c>
      <c r="C1017">
        <v>4.657E-2</v>
      </c>
      <c r="D1017">
        <v>4.657E-2</v>
      </c>
    </row>
    <row r="1018" spans="1:4" x14ac:dyDescent="0.35">
      <c r="A1018" s="16" t="s">
        <v>1189</v>
      </c>
      <c r="B1018">
        <v>0.25</v>
      </c>
      <c r="C1018">
        <v>6</v>
      </c>
      <c r="D1018">
        <v>0</v>
      </c>
    </row>
    <row r="1019" spans="1:4" x14ac:dyDescent="0.35">
      <c r="A1019" s="16" t="s">
        <v>1190</v>
      </c>
      <c r="B1019">
        <v>0.25</v>
      </c>
      <c r="C1019">
        <v>0.38</v>
      </c>
      <c r="D1019">
        <v>0</v>
      </c>
    </row>
    <row r="1020" spans="1:4" x14ac:dyDescent="0.35">
      <c r="A1020" s="16" t="s">
        <v>1191</v>
      </c>
      <c r="B1020">
        <v>0</v>
      </c>
      <c r="C1020">
        <v>2.5729999999999999E-2</v>
      </c>
      <c r="D1020">
        <v>0</v>
      </c>
    </row>
    <row r="1021" spans="1:4" x14ac:dyDescent="0.35">
      <c r="A1021" s="16" t="s">
        <v>1192</v>
      </c>
      <c r="B1021">
        <v>0</v>
      </c>
      <c r="C1021">
        <v>4.5300000000000002E-3</v>
      </c>
      <c r="D1021">
        <v>0</v>
      </c>
    </row>
    <row r="1022" spans="1:4" x14ac:dyDescent="0.35">
      <c r="A1022" s="16" t="s">
        <v>1193</v>
      </c>
      <c r="B1022">
        <v>0.25</v>
      </c>
      <c r="C1022">
        <v>2.7</v>
      </c>
      <c r="D1022">
        <v>0</v>
      </c>
    </row>
    <row r="1023" spans="1:4" x14ac:dyDescent="0.35">
      <c r="A1023" s="16" t="s">
        <v>1194</v>
      </c>
      <c r="B1023">
        <v>0.21</v>
      </c>
      <c r="C1023">
        <v>0.65452999999999995</v>
      </c>
      <c r="D1023">
        <v>0</v>
      </c>
    </row>
    <row r="1024" spans="1:4" x14ac:dyDescent="0.35">
      <c r="A1024" s="16" t="s">
        <v>1195</v>
      </c>
      <c r="B1024">
        <v>0.125</v>
      </c>
      <c r="C1024">
        <v>0.2</v>
      </c>
      <c r="D1024">
        <v>0</v>
      </c>
    </row>
    <row r="1025" spans="1:4" x14ac:dyDescent="0.35">
      <c r="A1025" s="22">
        <v>23012</v>
      </c>
      <c r="B1025">
        <v>0.33</v>
      </c>
      <c r="C1025">
        <v>2.1350000000000001E-2</v>
      </c>
      <c r="D1025">
        <v>2.1350000000000001E-2</v>
      </c>
    </row>
    <row r="1026" spans="1:4" x14ac:dyDescent="0.35">
      <c r="A1026" s="16">
        <v>101264</v>
      </c>
      <c r="B1026">
        <v>0.74329999999999996</v>
      </c>
      <c r="C1026">
        <v>8.43E-2</v>
      </c>
      <c r="D1026">
        <v>8.43E-2</v>
      </c>
    </row>
    <row r="1027" spans="1:4" x14ac:dyDescent="0.35">
      <c r="A1027" s="16" t="s">
        <v>1196</v>
      </c>
      <c r="B1027">
        <v>0</v>
      </c>
      <c r="C1027">
        <v>1.5313600000000001</v>
      </c>
      <c r="D1027">
        <v>0</v>
      </c>
    </row>
    <row r="1028" spans="1:4" x14ac:dyDescent="0.35">
      <c r="A1028" s="16" t="s">
        <v>1197</v>
      </c>
      <c r="B1028">
        <v>0.83330000000000004</v>
      </c>
      <c r="C1028">
        <v>4.061E-2</v>
      </c>
      <c r="D1028">
        <v>3.5709999999999999E-2</v>
      </c>
    </row>
    <row r="1029" spans="1:4" x14ac:dyDescent="0.35">
      <c r="A1029" s="16" t="s">
        <v>1198</v>
      </c>
      <c r="B1029">
        <v>0.125</v>
      </c>
      <c r="C1029">
        <v>0.45</v>
      </c>
      <c r="D1029">
        <v>0</v>
      </c>
    </row>
    <row r="1030" spans="1:4" x14ac:dyDescent="0.35">
      <c r="A1030" s="16" t="s">
        <v>1199</v>
      </c>
      <c r="B1030">
        <v>0.16700000000000001</v>
      </c>
      <c r="C1030">
        <v>4.2</v>
      </c>
      <c r="D1030">
        <v>0</v>
      </c>
    </row>
    <row r="1031" spans="1:4" x14ac:dyDescent="0.35">
      <c r="A1031" s="16" t="s">
        <v>1200</v>
      </c>
      <c r="B1031">
        <v>0.25</v>
      </c>
      <c r="C1031">
        <v>8.1020099999999999</v>
      </c>
      <c r="D1031">
        <v>0</v>
      </c>
    </row>
    <row r="1032" spans="1:4" x14ac:dyDescent="0.35">
      <c r="A1032" s="16" t="s">
        <v>1201</v>
      </c>
      <c r="B1032">
        <v>0</v>
      </c>
      <c r="C1032">
        <v>0.23333000000000001</v>
      </c>
      <c r="D1032">
        <v>0.23333000000000001</v>
      </c>
    </row>
    <row r="1033" spans="1:4" x14ac:dyDescent="0.35">
      <c r="A1033" s="16" t="s">
        <v>1202</v>
      </c>
      <c r="B1033">
        <v>1.49997</v>
      </c>
      <c r="C1033">
        <v>3.2980000000000002E-2</v>
      </c>
      <c r="D1033">
        <v>3.2980000000000002E-2</v>
      </c>
    </row>
    <row r="1034" spans="1:4" x14ac:dyDescent="0.35">
      <c r="A1034" s="16" t="s">
        <v>1203</v>
      </c>
      <c r="B1034">
        <v>0</v>
      </c>
      <c r="C1034">
        <v>4.5300000000000002E-3</v>
      </c>
      <c r="D1034">
        <v>0</v>
      </c>
    </row>
    <row r="1035" spans="1:4" x14ac:dyDescent="0.35">
      <c r="A1035" s="16">
        <v>101401</v>
      </c>
      <c r="B1035">
        <v>1.24996</v>
      </c>
      <c r="C1035">
        <v>4.3880000000000002E-2</v>
      </c>
      <c r="D1035">
        <v>4.3880000000000002E-2</v>
      </c>
    </row>
    <row r="1036" spans="1:4" x14ac:dyDescent="0.35">
      <c r="A1036" s="16" t="s">
        <v>1204</v>
      </c>
      <c r="B1036">
        <v>0.33</v>
      </c>
      <c r="C1036">
        <v>8.0800000000000004E-3</v>
      </c>
      <c r="D1036">
        <v>8.0800000000000004E-3</v>
      </c>
    </row>
    <row r="1037" spans="1:4" x14ac:dyDescent="0.35">
      <c r="A1037" s="16" t="s">
        <v>1205</v>
      </c>
      <c r="B1037">
        <v>0</v>
      </c>
      <c r="C1037">
        <v>0.33333000000000002</v>
      </c>
      <c r="D1037">
        <v>0</v>
      </c>
    </row>
    <row r="1038" spans="1:4" x14ac:dyDescent="0.35">
      <c r="A1038" s="16" t="s">
        <v>1206</v>
      </c>
      <c r="B1038">
        <v>0.125</v>
      </c>
      <c r="C1038">
        <v>0.28999999999999998</v>
      </c>
      <c r="D1038">
        <v>0</v>
      </c>
    </row>
    <row r="1039" spans="1:4" x14ac:dyDescent="0.35">
      <c r="A1039" s="16" t="s">
        <v>1207</v>
      </c>
      <c r="B1039">
        <v>0.1</v>
      </c>
      <c r="C1039">
        <v>0.193</v>
      </c>
      <c r="D1039">
        <v>0.193</v>
      </c>
    </row>
    <row r="1040" spans="1:4" x14ac:dyDescent="0.35">
      <c r="A1040" s="16">
        <v>66885</v>
      </c>
      <c r="B1040">
        <v>0</v>
      </c>
      <c r="C1040">
        <v>0.33400000000000002</v>
      </c>
      <c r="D1040">
        <v>0</v>
      </c>
    </row>
    <row r="1041" spans="1:4" x14ac:dyDescent="0.35">
      <c r="A1041" s="16" t="s">
        <v>1208</v>
      </c>
      <c r="B1041">
        <v>0</v>
      </c>
      <c r="C1041">
        <v>4.5300000000000002E-3</v>
      </c>
      <c r="D1041">
        <v>0</v>
      </c>
    </row>
    <row r="1042" spans="1:4" x14ac:dyDescent="0.35">
      <c r="A1042" s="16" t="s">
        <v>1209</v>
      </c>
      <c r="B1042">
        <v>0</v>
      </c>
      <c r="C1042">
        <v>1.7000000000000001E-2</v>
      </c>
      <c r="D1042">
        <v>1.7000000000000001E-2</v>
      </c>
    </row>
    <row r="1043" spans="1:4" x14ac:dyDescent="0.35">
      <c r="A1043" s="16" t="s">
        <v>1210</v>
      </c>
      <c r="B1043">
        <v>0.125</v>
      </c>
      <c r="C1043">
        <v>0.16667000000000001</v>
      </c>
      <c r="D1043">
        <v>0</v>
      </c>
    </row>
    <row r="1044" spans="1:4" x14ac:dyDescent="0.35">
      <c r="A1044" s="16" t="s">
        <v>1211</v>
      </c>
      <c r="B1044">
        <v>0.21</v>
      </c>
      <c r="C1044">
        <v>0.20699999999999999</v>
      </c>
      <c r="D1044">
        <v>0</v>
      </c>
    </row>
    <row r="1045" spans="1:4" x14ac:dyDescent="0.35">
      <c r="A1045" s="16">
        <v>101158</v>
      </c>
      <c r="B1045">
        <v>0.82330000000000003</v>
      </c>
      <c r="C1045">
        <v>3.7499999999999999E-2</v>
      </c>
      <c r="D1045">
        <v>3.7499999999999999E-2</v>
      </c>
    </row>
    <row r="1046" spans="1:4" x14ac:dyDescent="0.35">
      <c r="A1046" s="16" t="s">
        <v>1212</v>
      </c>
      <c r="B1046">
        <v>1.5832999999999999</v>
      </c>
      <c r="C1046">
        <v>0.21110000000000001</v>
      </c>
      <c r="D1046">
        <v>0.21110000000000001</v>
      </c>
    </row>
    <row r="1047" spans="1:4" x14ac:dyDescent="0.35">
      <c r="A1047" s="16" t="s">
        <v>1213</v>
      </c>
      <c r="B1047">
        <v>0.17</v>
      </c>
      <c r="C1047">
        <v>1.7</v>
      </c>
      <c r="D1047">
        <v>0</v>
      </c>
    </row>
    <row r="1048" spans="1:4" x14ac:dyDescent="0.35">
      <c r="A1048" s="16" t="s">
        <v>1214</v>
      </c>
      <c r="B1048">
        <v>0.21</v>
      </c>
      <c r="C1048">
        <v>0.18</v>
      </c>
      <c r="D1048">
        <v>0</v>
      </c>
    </row>
    <row r="1049" spans="1:4" x14ac:dyDescent="0.35">
      <c r="A1049" s="16" t="s">
        <v>1215</v>
      </c>
      <c r="B1049">
        <v>8.5300000000000001E-2</v>
      </c>
      <c r="C1049">
        <v>5.3929999999999999E-2</v>
      </c>
      <c r="D1049">
        <v>4.3830000000000001E-2</v>
      </c>
    </row>
    <row r="1050" spans="1:4" x14ac:dyDescent="0.35">
      <c r="A1050" s="16" t="s">
        <v>1216</v>
      </c>
      <c r="B1050">
        <v>0.83330000000000004</v>
      </c>
      <c r="C1050">
        <v>4.2959999999999998E-2</v>
      </c>
      <c r="D1050">
        <v>4.2959999999999998E-2</v>
      </c>
    </row>
    <row r="1051" spans="1:4" x14ac:dyDescent="0.35">
      <c r="A1051" s="16" t="s">
        <v>1217</v>
      </c>
      <c r="B1051">
        <v>0.185</v>
      </c>
      <c r="C1051">
        <v>0.505</v>
      </c>
      <c r="D1051">
        <v>0</v>
      </c>
    </row>
    <row r="1052" spans="1:4" x14ac:dyDescent="0.35">
      <c r="A1052" s="16" t="s">
        <v>1218</v>
      </c>
      <c r="B1052">
        <v>0.17</v>
      </c>
      <c r="C1052">
        <v>1.5</v>
      </c>
      <c r="D1052">
        <v>0</v>
      </c>
    </row>
    <row r="1053" spans="1:4" x14ac:dyDescent="0.35">
      <c r="A1053" s="16" t="s">
        <v>1219</v>
      </c>
      <c r="B1053">
        <v>0.21</v>
      </c>
      <c r="C1053">
        <v>0.20399999999999999</v>
      </c>
      <c r="D1053">
        <v>0</v>
      </c>
    </row>
    <row r="1054" spans="1:4" x14ac:dyDescent="0.35">
      <c r="A1054" s="16" t="s">
        <v>1220</v>
      </c>
      <c r="B1054">
        <v>0.16700000000000001</v>
      </c>
      <c r="C1054">
        <v>2</v>
      </c>
      <c r="D1054">
        <v>0</v>
      </c>
    </row>
    <row r="1055" spans="1:4" x14ac:dyDescent="0.35">
      <c r="A1055" s="16" t="s">
        <v>1221</v>
      </c>
      <c r="B1055">
        <v>0.16700000000000001</v>
      </c>
      <c r="C1055">
        <v>0.05</v>
      </c>
      <c r="D1055">
        <v>0</v>
      </c>
    </row>
    <row r="1056" spans="1:4" x14ac:dyDescent="0.35">
      <c r="A1056" s="16">
        <v>100305</v>
      </c>
      <c r="B1056">
        <v>0.17</v>
      </c>
      <c r="C1056">
        <v>0.23799999999999999</v>
      </c>
      <c r="D1056">
        <v>0.23799999999999999</v>
      </c>
    </row>
    <row r="1057" spans="1:4" x14ac:dyDescent="0.35">
      <c r="A1057" s="16" t="s">
        <v>1222</v>
      </c>
      <c r="B1057">
        <v>0</v>
      </c>
      <c r="C1057">
        <v>2.5729999999999999E-2</v>
      </c>
      <c r="D1057">
        <v>0</v>
      </c>
    </row>
    <row r="1058" spans="1:4" x14ac:dyDescent="0.35">
      <c r="A1058" s="16" t="s">
        <v>1223</v>
      </c>
      <c r="B1058">
        <v>0</v>
      </c>
      <c r="C1058">
        <v>4.5300000000000002E-3</v>
      </c>
      <c r="D1058">
        <v>0</v>
      </c>
    </row>
    <row r="1059" spans="1:4" x14ac:dyDescent="0.35">
      <c r="A1059" s="16">
        <v>104298</v>
      </c>
      <c r="B1059">
        <v>0.83330000000000004</v>
      </c>
      <c r="C1059">
        <v>4.369E-2</v>
      </c>
      <c r="D1059">
        <v>4.369E-2</v>
      </c>
    </row>
    <row r="1060" spans="1:4" x14ac:dyDescent="0.35">
      <c r="A1060" s="16" t="s">
        <v>1224</v>
      </c>
      <c r="B1060">
        <v>8.3000000000000004E-2</v>
      </c>
      <c r="C1060">
        <v>0.39</v>
      </c>
      <c r="D1060">
        <v>0</v>
      </c>
    </row>
    <row r="1061" spans="1:4" x14ac:dyDescent="0.35">
      <c r="A1061" s="16" t="s">
        <v>1225</v>
      </c>
      <c r="B1061">
        <v>0.58030000000000004</v>
      </c>
      <c r="C1061">
        <v>3.9100000000000003E-2</v>
      </c>
      <c r="D1061">
        <v>3.9100000000000003E-2</v>
      </c>
    </row>
    <row r="1062" spans="1:4" x14ac:dyDescent="0.35">
      <c r="A1062" s="16" t="s">
        <v>1226</v>
      </c>
      <c r="B1062">
        <v>0.6633</v>
      </c>
      <c r="C1062">
        <v>8.4390000000000007E-2</v>
      </c>
      <c r="D1062">
        <v>8.4390000000000007E-2</v>
      </c>
    </row>
    <row r="1063" spans="1:4" x14ac:dyDescent="0.35">
      <c r="A1063" s="16" t="s">
        <v>1227</v>
      </c>
      <c r="B1063">
        <v>0</v>
      </c>
      <c r="C1063">
        <v>4.5300000000000002E-3</v>
      </c>
      <c r="D1063">
        <v>0</v>
      </c>
    </row>
    <row r="1064" spans="1:4" x14ac:dyDescent="0.35">
      <c r="A1064" s="16" t="s">
        <v>1228</v>
      </c>
      <c r="B1064">
        <v>0.6633</v>
      </c>
      <c r="C1064">
        <v>1.6930000000000001E-2</v>
      </c>
      <c r="D1064">
        <v>1.6930000000000001E-2</v>
      </c>
    </row>
    <row r="1065" spans="1:4" x14ac:dyDescent="0.35">
      <c r="A1065" s="16" t="s">
        <v>1229</v>
      </c>
      <c r="B1065">
        <v>1.0832999999999999</v>
      </c>
      <c r="C1065">
        <v>1.6660000000000001E-2</v>
      </c>
      <c r="D1065">
        <v>1.6660000000000001E-2</v>
      </c>
    </row>
    <row r="1066" spans="1:4" x14ac:dyDescent="0.35">
      <c r="A1066" s="16" t="s">
        <v>1230</v>
      </c>
      <c r="B1066">
        <v>0</v>
      </c>
      <c r="C1066">
        <v>2.7100000000000002E-3</v>
      </c>
      <c r="D1066">
        <v>0</v>
      </c>
    </row>
    <row r="1067" spans="1:4" x14ac:dyDescent="0.35">
      <c r="A1067" s="16" t="s">
        <v>1231</v>
      </c>
      <c r="B1067">
        <v>0</v>
      </c>
      <c r="C1067">
        <v>2.887E-2</v>
      </c>
      <c r="D1067">
        <v>2.887E-2</v>
      </c>
    </row>
    <row r="1068" spans="1:4" x14ac:dyDescent="0.35">
      <c r="A1068" s="16" t="s">
        <v>1232</v>
      </c>
      <c r="B1068">
        <v>0.185</v>
      </c>
      <c r="C1068">
        <v>0.505</v>
      </c>
      <c r="D1068">
        <v>0</v>
      </c>
    </row>
    <row r="1069" spans="1:4" x14ac:dyDescent="0.35">
      <c r="A1069" s="16" t="s">
        <v>1233</v>
      </c>
      <c r="B1069">
        <v>0.21</v>
      </c>
      <c r="C1069">
        <v>0.65452999999999995</v>
      </c>
      <c r="D1069">
        <v>0</v>
      </c>
    </row>
    <row r="1070" spans="1:4" x14ac:dyDescent="0.35">
      <c r="A1070" s="16" t="s">
        <v>1234</v>
      </c>
      <c r="B1070">
        <v>0.25</v>
      </c>
      <c r="C1070">
        <v>1.0045299999999999</v>
      </c>
      <c r="D1070">
        <v>0</v>
      </c>
    </row>
    <row r="1071" spans="1:4" x14ac:dyDescent="0.35">
      <c r="A1071" s="16" t="s">
        <v>1235</v>
      </c>
      <c r="B1071">
        <v>0</v>
      </c>
      <c r="C1071">
        <v>0.10048</v>
      </c>
      <c r="D1071">
        <v>0.10048</v>
      </c>
    </row>
    <row r="1072" spans="1:4" x14ac:dyDescent="0.35">
      <c r="A1072" s="16" t="s">
        <v>1236</v>
      </c>
      <c r="B1072">
        <v>1.0832999999999999</v>
      </c>
      <c r="C1072">
        <v>3.5000000000000003E-2</v>
      </c>
      <c r="D1072">
        <v>3.5000000000000003E-2</v>
      </c>
    </row>
    <row r="1073" spans="1:4" x14ac:dyDescent="0.35">
      <c r="A1073" s="16">
        <v>105622</v>
      </c>
      <c r="B1073">
        <v>0</v>
      </c>
      <c r="C1073">
        <v>1.1039999999999999E-2</v>
      </c>
      <c r="D1073">
        <v>0</v>
      </c>
    </row>
    <row r="1074" spans="1:4" x14ac:dyDescent="0.35">
      <c r="A1074" s="16" t="s">
        <v>1237</v>
      </c>
      <c r="B1074">
        <v>0</v>
      </c>
      <c r="C1074">
        <v>0.39333000000000001</v>
      </c>
      <c r="D1074">
        <v>0</v>
      </c>
    </row>
    <row r="1075" spans="1:4" x14ac:dyDescent="0.35">
      <c r="A1075" s="16" t="s">
        <v>1238</v>
      </c>
      <c r="B1075">
        <v>0</v>
      </c>
      <c r="C1075">
        <v>4.5300000000000002E-3</v>
      </c>
      <c r="D1075">
        <v>0</v>
      </c>
    </row>
    <row r="1076" spans="1:4" x14ac:dyDescent="0.35">
      <c r="A1076" s="16" t="s">
        <v>1239</v>
      </c>
      <c r="B1076">
        <v>0</v>
      </c>
      <c r="C1076">
        <v>0.23</v>
      </c>
      <c r="D1076">
        <v>0</v>
      </c>
    </row>
    <row r="1077" spans="1:4" x14ac:dyDescent="0.35">
      <c r="A1077" s="16" t="s">
        <v>1240</v>
      </c>
      <c r="B1077">
        <v>0.25</v>
      </c>
      <c r="C1077">
        <v>3</v>
      </c>
      <c r="D1077">
        <v>0</v>
      </c>
    </row>
    <row r="1078" spans="1:4" x14ac:dyDescent="0.35">
      <c r="A1078" s="16" t="s">
        <v>1241</v>
      </c>
      <c r="B1078">
        <v>0</v>
      </c>
      <c r="C1078">
        <v>4.5300000000000002E-3</v>
      </c>
      <c r="D1078">
        <v>0</v>
      </c>
    </row>
    <row r="1079" spans="1:4" x14ac:dyDescent="0.35">
      <c r="A1079" s="16" t="s">
        <v>1242</v>
      </c>
      <c r="B1079">
        <v>0.25</v>
      </c>
      <c r="C1079">
        <v>0.33333000000000002</v>
      </c>
      <c r="D1079">
        <v>0.33333000000000002</v>
      </c>
    </row>
    <row r="1080" spans="1:4" x14ac:dyDescent="0.35">
      <c r="A1080" s="16" t="s">
        <v>1243</v>
      </c>
      <c r="B1080">
        <v>0</v>
      </c>
      <c r="C1080">
        <v>0</v>
      </c>
      <c r="D1080">
        <v>0</v>
      </c>
    </row>
    <row r="1081" spans="1:4" x14ac:dyDescent="0.35">
      <c r="A1081" s="16" t="s">
        <v>1244</v>
      </c>
      <c r="B1081">
        <v>0.4133</v>
      </c>
      <c r="C1081">
        <v>2.383E-2</v>
      </c>
      <c r="D1081">
        <v>2.383E-2</v>
      </c>
    </row>
    <row r="1082" spans="1:4" x14ac:dyDescent="0.35">
      <c r="A1082" s="16" t="s">
        <v>1245</v>
      </c>
      <c r="B1082">
        <v>0</v>
      </c>
      <c r="C1082">
        <v>4.5300000000000002E-3</v>
      </c>
      <c r="D1082">
        <v>0</v>
      </c>
    </row>
    <row r="1083" spans="1:4" x14ac:dyDescent="0.35">
      <c r="A1083" s="16" t="s">
        <v>1246</v>
      </c>
      <c r="B1083">
        <v>0.17</v>
      </c>
      <c r="C1083">
        <v>1.5</v>
      </c>
      <c r="D1083">
        <v>0</v>
      </c>
    </row>
    <row r="1084" spans="1:4" x14ac:dyDescent="0.35">
      <c r="A1084" s="16" t="s">
        <v>1247</v>
      </c>
      <c r="B1084">
        <v>0.25</v>
      </c>
      <c r="C1084">
        <v>3.3340000000000001</v>
      </c>
      <c r="D1084">
        <v>0</v>
      </c>
    </row>
    <row r="1085" spans="1:4" x14ac:dyDescent="0.35">
      <c r="A1085" s="16" t="s">
        <v>176</v>
      </c>
      <c r="B1085">
        <v>0.125</v>
      </c>
      <c r="C1085">
        <v>0.19295000000000001</v>
      </c>
      <c r="D1085">
        <v>0</v>
      </c>
    </row>
    <row r="1086" spans="1:4" x14ac:dyDescent="0.35">
      <c r="A1086" s="16" t="s">
        <v>1248</v>
      </c>
      <c r="B1086">
        <v>0</v>
      </c>
      <c r="C1086">
        <v>4.5300000000000002E-3</v>
      </c>
      <c r="D1086">
        <v>0</v>
      </c>
    </row>
    <row r="1087" spans="1:4" x14ac:dyDescent="0.35">
      <c r="A1087" s="16" t="s">
        <v>1249</v>
      </c>
      <c r="B1087">
        <v>0.74329999999999996</v>
      </c>
      <c r="C1087">
        <v>3.9620000000000002E-2</v>
      </c>
      <c r="D1087">
        <v>3.9620000000000002E-2</v>
      </c>
    </row>
    <row r="1088" spans="1:4" x14ac:dyDescent="0.35">
      <c r="A1088" s="16" t="s">
        <v>1250</v>
      </c>
      <c r="B1088">
        <v>0</v>
      </c>
      <c r="C1088">
        <v>2.7100000000000002E-3</v>
      </c>
      <c r="D1088">
        <v>0</v>
      </c>
    </row>
    <row r="1089" spans="1:4" x14ac:dyDescent="0.35">
      <c r="A1089" s="16" t="s">
        <v>1251</v>
      </c>
      <c r="B1089">
        <v>0.125</v>
      </c>
      <c r="C1089">
        <v>0.40010000000000001</v>
      </c>
      <c r="D1089">
        <v>0</v>
      </c>
    </row>
    <row r="1090" spans="1:4" x14ac:dyDescent="0.35">
      <c r="A1090" s="16" t="s">
        <v>1252</v>
      </c>
      <c r="B1090">
        <v>0.16700000000000001</v>
      </c>
      <c r="C1090">
        <v>4.0000000000000003E-5</v>
      </c>
      <c r="D1090">
        <v>0</v>
      </c>
    </row>
    <row r="1091" spans="1:4" x14ac:dyDescent="0.35">
      <c r="A1091" s="16" t="s">
        <v>1253</v>
      </c>
      <c r="B1091">
        <v>0</v>
      </c>
      <c r="C1091">
        <v>4</v>
      </c>
      <c r="D1091">
        <v>0</v>
      </c>
    </row>
    <row r="1092" spans="1:4" x14ac:dyDescent="0.35">
      <c r="A1092" s="16" t="s">
        <v>274</v>
      </c>
      <c r="B1092">
        <v>0.16700000000000001</v>
      </c>
      <c r="C1092">
        <v>0.25452999999999998</v>
      </c>
      <c r="D1092">
        <v>0</v>
      </c>
    </row>
    <row r="1093" spans="1:4" x14ac:dyDescent="0.35">
      <c r="A1093" s="16" t="s">
        <v>1254</v>
      </c>
      <c r="B1093">
        <v>0</v>
      </c>
      <c r="C1093">
        <v>2.5729999999999999E-2</v>
      </c>
      <c r="D1093">
        <v>0</v>
      </c>
    </row>
    <row r="1094" spans="1:4" x14ac:dyDescent="0.35">
      <c r="A1094" s="16">
        <v>104135</v>
      </c>
      <c r="B1094">
        <v>0.58030000000000004</v>
      </c>
      <c r="C1094">
        <v>3.6409999999999998E-2</v>
      </c>
      <c r="D1094">
        <v>3.6409999999999998E-2</v>
      </c>
    </row>
    <row r="1095" spans="1:4" x14ac:dyDescent="0.35">
      <c r="A1095" s="16" t="s">
        <v>1255</v>
      </c>
      <c r="B1095">
        <v>0.33</v>
      </c>
      <c r="C1095">
        <v>2.1669999999999998E-2</v>
      </c>
      <c r="D1095">
        <v>2.1669999999999998E-2</v>
      </c>
    </row>
    <row r="1096" spans="1:4" x14ac:dyDescent="0.35">
      <c r="A1096" s="16" t="s">
        <v>1256</v>
      </c>
      <c r="B1096">
        <v>0</v>
      </c>
      <c r="C1096">
        <v>0.03</v>
      </c>
      <c r="D1096">
        <v>0</v>
      </c>
    </row>
    <row r="1097" spans="1:4" x14ac:dyDescent="0.35">
      <c r="A1097" s="16" t="s">
        <v>83</v>
      </c>
      <c r="B1097">
        <v>0.125</v>
      </c>
      <c r="C1097">
        <v>0.19392999999999999</v>
      </c>
      <c r="D1097">
        <v>0</v>
      </c>
    </row>
    <row r="1098" spans="1:4" x14ac:dyDescent="0.35">
      <c r="A1098" s="16" t="s">
        <v>1257</v>
      </c>
      <c r="B1098">
        <v>0.74995999999999996</v>
      </c>
      <c r="C1098">
        <v>2.5000000000000001E-2</v>
      </c>
      <c r="D1098">
        <v>2.5000000000000001E-2</v>
      </c>
    </row>
    <row r="1099" spans="1:4" x14ac:dyDescent="0.35">
      <c r="A1099" s="16" t="s">
        <v>1258</v>
      </c>
      <c r="B1099">
        <v>0</v>
      </c>
      <c r="C1099">
        <v>4.5300000000000002E-3</v>
      </c>
      <c r="D1099">
        <v>0</v>
      </c>
    </row>
    <row r="1100" spans="1:4" x14ac:dyDescent="0.35">
      <c r="A1100" s="16" t="s">
        <v>1259</v>
      </c>
      <c r="B1100">
        <v>1.1606000000000001</v>
      </c>
      <c r="C1100">
        <v>7.1040000000000006E-2</v>
      </c>
      <c r="D1100">
        <v>7.1040000000000006E-2</v>
      </c>
    </row>
    <row r="1101" spans="1:4" x14ac:dyDescent="0.35">
      <c r="A1101" s="16">
        <v>104419</v>
      </c>
      <c r="B1101">
        <v>0</v>
      </c>
      <c r="C1101">
        <v>4.8120000000000003E-2</v>
      </c>
      <c r="D1101">
        <v>0</v>
      </c>
    </row>
    <row r="1102" spans="1:4" x14ac:dyDescent="0.35">
      <c r="A1102" s="16">
        <v>105665</v>
      </c>
      <c r="B1102">
        <v>0</v>
      </c>
      <c r="C1102">
        <v>2.7100000000000002E-3</v>
      </c>
      <c r="D1102">
        <v>0</v>
      </c>
    </row>
    <row r="1103" spans="1:4" x14ac:dyDescent="0.35">
      <c r="A1103" s="16" t="s">
        <v>1260</v>
      </c>
      <c r="B1103">
        <v>0</v>
      </c>
      <c r="C1103">
        <v>0.19900000000000001</v>
      </c>
      <c r="D1103">
        <v>0</v>
      </c>
    </row>
    <row r="1104" spans="1:4" x14ac:dyDescent="0.35">
      <c r="A1104" s="16" t="s">
        <v>1261</v>
      </c>
      <c r="B1104">
        <v>0.51329999999999998</v>
      </c>
      <c r="C1104">
        <v>6.5549999999999997E-2</v>
      </c>
      <c r="D1104">
        <v>6.5549999999999997E-2</v>
      </c>
    </row>
    <row r="1105" spans="1:4" x14ac:dyDescent="0.35">
      <c r="A1105" s="16" t="s">
        <v>1262</v>
      </c>
      <c r="B1105">
        <v>0.74329999999999996</v>
      </c>
      <c r="C1105">
        <v>4.5330000000000002E-2</v>
      </c>
      <c r="D1105">
        <v>4.5330000000000002E-2</v>
      </c>
    </row>
    <row r="1106" spans="1:4" x14ac:dyDescent="0.35">
      <c r="A1106" s="16" t="s">
        <v>1263</v>
      </c>
      <c r="B1106">
        <v>0.125</v>
      </c>
      <c r="C1106">
        <v>1.6246700000000001</v>
      </c>
      <c r="D1106">
        <v>0</v>
      </c>
    </row>
    <row r="1107" spans="1:4" x14ac:dyDescent="0.35">
      <c r="A1107" s="16" t="s">
        <v>1264</v>
      </c>
      <c r="B1107">
        <v>0.25</v>
      </c>
      <c r="C1107">
        <v>8</v>
      </c>
      <c r="D1107">
        <v>0</v>
      </c>
    </row>
    <row r="1108" spans="1:4" x14ac:dyDescent="0.35">
      <c r="A1108" s="16" t="s">
        <v>154</v>
      </c>
      <c r="B1108">
        <v>0.125</v>
      </c>
      <c r="C1108">
        <v>0.17943000000000001</v>
      </c>
      <c r="D1108">
        <v>0</v>
      </c>
    </row>
    <row r="1109" spans="1:4" x14ac:dyDescent="0.35">
      <c r="A1109" s="16">
        <v>100676</v>
      </c>
      <c r="B1109">
        <v>0.25</v>
      </c>
      <c r="C1109">
        <v>2.5000000000000001E-2</v>
      </c>
      <c r="D1109">
        <v>2.5000000000000001E-2</v>
      </c>
    </row>
    <row r="1110" spans="1:4" x14ac:dyDescent="0.35">
      <c r="A1110" s="16" t="s">
        <v>1265</v>
      </c>
      <c r="B1110">
        <v>0.1</v>
      </c>
      <c r="C1110">
        <v>0.10555</v>
      </c>
      <c r="D1110">
        <v>0.10555</v>
      </c>
    </row>
    <row r="1111" spans="1:4" x14ac:dyDescent="0.35">
      <c r="A1111" s="16">
        <v>105007</v>
      </c>
      <c r="B1111">
        <v>0</v>
      </c>
      <c r="C1111">
        <v>7.9000000000000008E-3</v>
      </c>
      <c r="D1111">
        <v>0</v>
      </c>
    </row>
    <row r="1112" spans="1:4" x14ac:dyDescent="0.35">
      <c r="A1112" s="16" t="s">
        <v>1266</v>
      </c>
      <c r="B1112">
        <v>0.33</v>
      </c>
      <c r="C1112">
        <v>1.7680000000000001E-2</v>
      </c>
      <c r="D1112">
        <v>1.7680000000000001E-2</v>
      </c>
    </row>
    <row r="1113" spans="1:4" x14ac:dyDescent="0.35">
      <c r="A1113" s="16" t="s">
        <v>1267</v>
      </c>
      <c r="B1113">
        <v>0</v>
      </c>
      <c r="C1113">
        <v>4.5300000000000002E-3</v>
      </c>
      <c r="D1113">
        <v>0</v>
      </c>
    </row>
    <row r="1114" spans="1:4" x14ac:dyDescent="0.35">
      <c r="A1114" s="16" t="s">
        <v>1268</v>
      </c>
      <c r="B1114">
        <v>0</v>
      </c>
      <c r="C1114">
        <v>4.5300000000000002E-3</v>
      </c>
      <c r="D1114">
        <v>0</v>
      </c>
    </row>
    <row r="1115" spans="1:4" x14ac:dyDescent="0.35">
      <c r="A1115" s="22">
        <v>44647</v>
      </c>
      <c r="B1115">
        <v>0.74329999999999996</v>
      </c>
      <c r="C1115">
        <v>1.4959999999999999E-2</v>
      </c>
      <c r="D1115">
        <v>1.4959999999999999E-2</v>
      </c>
    </row>
    <row r="1116" spans="1:4" x14ac:dyDescent="0.35">
      <c r="A1116" s="16" t="s">
        <v>1269</v>
      </c>
      <c r="B1116">
        <v>0</v>
      </c>
      <c r="C1116">
        <v>2.5729999999999999E-2</v>
      </c>
      <c r="D1116">
        <v>0</v>
      </c>
    </row>
    <row r="1117" spans="1:4" x14ac:dyDescent="0.35">
      <c r="A1117" s="16">
        <v>101216</v>
      </c>
      <c r="B1117">
        <v>0.6633</v>
      </c>
      <c r="C1117">
        <v>5.4769999999999999E-2</v>
      </c>
      <c r="D1117">
        <v>5.4769999999999999E-2</v>
      </c>
    </row>
    <row r="1118" spans="1:4" x14ac:dyDescent="0.35">
      <c r="A1118" s="16" t="s">
        <v>1270</v>
      </c>
      <c r="B1118">
        <v>0.75</v>
      </c>
      <c r="C1118">
        <v>2.1669999999999998E-2</v>
      </c>
      <c r="D1118">
        <v>2.1669999999999998E-2</v>
      </c>
    </row>
    <row r="1119" spans="1:4" x14ac:dyDescent="0.35">
      <c r="A1119" s="16" t="s">
        <v>1271</v>
      </c>
      <c r="B1119">
        <v>0</v>
      </c>
      <c r="C1119">
        <v>0</v>
      </c>
      <c r="D1119">
        <v>0</v>
      </c>
    </row>
    <row r="1120" spans="1:4" x14ac:dyDescent="0.35">
      <c r="A1120" s="16" t="s">
        <v>1272</v>
      </c>
      <c r="B1120">
        <v>0</v>
      </c>
      <c r="C1120">
        <v>4.5300000000000002E-3</v>
      </c>
      <c r="D1120">
        <v>0</v>
      </c>
    </row>
    <row r="1121" spans="1:4" x14ac:dyDescent="0.35">
      <c r="A1121" s="16" t="s">
        <v>1273</v>
      </c>
      <c r="B1121">
        <v>0.125</v>
      </c>
      <c r="C1121">
        <v>0.92423999999999995</v>
      </c>
      <c r="D1121">
        <v>0</v>
      </c>
    </row>
    <row r="1122" spans="1:4" x14ac:dyDescent="0.35">
      <c r="A1122" s="16" t="s">
        <v>1274</v>
      </c>
      <c r="B1122">
        <v>0.125</v>
      </c>
      <c r="C1122">
        <v>0.05</v>
      </c>
      <c r="D1122">
        <v>0</v>
      </c>
    </row>
    <row r="1123" spans="1:4" x14ac:dyDescent="0.35">
      <c r="A1123" s="16" t="s">
        <v>1275</v>
      </c>
      <c r="B1123">
        <v>0</v>
      </c>
      <c r="C1123">
        <v>4.5300000000000002E-3</v>
      </c>
      <c r="D1123">
        <v>0</v>
      </c>
    </row>
    <row r="1124" spans="1:4" x14ac:dyDescent="0.35">
      <c r="A1124" s="16" t="s">
        <v>1276</v>
      </c>
      <c r="B1124">
        <v>0</v>
      </c>
      <c r="C1124">
        <v>4.5300000000000002E-3</v>
      </c>
      <c r="D1124">
        <v>0</v>
      </c>
    </row>
    <row r="1125" spans="1:4" x14ac:dyDescent="0.35">
      <c r="A1125" s="16" t="s">
        <v>1277</v>
      </c>
      <c r="B1125">
        <v>0</v>
      </c>
      <c r="C1125">
        <v>2.7100000000000002E-3</v>
      </c>
      <c r="D1125">
        <v>0</v>
      </c>
    </row>
    <row r="1126" spans="1:4" x14ac:dyDescent="0.35">
      <c r="A1126" s="16" t="s">
        <v>1278</v>
      </c>
      <c r="B1126">
        <v>0</v>
      </c>
      <c r="C1126">
        <v>4.5300000000000002E-3</v>
      </c>
      <c r="D1126">
        <v>0</v>
      </c>
    </row>
    <row r="1127" spans="1:4" x14ac:dyDescent="0.35">
      <c r="A1127" s="16" t="s">
        <v>1279</v>
      </c>
      <c r="B1127">
        <v>0.125</v>
      </c>
      <c r="C1127">
        <v>0.50438000000000005</v>
      </c>
      <c r="D1127">
        <v>0</v>
      </c>
    </row>
    <row r="1128" spans="1:4" x14ac:dyDescent="0.35">
      <c r="A1128" s="16" t="s">
        <v>1280</v>
      </c>
      <c r="B1128">
        <v>0.17</v>
      </c>
      <c r="C1128">
        <v>2.32701</v>
      </c>
      <c r="D1128">
        <v>0</v>
      </c>
    </row>
    <row r="1129" spans="1:4" x14ac:dyDescent="0.35">
      <c r="A1129" s="16" t="s">
        <v>1281</v>
      </c>
      <c r="B1129">
        <v>0.16700000000000001</v>
      </c>
      <c r="C1129">
        <v>3.4706600000000001</v>
      </c>
      <c r="D1129">
        <v>0</v>
      </c>
    </row>
    <row r="1130" spans="1:4" x14ac:dyDescent="0.35">
      <c r="A1130" s="16" t="s">
        <v>1282</v>
      </c>
      <c r="B1130">
        <v>0.21</v>
      </c>
      <c r="C1130">
        <v>0.65452999999999995</v>
      </c>
      <c r="D1130">
        <v>0</v>
      </c>
    </row>
    <row r="1131" spans="1:4" x14ac:dyDescent="0.35">
      <c r="A1131" s="16" t="s">
        <v>1283</v>
      </c>
      <c r="B1131">
        <v>0.125</v>
      </c>
      <c r="C1131">
        <v>0.21723999999999999</v>
      </c>
      <c r="D1131">
        <v>0</v>
      </c>
    </row>
    <row r="1132" spans="1:4" x14ac:dyDescent="0.35">
      <c r="A1132" s="16">
        <v>100089</v>
      </c>
      <c r="B1132">
        <v>0.55030000000000001</v>
      </c>
      <c r="C1132">
        <v>2.5340000000000001E-2</v>
      </c>
      <c r="D1132">
        <v>2.5340000000000001E-2</v>
      </c>
    </row>
    <row r="1133" spans="1:4" x14ac:dyDescent="0.35">
      <c r="A1133" s="16" t="s">
        <v>1284</v>
      </c>
      <c r="B1133">
        <v>0</v>
      </c>
      <c r="C1133">
        <v>4.5300000000000002E-3</v>
      </c>
      <c r="D1133">
        <v>0</v>
      </c>
    </row>
    <row r="1134" spans="1:4" x14ac:dyDescent="0.35">
      <c r="A1134" s="16" t="s">
        <v>1285</v>
      </c>
      <c r="B1134">
        <v>0.26700000000000002</v>
      </c>
      <c r="C1134">
        <v>4.086E-2</v>
      </c>
      <c r="D1134">
        <v>4.086E-2</v>
      </c>
    </row>
    <row r="1135" spans="1:4" x14ac:dyDescent="0.35">
      <c r="A1135" s="16" t="s">
        <v>1286</v>
      </c>
      <c r="B1135">
        <v>0.125</v>
      </c>
      <c r="C1135">
        <v>2</v>
      </c>
      <c r="D1135">
        <v>0</v>
      </c>
    </row>
    <row r="1136" spans="1:4" x14ac:dyDescent="0.35">
      <c r="A1136" s="16" t="s">
        <v>113</v>
      </c>
      <c r="B1136">
        <v>0.125</v>
      </c>
      <c r="C1136">
        <v>0.13</v>
      </c>
      <c r="D1136">
        <v>0</v>
      </c>
    </row>
    <row r="1137" spans="1:4" x14ac:dyDescent="0.35">
      <c r="A1137" s="16" t="s">
        <v>1287</v>
      </c>
      <c r="B1137">
        <v>1.0832999999999999</v>
      </c>
      <c r="C1137">
        <v>0.13533999999999999</v>
      </c>
      <c r="D1137">
        <v>0.13533999999999999</v>
      </c>
    </row>
    <row r="1138" spans="1:4" x14ac:dyDescent="0.35">
      <c r="A1138" s="16" t="s">
        <v>1288</v>
      </c>
      <c r="B1138">
        <v>0.185</v>
      </c>
      <c r="C1138">
        <v>0.92</v>
      </c>
      <c r="D1138">
        <v>0</v>
      </c>
    </row>
    <row r="1139" spans="1:4" x14ac:dyDescent="0.35">
      <c r="A1139" s="16" t="s">
        <v>1289</v>
      </c>
      <c r="B1139">
        <v>0.125</v>
      </c>
      <c r="C1139">
        <v>0.93518000000000001</v>
      </c>
      <c r="D1139">
        <v>0</v>
      </c>
    </row>
    <row r="1140" spans="1:4" x14ac:dyDescent="0.35">
      <c r="A1140" s="16" t="s">
        <v>1290</v>
      </c>
      <c r="B1140">
        <v>0.25</v>
      </c>
      <c r="C1140">
        <v>3.2385299999999999</v>
      </c>
      <c r="D1140">
        <v>0</v>
      </c>
    </row>
    <row r="1141" spans="1:4" x14ac:dyDescent="0.35">
      <c r="A1141" s="16" t="s">
        <v>1291</v>
      </c>
      <c r="B1141">
        <v>0.25</v>
      </c>
      <c r="C1141">
        <v>3.0339999999999998</v>
      </c>
      <c r="D1141">
        <v>0</v>
      </c>
    </row>
    <row r="1142" spans="1:4" x14ac:dyDescent="0.35">
      <c r="A1142" s="16" t="s">
        <v>1292</v>
      </c>
      <c r="B1142">
        <v>0.25</v>
      </c>
      <c r="C1142">
        <v>3.32</v>
      </c>
      <c r="D1142">
        <v>0</v>
      </c>
    </row>
    <row r="1143" spans="1:4" x14ac:dyDescent="0.35">
      <c r="A1143" s="16" t="s">
        <v>221</v>
      </c>
      <c r="B1143">
        <v>0.25</v>
      </c>
      <c r="C1143">
        <v>8.3330000000000001E-2</v>
      </c>
      <c r="D1143">
        <v>8.3330000000000001E-2</v>
      </c>
    </row>
    <row r="1144" spans="1:4" x14ac:dyDescent="0.35">
      <c r="A1144" s="16" t="s">
        <v>1293</v>
      </c>
      <c r="B1144">
        <v>0</v>
      </c>
      <c r="C1144">
        <v>0</v>
      </c>
      <c r="D1144">
        <v>0</v>
      </c>
    </row>
    <row r="1145" spans="1:4" x14ac:dyDescent="0.35">
      <c r="A1145" s="16" t="s">
        <v>1294</v>
      </c>
      <c r="B1145">
        <v>0</v>
      </c>
      <c r="C1145">
        <v>0</v>
      </c>
      <c r="D1145">
        <v>0</v>
      </c>
    </row>
    <row r="1146" spans="1:4" x14ac:dyDescent="0.35">
      <c r="A1146" s="16">
        <v>101076</v>
      </c>
      <c r="B1146">
        <v>0.74329999999999996</v>
      </c>
      <c r="C1146">
        <v>4.5900000000000003E-3</v>
      </c>
      <c r="D1146">
        <v>4.5900000000000003E-3</v>
      </c>
    </row>
    <row r="1147" spans="1:4" x14ac:dyDescent="0.35">
      <c r="A1147" s="16" t="s">
        <v>1295</v>
      </c>
      <c r="B1147">
        <v>0</v>
      </c>
      <c r="C1147">
        <v>4.5300000000000002E-3</v>
      </c>
      <c r="D1147">
        <v>0</v>
      </c>
    </row>
    <row r="1148" spans="1:4" x14ac:dyDescent="0.35">
      <c r="A1148" s="16" t="s">
        <v>1296</v>
      </c>
      <c r="B1148">
        <v>0</v>
      </c>
      <c r="C1148">
        <v>4.5300000000000002E-3</v>
      </c>
      <c r="D1148">
        <v>0</v>
      </c>
    </row>
    <row r="1149" spans="1:4" x14ac:dyDescent="0.35">
      <c r="A1149" s="16" t="s">
        <v>1297</v>
      </c>
      <c r="B1149">
        <v>0.25</v>
      </c>
      <c r="C1149">
        <v>3.0339999999999998</v>
      </c>
      <c r="D1149">
        <v>0</v>
      </c>
    </row>
    <row r="1150" spans="1:4" x14ac:dyDescent="0.35">
      <c r="A1150" s="16" t="s">
        <v>1298</v>
      </c>
      <c r="B1150">
        <v>0.21</v>
      </c>
      <c r="C1150">
        <v>0.65</v>
      </c>
      <c r="D1150">
        <v>0</v>
      </c>
    </row>
    <row r="1151" spans="1:4" x14ac:dyDescent="0.35">
      <c r="A1151" s="16">
        <v>105606</v>
      </c>
      <c r="B1151">
        <v>0</v>
      </c>
      <c r="C1151">
        <v>9.5100000000000004E-2</v>
      </c>
      <c r="D1151">
        <v>0</v>
      </c>
    </row>
    <row r="1152" spans="1:4" x14ac:dyDescent="0.35">
      <c r="A1152" s="16" t="s">
        <v>1299</v>
      </c>
      <c r="B1152">
        <v>0</v>
      </c>
      <c r="C1152">
        <v>4.5300000000000002E-3</v>
      </c>
      <c r="D1152">
        <v>0</v>
      </c>
    </row>
    <row r="1153" spans="1:4" x14ac:dyDescent="0.35">
      <c r="A1153" s="16" t="s">
        <v>1300</v>
      </c>
      <c r="B1153">
        <v>0.16700000000000001</v>
      </c>
      <c r="C1153">
        <v>3.2</v>
      </c>
      <c r="D1153">
        <v>0</v>
      </c>
    </row>
    <row r="1154" spans="1:4" x14ac:dyDescent="0.35">
      <c r="A1154" s="16" t="s">
        <v>1301</v>
      </c>
      <c r="B1154">
        <v>0.16700000000000001</v>
      </c>
      <c r="C1154">
        <v>4.0688399999999998</v>
      </c>
      <c r="D1154">
        <v>0</v>
      </c>
    </row>
    <row r="1155" spans="1:4" x14ac:dyDescent="0.35">
      <c r="A1155" s="16" t="s">
        <v>1302</v>
      </c>
      <c r="B1155">
        <v>0</v>
      </c>
      <c r="C1155">
        <v>4.5300000000000002E-3</v>
      </c>
      <c r="D1155">
        <v>0</v>
      </c>
    </row>
    <row r="1156" spans="1:4" x14ac:dyDescent="0.35">
      <c r="A1156" s="16" t="s">
        <v>1303</v>
      </c>
      <c r="B1156">
        <v>0</v>
      </c>
      <c r="C1156">
        <v>2.5729999999999999E-2</v>
      </c>
      <c r="D1156">
        <v>0</v>
      </c>
    </row>
    <row r="1157" spans="1:4" x14ac:dyDescent="0.35">
      <c r="A1157" s="16" t="s">
        <v>1304</v>
      </c>
      <c r="B1157">
        <v>0.1</v>
      </c>
      <c r="C1157">
        <v>0.05</v>
      </c>
      <c r="D1157">
        <v>0.05</v>
      </c>
    </row>
    <row r="1158" spans="1:4" x14ac:dyDescent="0.35">
      <c r="A1158" s="16" t="s">
        <v>1305</v>
      </c>
      <c r="B1158">
        <v>0</v>
      </c>
      <c r="C1158">
        <v>4.5300000000000002E-3</v>
      </c>
      <c r="D1158">
        <v>0</v>
      </c>
    </row>
    <row r="1159" spans="1:4" x14ac:dyDescent="0.35">
      <c r="A1159" s="16">
        <v>105314</v>
      </c>
      <c r="B1159">
        <v>0</v>
      </c>
      <c r="C1159">
        <v>0</v>
      </c>
      <c r="D1159">
        <v>0</v>
      </c>
    </row>
    <row r="1160" spans="1:4" x14ac:dyDescent="0.35">
      <c r="A1160" s="16" t="s">
        <v>1306</v>
      </c>
      <c r="B1160">
        <v>0</v>
      </c>
      <c r="C1160">
        <v>0</v>
      </c>
      <c r="D1160">
        <v>0</v>
      </c>
    </row>
    <row r="1161" spans="1:4" x14ac:dyDescent="0.35">
      <c r="A1161" s="16" t="s">
        <v>1307</v>
      </c>
      <c r="B1161">
        <v>0</v>
      </c>
      <c r="C1161">
        <v>4.5300000000000002E-3</v>
      </c>
      <c r="D1161">
        <v>0</v>
      </c>
    </row>
    <row r="1162" spans="1:4" x14ac:dyDescent="0.35">
      <c r="A1162" s="16" t="s">
        <v>1308</v>
      </c>
      <c r="B1162">
        <v>0.17</v>
      </c>
      <c r="C1162">
        <v>3.02536</v>
      </c>
      <c r="D1162">
        <v>0</v>
      </c>
    </row>
    <row r="1163" spans="1:4" x14ac:dyDescent="0.35">
      <c r="A1163" s="16" t="s">
        <v>1309</v>
      </c>
      <c r="B1163">
        <v>0.25</v>
      </c>
      <c r="C1163">
        <v>0.3</v>
      </c>
      <c r="D1163">
        <v>0</v>
      </c>
    </row>
    <row r="1164" spans="1:4" x14ac:dyDescent="0.35">
      <c r="A1164" s="16" t="s">
        <v>1310</v>
      </c>
      <c r="B1164">
        <v>0</v>
      </c>
      <c r="C1164">
        <v>4.5300000000000002E-3</v>
      </c>
      <c r="D1164">
        <v>0</v>
      </c>
    </row>
    <row r="1165" spans="1:4" x14ac:dyDescent="0.35">
      <c r="A1165" s="16" t="s">
        <v>1311</v>
      </c>
      <c r="B1165">
        <v>0</v>
      </c>
      <c r="C1165">
        <v>8.8999999999999995E-4</v>
      </c>
      <c r="D1165">
        <v>0</v>
      </c>
    </row>
    <row r="1166" spans="1:4" x14ac:dyDescent="0.35">
      <c r="A1166" s="16" t="s">
        <v>1312</v>
      </c>
      <c r="B1166">
        <v>1.5</v>
      </c>
      <c r="C1166">
        <v>2E-3</v>
      </c>
      <c r="D1166">
        <v>2E-3</v>
      </c>
    </row>
    <row r="1167" spans="1:4" x14ac:dyDescent="0.35">
      <c r="A1167" s="16" t="s">
        <v>1313</v>
      </c>
      <c r="B1167">
        <v>0.125</v>
      </c>
      <c r="C1167">
        <v>2.2000000000000002</v>
      </c>
      <c r="D1167">
        <v>0</v>
      </c>
    </row>
    <row r="1168" spans="1:4" x14ac:dyDescent="0.35">
      <c r="A1168" s="16" t="s">
        <v>1314</v>
      </c>
      <c r="B1168">
        <v>0.25</v>
      </c>
      <c r="C1168">
        <v>3.3</v>
      </c>
      <c r="D1168">
        <v>0</v>
      </c>
    </row>
    <row r="1169" spans="1:4" x14ac:dyDescent="0.35">
      <c r="A1169" s="16" t="s">
        <v>1315</v>
      </c>
      <c r="B1169">
        <v>0.16700000000000001</v>
      </c>
      <c r="C1169">
        <v>0.59643000000000002</v>
      </c>
      <c r="D1169">
        <v>0</v>
      </c>
    </row>
    <row r="1170" spans="1:4" x14ac:dyDescent="0.35">
      <c r="A1170" s="16" t="s">
        <v>1316</v>
      </c>
      <c r="B1170">
        <v>0.08</v>
      </c>
      <c r="C1170">
        <v>1.4489999999999999E-2</v>
      </c>
      <c r="D1170">
        <v>1.4489999999999999E-2</v>
      </c>
    </row>
    <row r="1171" spans="1:4" x14ac:dyDescent="0.35">
      <c r="A1171" s="16" t="s">
        <v>1317</v>
      </c>
      <c r="B1171">
        <v>0</v>
      </c>
      <c r="C1171">
        <v>4.5300000000000002E-3</v>
      </c>
      <c r="D1171">
        <v>0</v>
      </c>
    </row>
    <row r="1172" spans="1:4" x14ac:dyDescent="0.35">
      <c r="A1172" s="16" t="s">
        <v>1318</v>
      </c>
      <c r="B1172">
        <v>0.58030000000000004</v>
      </c>
      <c r="C1172">
        <v>3.5520000000000003E-2</v>
      </c>
      <c r="D1172">
        <v>3.5520000000000003E-2</v>
      </c>
    </row>
    <row r="1173" spans="1:4" x14ac:dyDescent="0.35">
      <c r="A1173" s="16" t="s">
        <v>1319</v>
      </c>
      <c r="B1173">
        <v>0</v>
      </c>
      <c r="C1173">
        <v>4.5300000000000002E-3</v>
      </c>
      <c r="D1173">
        <v>0</v>
      </c>
    </row>
    <row r="1174" spans="1:4" x14ac:dyDescent="0.35">
      <c r="A1174" s="16" t="s">
        <v>1320</v>
      </c>
      <c r="B1174">
        <v>0.1</v>
      </c>
      <c r="C1174">
        <v>0.45</v>
      </c>
      <c r="D1174">
        <v>0</v>
      </c>
    </row>
    <row r="1175" spans="1:4" x14ac:dyDescent="0.35">
      <c r="A1175" s="16" t="s">
        <v>1321</v>
      </c>
      <c r="B1175">
        <v>0.21</v>
      </c>
      <c r="C1175">
        <v>0.9</v>
      </c>
      <c r="D1175">
        <v>0</v>
      </c>
    </row>
    <row r="1176" spans="1:4" x14ac:dyDescent="0.35">
      <c r="A1176" s="16" t="s">
        <v>1322</v>
      </c>
      <c r="B1176">
        <v>0.55030000000000001</v>
      </c>
      <c r="C1176">
        <v>1.221E-2</v>
      </c>
      <c r="D1176">
        <v>1.221E-2</v>
      </c>
    </row>
    <row r="1177" spans="1:4" x14ac:dyDescent="0.35">
      <c r="A1177" s="16" t="s">
        <v>166</v>
      </c>
      <c r="B1177">
        <v>0.125</v>
      </c>
      <c r="C1177">
        <v>0.19392999999999999</v>
      </c>
      <c r="D1177">
        <v>0</v>
      </c>
    </row>
    <row r="1178" spans="1:4" x14ac:dyDescent="0.35">
      <c r="A1178" s="16" t="s">
        <v>1323</v>
      </c>
      <c r="B1178">
        <v>0</v>
      </c>
      <c r="C1178">
        <v>6.6669999999999993E-2</v>
      </c>
      <c r="D1178">
        <v>6.6669999999999993E-2</v>
      </c>
    </row>
    <row r="1179" spans="1:4" x14ac:dyDescent="0.35">
      <c r="A1179" s="16" t="s">
        <v>1324</v>
      </c>
      <c r="B1179">
        <v>0.1</v>
      </c>
      <c r="C1179">
        <v>0.02</v>
      </c>
      <c r="D1179">
        <v>0.02</v>
      </c>
    </row>
    <row r="1180" spans="1:4" x14ac:dyDescent="0.35">
      <c r="A1180" s="16" t="s">
        <v>1325</v>
      </c>
      <c r="B1180">
        <v>0</v>
      </c>
      <c r="C1180">
        <v>1.7999999999999999E-2</v>
      </c>
      <c r="D1180">
        <v>0</v>
      </c>
    </row>
    <row r="1181" spans="1:4" x14ac:dyDescent="0.35">
      <c r="A1181" s="16" t="s">
        <v>1326</v>
      </c>
      <c r="B1181">
        <v>0.16700000000000001</v>
      </c>
      <c r="C1181">
        <v>0.35</v>
      </c>
      <c r="D1181">
        <v>0</v>
      </c>
    </row>
    <row r="1182" spans="1:4" x14ac:dyDescent="0.35">
      <c r="A1182" s="16" t="s">
        <v>1327</v>
      </c>
      <c r="B1182">
        <v>0.21</v>
      </c>
      <c r="C1182">
        <v>0.2</v>
      </c>
      <c r="D1182">
        <v>0</v>
      </c>
    </row>
    <row r="1183" spans="1:4" x14ac:dyDescent="0.35">
      <c r="A1183" s="16" t="s">
        <v>1328</v>
      </c>
      <c r="B1183">
        <v>0.125</v>
      </c>
      <c r="C1183">
        <v>0.38062000000000001</v>
      </c>
      <c r="D1183">
        <v>0</v>
      </c>
    </row>
    <row r="1184" spans="1:4" x14ac:dyDescent="0.35">
      <c r="A1184" s="16" t="s">
        <v>1329</v>
      </c>
      <c r="B1184">
        <v>0</v>
      </c>
      <c r="C1184">
        <v>8.3300000000000006E-3</v>
      </c>
      <c r="D1184">
        <v>0</v>
      </c>
    </row>
    <row r="1185" spans="1:4" x14ac:dyDescent="0.35">
      <c r="A1185" s="16" t="s">
        <v>1330</v>
      </c>
      <c r="B1185">
        <v>0.33329999999999999</v>
      </c>
      <c r="C1185">
        <v>1.2800000000000001E-3</v>
      </c>
      <c r="D1185">
        <v>1.2800000000000001E-3</v>
      </c>
    </row>
    <row r="1186" spans="1:4" x14ac:dyDescent="0.35">
      <c r="A1186" s="16" t="s">
        <v>1331</v>
      </c>
      <c r="B1186">
        <v>0</v>
      </c>
      <c r="C1186">
        <v>4.5300000000000002E-3</v>
      </c>
      <c r="D1186">
        <v>0</v>
      </c>
    </row>
    <row r="1187" spans="1:4" x14ac:dyDescent="0.35">
      <c r="A1187" s="16" t="s">
        <v>287</v>
      </c>
      <c r="B1187">
        <v>0.16700000000000001</v>
      </c>
      <c r="C1187">
        <v>0.1</v>
      </c>
      <c r="D1187">
        <v>0.1</v>
      </c>
    </row>
    <row r="1188" spans="1:4" x14ac:dyDescent="0.35">
      <c r="A1188" s="16" t="s">
        <v>1332</v>
      </c>
      <c r="B1188">
        <v>0.74329999999999996</v>
      </c>
      <c r="C1188">
        <v>2.4199999999999999E-2</v>
      </c>
      <c r="D1188">
        <v>2.4199999999999999E-2</v>
      </c>
    </row>
    <row r="1189" spans="1:4" x14ac:dyDescent="0.35">
      <c r="A1189" s="16" t="s">
        <v>1333</v>
      </c>
      <c r="B1189">
        <v>8.3000000000000004E-2</v>
      </c>
      <c r="C1189">
        <v>0.27</v>
      </c>
      <c r="D1189">
        <v>0</v>
      </c>
    </row>
    <row r="1190" spans="1:4" x14ac:dyDescent="0.35">
      <c r="A1190" s="16" t="s">
        <v>1334</v>
      </c>
      <c r="B1190">
        <v>0.16700000000000001</v>
      </c>
      <c r="C1190">
        <v>2.8</v>
      </c>
      <c r="D1190">
        <v>0</v>
      </c>
    </row>
    <row r="1191" spans="1:4" x14ac:dyDescent="0.35">
      <c r="A1191" s="16" t="s">
        <v>1335</v>
      </c>
      <c r="B1191">
        <v>0.25</v>
      </c>
      <c r="C1191">
        <v>0.33723999999999998</v>
      </c>
      <c r="D1191">
        <v>0</v>
      </c>
    </row>
    <row r="1192" spans="1:4" x14ac:dyDescent="0.35">
      <c r="A1192" s="16" t="s">
        <v>1336</v>
      </c>
      <c r="B1192">
        <v>0.16700000000000001</v>
      </c>
      <c r="C1192">
        <v>0.34</v>
      </c>
      <c r="D1192">
        <v>0</v>
      </c>
    </row>
    <row r="1193" spans="1:4" x14ac:dyDescent="0.35">
      <c r="A1193" s="16">
        <v>103837</v>
      </c>
      <c r="B1193">
        <v>0</v>
      </c>
      <c r="C1193">
        <v>1.2500000000000001E-2</v>
      </c>
      <c r="D1193">
        <v>1.2500000000000001E-2</v>
      </c>
    </row>
    <row r="1194" spans="1:4" x14ac:dyDescent="0.35">
      <c r="A1194" s="16" t="s">
        <v>1337</v>
      </c>
      <c r="B1194">
        <v>1.0832999999999999</v>
      </c>
      <c r="C1194">
        <v>3.5000000000000003E-2</v>
      </c>
      <c r="D1194">
        <v>3.5000000000000003E-2</v>
      </c>
    </row>
    <row r="1195" spans="1:4" x14ac:dyDescent="0.35">
      <c r="A1195" s="16" t="s">
        <v>1338</v>
      </c>
      <c r="B1195">
        <v>0</v>
      </c>
      <c r="C1195">
        <v>2.7100000000000002E-3</v>
      </c>
      <c r="D1195">
        <v>0</v>
      </c>
    </row>
    <row r="1196" spans="1:4" x14ac:dyDescent="0.35">
      <c r="A1196" s="16" t="s">
        <v>1339</v>
      </c>
      <c r="B1196">
        <v>0.16700000000000001</v>
      </c>
      <c r="C1196">
        <v>0.45</v>
      </c>
      <c r="D1196">
        <v>0</v>
      </c>
    </row>
    <row r="1197" spans="1:4" x14ac:dyDescent="0.35">
      <c r="A1197" s="16" t="s">
        <v>1340</v>
      </c>
      <c r="B1197">
        <v>0.25</v>
      </c>
      <c r="C1197">
        <v>2.8475899999999998</v>
      </c>
      <c r="D1197">
        <v>0</v>
      </c>
    </row>
    <row r="1198" spans="1:4" x14ac:dyDescent="0.35">
      <c r="A1198" s="16" t="s">
        <v>1341</v>
      </c>
      <c r="B1198">
        <v>0.25</v>
      </c>
      <c r="C1198">
        <v>0.38</v>
      </c>
      <c r="D1198">
        <v>0</v>
      </c>
    </row>
    <row r="1199" spans="1:4" x14ac:dyDescent="0.35">
      <c r="A1199" s="16" t="s">
        <v>1342</v>
      </c>
      <c r="B1199">
        <v>0.125</v>
      </c>
      <c r="C1199">
        <v>0.15831999999999999</v>
      </c>
      <c r="D1199">
        <v>0</v>
      </c>
    </row>
    <row r="1200" spans="1:4" x14ac:dyDescent="0.35">
      <c r="A1200" s="16" t="s">
        <v>1343</v>
      </c>
      <c r="B1200">
        <v>0.125</v>
      </c>
      <c r="C1200">
        <v>0.15873000000000001</v>
      </c>
      <c r="D1200">
        <v>0</v>
      </c>
    </row>
    <row r="1201" spans="1:4" x14ac:dyDescent="0.35">
      <c r="A1201" s="16">
        <v>100022</v>
      </c>
      <c r="B1201">
        <v>0.33</v>
      </c>
      <c r="C1201">
        <v>4.7010000000000003E-2</v>
      </c>
      <c r="D1201">
        <v>4.7010000000000003E-2</v>
      </c>
    </row>
    <row r="1202" spans="1:4" x14ac:dyDescent="0.35">
      <c r="A1202" s="16">
        <v>101953</v>
      </c>
      <c r="B1202">
        <v>0.49997000000000003</v>
      </c>
      <c r="C1202">
        <v>2.93E-2</v>
      </c>
      <c r="D1202">
        <v>2.93E-2</v>
      </c>
    </row>
    <row r="1203" spans="1:4" x14ac:dyDescent="0.35">
      <c r="A1203" s="16" t="s">
        <v>1344</v>
      </c>
      <c r="B1203">
        <v>0</v>
      </c>
      <c r="C1203">
        <v>4.5300000000000002E-3</v>
      </c>
      <c r="D1203">
        <v>0</v>
      </c>
    </row>
    <row r="1204" spans="1:4" x14ac:dyDescent="0.35">
      <c r="A1204" s="16" t="s">
        <v>1345</v>
      </c>
      <c r="B1204">
        <v>0</v>
      </c>
      <c r="C1204">
        <v>4.5300000000000002E-3</v>
      </c>
      <c r="D1204">
        <v>0</v>
      </c>
    </row>
    <row r="1205" spans="1:4" x14ac:dyDescent="0.35">
      <c r="A1205" s="16" t="s">
        <v>1346</v>
      </c>
      <c r="B1205">
        <v>0.125</v>
      </c>
      <c r="C1205">
        <v>0.98501000000000005</v>
      </c>
      <c r="D1205">
        <v>0</v>
      </c>
    </row>
    <row r="1206" spans="1:4" x14ac:dyDescent="0.35">
      <c r="A1206" s="16" t="s">
        <v>1347</v>
      </c>
      <c r="B1206">
        <v>0</v>
      </c>
      <c r="C1206">
        <v>4.5300000000000002E-3</v>
      </c>
      <c r="D1206">
        <v>0</v>
      </c>
    </row>
    <row r="1207" spans="1:4" x14ac:dyDescent="0.35">
      <c r="A1207" s="16">
        <v>101605</v>
      </c>
      <c r="B1207">
        <v>0.125</v>
      </c>
      <c r="C1207">
        <v>1</v>
      </c>
      <c r="D1207">
        <v>0</v>
      </c>
    </row>
    <row r="1208" spans="1:4" x14ac:dyDescent="0.35">
      <c r="A1208" s="16" t="s">
        <v>1348</v>
      </c>
      <c r="B1208">
        <v>0</v>
      </c>
      <c r="C1208">
        <v>1.4679500000000001</v>
      </c>
      <c r="D1208">
        <v>0</v>
      </c>
    </row>
    <row r="1209" spans="1:4" x14ac:dyDescent="0.35">
      <c r="A1209" s="16" t="s">
        <v>1349</v>
      </c>
      <c r="B1209">
        <v>0</v>
      </c>
      <c r="C1209">
        <v>0.05</v>
      </c>
      <c r="D1209">
        <v>0.05</v>
      </c>
    </row>
    <row r="1210" spans="1:4" x14ac:dyDescent="0.35">
      <c r="A1210" s="16" t="s">
        <v>1350</v>
      </c>
      <c r="B1210">
        <v>0.1</v>
      </c>
      <c r="C1210">
        <v>0.4</v>
      </c>
      <c r="D1210">
        <v>0</v>
      </c>
    </row>
    <row r="1211" spans="1:4" x14ac:dyDescent="0.35">
      <c r="A1211" s="16" t="s">
        <v>1351</v>
      </c>
      <c r="B1211">
        <v>0.16700000000000001</v>
      </c>
      <c r="C1211">
        <v>0.66415999999999997</v>
      </c>
      <c r="D1211">
        <v>0</v>
      </c>
    </row>
    <row r="1212" spans="1:4" x14ac:dyDescent="0.35">
      <c r="A1212" s="16" t="s">
        <v>264</v>
      </c>
      <c r="B1212">
        <v>0.125</v>
      </c>
      <c r="C1212">
        <v>0.46504000000000001</v>
      </c>
      <c r="D1212">
        <v>0</v>
      </c>
    </row>
    <row r="1213" spans="1:4" x14ac:dyDescent="0.35">
      <c r="A1213" s="16" t="s">
        <v>106</v>
      </c>
      <c r="B1213">
        <v>0.125</v>
      </c>
      <c r="C1213">
        <v>0.20452999999999999</v>
      </c>
      <c r="D1213">
        <v>0</v>
      </c>
    </row>
    <row r="1214" spans="1:4" x14ac:dyDescent="0.35">
      <c r="A1214" s="16" t="s">
        <v>1352</v>
      </c>
      <c r="B1214">
        <v>0</v>
      </c>
      <c r="C1214">
        <v>0.23333000000000001</v>
      </c>
      <c r="D1214">
        <v>0.23333000000000001</v>
      </c>
    </row>
    <row r="1215" spans="1:4" x14ac:dyDescent="0.35">
      <c r="A1215" s="16" t="s">
        <v>1353</v>
      </c>
      <c r="B1215">
        <v>0.58030000000000004</v>
      </c>
      <c r="C1215">
        <v>2.4809999999999999E-2</v>
      </c>
      <c r="D1215">
        <v>2.4809999999999999E-2</v>
      </c>
    </row>
    <row r="1216" spans="1:4" x14ac:dyDescent="0.35">
      <c r="A1216" s="16" t="s">
        <v>1354</v>
      </c>
      <c r="B1216">
        <v>0.1</v>
      </c>
      <c r="C1216">
        <v>0.03</v>
      </c>
      <c r="D1216">
        <v>0.03</v>
      </c>
    </row>
    <row r="1217" spans="1:4" x14ac:dyDescent="0.35">
      <c r="A1217" s="16" t="s">
        <v>1355</v>
      </c>
      <c r="B1217">
        <v>0</v>
      </c>
      <c r="C1217">
        <v>4.5300000000000002E-3</v>
      </c>
      <c r="D1217">
        <v>0</v>
      </c>
    </row>
    <row r="1218" spans="1:4" x14ac:dyDescent="0.35">
      <c r="A1218" s="16" t="s">
        <v>1356</v>
      </c>
      <c r="B1218">
        <v>0.6633</v>
      </c>
      <c r="C1218">
        <v>7.3870000000000005E-2</v>
      </c>
      <c r="D1218">
        <v>7.3870000000000005E-2</v>
      </c>
    </row>
    <row r="1219" spans="1:4" x14ac:dyDescent="0.35">
      <c r="A1219" s="16" t="s">
        <v>1357</v>
      </c>
      <c r="B1219">
        <v>0.21</v>
      </c>
      <c r="C1219">
        <v>0.44</v>
      </c>
      <c r="D1219">
        <v>0</v>
      </c>
    </row>
    <row r="1220" spans="1:4" x14ac:dyDescent="0.35">
      <c r="A1220" s="16" t="s">
        <v>1358</v>
      </c>
      <c r="B1220">
        <v>0.33</v>
      </c>
      <c r="C1220">
        <v>0.02</v>
      </c>
      <c r="D1220">
        <v>0.02</v>
      </c>
    </row>
    <row r="1221" spans="1:4" x14ac:dyDescent="0.35">
      <c r="A1221" s="16" t="s">
        <v>1359</v>
      </c>
      <c r="B1221">
        <v>8.3000000000000004E-2</v>
      </c>
      <c r="C1221">
        <v>8.3000000000000004E-2</v>
      </c>
      <c r="D1221">
        <v>8.3000000000000004E-2</v>
      </c>
    </row>
    <row r="1222" spans="1:4" x14ac:dyDescent="0.35">
      <c r="A1222" s="16">
        <v>104481</v>
      </c>
      <c r="B1222">
        <v>1.24996</v>
      </c>
      <c r="C1222">
        <v>8.3049999999999999E-2</v>
      </c>
      <c r="D1222">
        <v>8.3049999999999999E-2</v>
      </c>
    </row>
    <row r="1223" spans="1:4" x14ac:dyDescent="0.35">
      <c r="A1223" s="16" t="s">
        <v>1360</v>
      </c>
      <c r="B1223">
        <v>0</v>
      </c>
      <c r="C1223">
        <v>0.26</v>
      </c>
      <c r="D1223">
        <v>0</v>
      </c>
    </row>
    <row r="1224" spans="1:4" x14ac:dyDescent="0.35">
      <c r="A1224" s="16" t="s">
        <v>1361</v>
      </c>
      <c r="B1224">
        <v>0.16700000000000001</v>
      </c>
      <c r="C1224">
        <v>2.5</v>
      </c>
      <c r="D1224">
        <v>0</v>
      </c>
    </row>
    <row r="1225" spans="1:4" x14ac:dyDescent="0.35">
      <c r="A1225" s="16" t="s">
        <v>1362</v>
      </c>
      <c r="B1225">
        <v>0.16700000000000001</v>
      </c>
      <c r="C1225">
        <v>2.5</v>
      </c>
      <c r="D1225">
        <v>0</v>
      </c>
    </row>
    <row r="1226" spans="1:4" x14ac:dyDescent="0.35">
      <c r="A1226" s="16" t="s">
        <v>1363</v>
      </c>
      <c r="B1226">
        <v>0.21</v>
      </c>
      <c r="C1226">
        <v>0.65</v>
      </c>
      <c r="D1226">
        <v>0</v>
      </c>
    </row>
    <row r="1227" spans="1:4" x14ac:dyDescent="0.35">
      <c r="A1227" s="16" t="s">
        <v>1364</v>
      </c>
      <c r="B1227">
        <v>0.25</v>
      </c>
      <c r="C1227">
        <v>0.25541999999999998</v>
      </c>
      <c r="D1227">
        <v>0</v>
      </c>
    </row>
    <row r="1228" spans="1:4" x14ac:dyDescent="0.35">
      <c r="A1228" s="16" t="s">
        <v>1365</v>
      </c>
      <c r="B1228">
        <v>0.16700000000000001</v>
      </c>
      <c r="C1228">
        <v>0.35</v>
      </c>
      <c r="D1228">
        <v>0</v>
      </c>
    </row>
    <row r="1229" spans="1:4" x14ac:dyDescent="0.35">
      <c r="A1229" s="16" t="s">
        <v>201</v>
      </c>
      <c r="B1229">
        <v>0.5333</v>
      </c>
      <c r="C1229">
        <v>9.5099999999999994E-3</v>
      </c>
      <c r="D1229">
        <v>9.5099999999999994E-3</v>
      </c>
    </row>
    <row r="1230" spans="1:4" x14ac:dyDescent="0.35">
      <c r="A1230" s="16" t="s">
        <v>1366</v>
      </c>
      <c r="B1230">
        <v>0.17</v>
      </c>
      <c r="C1230">
        <v>1.5</v>
      </c>
      <c r="D1230">
        <v>0</v>
      </c>
    </row>
    <row r="1231" spans="1:4" x14ac:dyDescent="0.35">
      <c r="A1231" s="16" t="s">
        <v>1367</v>
      </c>
      <c r="B1231">
        <v>0.5</v>
      </c>
      <c r="C1231">
        <v>1</v>
      </c>
      <c r="D1231">
        <v>0</v>
      </c>
    </row>
    <row r="1232" spans="1:4" x14ac:dyDescent="0.35">
      <c r="A1232" s="16" t="s">
        <v>1368</v>
      </c>
      <c r="B1232">
        <v>0</v>
      </c>
      <c r="C1232">
        <v>4.5300000000000002E-3</v>
      </c>
      <c r="D1232">
        <v>0</v>
      </c>
    </row>
    <row r="1233" spans="1:4" x14ac:dyDescent="0.35">
      <c r="A1233" s="16">
        <v>104952</v>
      </c>
      <c r="B1233">
        <v>0.6633</v>
      </c>
      <c r="C1233">
        <v>3.8190000000000002E-2</v>
      </c>
      <c r="D1233">
        <v>3.8190000000000002E-2</v>
      </c>
    </row>
    <row r="1234" spans="1:4" x14ac:dyDescent="0.35">
      <c r="A1234" s="16" t="s">
        <v>1369</v>
      </c>
      <c r="B1234">
        <v>0</v>
      </c>
      <c r="C1234">
        <v>1.4634199999999999</v>
      </c>
      <c r="D1234">
        <v>0</v>
      </c>
    </row>
    <row r="1235" spans="1:4" x14ac:dyDescent="0.35">
      <c r="A1235" s="16" t="s">
        <v>1370</v>
      </c>
      <c r="B1235">
        <v>1.3332999999999999</v>
      </c>
      <c r="C1235">
        <v>0.105</v>
      </c>
      <c r="D1235">
        <v>0.105</v>
      </c>
    </row>
    <row r="1236" spans="1:4" x14ac:dyDescent="0.35">
      <c r="A1236" s="16" t="s">
        <v>1371</v>
      </c>
      <c r="B1236">
        <v>0</v>
      </c>
      <c r="C1236">
        <v>2.7100000000000002E-3</v>
      </c>
      <c r="D1236">
        <v>0</v>
      </c>
    </row>
    <row r="1237" spans="1:4" x14ac:dyDescent="0.35">
      <c r="A1237" s="16" t="s">
        <v>1372</v>
      </c>
      <c r="B1237">
        <v>0.25</v>
      </c>
      <c r="C1237">
        <v>6</v>
      </c>
      <c r="D1237">
        <v>0</v>
      </c>
    </row>
    <row r="1238" spans="1:4" x14ac:dyDescent="0.35">
      <c r="A1238" s="16" t="s">
        <v>1373</v>
      </c>
      <c r="B1238">
        <v>0.17</v>
      </c>
      <c r="C1238">
        <v>1.81338</v>
      </c>
      <c r="D1238">
        <v>0</v>
      </c>
    </row>
    <row r="1239" spans="1:4" x14ac:dyDescent="0.35">
      <c r="A1239" s="16" t="s">
        <v>1374</v>
      </c>
      <c r="B1239">
        <v>0.16700000000000001</v>
      </c>
      <c r="C1239">
        <v>2.5</v>
      </c>
      <c r="D1239">
        <v>0</v>
      </c>
    </row>
    <row r="1240" spans="1:4" x14ac:dyDescent="0.35">
      <c r="A1240" s="16" t="s">
        <v>42</v>
      </c>
      <c r="B1240">
        <v>0.125</v>
      </c>
      <c r="C1240">
        <v>0.14541999999999999</v>
      </c>
      <c r="D1240">
        <v>0</v>
      </c>
    </row>
    <row r="1241" spans="1:4" x14ac:dyDescent="0.35">
      <c r="A1241" s="16" t="s">
        <v>1375</v>
      </c>
      <c r="B1241">
        <v>0.5</v>
      </c>
      <c r="C1241">
        <v>3.3459999999999997E-2</v>
      </c>
      <c r="D1241">
        <v>3.3459999999999997E-2</v>
      </c>
    </row>
    <row r="1242" spans="1:4" x14ac:dyDescent="0.35">
      <c r="A1242" s="16" t="s">
        <v>1376</v>
      </c>
      <c r="B1242">
        <v>0</v>
      </c>
      <c r="C1242">
        <v>0</v>
      </c>
      <c r="D1242">
        <v>0</v>
      </c>
    </row>
    <row r="1243" spans="1:4" x14ac:dyDescent="0.35">
      <c r="A1243" s="16" t="s">
        <v>1377</v>
      </c>
      <c r="B1243">
        <v>0.25</v>
      </c>
      <c r="C1243">
        <v>0.5</v>
      </c>
      <c r="D1243">
        <v>0.5</v>
      </c>
    </row>
    <row r="1244" spans="1:4" x14ac:dyDescent="0.35">
      <c r="A1244" s="16" t="s">
        <v>1378</v>
      </c>
      <c r="B1244">
        <v>0</v>
      </c>
      <c r="C1244">
        <v>4.5300000000000002E-3</v>
      </c>
      <c r="D1244">
        <v>0</v>
      </c>
    </row>
    <row r="1245" spans="1:4" x14ac:dyDescent="0.35">
      <c r="A1245" s="16" t="s">
        <v>1379</v>
      </c>
      <c r="B1245">
        <v>0.16700000000000001</v>
      </c>
      <c r="C1245">
        <v>6</v>
      </c>
      <c r="D1245">
        <v>0</v>
      </c>
    </row>
    <row r="1246" spans="1:4" x14ac:dyDescent="0.35">
      <c r="A1246" s="16">
        <v>101066</v>
      </c>
      <c r="B1246">
        <v>0.16700000000000001</v>
      </c>
      <c r="C1246">
        <v>8.3300000000000006E-3</v>
      </c>
      <c r="D1246">
        <v>8.3300000000000006E-3</v>
      </c>
    </row>
    <row r="1247" spans="1:4" x14ac:dyDescent="0.35">
      <c r="A1247" s="16" t="s">
        <v>1380</v>
      </c>
      <c r="B1247">
        <v>0.49330000000000002</v>
      </c>
      <c r="C1247">
        <v>9.2399999999999999E-3</v>
      </c>
      <c r="D1247">
        <v>9.2399999999999999E-3</v>
      </c>
    </row>
    <row r="1248" spans="1:4" x14ac:dyDescent="0.35">
      <c r="A1248" s="16">
        <v>101207</v>
      </c>
      <c r="B1248">
        <v>0</v>
      </c>
      <c r="C1248">
        <v>3.3270000000000001E-2</v>
      </c>
      <c r="D1248">
        <v>3.3270000000000001E-2</v>
      </c>
    </row>
    <row r="1249" spans="1:4" x14ac:dyDescent="0.35">
      <c r="A1249" s="16" t="s">
        <v>1381</v>
      </c>
      <c r="B1249">
        <v>0</v>
      </c>
      <c r="C1249">
        <v>4.5300000000000002E-3</v>
      </c>
      <c r="D1249">
        <v>0</v>
      </c>
    </row>
    <row r="1250" spans="1:4" x14ac:dyDescent="0.35">
      <c r="A1250" s="16">
        <v>101438</v>
      </c>
      <c r="B1250">
        <v>0.74329999999999996</v>
      </c>
      <c r="C1250">
        <v>0.10421999999999999</v>
      </c>
      <c r="D1250">
        <v>0.10421999999999999</v>
      </c>
    </row>
    <row r="1251" spans="1:4" x14ac:dyDescent="0.35">
      <c r="A1251" s="16">
        <v>101627</v>
      </c>
      <c r="B1251">
        <v>0</v>
      </c>
      <c r="C1251">
        <v>8.3300000000000006E-3</v>
      </c>
      <c r="D1251">
        <v>2.7799999999999999E-3</v>
      </c>
    </row>
    <row r="1252" spans="1:4" x14ac:dyDescent="0.35">
      <c r="A1252" s="16" t="s">
        <v>1382</v>
      </c>
      <c r="B1252">
        <v>0.21</v>
      </c>
      <c r="C1252">
        <v>0.23438000000000001</v>
      </c>
      <c r="D1252">
        <v>0</v>
      </c>
    </row>
    <row r="1253" spans="1:4" x14ac:dyDescent="0.35">
      <c r="A1253" s="16" t="s">
        <v>1383</v>
      </c>
      <c r="B1253">
        <v>0</v>
      </c>
      <c r="C1253">
        <v>0</v>
      </c>
      <c r="D1253">
        <v>0</v>
      </c>
    </row>
    <row r="1254" spans="1:4" x14ac:dyDescent="0.35">
      <c r="A1254" s="22">
        <v>14977</v>
      </c>
      <c r="B1254">
        <v>0.75</v>
      </c>
      <c r="C1254">
        <v>0.13667000000000001</v>
      </c>
      <c r="D1254">
        <v>0.13667000000000001</v>
      </c>
    </row>
    <row r="1255" spans="1:4" x14ac:dyDescent="0.35">
      <c r="A1255" s="16" t="s">
        <v>1384</v>
      </c>
      <c r="B1255">
        <v>0.6633</v>
      </c>
      <c r="C1255">
        <v>9.5499999999999995E-3</v>
      </c>
      <c r="D1255">
        <v>9.5499999999999995E-3</v>
      </c>
    </row>
    <row r="1256" spans="1:4" x14ac:dyDescent="0.35">
      <c r="A1256" s="16" t="s">
        <v>1385</v>
      </c>
      <c r="B1256">
        <v>0</v>
      </c>
      <c r="C1256">
        <v>4.5300000000000002E-3</v>
      </c>
      <c r="D1256">
        <v>0</v>
      </c>
    </row>
    <row r="1257" spans="1:4" x14ac:dyDescent="0.35">
      <c r="A1257" s="16" t="s">
        <v>1386</v>
      </c>
      <c r="B1257">
        <v>0.17</v>
      </c>
      <c r="C1257">
        <v>1.73359</v>
      </c>
      <c r="D1257">
        <v>0</v>
      </c>
    </row>
    <row r="1258" spans="1:4" x14ac:dyDescent="0.35">
      <c r="A1258" s="16" t="s">
        <v>1387</v>
      </c>
      <c r="B1258">
        <v>0.16700000000000001</v>
      </c>
      <c r="C1258">
        <v>1.25962</v>
      </c>
      <c r="D1258">
        <v>0</v>
      </c>
    </row>
    <row r="1259" spans="1:4" x14ac:dyDescent="0.35">
      <c r="A1259" s="16">
        <v>100982</v>
      </c>
      <c r="B1259">
        <v>1.24997</v>
      </c>
      <c r="C1259">
        <v>5.7970000000000001E-2</v>
      </c>
      <c r="D1259">
        <v>5.7970000000000001E-2</v>
      </c>
    </row>
    <row r="1260" spans="1:4" x14ac:dyDescent="0.35">
      <c r="A1260" s="16" t="s">
        <v>1388</v>
      </c>
      <c r="B1260">
        <v>0</v>
      </c>
      <c r="C1260">
        <v>8.4239999999999995E-2</v>
      </c>
      <c r="D1260">
        <v>0</v>
      </c>
    </row>
    <row r="1261" spans="1:4" x14ac:dyDescent="0.35">
      <c r="A1261" s="16" t="s">
        <v>1389</v>
      </c>
      <c r="B1261">
        <v>1.5832999999999999</v>
      </c>
      <c r="C1261">
        <v>0.22499</v>
      </c>
      <c r="D1261">
        <v>0.22499</v>
      </c>
    </row>
    <row r="1262" spans="1:4" x14ac:dyDescent="0.35">
      <c r="A1262" s="16" t="s">
        <v>1390</v>
      </c>
      <c r="B1262">
        <v>0</v>
      </c>
      <c r="C1262">
        <v>4.5300000000000002E-3</v>
      </c>
      <c r="D1262">
        <v>0</v>
      </c>
    </row>
    <row r="1263" spans="1:4" x14ac:dyDescent="0.35">
      <c r="A1263" s="16" t="s">
        <v>1391</v>
      </c>
      <c r="B1263">
        <v>0.125</v>
      </c>
      <c r="C1263">
        <v>0.18953</v>
      </c>
      <c r="D1263">
        <v>0</v>
      </c>
    </row>
    <row r="1264" spans="1:4" x14ac:dyDescent="0.35">
      <c r="A1264" s="16" t="s">
        <v>28</v>
      </c>
      <c r="B1264">
        <v>0.125</v>
      </c>
      <c r="C1264">
        <v>0.13</v>
      </c>
      <c r="D1264">
        <v>0</v>
      </c>
    </row>
    <row r="1265" spans="1:4" x14ac:dyDescent="0.35">
      <c r="A1265" s="16" t="s">
        <v>311</v>
      </c>
      <c r="B1265">
        <v>0</v>
      </c>
      <c r="C1265">
        <v>0</v>
      </c>
      <c r="D1265">
        <v>0</v>
      </c>
    </row>
    <row r="1266" spans="1:4" x14ac:dyDescent="0.35">
      <c r="A1266" s="16">
        <v>103844</v>
      </c>
      <c r="B1266">
        <v>0.31669999999999998</v>
      </c>
      <c r="C1266">
        <v>2.0299999999999999E-2</v>
      </c>
      <c r="D1266">
        <v>2.0299999999999999E-2</v>
      </c>
    </row>
    <row r="1267" spans="1:4" x14ac:dyDescent="0.35">
      <c r="A1267" s="16">
        <v>103900</v>
      </c>
      <c r="B1267">
        <v>0.16700000000000001</v>
      </c>
      <c r="C1267">
        <v>8.4000000000000005E-2</v>
      </c>
      <c r="D1267">
        <v>8.4000000000000005E-2</v>
      </c>
    </row>
    <row r="1268" spans="1:4" x14ac:dyDescent="0.35">
      <c r="A1268" s="16" t="s">
        <v>1392</v>
      </c>
      <c r="B1268">
        <v>0</v>
      </c>
      <c r="C1268">
        <v>0</v>
      </c>
      <c r="D1268">
        <v>0</v>
      </c>
    </row>
    <row r="1269" spans="1:4" x14ac:dyDescent="0.35">
      <c r="A1269" s="16" t="s">
        <v>1393</v>
      </c>
      <c r="B1269">
        <v>0</v>
      </c>
      <c r="C1269">
        <v>4.5300000000000002E-3</v>
      </c>
      <c r="D1269">
        <v>0</v>
      </c>
    </row>
    <row r="1270" spans="1:4" x14ac:dyDescent="0.35">
      <c r="A1270" s="16" t="s">
        <v>1394</v>
      </c>
      <c r="B1270">
        <v>0</v>
      </c>
      <c r="C1270">
        <v>4.5300000000000002E-3</v>
      </c>
      <c r="D1270">
        <v>0</v>
      </c>
    </row>
    <row r="1271" spans="1:4" x14ac:dyDescent="0.35">
      <c r="A1271" s="16" t="s">
        <v>1395</v>
      </c>
      <c r="B1271">
        <v>0</v>
      </c>
      <c r="C1271">
        <v>4.5300000000000002E-3</v>
      </c>
      <c r="D1271">
        <v>0</v>
      </c>
    </row>
    <row r="1272" spans="1:4" x14ac:dyDescent="0.35">
      <c r="A1272" s="16" t="s">
        <v>1396</v>
      </c>
      <c r="B1272">
        <v>0.125</v>
      </c>
      <c r="C1272">
        <v>0.45</v>
      </c>
      <c r="D1272">
        <v>0</v>
      </c>
    </row>
    <row r="1273" spans="1:4" x14ac:dyDescent="0.35">
      <c r="A1273" s="16" t="s">
        <v>1397</v>
      </c>
      <c r="B1273">
        <v>0.25</v>
      </c>
      <c r="C1273">
        <v>2.6</v>
      </c>
      <c r="D1273">
        <v>0</v>
      </c>
    </row>
    <row r="1274" spans="1:4" x14ac:dyDescent="0.35">
      <c r="A1274" s="16" t="s">
        <v>1398</v>
      </c>
      <c r="B1274">
        <v>0.16700000000000001</v>
      </c>
      <c r="C1274">
        <v>5.5231899999999996</v>
      </c>
      <c r="D1274">
        <v>0</v>
      </c>
    </row>
    <row r="1275" spans="1:4" x14ac:dyDescent="0.35">
      <c r="A1275" s="16" t="s">
        <v>1399</v>
      </c>
      <c r="B1275">
        <v>0.16700000000000001</v>
      </c>
      <c r="C1275">
        <v>0.58264000000000005</v>
      </c>
      <c r="D1275">
        <v>0</v>
      </c>
    </row>
    <row r="1276" spans="1:4" x14ac:dyDescent="0.35">
      <c r="A1276" s="16" t="s">
        <v>1400</v>
      </c>
      <c r="B1276">
        <v>0</v>
      </c>
      <c r="C1276">
        <v>8.3999999999999995E-3</v>
      </c>
      <c r="D1276">
        <v>8.3999999999999995E-3</v>
      </c>
    </row>
    <row r="1277" spans="1:4" x14ac:dyDescent="0.35">
      <c r="A1277" s="16" t="s">
        <v>1401</v>
      </c>
      <c r="B1277">
        <v>0</v>
      </c>
      <c r="C1277">
        <v>0</v>
      </c>
      <c r="D1277">
        <v>0</v>
      </c>
    </row>
    <row r="1278" spans="1:4" x14ac:dyDescent="0.35">
      <c r="A1278" s="16" t="s">
        <v>1402</v>
      </c>
      <c r="B1278">
        <v>0</v>
      </c>
      <c r="C1278">
        <v>4.5300000000000002E-3</v>
      </c>
      <c r="D1278">
        <v>0</v>
      </c>
    </row>
    <row r="1279" spans="1:4" x14ac:dyDescent="0.35">
      <c r="A1279" s="16" t="s">
        <v>1403</v>
      </c>
      <c r="B1279">
        <v>0.25</v>
      </c>
      <c r="C1279">
        <v>0.23019999999999999</v>
      </c>
      <c r="D1279">
        <v>0.10536</v>
      </c>
    </row>
    <row r="1280" spans="1:4" x14ac:dyDescent="0.35">
      <c r="A1280" s="16" t="s">
        <v>1404</v>
      </c>
      <c r="B1280">
        <v>0.1</v>
      </c>
      <c r="C1280">
        <v>3.5729999999999998E-2</v>
      </c>
      <c r="D1280">
        <v>3.5729999999999998E-2</v>
      </c>
    </row>
    <row r="1281" spans="1:4" x14ac:dyDescent="0.35">
      <c r="A1281" s="16" t="s">
        <v>1405</v>
      </c>
      <c r="B1281">
        <v>0</v>
      </c>
      <c r="C1281">
        <v>4.5300000000000002E-3</v>
      </c>
      <c r="D1281">
        <v>0</v>
      </c>
    </row>
    <row r="1282" spans="1:4" x14ac:dyDescent="0.35">
      <c r="A1282" s="16" t="s">
        <v>1406</v>
      </c>
      <c r="B1282">
        <v>0.21</v>
      </c>
      <c r="C1282">
        <v>0.92752000000000001</v>
      </c>
      <c r="D1282">
        <v>0</v>
      </c>
    </row>
    <row r="1283" spans="1:4" x14ac:dyDescent="0.35">
      <c r="A1283" s="16">
        <v>100386</v>
      </c>
      <c r="B1283">
        <v>0</v>
      </c>
      <c r="C1283">
        <v>4.5300000000000002E-3</v>
      </c>
      <c r="D1283">
        <v>0</v>
      </c>
    </row>
    <row r="1284" spans="1:4" x14ac:dyDescent="0.35">
      <c r="A1284" s="16" t="s">
        <v>1407</v>
      </c>
      <c r="B1284">
        <v>0.58330000000000004</v>
      </c>
      <c r="C1284">
        <v>1.009E-2</v>
      </c>
      <c r="D1284">
        <v>1.009E-2</v>
      </c>
    </row>
    <row r="1285" spans="1:4" x14ac:dyDescent="0.35">
      <c r="A1285" s="16" t="s">
        <v>1408</v>
      </c>
      <c r="B1285">
        <v>0.74329999999999996</v>
      </c>
      <c r="C1285">
        <v>6.9000000000000006E-2</v>
      </c>
      <c r="D1285">
        <v>6.9000000000000006E-2</v>
      </c>
    </row>
    <row r="1286" spans="1:4" x14ac:dyDescent="0.35">
      <c r="A1286" s="16" t="s">
        <v>1409</v>
      </c>
      <c r="B1286">
        <v>0.17</v>
      </c>
      <c r="C1286">
        <v>7.1000000000000002E-4</v>
      </c>
      <c r="D1286">
        <v>7.1000000000000002E-4</v>
      </c>
    </row>
    <row r="1287" spans="1:4" x14ac:dyDescent="0.35">
      <c r="A1287" s="16" t="s">
        <v>1410</v>
      </c>
      <c r="B1287">
        <v>0.17</v>
      </c>
      <c r="C1287">
        <v>1.7</v>
      </c>
      <c r="D1287">
        <v>0</v>
      </c>
    </row>
    <row r="1288" spans="1:4" x14ac:dyDescent="0.35">
      <c r="A1288" s="16" t="s">
        <v>1411</v>
      </c>
      <c r="B1288">
        <v>0.16700000000000001</v>
      </c>
      <c r="C1288">
        <v>2.8</v>
      </c>
      <c r="D1288">
        <v>0</v>
      </c>
    </row>
    <row r="1289" spans="1:4" x14ac:dyDescent="0.35">
      <c r="A1289" s="16" t="s">
        <v>85</v>
      </c>
      <c r="B1289">
        <v>0.25</v>
      </c>
      <c r="C1289">
        <v>0.30453000000000002</v>
      </c>
      <c r="D1289">
        <v>0</v>
      </c>
    </row>
    <row r="1290" spans="1:4" x14ac:dyDescent="0.35">
      <c r="A1290" s="16" t="s">
        <v>1412</v>
      </c>
      <c r="B1290">
        <v>0</v>
      </c>
      <c r="C1290">
        <v>4.5300000000000002E-3</v>
      </c>
      <c r="D1290">
        <v>0</v>
      </c>
    </row>
    <row r="1291" spans="1:4" x14ac:dyDescent="0.35">
      <c r="A1291" s="16">
        <v>105668</v>
      </c>
      <c r="B1291">
        <v>0.28029999999999999</v>
      </c>
      <c r="C1291">
        <v>3.0640000000000001E-2</v>
      </c>
      <c r="D1291">
        <v>3.0640000000000001E-2</v>
      </c>
    </row>
    <row r="1292" spans="1:4" x14ac:dyDescent="0.35">
      <c r="A1292" s="16">
        <v>104132</v>
      </c>
      <c r="B1292">
        <v>0.83330000000000004</v>
      </c>
      <c r="C1292">
        <v>4.1709999999999997E-2</v>
      </c>
      <c r="D1292">
        <v>4.1709999999999997E-2</v>
      </c>
    </row>
    <row r="1293" spans="1:4" x14ac:dyDescent="0.35">
      <c r="A1293" s="16" t="s">
        <v>1413</v>
      </c>
      <c r="B1293">
        <v>0</v>
      </c>
      <c r="C1293">
        <v>0</v>
      </c>
      <c r="D1293">
        <v>0</v>
      </c>
    </row>
    <row r="1294" spans="1:4" x14ac:dyDescent="0.35">
      <c r="A1294" s="16" t="s">
        <v>1414</v>
      </c>
      <c r="B1294">
        <v>0</v>
      </c>
      <c r="C1294">
        <v>0.21</v>
      </c>
      <c r="D1294">
        <v>0</v>
      </c>
    </row>
    <row r="1295" spans="1:4" x14ac:dyDescent="0.35">
      <c r="A1295" s="16" t="s">
        <v>1415</v>
      </c>
      <c r="B1295">
        <v>0.25</v>
      </c>
      <c r="C1295">
        <v>6</v>
      </c>
      <c r="D1295">
        <v>0</v>
      </c>
    </row>
    <row r="1296" spans="1:4" x14ac:dyDescent="0.35">
      <c r="A1296" s="16" t="s">
        <v>1416</v>
      </c>
      <c r="B1296">
        <v>0</v>
      </c>
      <c r="C1296">
        <v>0.20452999999999999</v>
      </c>
      <c r="D1296">
        <v>0</v>
      </c>
    </row>
    <row r="1297" spans="1:4" x14ac:dyDescent="0.35">
      <c r="A1297" s="16" t="s">
        <v>1417</v>
      </c>
      <c r="B1297">
        <v>0.16700000000000001</v>
      </c>
      <c r="C1297">
        <v>4.5</v>
      </c>
      <c r="D1297">
        <v>0</v>
      </c>
    </row>
    <row r="1298" spans="1:4" x14ac:dyDescent="0.35">
      <c r="A1298" s="16" t="s">
        <v>1418</v>
      </c>
      <c r="B1298">
        <v>0.25</v>
      </c>
      <c r="C1298">
        <v>3.5367099999999998</v>
      </c>
      <c r="D1298">
        <v>0</v>
      </c>
    </row>
    <row r="1299" spans="1:4" x14ac:dyDescent="0.35">
      <c r="A1299" s="16" t="s">
        <v>1419</v>
      </c>
      <c r="B1299">
        <v>0</v>
      </c>
      <c r="C1299">
        <v>4.5300000000000002E-3</v>
      </c>
      <c r="D1299">
        <v>0</v>
      </c>
    </row>
    <row r="1300" spans="1:4" x14ac:dyDescent="0.35">
      <c r="A1300" s="16" t="s">
        <v>1420</v>
      </c>
      <c r="B1300">
        <v>0.6633</v>
      </c>
      <c r="C1300">
        <v>3.5369999999999999E-2</v>
      </c>
      <c r="D1300">
        <v>3.5369999999999999E-2</v>
      </c>
    </row>
    <row r="1301" spans="1:4" x14ac:dyDescent="0.35">
      <c r="A1301" s="16" t="s">
        <v>1421</v>
      </c>
      <c r="B1301">
        <v>0</v>
      </c>
      <c r="C1301">
        <v>4.5300000000000002E-3</v>
      </c>
      <c r="D1301">
        <v>0</v>
      </c>
    </row>
    <row r="1302" spans="1:4" x14ac:dyDescent="0.35">
      <c r="A1302" s="16" t="s">
        <v>1422</v>
      </c>
      <c r="B1302">
        <v>0</v>
      </c>
      <c r="C1302">
        <v>2.7100000000000002E-3</v>
      </c>
      <c r="D1302">
        <v>0</v>
      </c>
    </row>
    <row r="1303" spans="1:4" x14ac:dyDescent="0.35">
      <c r="A1303" s="16" t="s">
        <v>1423</v>
      </c>
      <c r="B1303">
        <v>0</v>
      </c>
      <c r="C1303">
        <v>0.03</v>
      </c>
      <c r="D1303">
        <v>0</v>
      </c>
    </row>
    <row r="1304" spans="1:4" x14ac:dyDescent="0.35">
      <c r="A1304" s="16" t="s">
        <v>1424</v>
      </c>
      <c r="B1304">
        <v>0.17</v>
      </c>
      <c r="C1304">
        <v>1.5</v>
      </c>
      <c r="D1304">
        <v>0</v>
      </c>
    </row>
    <row r="1305" spans="1:4" x14ac:dyDescent="0.35">
      <c r="A1305" s="16" t="s">
        <v>1425</v>
      </c>
      <c r="B1305">
        <v>0.25</v>
      </c>
      <c r="C1305">
        <v>3.234</v>
      </c>
      <c r="D1305">
        <v>0</v>
      </c>
    </row>
    <row r="1306" spans="1:4" x14ac:dyDescent="0.35">
      <c r="A1306" s="16" t="s">
        <v>1426</v>
      </c>
      <c r="B1306">
        <v>0.16700000000000001</v>
      </c>
      <c r="C1306">
        <v>2</v>
      </c>
      <c r="D1306">
        <v>0</v>
      </c>
    </row>
    <row r="1307" spans="1:4" x14ac:dyDescent="0.35">
      <c r="A1307" s="16" t="s">
        <v>108</v>
      </c>
      <c r="B1307">
        <v>0.125</v>
      </c>
      <c r="C1307">
        <v>4.1200000000000001E-2</v>
      </c>
      <c r="D1307">
        <v>0</v>
      </c>
    </row>
    <row r="1308" spans="1:4" x14ac:dyDescent="0.35">
      <c r="A1308" s="16" t="s">
        <v>1427</v>
      </c>
      <c r="B1308">
        <v>0.25</v>
      </c>
      <c r="C1308">
        <v>0.38270999999999999</v>
      </c>
      <c r="D1308">
        <v>0</v>
      </c>
    </row>
    <row r="1309" spans="1:4" x14ac:dyDescent="0.35">
      <c r="A1309" s="16" t="s">
        <v>270</v>
      </c>
      <c r="B1309">
        <v>0.16700000000000001</v>
      </c>
      <c r="C1309">
        <v>0.60729999999999995</v>
      </c>
      <c r="D1309">
        <v>0</v>
      </c>
    </row>
    <row r="1310" spans="1:4" x14ac:dyDescent="0.35">
      <c r="A1310" s="22">
        <v>19360</v>
      </c>
      <c r="B1310">
        <v>0.58030000000000004</v>
      </c>
      <c r="C1310">
        <v>3.5049999999999998E-2</v>
      </c>
      <c r="D1310">
        <v>3.5049999999999998E-2</v>
      </c>
    </row>
    <row r="1311" spans="1:4" x14ac:dyDescent="0.35">
      <c r="A1311" s="16" t="s">
        <v>1428</v>
      </c>
      <c r="B1311">
        <v>0.76329999999999998</v>
      </c>
      <c r="C1311">
        <v>4.8039999999999999E-2</v>
      </c>
      <c r="D1311">
        <v>4.8039999999999999E-2</v>
      </c>
    </row>
    <row r="1312" spans="1:4" x14ac:dyDescent="0.35">
      <c r="A1312" s="16" t="s">
        <v>1429</v>
      </c>
      <c r="B1312">
        <v>0</v>
      </c>
      <c r="C1312">
        <v>4.5300000000000002E-3</v>
      </c>
      <c r="D1312">
        <v>0</v>
      </c>
    </row>
    <row r="1313" spans="1:4" x14ac:dyDescent="0.35">
      <c r="A1313" s="16" t="s">
        <v>1430</v>
      </c>
      <c r="B1313">
        <v>0</v>
      </c>
      <c r="C1313">
        <v>5.0000000000000001E-4</v>
      </c>
      <c r="D1313">
        <v>0</v>
      </c>
    </row>
    <row r="1314" spans="1:4" x14ac:dyDescent="0.35">
      <c r="A1314" s="16" t="s">
        <v>1431</v>
      </c>
      <c r="B1314">
        <v>0.25</v>
      </c>
      <c r="C1314">
        <v>3.6339999999999999</v>
      </c>
      <c r="D1314">
        <v>0</v>
      </c>
    </row>
    <row r="1315" spans="1:4" x14ac:dyDescent="0.35">
      <c r="A1315" s="16">
        <v>105945</v>
      </c>
      <c r="B1315">
        <v>0</v>
      </c>
      <c r="C1315">
        <v>3.9890000000000002E-2</v>
      </c>
      <c r="D1315">
        <v>0</v>
      </c>
    </row>
    <row r="1316" spans="1:4" x14ac:dyDescent="0.35">
      <c r="A1316" s="16" t="s">
        <v>1432</v>
      </c>
      <c r="B1316">
        <v>0</v>
      </c>
      <c r="C1316">
        <v>0.3</v>
      </c>
      <c r="D1316">
        <v>0</v>
      </c>
    </row>
    <row r="1317" spans="1:4" x14ac:dyDescent="0.35">
      <c r="A1317" s="16" t="s">
        <v>1433</v>
      </c>
      <c r="B1317">
        <v>8.3000000000000004E-2</v>
      </c>
      <c r="C1317">
        <v>0.57999999999999996</v>
      </c>
      <c r="D1317">
        <v>0</v>
      </c>
    </row>
    <row r="1318" spans="1:4" x14ac:dyDescent="0.35">
      <c r="A1318" s="16" t="s">
        <v>1434</v>
      </c>
      <c r="B1318">
        <v>0</v>
      </c>
      <c r="C1318">
        <v>8.8999999999999995E-4</v>
      </c>
      <c r="D1318">
        <v>0</v>
      </c>
    </row>
    <row r="1319" spans="1:4" x14ac:dyDescent="0.35">
      <c r="A1319" s="16" t="s">
        <v>1435</v>
      </c>
      <c r="B1319">
        <v>0.125</v>
      </c>
      <c r="C1319">
        <v>0.50438000000000005</v>
      </c>
      <c r="D1319">
        <v>0</v>
      </c>
    </row>
    <row r="1320" spans="1:4" x14ac:dyDescent="0.35">
      <c r="A1320" s="16" t="s">
        <v>1436</v>
      </c>
      <c r="B1320">
        <v>0.25</v>
      </c>
      <c r="C1320">
        <v>3.0385300000000002</v>
      </c>
      <c r="D1320">
        <v>0</v>
      </c>
    </row>
    <row r="1321" spans="1:4" x14ac:dyDescent="0.35">
      <c r="A1321" s="16" t="s">
        <v>1437</v>
      </c>
      <c r="B1321">
        <v>0.16700000000000001</v>
      </c>
      <c r="C1321">
        <v>3.7067000000000001</v>
      </c>
      <c r="D1321">
        <v>0</v>
      </c>
    </row>
    <row r="1322" spans="1:4" x14ac:dyDescent="0.35">
      <c r="A1322" s="16" t="s">
        <v>1438</v>
      </c>
      <c r="B1322">
        <v>0</v>
      </c>
      <c r="C1322">
        <v>4.5300000000000002E-3</v>
      </c>
      <c r="D1322">
        <v>0</v>
      </c>
    </row>
    <row r="1323" spans="1:4" x14ac:dyDescent="0.35">
      <c r="A1323" s="16" t="s">
        <v>1439</v>
      </c>
      <c r="B1323">
        <v>0</v>
      </c>
      <c r="C1323">
        <v>2.5729999999999999E-2</v>
      </c>
      <c r="D1323">
        <v>0</v>
      </c>
    </row>
    <row r="1324" spans="1:4" x14ac:dyDescent="0.35">
      <c r="A1324" s="16" t="s">
        <v>1440</v>
      </c>
      <c r="B1324">
        <v>0</v>
      </c>
      <c r="C1324">
        <v>2.7100000000000002E-3</v>
      </c>
      <c r="D1324">
        <v>0</v>
      </c>
    </row>
    <row r="1325" spans="1:4" x14ac:dyDescent="0.35">
      <c r="A1325" s="16" t="s">
        <v>1441</v>
      </c>
      <c r="B1325">
        <v>0</v>
      </c>
      <c r="C1325">
        <v>1.116E-2</v>
      </c>
      <c r="D1325">
        <v>1.116E-2</v>
      </c>
    </row>
    <row r="1326" spans="1:4" x14ac:dyDescent="0.35">
      <c r="A1326" s="16">
        <v>101073</v>
      </c>
      <c r="B1326">
        <v>0.5</v>
      </c>
      <c r="C1326">
        <v>0.16667000000000001</v>
      </c>
      <c r="D1326">
        <v>0.16667000000000001</v>
      </c>
    </row>
    <row r="1327" spans="1:4" x14ac:dyDescent="0.35">
      <c r="A1327" s="16" t="s">
        <v>1442</v>
      </c>
      <c r="B1327">
        <v>0</v>
      </c>
      <c r="C1327">
        <v>4.5300000000000002E-3</v>
      </c>
      <c r="D1327">
        <v>0</v>
      </c>
    </row>
    <row r="1328" spans="1:4" x14ac:dyDescent="0.35">
      <c r="A1328" s="16" t="s">
        <v>1443</v>
      </c>
      <c r="B1328">
        <v>0</v>
      </c>
      <c r="C1328">
        <v>4.5300000000000002E-3</v>
      </c>
      <c r="D1328">
        <v>0</v>
      </c>
    </row>
    <row r="1329" spans="1:4" x14ac:dyDescent="0.35">
      <c r="A1329" s="16" t="s">
        <v>1444</v>
      </c>
      <c r="B1329">
        <v>0.21</v>
      </c>
      <c r="C1329">
        <v>0.65452999999999995</v>
      </c>
      <c r="D1329">
        <v>0</v>
      </c>
    </row>
    <row r="1330" spans="1:4" x14ac:dyDescent="0.35">
      <c r="A1330" s="16" t="s">
        <v>1445</v>
      </c>
      <c r="B1330">
        <v>0.25</v>
      </c>
      <c r="C1330">
        <v>3.5367099999999998</v>
      </c>
      <c r="D1330">
        <v>0</v>
      </c>
    </row>
    <row r="1331" spans="1:4" x14ac:dyDescent="0.35">
      <c r="A1331" s="16" t="s">
        <v>1446</v>
      </c>
      <c r="B1331">
        <v>0.16700000000000001</v>
      </c>
      <c r="C1331">
        <v>5.4679500000000001</v>
      </c>
      <c r="D1331">
        <v>0</v>
      </c>
    </row>
    <row r="1332" spans="1:4" x14ac:dyDescent="0.35">
      <c r="A1332" s="16" t="s">
        <v>1447</v>
      </c>
      <c r="B1332">
        <v>0.125</v>
      </c>
      <c r="C1332">
        <v>0.40010000000000001</v>
      </c>
      <c r="D1332">
        <v>0</v>
      </c>
    </row>
    <row r="1333" spans="1:4" x14ac:dyDescent="0.35">
      <c r="A1333" s="16" t="s">
        <v>1448</v>
      </c>
      <c r="B1333">
        <v>0</v>
      </c>
      <c r="C1333">
        <v>1.4</v>
      </c>
      <c r="D1333">
        <v>0</v>
      </c>
    </row>
    <row r="1334" spans="1:4" x14ac:dyDescent="0.35">
      <c r="A1334" s="16" t="s">
        <v>1449</v>
      </c>
      <c r="B1334">
        <v>0</v>
      </c>
      <c r="C1334">
        <v>4.5300000000000002E-3</v>
      </c>
      <c r="D1334">
        <v>0</v>
      </c>
    </row>
    <row r="1335" spans="1:4" x14ac:dyDescent="0.35">
      <c r="A1335" s="16" t="s">
        <v>1450</v>
      </c>
      <c r="B1335">
        <v>0.16700000000000001</v>
      </c>
      <c r="C1335">
        <v>0.16</v>
      </c>
      <c r="D1335">
        <v>0</v>
      </c>
    </row>
    <row r="1336" spans="1:4" x14ac:dyDescent="0.35">
      <c r="A1336" s="16" t="s">
        <v>1451</v>
      </c>
      <c r="B1336">
        <v>0.21</v>
      </c>
      <c r="C1336">
        <v>0.65</v>
      </c>
      <c r="D1336">
        <v>0</v>
      </c>
    </row>
    <row r="1337" spans="1:4" x14ac:dyDescent="0.35">
      <c r="A1337" s="16" t="s">
        <v>1452</v>
      </c>
      <c r="B1337">
        <v>0.21</v>
      </c>
      <c r="C1337">
        <v>0.65</v>
      </c>
      <c r="D1337">
        <v>0</v>
      </c>
    </row>
    <row r="1338" spans="1:4" x14ac:dyDescent="0.35">
      <c r="A1338" s="16" t="s">
        <v>1453</v>
      </c>
      <c r="B1338">
        <v>0.125</v>
      </c>
      <c r="C1338">
        <v>0.19392999999999999</v>
      </c>
      <c r="D1338">
        <v>0</v>
      </c>
    </row>
    <row r="1339" spans="1:4" x14ac:dyDescent="0.35">
      <c r="A1339" s="16" t="s">
        <v>1454</v>
      </c>
      <c r="B1339">
        <v>0.05</v>
      </c>
      <c r="C1339">
        <v>1.67E-3</v>
      </c>
      <c r="D1339">
        <v>0</v>
      </c>
    </row>
    <row r="1340" spans="1:4" x14ac:dyDescent="0.35">
      <c r="A1340" s="16" t="s">
        <v>1455</v>
      </c>
      <c r="B1340">
        <v>0.75</v>
      </c>
      <c r="C1340">
        <v>0.16333</v>
      </c>
      <c r="D1340">
        <v>0.16333</v>
      </c>
    </row>
    <row r="1341" spans="1:4" x14ac:dyDescent="0.35">
      <c r="A1341" s="16" t="s">
        <v>1456</v>
      </c>
      <c r="B1341">
        <v>0.16700000000000001</v>
      </c>
      <c r="C1341">
        <v>0.58464000000000005</v>
      </c>
      <c r="D1341">
        <v>0</v>
      </c>
    </row>
    <row r="1342" spans="1:4" x14ac:dyDescent="0.35">
      <c r="A1342" s="16" t="s">
        <v>1457</v>
      </c>
      <c r="B1342">
        <v>0</v>
      </c>
      <c r="C1342">
        <v>1.5204899999999999</v>
      </c>
      <c r="D1342">
        <v>0</v>
      </c>
    </row>
    <row r="1343" spans="1:4" x14ac:dyDescent="0.35">
      <c r="A1343" s="16">
        <v>105333</v>
      </c>
      <c r="B1343">
        <v>0.25</v>
      </c>
      <c r="C1343">
        <v>0.1</v>
      </c>
      <c r="D1343">
        <v>0.1</v>
      </c>
    </row>
    <row r="1344" spans="1:4" x14ac:dyDescent="0.35">
      <c r="A1344" s="16" t="s">
        <v>1458</v>
      </c>
      <c r="B1344">
        <v>0.2792</v>
      </c>
      <c r="C1344">
        <v>3.7530000000000001E-2</v>
      </c>
      <c r="D1344">
        <v>3.7530000000000001E-2</v>
      </c>
    </row>
    <row r="1345" spans="1:4" x14ac:dyDescent="0.35">
      <c r="A1345" s="16" t="s">
        <v>1459</v>
      </c>
      <c r="B1345">
        <v>0</v>
      </c>
      <c r="C1345">
        <v>4.5300000000000002E-3</v>
      </c>
      <c r="D1345">
        <v>0</v>
      </c>
    </row>
    <row r="1346" spans="1:4" x14ac:dyDescent="0.35">
      <c r="A1346" s="16" t="s">
        <v>248</v>
      </c>
      <c r="B1346">
        <v>0.185</v>
      </c>
      <c r="C1346">
        <v>0.47042</v>
      </c>
      <c r="D1346">
        <v>0</v>
      </c>
    </row>
    <row r="1347" spans="1:4" x14ac:dyDescent="0.35">
      <c r="A1347" s="16" t="s">
        <v>1460</v>
      </c>
      <c r="B1347">
        <v>0.16700000000000001</v>
      </c>
      <c r="C1347">
        <v>4</v>
      </c>
      <c r="D1347">
        <v>0</v>
      </c>
    </row>
    <row r="1348" spans="1:4" x14ac:dyDescent="0.35">
      <c r="A1348" s="16" t="s">
        <v>31</v>
      </c>
      <c r="B1348">
        <v>0.125</v>
      </c>
      <c r="C1348">
        <v>0.25409999999999999</v>
      </c>
      <c r="D1348">
        <v>0</v>
      </c>
    </row>
    <row r="1349" spans="1:4" x14ac:dyDescent="0.35">
      <c r="A1349" s="16">
        <v>100012</v>
      </c>
      <c r="B1349">
        <v>0.6633</v>
      </c>
      <c r="C1349">
        <v>1.4999999999999999E-2</v>
      </c>
      <c r="D1349">
        <v>1.4999999999999999E-2</v>
      </c>
    </row>
    <row r="1350" spans="1:4" x14ac:dyDescent="0.35">
      <c r="A1350" s="16" t="s">
        <v>1461</v>
      </c>
      <c r="B1350">
        <v>0</v>
      </c>
      <c r="C1350">
        <v>2.7100000000000002E-3</v>
      </c>
      <c r="D1350">
        <v>0</v>
      </c>
    </row>
    <row r="1351" spans="1:4" x14ac:dyDescent="0.35">
      <c r="A1351" s="16" t="s">
        <v>1462</v>
      </c>
      <c r="B1351">
        <v>0.21</v>
      </c>
      <c r="C1351">
        <v>0.65452999999999995</v>
      </c>
      <c r="D1351">
        <v>0</v>
      </c>
    </row>
    <row r="1352" spans="1:4" x14ac:dyDescent="0.35">
      <c r="A1352" s="16" t="s">
        <v>1463</v>
      </c>
      <c r="B1352">
        <v>0.25</v>
      </c>
      <c r="C1352">
        <v>3.3661300000000001</v>
      </c>
      <c r="D1352">
        <v>0</v>
      </c>
    </row>
    <row r="1353" spans="1:4" x14ac:dyDescent="0.35">
      <c r="A1353" s="16" t="s">
        <v>1464</v>
      </c>
      <c r="B1353">
        <v>0.125</v>
      </c>
      <c r="C1353">
        <v>0.21995000000000001</v>
      </c>
      <c r="D1353">
        <v>0</v>
      </c>
    </row>
    <row r="1354" spans="1:4" x14ac:dyDescent="0.35">
      <c r="A1354" s="16">
        <v>101633</v>
      </c>
      <c r="B1354">
        <v>0.33</v>
      </c>
      <c r="C1354">
        <v>2.6169999999999999E-2</v>
      </c>
      <c r="D1354">
        <v>2.2020000000000001E-2</v>
      </c>
    </row>
    <row r="1355" spans="1:4" x14ac:dyDescent="0.35">
      <c r="A1355" s="16">
        <v>104761</v>
      </c>
      <c r="B1355">
        <v>0</v>
      </c>
      <c r="C1355">
        <v>1.8120000000000001E-2</v>
      </c>
      <c r="D1355">
        <v>0</v>
      </c>
    </row>
    <row r="1356" spans="1:4" x14ac:dyDescent="0.35">
      <c r="A1356" s="16" t="s">
        <v>1465</v>
      </c>
      <c r="B1356">
        <v>0.21</v>
      </c>
      <c r="C1356">
        <v>0.65434000000000003</v>
      </c>
      <c r="D1356">
        <v>0</v>
      </c>
    </row>
    <row r="1357" spans="1:4" x14ac:dyDescent="0.35">
      <c r="A1357" s="16">
        <v>100007</v>
      </c>
      <c r="B1357">
        <v>0.67</v>
      </c>
      <c r="C1357">
        <v>2.1669999999999998E-2</v>
      </c>
      <c r="D1357">
        <v>2.1669999999999998E-2</v>
      </c>
    </row>
    <row r="1358" spans="1:4" x14ac:dyDescent="0.35">
      <c r="A1358" s="16" t="s">
        <v>1466</v>
      </c>
      <c r="B1358">
        <v>0.33</v>
      </c>
      <c r="C1358">
        <v>1.3699999999999999E-3</v>
      </c>
      <c r="D1358">
        <v>1.37E-2</v>
      </c>
    </row>
    <row r="1359" spans="1:4" x14ac:dyDescent="0.35">
      <c r="A1359" s="16" t="s">
        <v>1467</v>
      </c>
      <c r="B1359">
        <v>0</v>
      </c>
      <c r="C1359">
        <v>4.5300000000000002E-3</v>
      </c>
      <c r="D1359">
        <v>0</v>
      </c>
    </row>
    <row r="1360" spans="1:4" x14ac:dyDescent="0.35">
      <c r="A1360" s="16">
        <v>100562</v>
      </c>
      <c r="B1360">
        <v>0.6633</v>
      </c>
      <c r="C1360">
        <v>2.2610000000000002E-2</v>
      </c>
      <c r="D1360">
        <v>2.2610000000000002E-2</v>
      </c>
    </row>
    <row r="1361" spans="1:4" x14ac:dyDescent="0.35">
      <c r="A1361" s="16" t="s">
        <v>1468</v>
      </c>
      <c r="B1361">
        <v>0</v>
      </c>
      <c r="C1361">
        <v>0.31667000000000001</v>
      </c>
      <c r="D1361">
        <v>0</v>
      </c>
    </row>
    <row r="1362" spans="1:4" x14ac:dyDescent="0.35">
      <c r="A1362" s="16" t="s">
        <v>1469</v>
      </c>
      <c r="B1362">
        <v>0</v>
      </c>
      <c r="C1362">
        <v>2.887E-2</v>
      </c>
      <c r="D1362">
        <v>2.887E-2</v>
      </c>
    </row>
    <row r="1363" spans="1:4" x14ac:dyDescent="0.35">
      <c r="A1363" s="16" t="s">
        <v>1470</v>
      </c>
      <c r="B1363">
        <v>0.25</v>
      </c>
      <c r="C1363">
        <v>6</v>
      </c>
      <c r="D1363">
        <v>0</v>
      </c>
    </row>
    <row r="1364" spans="1:4" x14ac:dyDescent="0.35">
      <c r="A1364" s="16" t="s">
        <v>1471</v>
      </c>
      <c r="B1364">
        <v>0.125</v>
      </c>
      <c r="C1364">
        <v>1.6023700000000001</v>
      </c>
      <c r="D1364">
        <v>0</v>
      </c>
    </row>
    <row r="1365" spans="1:4" x14ac:dyDescent="0.35">
      <c r="A1365" s="16" t="s">
        <v>1472</v>
      </c>
      <c r="B1365">
        <v>0.125</v>
      </c>
      <c r="C1365">
        <v>0.185</v>
      </c>
      <c r="D1365">
        <v>0</v>
      </c>
    </row>
    <row r="1366" spans="1:4" x14ac:dyDescent="0.35">
      <c r="A1366" s="16" t="s">
        <v>1473</v>
      </c>
      <c r="B1366">
        <v>0</v>
      </c>
      <c r="C1366">
        <v>4.5300000000000002E-3</v>
      </c>
      <c r="D1366">
        <v>0</v>
      </c>
    </row>
    <row r="1367" spans="1:4" x14ac:dyDescent="0.35">
      <c r="A1367" s="16" t="s">
        <v>1474</v>
      </c>
      <c r="B1367">
        <v>0</v>
      </c>
      <c r="C1367">
        <v>4.5300000000000002E-3</v>
      </c>
      <c r="D1367">
        <v>0</v>
      </c>
    </row>
    <row r="1368" spans="1:4" x14ac:dyDescent="0.35">
      <c r="A1368" s="16" t="s">
        <v>1475</v>
      </c>
      <c r="B1368">
        <v>0</v>
      </c>
      <c r="C1368">
        <v>4.5300000000000002E-3</v>
      </c>
      <c r="D1368">
        <v>0</v>
      </c>
    </row>
    <row r="1369" spans="1:4" x14ac:dyDescent="0.35">
      <c r="A1369" s="16" t="s">
        <v>246</v>
      </c>
      <c r="B1369">
        <v>0.16700000000000001</v>
      </c>
      <c r="C1369">
        <v>0.47593000000000002</v>
      </c>
      <c r="D1369">
        <v>0</v>
      </c>
    </row>
    <row r="1370" spans="1:4" x14ac:dyDescent="0.35">
      <c r="A1370" s="16" t="s">
        <v>1476</v>
      </c>
      <c r="B1370">
        <v>0.25</v>
      </c>
      <c r="C1370">
        <v>0.38</v>
      </c>
      <c r="D1370">
        <v>0</v>
      </c>
    </row>
    <row r="1371" spans="1:4" x14ac:dyDescent="0.35">
      <c r="A1371" s="16" t="s">
        <v>1477</v>
      </c>
      <c r="B1371">
        <v>0.25</v>
      </c>
      <c r="C1371">
        <v>5.47248</v>
      </c>
      <c r="D1371">
        <v>0</v>
      </c>
    </row>
    <row r="1372" spans="1:4" x14ac:dyDescent="0.35">
      <c r="A1372" s="16" t="s">
        <v>1478</v>
      </c>
      <c r="B1372">
        <v>0.16700000000000001</v>
      </c>
      <c r="C1372">
        <v>0.35</v>
      </c>
      <c r="D1372">
        <v>0</v>
      </c>
    </row>
    <row r="1373" spans="1:4" x14ac:dyDescent="0.35">
      <c r="A1373" s="16" t="s">
        <v>1479</v>
      </c>
      <c r="B1373">
        <v>0</v>
      </c>
      <c r="C1373">
        <v>4.5300000000000002E-3</v>
      </c>
      <c r="D1373">
        <v>0</v>
      </c>
    </row>
    <row r="1374" spans="1:4" x14ac:dyDescent="0.35">
      <c r="A1374" s="16" t="s">
        <v>1480</v>
      </c>
      <c r="B1374">
        <v>0</v>
      </c>
      <c r="C1374">
        <v>4.5300000000000002E-3</v>
      </c>
      <c r="D1374">
        <v>0</v>
      </c>
    </row>
    <row r="1375" spans="1:4" x14ac:dyDescent="0.35">
      <c r="A1375" s="16" t="s">
        <v>1481</v>
      </c>
      <c r="B1375">
        <v>0.6633</v>
      </c>
      <c r="C1375">
        <v>4.4010000000000001E-2</v>
      </c>
      <c r="D1375">
        <v>4.4010000000000001E-2</v>
      </c>
    </row>
    <row r="1376" spans="1:4" x14ac:dyDescent="0.35">
      <c r="A1376" s="16" t="s">
        <v>1482</v>
      </c>
      <c r="B1376">
        <v>0</v>
      </c>
      <c r="C1376">
        <v>4.5300000000000002E-3</v>
      </c>
      <c r="D1376">
        <v>0</v>
      </c>
    </row>
    <row r="1377" spans="1:4" x14ac:dyDescent="0.35">
      <c r="A1377" s="16" t="s">
        <v>1483</v>
      </c>
      <c r="B1377">
        <v>0.17</v>
      </c>
      <c r="C1377">
        <v>2</v>
      </c>
      <c r="D1377">
        <v>0</v>
      </c>
    </row>
    <row r="1378" spans="1:4" x14ac:dyDescent="0.35">
      <c r="A1378" s="16" t="s">
        <v>1484</v>
      </c>
      <c r="B1378">
        <v>0.16700000000000001</v>
      </c>
      <c r="C1378">
        <v>0.59643000000000002</v>
      </c>
      <c r="D1378">
        <v>0</v>
      </c>
    </row>
    <row r="1379" spans="1:4" x14ac:dyDescent="0.35">
      <c r="A1379" s="16" t="s">
        <v>1485</v>
      </c>
      <c r="B1379">
        <v>0.42</v>
      </c>
      <c r="C1379">
        <v>1.3</v>
      </c>
      <c r="D1379">
        <v>0</v>
      </c>
    </row>
    <row r="1380" spans="1:4" x14ac:dyDescent="0.35">
      <c r="A1380" s="16" t="s">
        <v>1486</v>
      </c>
      <c r="B1380">
        <v>0.21</v>
      </c>
      <c r="C1380">
        <v>0.65</v>
      </c>
      <c r="D1380">
        <v>0</v>
      </c>
    </row>
    <row r="1381" spans="1:4" x14ac:dyDescent="0.35">
      <c r="A1381" s="16" t="s">
        <v>1487</v>
      </c>
      <c r="B1381">
        <v>0</v>
      </c>
      <c r="C1381">
        <v>8.3300000000000006E-3</v>
      </c>
      <c r="D1381">
        <v>0</v>
      </c>
    </row>
    <row r="1382" spans="1:4" x14ac:dyDescent="0.35">
      <c r="A1382" s="16">
        <v>100097</v>
      </c>
      <c r="B1382">
        <v>0.34</v>
      </c>
      <c r="C1382">
        <v>5.7000000000000002E-3</v>
      </c>
      <c r="D1382">
        <v>5.7000000000000002E-3</v>
      </c>
    </row>
    <row r="1383" spans="1:4" x14ac:dyDescent="0.35">
      <c r="A1383" s="16" t="s">
        <v>1488</v>
      </c>
      <c r="B1383">
        <v>0</v>
      </c>
      <c r="C1383">
        <v>4.5300000000000002E-3</v>
      </c>
      <c r="D1383">
        <v>0</v>
      </c>
    </row>
    <row r="1384" spans="1:4" x14ac:dyDescent="0.35">
      <c r="A1384" s="16">
        <v>105016</v>
      </c>
      <c r="B1384">
        <v>0.58330000000000004</v>
      </c>
      <c r="C1384">
        <v>1.3809999999999999E-2</v>
      </c>
      <c r="D1384">
        <v>1.3809999999999999E-2</v>
      </c>
    </row>
    <row r="1385" spans="1:4" x14ac:dyDescent="0.35">
      <c r="A1385" s="16" t="s">
        <v>297</v>
      </c>
      <c r="B1385">
        <v>0.4133</v>
      </c>
      <c r="C1385">
        <v>1.4420000000000001E-2</v>
      </c>
      <c r="D1385">
        <v>1.4420000000000001E-2</v>
      </c>
    </row>
    <row r="1386" spans="1:4" x14ac:dyDescent="0.35">
      <c r="A1386" s="16" t="s">
        <v>1489</v>
      </c>
      <c r="B1386">
        <v>0</v>
      </c>
      <c r="C1386">
        <v>4.5300000000000002E-3</v>
      </c>
      <c r="D1386">
        <v>0</v>
      </c>
    </row>
    <row r="1387" spans="1:4" x14ac:dyDescent="0.35">
      <c r="A1387" s="16" t="s">
        <v>1490</v>
      </c>
      <c r="B1387">
        <v>0.25</v>
      </c>
      <c r="C1387">
        <v>0.3</v>
      </c>
      <c r="D1387">
        <v>0</v>
      </c>
    </row>
    <row r="1388" spans="1:4" x14ac:dyDescent="0.35">
      <c r="A1388" s="16">
        <v>103977</v>
      </c>
      <c r="B1388">
        <v>0.44330000000000003</v>
      </c>
      <c r="C1388">
        <v>1.172E-2</v>
      </c>
      <c r="D1388">
        <v>1.172E-2</v>
      </c>
    </row>
    <row r="1389" spans="1:4" x14ac:dyDescent="0.35">
      <c r="A1389" s="16" t="s">
        <v>1491</v>
      </c>
      <c r="B1389">
        <v>1E-3</v>
      </c>
      <c r="C1389">
        <v>1E-3</v>
      </c>
      <c r="D1389">
        <v>1E-3</v>
      </c>
    </row>
    <row r="1390" spans="1:4" x14ac:dyDescent="0.35">
      <c r="A1390" s="16" t="s">
        <v>1492</v>
      </c>
      <c r="B1390">
        <v>0.6633</v>
      </c>
      <c r="C1390">
        <v>4.3499999999999997E-2</v>
      </c>
      <c r="D1390">
        <v>4.3499999999999997E-2</v>
      </c>
    </row>
    <row r="1391" spans="1:4" x14ac:dyDescent="0.35">
      <c r="A1391" s="16" t="s">
        <v>1493</v>
      </c>
      <c r="B1391">
        <v>0</v>
      </c>
      <c r="C1391">
        <v>0</v>
      </c>
      <c r="D1391">
        <v>0</v>
      </c>
    </row>
    <row r="1392" spans="1:4" x14ac:dyDescent="0.35">
      <c r="A1392" s="16" t="s">
        <v>1494</v>
      </c>
      <c r="B1392">
        <v>0</v>
      </c>
      <c r="C1392">
        <v>0.45084000000000002</v>
      </c>
      <c r="D1392">
        <v>0.45084000000000002</v>
      </c>
    </row>
    <row r="1393" spans="1:4" x14ac:dyDescent="0.35">
      <c r="A1393" s="16" t="s">
        <v>1495</v>
      </c>
      <c r="B1393">
        <v>0.33</v>
      </c>
      <c r="C1393">
        <v>9.6110000000000001E-2</v>
      </c>
      <c r="D1393">
        <v>9.6110000000000001E-2</v>
      </c>
    </row>
    <row r="1394" spans="1:4" x14ac:dyDescent="0.35">
      <c r="A1394" s="16" t="s">
        <v>1496</v>
      </c>
      <c r="B1394">
        <v>0.17</v>
      </c>
      <c r="C1394">
        <v>1.8804399999999999</v>
      </c>
      <c r="D1394">
        <v>0</v>
      </c>
    </row>
    <row r="1395" spans="1:4" x14ac:dyDescent="0.35">
      <c r="A1395" s="16" t="s">
        <v>1497</v>
      </c>
      <c r="B1395">
        <v>0.125</v>
      </c>
      <c r="C1395">
        <v>0.21995000000000001</v>
      </c>
      <c r="D1395">
        <v>0</v>
      </c>
    </row>
    <row r="1396" spans="1:4" x14ac:dyDescent="0.35">
      <c r="A1396" s="16" t="s">
        <v>1498</v>
      </c>
      <c r="B1396">
        <v>0</v>
      </c>
      <c r="C1396">
        <v>4.5300000000000002E-3</v>
      </c>
      <c r="D1396">
        <v>0</v>
      </c>
    </row>
    <row r="1397" spans="1:4" x14ac:dyDescent="0.35">
      <c r="A1397" s="16" t="s">
        <v>1499</v>
      </c>
      <c r="B1397">
        <v>0.9133</v>
      </c>
      <c r="C1397">
        <v>8.7010000000000004E-2</v>
      </c>
      <c r="D1397">
        <v>8.7010000000000004E-2</v>
      </c>
    </row>
    <row r="1398" spans="1:4" x14ac:dyDescent="0.35">
      <c r="A1398" s="16" t="s">
        <v>1500</v>
      </c>
      <c r="B1398">
        <v>0.33</v>
      </c>
      <c r="C1398">
        <v>0.12511</v>
      </c>
      <c r="D1398">
        <v>0.12511</v>
      </c>
    </row>
    <row r="1399" spans="1:4" x14ac:dyDescent="0.35">
      <c r="A1399" s="16" t="s">
        <v>1501</v>
      </c>
      <c r="B1399">
        <v>0</v>
      </c>
      <c r="C1399">
        <v>2.7100000000000002E-3</v>
      </c>
      <c r="D1399">
        <v>0</v>
      </c>
    </row>
    <row r="1400" spans="1:4" x14ac:dyDescent="0.35">
      <c r="A1400" s="16" t="s">
        <v>1502</v>
      </c>
      <c r="B1400">
        <v>8.3000000000000004E-2</v>
      </c>
      <c r="C1400">
        <v>0.39</v>
      </c>
      <c r="D1400">
        <v>0</v>
      </c>
    </row>
    <row r="1401" spans="1:4" x14ac:dyDescent="0.35">
      <c r="A1401" s="16" t="s">
        <v>1503</v>
      </c>
      <c r="B1401">
        <v>0.16700000000000001</v>
      </c>
      <c r="C1401">
        <v>0.3</v>
      </c>
      <c r="D1401">
        <v>0</v>
      </c>
    </row>
    <row r="1402" spans="1:4" x14ac:dyDescent="0.35">
      <c r="A1402" s="16" t="s">
        <v>1504</v>
      </c>
      <c r="B1402">
        <v>0.125</v>
      </c>
      <c r="C1402">
        <v>0.13</v>
      </c>
      <c r="D1402">
        <v>0</v>
      </c>
    </row>
    <row r="1403" spans="1:4" x14ac:dyDescent="0.35">
      <c r="A1403" s="16" t="s">
        <v>1505</v>
      </c>
      <c r="B1403">
        <v>0</v>
      </c>
      <c r="C1403">
        <v>8.3300000000000006E-3</v>
      </c>
      <c r="D1403">
        <v>0</v>
      </c>
    </row>
    <row r="1404" spans="1:4" x14ac:dyDescent="0.35">
      <c r="A1404" s="16" t="s">
        <v>1506</v>
      </c>
      <c r="B1404">
        <v>0</v>
      </c>
      <c r="C1404">
        <v>1.2500000000000001E-2</v>
      </c>
      <c r="D1404">
        <v>0</v>
      </c>
    </row>
    <row r="1405" spans="1:4" x14ac:dyDescent="0.35">
      <c r="A1405" s="16" t="s">
        <v>1507</v>
      </c>
      <c r="B1405">
        <v>0</v>
      </c>
      <c r="C1405">
        <v>1.4679500000000001</v>
      </c>
      <c r="D1405">
        <v>0</v>
      </c>
    </row>
    <row r="1406" spans="1:4" x14ac:dyDescent="0.35">
      <c r="A1406" s="16" t="s">
        <v>1508</v>
      </c>
      <c r="B1406">
        <v>0.25330000000000003</v>
      </c>
      <c r="C1406">
        <v>8.1899999999999994E-3</v>
      </c>
      <c r="D1406">
        <v>8.1899999999999994E-3</v>
      </c>
    </row>
    <row r="1407" spans="1:4" x14ac:dyDescent="0.35">
      <c r="A1407" s="16" t="s">
        <v>1509</v>
      </c>
      <c r="B1407">
        <v>0</v>
      </c>
      <c r="C1407">
        <v>2.7100000000000002E-3</v>
      </c>
      <c r="D1407">
        <v>0</v>
      </c>
    </row>
    <row r="1408" spans="1:4" x14ac:dyDescent="0.35">
      <c r="A1408" s="16" t="s">
        <v>1510</v>
      </c>
      <c r="B1408">
        <v>0</v>
      </c>
      <c r="C1408">
        <v>4.5300000000000002E-3</v>
      </c>
      <c r="D1408">
        <v>0</v>
      </c>
    </row>
    <row r="1409" spans="1:4" x14ac:dyDescent="0.35">
      <c r="A1409" s="16" t="s">
        <v>1511</v>
      </c>
      <c r="B1409">
        <v>0</v>
      </c>
      <c r="C1409">
        <v>2.7100000000000002E-3</v>
      </c>
      <c r="D1409">
        <v>0</v>
      </c>
    </row>
    <row r="1410" spans="1:4" x14ac:dyDescent="0.35">
      <c r="A1410" s="16" t="s">
        <v>1512</v>
      </c>
      <c r="B1410">
        <v>0</v>
      </c>
      <c r="C1410">
        <v>1.4E-2</v>
      </c>
      <c r="D1410">
        <v>0</v>
      </c>
    </row>
    <row r="1411" spans="1:4" x14ac:dyDescent="0.35">
      <c r="A1411" s="16" t="s">
        <v>1513</v>
      </c>
      <c r="B1411">
        <v>0.16700000000000001</v>
      </c>
      <c r="C1411">
        <v>3</v>
      </c>
      <c r="D1411">
        <v>0</v>
      </c>
    </row>
    <row r="1412" spans="1:4" x14ac:dyDescent="0.35">
      <c r="A1412" s="16" t="s">
        <v>1514</v>
      </c>
      <c r="B1412">
        <v>0.16700000000000001</v>
      </c>
      <c r="C1412">
        <v>2.0751900000000001</v>
      </c>
      <c r="D1412">
        <v>0</v>
      </c>
    </row>
    <row r="1413" spans="1:4" x14ac:dyDescent="0.35">
      <c r="A1413" s="16" t="s">
        <v>1515</v>
      </c>
      <c r="B1413">
        <v>0.16700000000000001</v>
      </c>
      <c r="C1413">
        <v>4.0597799999999999</v>
      </c>
      <c r="D1413">
        <v>0</v>
      </c>
    </row>
    <row r="1414" spans="1:4" x14ac:dyDescent="0.35">
      <c r="A1414" s="16" t="s">
        <v>1516</v>
      </c>
      <c r="B1414">
        <v>0</v>
      </c>
      <c r="C1414">
        <v>2.5729999999999999E-2</v>
      </c>
      <c r="D1414">
        <v>0</v>
      </c>
    </row>
    <row r="1415" spans="1:4" x14ac:dyDescent="0.35">
      <c r="A1415" s="16">
        <v>101602</v>
      </c>
      <c r="B1415">
        <v>0.74329999999999996</v>
      </c>
      <c r="C1415">
        <v>2.647E-2</v>
      </c>
      <c r="D1415">
        <v>2.647E-2</v>
      </c>
    </row>
    <row r="1416" spans="1:4" x14ac:dyDescent="0.35">
      <c r="A1416" s="16" t="s">
        <v>1517</v>
      </c>
      <c r="B1416">
        <v>0.74329999999999996</v>
      </c>
      <c r="C1416">
        <v>3.5639999999999998E-2</v>
      </c>
      <c r="D1416">
        <v>3.5639999999999998E-2</v>
      </c>
    </row>
    <row r="1417" spans="1:4" x14ac:dyDescent="0.35">
      <c r="A1417" s="16" t="s">
        <v>1518</v>
      </c>
      <c r="B1417">
        <v>0</v>
      </c>
      <c r="C1417">
        <v>4.1000000000000002E-2</v>
      </c>
      <c r="D1417">
        <v>4.1000000000000002E-2</v>
      </c>
    </row>
    <row r="1418" spans="1:4" x14ac:dyDescent="0.35">
      <c r="A1418" s="16" t="s">
        <v>1519</v>
      </c>
      <c r="B1418">
        <v>0.9133</v>
      </c>
      <c r="C1418">
        <v>8.2059999999999994E-2</v>
      </c>
      <c r="D1418">
        <v>8.2059999999999994E-2</v>
      </c>
    </row>
    <row r="1419" spans="1:4" x14ac:dyDescent="0.35">
      <c r="A1419" s="16" t="s">
        <v>1520</v>
      </c>
      <c r="B1419">
        <v>0.74329999999999996</v>
      </c>
      <c r="C1419">
        <v>1.7299999999999999E-2</v>
      </c>
      <c r="D1419">
        <v>1.7299999999999999E-2</v>
      </c>
    </row>
    <row r="1420" spans="1:4" x14ac:dyDescent="0.35">
      <c r="A1420" s="16" t="s">
        <v>1521</v>
      </c>
      <c r="B1420">
        <v>0</v>
      </c>
      <c r="C1420">
        <v>2.7100000000000002E-3</v>
      </c>
      <c r="D1420">
        <v>0</v>
      </c>
    </row>
    <row r="1421" spans="1:4" x14ac:dyDescent="0.35">
      <c r="A1421" s="16" t="s">
        <v>1522</v>
      </c>
      <c r="B1421">
        <v>0</v>
      </c>
      <c r="C1421">
        <v>4.5300000000000002E-3</v>
      </c>
      <c r="D1421">
        <v>0</v>
      </c>
    </row>
    <row r="1422" spans="1:4" x14ac:dyDescent="0.35">
      <c r="A1422" s="16" t="s">
        <v>1523</v>
      </c>
      <c r="B1422">
        <v>0.17</v>
      </c>
      <c r="C1422">
        <v>1.5</v>
      </c>
      <c r="D1422">
        <v>0</v>
      </c>
    </row>
    <row r="1423" spans="1:4" x14ac:dyDescent="0.35">
      <c r="A1423" s="16" t="s">
        <v>1524</v>
      </c>
      <c r="B1423">
        <v>0.125</v>
      </c>
      <c r="C1423">
        <v>0.30557000000000001</v>
      </c>
      <c r="D1423">
        <v>0</v>
      </c>
    </row>
    <row r="1424" spans="1:4" x14ac:dyDescent="0.35">
      <c r="A1424" s="16" t="s">
        <v>1525</v>
      </c>
      <c r="B1424">
        <v>0.16700000000000001</v>
      </c>
      <c r="C1424">
        <v>0.57572999999999996</v>
      </c>
      <c r="D1424">
        <v>0</v>
      </c>
    </row>
    <row r="1425" spans="1:4" x14ac:dyDescent="0.35">
      <c r="A1425" s="16" t="s">
        <v>1526</v>
      </c>
      <c r="B1425">
        <v>0.25</v>
      </c>
      <c r="C1425">
        <v>7.4999999999999997E-3</v>
      </c>
      <c r="D1425">
        <v>7.4999999999999997E-3</v>
      </c>
    </row>
    <row r="1426" spans="1:4" x14ac:dyDescent="0.35">
      <c r="A1426" s="16" t="s">
        <v>1527</v>
      </c>
      <c r="B1426">
        <v>0.74329999999999996</v>
      </c>
      <c r="C1426">
        <v>6.5530000000000005E-2</v>
      </c>
      <c r="D1426">
        <v>6.5530000000000005E-2</v>
      </c>
    </row>
    <row r="1427" spans="1:4" x14ac:dyDescent="0.35">
      <c r="A1427" s="16" t="s">
        <v>1528</v>
      </c>
      <c r="B1427">
        <v>0.1</v>
      </c>
      <c r="C1427">
        <v>0.01</v>
      </c>
      <c r="D1427">
        <v>0.01</v>
      </c>
    </row>
    <row r="1428" spans="1:4" x14ac:dyDescent="0.35">
      <c r="A1428" s="16" t="s">
        <v>1529</v>
      </c>
      <c r="B1428">
        <v>0</v>
      </c>
      <c r="C1428">
        <v>0</v>
      </c>
      <c r="D1428">
        <v>0</v>
      </c>
    </row>
    <row r="1429" spans="1:4" x14ac:dyDescent="0.35">
      <c r="A1429" s="16" t="s">
        <v>1530</v>
      </c>
      <c r="B1429">
        <v>0</v>
      </c>
      <c r="C1429">
        <v>0</v>
      </c>
      <c r="D1429">
        <v>0</v>
      </c>
    </row>
    <row r="1430" spans="1:4" x14ac:dyDescent="0.35">
      <c r="A1430" s="16" t="s">
        <v>1531</v>
      </c>
      <c r="B1430">
        <v>0.25</v>
      </c>
      <c r="C1430">
        <v>3.3</v>
      </c>
      <c r="D1430">
        <v>0</v>
      </c>
    </row>
    <row r="1431" spans="1:4" x14ac:dyDescent="0.35">
      <c r="A1431" s="16" t="s">
        <v>1532</v>
      </c>
      <c r="B1431">
        <v>0.16700000000000001</v>
      </c>
      <c r="C1431">
        <v>4.0634199999999998</v>
      </c>
      <c r="D1431">
        <v>0</v>
      </c>
    </row>
    <row r="1432" spans="1:4" x14ac:dyDescent="0.35">
      <c r="A1432" s="16" t="s">
        <v>1533</v>
      </c>
      <c r="B1432">
        <v>0.16700000000000001</v>
      </c>
      <c r="C1432">
        <v>0.34</v>
      </c>
      <c r="D1432">
        <v>0</v>
      </c>
    </row>
    <row r="1433" spans="1:4" x14ac:dyDescent="0.35">
      <c r="A1433" s="16">
        <v>100419</v>
      </c>
      <c r="B1433">
        <v>0.58330000000000004</v>
      </c>
      <c r="C1433">
        <v>1.0359999999999999E-2</v>
      </c>
      <c r="D1433">
        <v>1.0359999999999999E-2</v>
      </c>
    </row>
    <row r="1434" spans="1:4" x14ac:dyDescent="0.35">
      <c r="A1434" s="16" t="s">
        <v>1534</v>
      </c>
      <c r="B1434">
        <v>0.83330000000000004</v>
      </c>
      <c r="C1434">
        <v>7.8549999999999995E-2</v>
      </c>
      <c r="D1434">
        <v>7.8549999999999995E-2</v>
      </c>
    </row>
    <row r="1435" spans="1:4" x14ac:dyDescent="0.35">
      <c r="A1435" s="16" t="s">
        <v>1535</v>
      </c>
      <c r="B1435">
        <v>0</v>
      </c>
      <c r="C1435">
        <v>4.5300000000000002E-3</v>
      </c>
      <c r="D1435">
        <v>0</v>
      </c>
    </row>
    <row r="1436" spans="1:4" x14ac:dyDescent="0.35">
      <c r="A1436" s="16" t="s">
        <v>1536</v>
      </c>
      <c r="B1436">
        <v>0</v>
      </c>
      <c r="C1436">
        <v>4.5300000000000002E-3</v>
      </c>
      <c r="D1436">
        <v>0</v>
      </c>
    </row>
    <row r="1437" spans="1:4" x14ac:dyDescent="0.35">
      <c r="A1437" s="16" t="s">
        <v>1537</v>
      </c>
      <c r="B1437">
        <v>0.16700000000000001</v>
      </c>
      <c r="C1437">
        <v>0.45</v>
      </c>
      <c r="D1437">
        <v>0</v>
      </c>
    </row>
    <row r="1438" spans="1:4" x14ac:dyDescent="0.35">
      <c r="A1438" s="16" t="s">
        <v>1538</v>
      </c>
      <c r="B1438">
        <v>0.25</v>
      </c>
      <c r="C1438">
        <v>0.33</v>
      </c>
      <c r="D1438">
        <v>0</v>
      </c>
    </row>
    <row r="1439" spans="1:4" x14ac:dyDescent="0.35">
      <c r="A1439" s="16" t="s">
        <v>1539</v>
      </c>
      <c r="B1439">
        <v>0.17</v>
      </c>
      <c r="C1439">
        <v>1.7</v>
      </c>
      <c r="D1439">
        <v>0</v>
      </c>
    </row>
    <row r="1440" spans="1:4" x14ac:dyDescent="0.35">
      <c r="A1440" s="16" t="s">
        <v>1540</v>
      </c>
      <c r="B1440">
        <v>0.16700000000000001</v>
      </c>
      <c r="C1440">
        <v>4.9634200000000002</v>
      </c>
      <c r="D1440">
        <v>0</v>
      </c>
    </row>
    <row r="1441" spans="1:4" x14ac:dyDescent="0.35">
      <c r="A1441" s="16">
        <v>100584</v>
      </c>
      <c r="B1441">
        <v>0.25</v>
      </c>
      <c r="C1441">
        <v>3.5000000000000001E-3</v>
      </c>
      <c r="D1441">
        <v>3.5000000000000001E-3</v>
      </c>
    </row>
    <row r="1442" spans="1:4" x14ac:dyDescent="0.35">
      <c r="A1442" s="16" t="s">
        <v>1541</v>
      </c>
      <c r="B1442">
        <v>0</v>
      </c>
      <c r="C1442">
        <v>2.5729999999999999E-2</v>
      </c>
      <c r="D1442">
        <v>0</v>
      </c>
    </row>
    <row r="1443" spans="1:4" x14ac:dyDescent="0.35">
      <c r="A1443" s="16" t="s">
        <v>1542</v>
      </c>
      <c r="B1443">
        <v>0</v>
      </c>
      <c r="C1443">
        <v>4.5300000000000002E-3</v>
      </c>
      <c r="D1443">
        <v>0</v>
      </c>
    </row>
    <row r="1444" spans="1:4" x14ac:dyDescent="0.35">
      <c r="A1444" s="16" t="s">
        <v>1543</v>
      </c>
      <c r="B1444">
        <v>0</v>
      </c>
      <c r="C1444">
        <v>4.5300000000000002E-3</v>
      </c>
      <c r="D1444">
        <v>0</v>
      </c>
    </row>
    <row r="1445" spans="1:4" x14ac:dyDescent="0.35">
      <c r="A1445" s="16" t="s">
        <v>1544</v>
      </c>
      <c r="B1445">
        <v>0.1</v>
      </c>
      <c r="C1445">
        <v>0.5</v>
      </c>
      <c r="D1445">
        <v>0</v>
      </c>
    </row>
    <row r="1446" spans="1:4" x14ac:dyDescent="0.35">
      <c r="A1446" s="16" t="s">
        <v>1545</v>
      </c>
      <c r="B1446">
        <v>0.17</v>
      </c>
      <c r="C1446">
        <v>1.61067</v>
      </c>
      <c r="D1446">
        <v>0</v>
      </c>
    </row>
    <row r="1447" spans="1:4" x14ac:dyDescent="0.35">
      <c r="A1447" s="16" t="s">
        <v>1546</v>
      </c>
      <c r="B1447">
        <v>0</v>
      </c>
      <c r="C1447">
        <v>4.5300000000000002E-3</v>
      </c>
      <c r="D1447">
        <v>0</v>
      </c>
    </row>
    <row r="1448" spans="1:4" x14ac:dyDescent="0.35">
      <c r="A1448" s="16" t="s">
        <v>1547</v>
      </c>
      <c r="B1448">
        <v>0</v>
      </c>
      <c r="C1448">
        <v>4.5300000000000002E-3</v>
      </c>
      <c r="D1448">
        <v>0</v>
      </c>
    </row>
    <row r="1449" spans="1:4" x14ac:dyDescent="0.35">
      <c r="A1449" s="16" t="s">
        <v>1548</v>
      </c>
      <c r="B1449">
        <v>8.3000000000000004E-2</v>
      </c>
      <c r="C1449">
        <v>0.7</v>
      </c>
      <c r="D1449">
        <v>0</v>
      </c>
    </row>
    <row r="1450" spans="1:4" x14ac:dyDescent="0.35">
      <c r="A1450" s="16" t="s">
        <v>1549</v>
      </c>
      <c r="B1450">
        <v>0.16700000000000001</v>
      </c>
      <c r="C1450">
        <v>0.16</v>
      </c>
      <c r="D1450">
        <v>0</v>
      </c>
    </row>
    <row r="1451" spans="1:4" x14ac:dyDescent="0.35">
      <c r="A1451" s="22">
        <v>44778</v>
      </c>
      <c r="B1451">
        <v>0.58330000000000004</v>
      </c>
      <c r="C1451">
        <v>1.3480000000000001E-2</v>
      </c>
      <c r="D1451">
        <v>1.3480000000000001E-2</v>
      </c>
    </row>
    <row r="1452" spans="1:4" x14ac:dyDescent="0.35">
      <c r="A1452" s="16">
        <v>100670</v>
      </c>
      <c r="B1452">
        <v>0.6633</v>
      </c>
      <c r="C1452">
        <v>2.069E-2</v>
      </c>
      <c r="D1452">
        <v>4.6429999999999999E-2</v>
      </c>
    </row>
    <row r="1453" spans="1:4" x14ac:dyDescent="0.35">
      <c r="A1453" s="16" t="s">
        <v>1550</v>
      </c>
      <c r="B1453">
        <v>0</v>
      </c>
      <c r="C1453">
        <v>2.5729999999999999E-2</v>
      </c>
      <c r="D1453">
        <v>0</v>
      </c>
    </row>
    <row r="1454" spans="1:4" x14ac:dyDescent="0.35">
      <c r="A1454" s="16" t="s">
        <v>1551</v>
      </c>
      <c r="B1454">
        <v>0</v>
      </c>
      <c r="C1454">
        <v>1.4770099999999999</v>
      </c>
      <c r="D1454">
        <v>0</v>
      </c>
    </row>
    <row r="1455" spans="1:4" x14ac:dyDescent="0.35">
      <c r="A1455" s="16" t="s">
        <v>1552</v>
      </c>
      <c r="B1455">
        <v>0</v>
      </c>
      <c r="C1455">
        <v>4.5300000000000002E-3</v>
      </c>
      <c r="D1455">
        <v>0</v>
      </c>
    </row>
    <row r="1456" spans="1:4" x14ac:dyDescent="0.35">
      <c r="A1456" s="16" t="s">
        <v>1553</v>
      </c>
      <c r="B1456">
        <v>0</v>
      </c>
      <c r="C1456">
        <v>4.5300000000000002E-3</v>
      </c>
      <c r="D1456">
        <v>0</v>
      </c>
    </row>
    <row r="1457" spans="1:4" x14ac:dyDescent="0.35">
      <c r="A1457" s="16" t="s">
        <v>1554</v>
      </c>
      <c r="B1457">
        <v>0.17</v>
      </c>
      <c r="C1457">
        <v>1.5</v>
      </c>
      <c r="D1457">
        <v>0</v>
      </c>
    </row>
    <row r="1458" spans="1:4" x14ac:dyDescent="0.35">
      <c r="A1458" s="16" t="s">
        <v>1555</v>
      </c>
      <c r="B1458">
        <v>0.25</v>
      </c>
      <c r="C1458">
        <v>3.5367099999999998</v>
      </c>
      <c r="D1458">
        <v>0</v>
      </c>
    </row>
    <row r="1459" spans="1:4" x14ac:dyDescent="0.35">
      <c r="A1459" s="16">
        <v>100316</v>
      </c>
      <c r="B1459">
        <v>0.58330000000000004</v>
      </c>
      <c r="C1459">
        <v>1.8290000000000001E-2</v>
      </c>
      <c r="D1459">
        <v>1.8290000000000001E-2</v>
      </c>
    </row>
    <row r="1460" spans="1:4" x14ac:dyDescent="0.35">
      <c r="A1460" s="16">
        <v>104484</v>
      </c>
      <c r="B1460">
        <v>0.76329999999999998</v>
      </c>
      <c r="C1460">
        <v>8.7499999999999994E-2</v>
      </c>
      <c r="D1460">
        <v>8.7499999999999994E-2</v>
      </c>
    </row>
    <row r="1461" spans="1:4" x14ac:dyDescent="0.35">
      <c r="A1461" s="16" t="s">
        <v>1556</v>
      </c>
      <c r="B1461">
        <v>0.17</v>
      </c>
      <c r="C1461">
        <v>1.3007200000000001</v>
      </c>
      <c r="D1461">
        <v>0</v>
      </c>
    </row>
    <row r="1462" spans="1:4" x14ac:dyDescent="0.35">
      <c r="A1462" s="16" t="s">
        <v>1557</v>
      </c>
      <c r="B1462">
        <v>0.16700000000000001</v>
      </c>
      <c r="C1462">
        <v>0.16</v>
      </c>
      <c r="D1462">
        <v>0</v>
      </c>
    </row>
    <row r="1463" spans="1:4" x14ac:dyDescent="0.35">
      <c r="A1463" s="16" t="s">
        <v>1558</v>
      </c>
      <c r="B1463">
        <v>0.125</v>
      </c>
      <c r="C1463">
        <v>0.40010000000000001</v>
      </c>
      <c r="D1463">
        <v>0</v>
      </c>
    </row>
    <row r="1464" spans="1:4" x14ac:dyDescent="0.35">
      <c r="A1464" s="16" t="s">
        <v>1559</v>
      </c>
      <c r="B1464">
        <v>0.16700000000000001</v>
      </c>
      <c r="C1464">
        <v>0.60277000000000003</v>
      </c>
      <c r="D1464">
        <v>0</v>
      </c>
    </row>
    <row r="1465" spans="1:4" x14ac:dyDescent="0.35">
      <c r="A1465" s="16" t="s">
        <v>1560</v>
      </c>
      <c r="B1465">
        <v>0</v>
      </c>
      <c r="C1465">
        <v>4.5300000000000002E-3</v>
      </c>
      <c r="D1465">
        <v>0</v>
      </c>
    </row>
    <row r="1466" spans="1:4" x14ac:dyDescent="0.35">
      <c r="A1466" s="16" t="s">
        <v>1561</v>
      </c>
      <c r="B1466">
        <v>0</v>
      </c>
      <c r="C1466">
        <v>4.5300000000000002E-3</v>
      </c>
      <c r="D1466">
        <v>0</v>
      </c>
    </row>
    <row r="1467" spans="1:4" x14ac:dyDescent="0.35">
      <c r="A1467" s="16" t="s">
        <v>1562</v>
      </c>
      <c r="B1467">
        <v>0</v>
      </c>
      <c r="C1467">
        <v>4.5300000000000002E-3</v>
      </c>
      <c r="D1467">
        <v>0</v>
      </c>
    </row>
    <row r="1468" spans="1:4" x14ac:dyDescent="0.35">
      <c r="A1468" s="16" t="s">
        <v>1563</v>
      </c>
      <c r="B1468">
        <v>0.16700000000000001</v>
      </c>
      <c r="C1468">
        <v>0.35271000000000002</v>
      </c>
      <c r="D1468">
        <v>0</v>
      </c>
    </row>
    <row r="1469" spans="1:4" x14ac:dyDescent="0.35">
      <c r="A1469" s="16" t="s">
        <v>1564</v>
      </c>
      <c r="B1469">
        <v>0.21</v>
      </c>
      <c r="C1469">
        <v>0.66539999999999999</v>
      </c>
      <c r="D1469">
        <v>0</v>
      </c>
    </row>
    <row r="1470" spans="1:4" x14ac:dyDescent="0.35">
      <c r="A1470" s="16" t="s">
        <v>1565</v>
      </c>
      <c r="B1470">
        <v>0.125</v>
      </c>
      <c r="C1470">
        <v>0.24709</v>
      </c>
      <c r="D1470">
        <v>0</v>
      </c>
    </row>
    <row r="1471" spans="1:4" x14ac:dyDescent="0.35">
      <c r="A1471" s="16" t="s">
        <v>1566</v>
      </c>
      <c r="B1471">
        <v>0.125</v>
      </c>
      <c r="C1471">
        <v>0.17943000000000001</v>
      </c>
      <c r="D1471">
        <v>0</v>
      </c>
    </row>
    <row r="1472" spans="1:4" x14ac:dyDescent="0.35">
      <c r="A1472" s="16">
        <v>103973</v>
      </c>
      <c r="B1472">
        <v>0.745</v>
      </c>
      <c r="C1472">
        <v>0.11477999999999999</v>
      </c>
      <c r="D1472">
        <v>0.11477999999999999</v>
      </c>
    </row>
    <row r="1473" spans="1:4" x14ac:dyDescent="0.35">
      <c r="A1473" s="16">
        <v>104023</v>
      </c>
      <c r="B1473">
        <v>0.25</v>
      </c>
      <c r="C1473">
        <v>1.6660000000000001E-2</v>
      </c>
      <c r="D1473">
        <v>1.6660000000000001E-2</v>
      </c>
    </row>
    <row r="1474" spans="1:4" x14ac:dyDescent="0.35">
      <c r="A1474" s="16" t="s">
        <v>1567</v>
      </c>
      <c r="B1474">
        <v>0.1</v>
      </c>
      <c r="C1474">
        <v>0.16667000000000001</v>
      </c>
      <c r="D1474">
        <v>0.16667000000000001</v>
      </c>
    </row>
    <row r="1475" spans="1:4" x14ac:dyDescent="0.35">
      <c r="A1475" s="16" t="s">
        <v>1568</v>
      </c>
      <c r="B1475">
        <v>0</v>
      </c>
      <c r="C1475">
        <v>1.4679500000000001</v>
      </c>
      <c r="D1475">
        <v>0</v>
      </c>
    </row>
    <row r="1476" spans="1:4" x14ac:dyDescent="0.35">
      <c r="A1476" s="16" t="s">
        <v>1569</v>
      </c>
      <c r="B1476">
        <v>1.0832999999999999</v>
      </c>
      <c r="C1476">
        <v>3.5000000000000003E-2</v>
      </c>
      <c r="D1476">
        <v>3.5000000000000003E-2</v>
      </c>
    </row>
    <row r="1477" spans="1:4" x14ac:dyDescent="0.35">
      <c r="A1477" s="16" t="s">
        <v>1570</v>
      </c>
      <c r="B1477">
        <v>0</v>
      </c>
      <c r="C1477">
        <v>4.5300000000000002E-3</v>
      </c>
      <c r="D1477">
        <v>0</v>
      </c>
    </row>
    <row r="1478" spans="1:4" x14ac:dyDescent="0.35">
      <c r="A1478" s="16" t="s">
        <v>1571</v>
      </c>
      <c r="B1478">
        <v>0</v>
      </c>
      <c r="C1478">
        <v>8.8999999999999995E-4</v>
      </c>
      <c r="D1478">
        <v>0</v>
      </c>
    </row>
    <row r="1479" spans="1:4" x14ac:dyDescent="0.35">
      <c r="A1479" s="16" t="s">
        <v>1572</v>
      </c>
      <c r="B1479">
        <v>0.125</v>
      </c>
      <c r="C1479">
        <v>2</v>
      </c>
      <c r="D1479">
        <v>0</v>
      </c>
    </row>
    <row r="1480" spans="1:4" x14ac:dyDescent="0.35">
      <c r="A1480" s="16" t="s">
        <v>275</v>
      </c>
      <c r="B1480">
        <v>0.16700000000000001</v>
      </c>
      <c r="C1480">
        <v>0.85055999999999998</v>
      </c>
      <c r="D1480">
        <v>0</v>
      </c>
    </row>
    <row r="1481" spans="1:4" x14ac:dyDescent="0.35">
      <c r="A1481" s="16" t="s">
        <v>1573</v>
      </c>
      <c r="B1481">
        <v>0.125</v>
      </c>
      <c r="C1481">
        <v>6.6669999999999993E-2</v>
      </c>
      <c r="D1481">
        <v>0</v>
      </c>
    </row>
    <row r="1482" spans="1:4" x14ac:dyDescent="0.35">
      <c r="A1482" s="16" t="s">
        <v>1574</v>
      </c>
      <c r="B1482">
        <v>0.125</v>
      </c>
      <c r="C1482">
        <v>0.18953</v>
      </c>
      <c r="D1482">
        <v>0</v>
      </c>
    </row>
    <row r="1483" spans="1:4" x14ac:dyDescent="0.35">
      <c r="A1483" s="22">
        <v>16803</v>
      </c>
      <c r="B1483">
        <v>0.75</v>
      </c>
      <c r="C1483">
        <v>0.2</v>
      </c>
      <c r="D1483">
        <v>0.2</v>
      </c>
    </row>
    <row r="1484" spans="1:4" x14ac:dyDescent="0.35">
      <c r="A1484" s="16" t="s">
        <v>1575</v>
      </c>
      <c r="B1484">
        <v>0</v>
      </c>
      <c r="C1484">
        <v>4.5300000000000002E-3</v>
      </c>
      <c r="D1484">
        <v>0</v>
      </c>
    </row>
    <row r="1485" spans="1:4" x14ac:dyDescent="0.35">
      <c r="A1485" s="16" t="s">
        <v>1576</v>
      </c>
      <c r="B1485">
        <v>0</v>
      </c>
      <c r="C1485">
        <v>1.4770000000000001</v>
      </c>
      <c r="D1485">
        <v>0</v>
      </c>
    </row>
    <row r="1486" spans="1:4" x14ac:dyDescent="0.35">
      <c r="A1486" s="16" t="s">
        <v>1577</v>
      </c>
      <c r="B1486">
        <v>0.4133</v>
      </c>
      <c r="C1486">
        <v>8.2699999999999996E-3</v>
      </c>
      <c r="D1486">
        <v>8.2699999999999996E-3</v>
      </c>
    </row>
    <row r="1487" spans="1:4" x14ac:dyDescent="0.35">
      <c r="A1487" s="16" t="s">
        <v>1578</v>
      </c>
      <c r="B1487">
        <v>0</v>
      </c>
      <c r="C1487">
        <v>4.5300000000000002E-3</v>
      </c>
      <c r="D1487">
        <v>0</v>
      </c>
    </row>
    <row r="1488" spans="1:4" x14ac:dyDescent="0.35">
      <c r="A1488" s="16" t="s">
        <v>1579</v>
      </c>
      <c r="B1488">
        <v>0.16700000000000001</v>
      </c>
      <c r="C1488">
        <v>4</v>
      </c>
      <c r="D1488">
        <v>0</v>
      </c>
    </row>
    <row r="1489" spans="1:4" x14ac:dyDescent="0.35">
      <c r="A1489" s="16" t="s">
        <v>1580</v>
      </c>
      <c r="B1489">
        <v>0.125</v>
      </c>
      <c r="C1489">
        <v>0.2</v>
      </c>
      <c r="D1489">
        <v>0</v>
      </c>
    </row>
    <row r="1490" spans="1:4" x14ac:dyDescent="0.35">
      <c r="A1490" s="16" t="s">
        <v>1581</v>
      </c>
      <c r="B1490">
        <v>0.6633</v>
      </c>
      <c r="C1490">
        <v>1.8689999999999998E-2</v>
      </c>
      <c r="D1490">
        <v>1.8689999999999998E-2</v>
      </c>
    </row>
    <row r="1491" spans="1:4" x14ac:dyDescent="0.35">
      <c r="A1491" s="16" t="s">
        <v>1582</v>
      </c>
      <c r="B1491">
        <v>0</v>
      </c>
      <c r="C1491">
        <v>4.5300000000000002E-3</v>
      </c>
      <c r="D1491">
        <v>0</v>
      </c>
    </row>
    <row r="1492" spans="1:4" x14ac:dyDescent="0.35">
      <c r="A1492" s="16" t="s">
        <v>1583</v>
      </c>
      <c r="B1492">
        <v>0</v>
      </c>
      <c r="C1492">
        <v>4.5300000000000002E-3</v>
      </c>
      <c r="D1492">
        <v>0</v>
      </c>
    </row>
    <row r="1493" spans="1:4" x14ac:dyDescent="0.35">
      <c r="A1493" s="16" t="s">
        <v>1584</v>
      </c>
      <c r="B1493">
        <v>0.25</v>
      </c>
      <c r="C1493">
        <v>8</v>
      </c>
      <c r="D1493">
        <v>0</v>
      </c>
    </row>
    <row r="1494" spans="1:4" x14ac:dyDescent="0.35">
      <c r="A1494" s="16" t="s">
        <v>1585</v>
      </c>
      <c r="B1494">
        <v>0.125</v>
      </c>
      <c r="C1494">
        <v>0.17943000000000001</v>
      </c>
      <c r="D1494">
        <v>0</v>
      </c>
    </row>
    <row r="1495" spans="1:4" x14ac:dyDescent="0.35">
      <c r="A1495" s="16" t="s">
        <v>1586</v>
      </c>
      <c r="B1495">
        <v>0.74329999999999996</v>
      </c>
      <c r="C1495">
        <v>8.1420000000000006E-2</v>
      </c>
      <c r="D1495">
        <v>8.1420000000000006E-2</v>
      </c>
    </row>
    <row r="1496" spans="1:4" x14ac:dyDescent="0.35">
      <c r="A1496" s="16" t="s">
        <v>1587</v>
      </c>
      <c r="B1496">
        <v>0</v>
      </c>
      <c r="C1496">
        <v>4.5300000000000002E-3</v>
      </c>
      <c r="D1496">
        <v>0</v>
      </c>
    </row>
    <row r="1497" spans="1:4" x14ac:dyDescent="0.35">
      <c r="A1497" s="16" t="s">
        <v>1588</v>
      </c>
      <c r="B1497">
        <v>0</v>
      </c>
      <c r="C1497">
        <v>1.4634199999999999</v>
      </c>
      <c r="D1497">
        <v>0</v>
      </c>
    </row>
    <row r="1498" spans="1:4" x14ac:dyDescent="0.35">
      <c r="A1498" s="16" t="s">
        <v>1589</v>
      </c>
      <c r="B1498">
        <v>0</v>
      </c>
      <c r="C1498">
        <v>0.33333000000000002</v>
      </c>
      <c r="D1498">
        <v>0</v>
      </c>
    </row>
    <row r="1499" spans="1:4" x14ac:dyDescent="0.35">
      <c r="A1499" s="16" t="s">
        <v>1590</v>
      </c>
      <c r="B1499">
        <v>0</v>
      </c>
      <c r="C1499">
        <v>4.5300000000000002E-3</v>
      </c>
      <c r="D1499">
        <v>0</v>
      </c>
    </row>
    <row r="1500" spans="1:4" x14ac:dyDescent="0.35">
      <c r="A1500" s="16" t="s">
        <v>1591</v>
      </c>
      <c r="B1500">
        <v>0</v>
      </c>
      <c r="C1500">
        <v>4.5300000000000002E-3</v>
      </c>
      <c r="D1500">
        <v>0</v>
      </c>
    </row>
    <row r="1501" spans="1:4" x14ac:dyDescent="0.35">
      <c r="A1501" s="16" t="s">
        <v>1592</v>
      </c>
      <c r="B1501">
        <v>8.3000000000000004E-2</v>
      </c>
      <c r="C1501">
        <v>0.39</v>
      </c>
      <c r="D1501">
        <v>0</v>
      </c>
    </row>
    <row r="1502" spans="1:4" x14ac:dyDescent="0.35">
      <c r="A1502" s="16" t="s">
        <v>1593</v>
      </c>
      <c r="B1502">
        <v>0</v>
      </c>
      <c r="C1502">
        <v>0</v>
      </c>
      <c r="D1502">
        <v>0</v>
      </c>
    </row>
    <row r="1503" spans="1:4" x14ac:dyDescent="0.35">
      <c r="A1503" s="16">
        <v>101598</v>
      </c>
      <c r="B1503">
        <v>1.0832999999999999</v>
      </c>
      <c r="C1503">
        <v>7.1389999999999995E-2</v>
      </c>
      <c r="D1503">
        <v>7.1389999999999995E-2</v>
      </c>
    </row>
    <row r="1504" spans="1:4" x14ac:dyDescent="0.35">
      <c r="A1504" s="16">
        <v>105147</v>
      </c>
      <c r="B1504">
        <v>0.33</v>
      </c>
      <c r="C1504">
        <v>0.11111</v>
      </c>
      <c r="D1504">
        <v>0.11111</v>
      </c>
    </row>
    <row r="1505" spans="1:4" x14ac:dyDescent="0.35">
      <c r="A1505" s="16" t="s">
        <v>1594</v>
      </c>
      <c r="B1505">
        <v>0.74329999999999996</v>
      </c>
      <c r="C1505">
        <v>0.13113</v>
      </c>
      <c r="D1505">
        <v>0.13113</v>
      </c>
    </row>
    <row r="1506" spans="1:4" x14ac:dyDescent="0.35">
      <c r="A1506" s="16" t="s">
        <v>1595</v>
      </c>
      <c r="B1506">
        <v>0</v>
      </c>
      <c r="C1506">
        <v>0</v>
      </c>
      <c r="D1506">
        <v>0</v>
      </c>
    </row>
    <row r="1507" spans="1:4" x14ac:dyDescent="0.35">
      <c r="A1507" s="16" t="s">
        <v>1596</v>
      </c>
      <c r="B1507">
        <v>0.25</v>
      </c>
      <c r="C1507">
        <v>3.52</v>
      </c>
      <c r="D1507">
        <v>0</v>
      </c>
    </row>
    <row r="1508" spans="1:4" x14ac:dyDescent="0.35">
      <c r="A1508" s="16" t="s">
        <v>186</v>
      </c>
      <c r="B1508">
        <v>0.41599999999999998</v>
      </c>
      <c r="C1508">
        <v>2E-3</v>
      </c>
      <c r="D1508">
        <v>2E-3</v>
      </c>
    </row>
    <row r="1509" spans="1:4" x14ac:dyDescent="0.35">
      <c r="A1509" s="16" t="s">
        <v>1597</v>
      </c>
      <c r="B1509">
        <v>0.4133</v>
      </c>
      <c r="C1509">
        <v>1.4599999999999999E-3</v>
      </c>
      <c r="D1509">
        <v>1.4599999999999999E-3</v>
      </c>
    </row>
    <row r="1510" spans="1:4" x14ac:dyDescent="0.35">
      <c r="A1510" s="16" t="s">
        <v>1598</v>
      </c>
      <c r="B1510">
        <v>0</v>
      </c>
      <c r="C1510">
        <v>4.5300000000000002E-3</v>
      </c>
      <c r="D1510">
        <v>0</v>
      </c>
    </row>
    <row r="1511" spans="1:4" x14ac:dyDescent="0.35">
      <c r="A1511" s="16" t="s">
        <v>1599</v>
      </c>
      <c r="B1511">
        <v>0.125</v>
      </c>
      <c r="C1511">
        <v>0.97594999999999998</v>
      </c>
      <c r="D1511">
        <v>0</v>
      </c>
    </row>
    <row r="1512" spans="1:4" x14ac:dyDescent="0.35">
      <c r="A1512" s="16" t="s">
        <v>1600</v>
      </c>
      <c r="B1512">
        <v>0.17</v>
      </c>
      <c r="C1512">
        <v>5.4407699999999997</v>
      </c>
      <c r="D1512">
        <v>0</v>
      </c>
    </row>
    <row r="1513" spans="1:4" x14ac:dyDescent="0.35">
      <c r="A1513" s="16" t="s">
        <v>1601</v>
      </c>
      <c r="B1513">
        <v>0.16700000000000001</v>
      </c>
      <c r="C1513">
        <v>3.4570699999999999</v>
      </c>
      <c r="D1513">
        <v>0</v>
      </c>
    </row>
    <row r="1514" spans="1:4" x14ac:dyDescent="0.35">
      <c r="A1514" s="16" t="s">
        <v>1602</v>
      </c>
      <c r="B1514">
        <v>0.125</v>
      </c>
      <c r="C1514">
        <v>0.40010000000000001</v>
      </c>
      <c r="D1514">
        <v>0</v>
      </c>
    </row>
    <row r="1515" spans="1:4" x14ac:dyDescent="0.35">
      <c r="A1515" s="16" t="s">
        <v>1603</v>
      </c>
      <c r="B1515">
        <v>0.125</v>
      </c>
      <c r="C1515">
        <v>0.26</v>
      </c>
      <c r="D1515">
        <v>0</v>
      </c>
    </row>
    <row r="1516" spans="1:4" x14ac:dyDescent="0.35">
      <c r="A1516" s="16" t="s">
        <v>1604</v>
      </c>
      <c r="B1516">
        <v>0.1</v>
      </c>
      <c r="C1516">
        <v>0.15</v>
      </c>
      <c r="D1516">
        <v>0.15</v>
      </c>
    </row>
    <row r="1517" spans="1:4" x14ac:dyDescent="0.35">
      <c r="A1517" s="16" t="s">
        <v>1605</v>
      </c>
      <c r="B1517">
        <v>0.25</v>
      </c>
      <c r="C1517">
        <v>0.38</v>
      </c>
      <c r="D1517">
        <v>0</v>
      </c>
    </row>
    <row r="1518" spans="1:4" x14ac:dyDescent="0.35">
      <c r="A1518" s="16" t="s">
        <v>1606</v>
      </c>
      <c r="B1518">
        <v>0.21</v>
      </c>
      <c r="C1518">
        <v>0.90452999999999995</v>
      </c>
      <c r="D1518">
        <v>0</v>
      </c>
    </row>
    <row r="1519" spans="1:4" x14ac:dyDescent="0.35">
      <c r="A1519" s="16">
        <v>100387</v>
      </c>
      <c r="B1519">
        <v>0</v>
      </c>
      <c r="C1519">
        <v>4.5300000000000002E-3</v>
      </c>
      <c r="D1519">
        <v>0</v>
      </c>
    </row>
    <row r="1520" spans="1:4" x14ac:dyDescent="0.35">
      <c r="A1520" s="16" t="s">
        <v>1607</v>
      </c>
      <c r="B1520">
        <v>0</v>
      </c>
      <c r="C1520">
        <v>4.5300000000000002E-3</v>
      </c>
      <c r="D1520">
        <v>0</v>
      </c>
    </row>
    <row r="1521" spans="1:4" x14ac:dyDescent="0.35">
      <c r="A1521" s="16" t="s">
        <v>198</v>
      </c>
      <c r="B1521">
        <v>0.6633</v>
      </c>
      <c r="C1521">
        <v>3.5029999999999999E-2</v>
      </c>
      <c r="D1521">
        <v>3.5029999999999999E-2</v>
      </c>
    </row>
    <row r="1522" spans="1:4" x14ac:dyDescent="0.35">
      <c r="A1522" s="16" t="s">
        <v>1608</v>
      </c>
      <c r="B1522">
        <v>0.16700000000000001</v>
      </c>
      <c r="C1522">
        <v>0.59189999999999998</v>
      </c>
      <c r="D1522">
        <v>0</v>
      </c>
    </row>
    <row r="1523" spans="1:4" x14ac:dyDescent="0.35">
      <c r="A1523" s="16" t="s">
        <v>1609</v>
      </c>
      <c r="B1523">
        <v>0.16700000000000001</v>
      </c>
      <c r="C1523">
        <v>7.3550000000000004E-2</v>
      </c>
      <c r="D1523">
        <v>7.3550000000000004E-2</v>
      </c>
    </row>
    <row r="1524" spans="1:4" x14ac:dyDescent="0.35">
      <c r="A1524" s="16" t="s">
        <v>1610</v>
      </c>
      <c r="B1524">
        <v>0</v>
      </c>
      <c r="C1524">
        <v>0</v>
      </c>
      <c r="D1524">
        <v>0</v>
      </c>
    </row>
    <row r="1525" spans="1:4" x14ac:dyDescent="0.35">
      <c r="A1525" s="16" t="s">
        <v>1611</v>
      </c>
      <c r="B1525">
        <v>0</v>
      </c>
      <c r="C1525">
        <v>0.05</v>
      </c>
      <c r="D1525">
        <v>0.05</v>
      </c>
    </row>
    <row r="1526" spans="1:4" x14ac:dyDescent="0.35">
      <c r="A1526" s="16" t="s">
        <v>1612</v>
      </c>
      <c r="B1526">
        <v>0.74329999999999996</v>
      </c>
      <c r="C1526">
        <v>4.333E-2</v>
      </c>
      <c r="D1526">
        <v>4.333E-2</v>
      </c>
    </row>
    <row r="1527" spans="1:4" x14ac:dyDescent="0.35">
      <c r="A1527" s="16" t="s">
        <v>1613</v>
      </c>
      <c r="B1527">
        <v>0.17</v>
      </c>
      <c r="C1527">
        <v>1.5</v>
      </c>
      <c r="D1527">
        <v>0</v>
      </c>
    </row>
    <row r="1528" spans="1:4" x14ac:dyDescent="0.35">
      <c r="A1528" s="16" t="s">
        <v>1614</v>
      </c>
      <c r="B1528">
        <v>0.17</v>
      </c>
      <c r="C1528">
        <v>1.7</v>
      </c>
      <c r="D1528">
        <v>0</v>
      </c>
    </row>
    <row r="1529" spans="1:4" x14ac:dyDescent="0.35">
      <c r="A1529" s="16" t="s">
        <v>1615</v>
      </c>
      <c r="B1529">
        <v>0.16700000000000001</v>
      </c>
      <c r="C1529">
        <v>7.0000000000000007E-2</v>
      </c>
      <c r="D1529">
        <v>0</v>
      </c>
    </row>
    <row r="1530" spans="1:4" x14ac:dyDescent="0.35">
      <c r="A1530" s="16" t="s">
        <v>1616</v>
      </c>
      <c r="B1530">
        <v>0.16700000000000001</v>
      </c>
      <c r="C1530">
        <v>2.8</v>
      </c>
      <c r="D1530">
        <v>0</v>
      </c>
    </row>
    <row r="1531" spans="1:4" x14ac:dyDescent="0.35">
      <c r="A1531" s="16" t="s">
        <v>1617</v>
      </c>
      <c r="B1531">
        <v>0</v>
      </c>
      <c r="C1531">
        <v>5.0770000000000003E-2</v>
      </c>
      <c r="D1531">
        <v>0</v>
      </c>
    </row>
    <row r="1532" spans="1:4" x14ac:dyDescent="0.35">
      <c r="A1532" s="16">
        <v>100037</v>
      </c>
      <c r="B1532">
        <v>0</v>
      </c>
      <c r="C1532">
        <v>8.6239999999999997E-2</v>
      </c>
      <c r="D1532">
        <v>0</v>
      </c>
    </row>
    <row r="1533" spans="1:4" x14ac:dyDescent="0.35">
      <c r="A1533" s="16" t="s">
        <v>1618</v>
      </c>
      <c r="B1533">
        <v>0</v>
      </c>
      <c r="C1533">
        <v>4.5300000000000002E-3</v>
      </c>
      <c r="D1533">
        <v>0</v>
      </c>
    </row>
    <row r="1534" spans="1:4" x14ac:dyDescent="0.35">
      <c r="A1534" s="16" t="s">
        <v>1619</v>
      </c>
      <c r="B1534">
        <v>0</v>
      </c>
      <c r="C1534">
        <v>1.448</v>
      </c>
      <c r="D1534">
        <v>0</v>
      </c>
    </row>
    <row r="1535" spans="1:4" x14ac:dyDescent="0.35">
      <c r="A1535" s="16" t="s">
        <v>1620</v>
      </c>
      <c r="B1535">
        <v>0</v>
      </c>
      <c r="C1535">
        <v>4.5300000000000002E-3</v>
      </c>
      <c r="D1535">
        <v>0</v>
      </c>
    </row>
    <row r="1536" spans="1:4" x14ac:dyDescent="0.35">
      <c r="A1536" s="16" t="s">
        <v>1621</v>
      </c>
      <c r="B1536">
        <v>0</v>
      </c>
      <c r="C1536">
        <v>8.8999999999999995E-4</v>
      </c>
      <c r="D1536">
        <v>0</v>
      </c>
    </row>
    <row r="1537" spans="1:4" x14ac:dyDescent="0.35">
      <c r="A1537" s="16" t="s">
        <v>1622</v>
      </c>
      <c r="B1537">
        <v>0.185</v>
      </c>
      <c r="C1537">
        <v>0.95</v>
      </c>
      <c r="D1537">
        <v>0</v>
      </c>
    </row>
    <row r="1538" spans="1:4" x14ac:dyDescent="0.35">
      <c r="A1538" s="16" t="s">
        <v>1623</v>
      </c>
      <c r="B1538">
        <v>0.25</v>
      </c>
      <c r="C1538">
        <v>3.6339999999999999</v>
      </c>
      <c r="D1538">
        <v>0</v>
      </c>
    </row>
    <row r="1539" spans="1:4" x14ac:dyDescent="0.35">
      <c r="A1539" s="16">
        <v>100538</v>
      </c>
      <c r="B1539">
        <v>0.58330000000000004</v>
      </c>
      <c r="C1539">
        <v>3.7399999999999998E-3</v>
      </c>
      <c r="D1539">
        <v>3.7399999999999998E-3</v>
      </c>
    </row>
    <row r="1540" spans="1:4" x14ac:dyDescent="0.35">
      <c r="A1540" s="16" t="s">
        <v>1624</v>
      </c>
      <c r="B1540">
        <v>0.9103</v>
      </c>
      <c r="C1540">
        <v>5.9429999999999997E-2</v>
      </c>
      <c r="D1540">
        <v>5.9429999999999997E-2</v>
      </c>
    </row>
    <row r="1541" spans="1:4" x14ac:dyDescent="0.35">
      <c r="A1541" s="16" t="s">
        <v>1625</v>
      </c>
      <c r="B1541">
        <v>0</v>
      </c>
      <c r="C1541">
        <v>4.5300000000000002E-3</v>
      </c>
      <c r="D1541">
        <v>0</v>
      </c>
    </row>
    <row r="1542" spans="1:4" x14ac:dyDescent="0.35">
      <c r="A1542" s="16" t="s">
        <v>1626</v>
      </c>
      <c r="B1542">
        <v>0.25</v>
      </c>
      <c r="C1542">
        <v>6</v>
      </c>
      <c r="D1542">
        <v>0</v>
      </c>
    </row>
    <row r="1543" spans="1:4" x14ac:dyDescent="0.35">
      <c r="A1543" s="16" t="s">
        <v>1627</v>
      </c>
      <c r="B1543">
        <v>0</v>
      </c>
      <c r="C1543">
        <v>0</v>
      </c>
      <c r="D1543">
        <v>0</v>
      </c>
    </row>
    <row r="1544" spans="1:4" x14ac:dyDescent="0.35">
      <c r="A1544" s="16" t="s">
        <v>1628</v>
      </c>
      <c r="B1544">
        <v>0.125</v>
      </c>
      <c r="C1544">
        <v>2.2000000000000002</v>
      </c>
      <c r="D1544">
        <v>0</v>
      </c>
    </row>
    <row r="1545" spans="1:4" x14ac:dyDescent="0.35">
      <c r="A1545" s="16" t="s">
        <v>1629</v>
      </c>
      <c r="B1545">
        <v>0.25</v>
      </c>
      <c r="C1545">
        <v>3.4340000000000002</v>
      </c>
      <c r="D1545">
        <v>0</v>
      </c>
    </row>
    <row r="1546" spans="1:4" x14ac:dyDescent="0.35">
      <c r="A1546" s="16" t="s">
        <v>1630</v>
      </c>
      <c r="B1546">
        <v>0.21</v>
      </c>
      <c r="C1546">
        <v>0.20399999999999999</v>
      </c>
      <c r="D1546">
        <v>0</v>
      </c>
    </row>
    <row r="1547" spans="1:4" x14ac:dyDescent="0.35">
      <c r="A1547" s="16" t="s">
        <v>1631</v>
      </c>
      <c r="B1547">
        <v>0</v>
      </c>
      <c r="C1547">
        <v>0</v>
      </c>
      <c r="D1547">
        <v>0</v>
      </c>
    </row>
    <row r="1548" spans="1:4" x14ac:dyDescent="0.35">
      <c r="A1548" s="16" t="s">
        <v>1632</v>
      </c>
      <c r="B1548">
        <v>0</v>
      </c>
      <c r="C1548">
        <v>0.05</v>
      </c>
      <c r="D1548">
        <v>0.05</v>
      </c>
    </row>
    <row r="1549" spans="1:4" x14ac:dyDescent="0.35">
      <c r="A1549" s="16" t="s">
        <v>1633</v>
      </c>
      <c r="B1549">
        <v>0.74729999999999996</v>
      </c>
      <c r="C1549">
        <v>4.5519999999999998E-2</v>
      </c>
      <c r="D1549">
        <v>4.5519999999999998E-2</v>
      </c>
    </row>
    <row r="1550" spans="1:4" x14ac:dyDescent="0.35">
      <c r="A1550" s="16" t="s">
        <v>1634</v>
      </c>
      <c r="B1550">
        <v>0.16700000000000001</v>
      </c>
      <c r="C1550">
        <v>4</v>
      </c>
      <c r="D1550">
        <v>0</v>
      </c>
    </row>
    <row r="1551" spans="1:4" x14ac:dyDescent="0.35">
      <c r="A1551" s="16" t="s">
        <v>1635</v>
      </c>
      <c r="B1551">
        <v>0.25</v>
      </c>
      <c r="C1551">
        <v>0.3</v>
      </c>
      <c r="D1551">
        <v>0</v>
      </c>
    </row>
    <row r="1552" spans="1:4" x14ac:dyDescent="0.35">
      <c r="A1552" s="16" t="s">
        <v>1636</v>
      </c>
      <c r="B1552">
        <v>0</v>
      </c>
      <c r="C1552">
        <v>0</v>
      </c>
      <c r="D1552">
        <v>0</v>
      </c>
    </row>
    <row r="1553" spans="1:4" x14ac:dyDescent="0.35">
      <c r="A1553" s="16" t="s">
        <v>1637</v>
      </c>
      <c r="B1553">
        <v>8.3000000000000004E-2</v>
      </c>
      <c r="C1553">
        <v>0.5</v>
      </c>
      <c r="D1553">
        <v>0</v>
      </c>
    </row>
    <row r="1554" spans="1:4" x14ac:dyDescent="0.35">
      <c r="A1554" s="16" t="s">
        <v>1638</v>
      </c>
      <c r="B1554">
        <v>0.25</v>
      </c>
      <c r="C1554">
        <v>8.1452899999999993</v>
      </c>
      <c r="D1554">
        <v>0</v>
      </c>
    </row>
    <row r="1555" spans="1:4" x14ac:dyDescent="0.35">
      <c r="A1555" s="16" t="s">
        <v>1639</v>
      </c>
      <c r="B1555">
        <v>0.125</v>
      </c>
      <c r="C1555">
        <v>0.21723999999999999</v>
      </c>
      <c r="D1555">
        <v>0</v>
      </c>
    </row>
    <row r="1556" spans="1:4" x14ac:dyDescent="0.35">
      <c r="A1556" s="16" t="s">
        <v>1640</v>
      </c>
      <c r="B1556">
        <v>0</v>
      </c>
      <c r="C1556">
        <v>4.5300000000000002E-3</v>
      </c>
      <c r="D1556">
        <v>0</v>
      </c>
    </row>
    <row r="1557" spans="1:4" x14ac:dyDescent="0.35">
      <c r="A1557" s="16">
        <v>105873</v>
      </c>
      <c r="B1557">
        <v>0</v>
      </c>
      <c r="C1557">
        <v>1.82E-3</v>
      </c>
      <c r="D1557">
        <v>0</v>
      </c>
    </row>
    <row r="1558" spans="1:4" x14ac:dyDescent="0.35">
      <c r="A1558" s="16" t="s">
        <v>281</v>
      </c>
      <c r="B1558">
        <v>0.1</v>
      </c>
      <c r="C1558">
        <v>1.6E-2</v>
      </c>
      <c r="D1558">
        <v>1.6E-2</v>
      </c>
    </row>
    <row r="1559" spans="1:4" x14ac:dyDescent="0.35">
      <c r="A1559" s="16" t="s">
        <v>1641</v>
      </c>
      <c r="B1559">
        <v>0.33</v>
      </c>
      <c r="C1559">
        <v>2.2509999999999999E-2</v>
      </c>
      <c r="D1559">
        <v>2.2509999999999999E-2</v>
      </c>
    </row>
    <row r="1560" spans="1:4" x14ac:dyDescent="0.35">
      <c r="A1560" s="16" t="s">
        <v>1642</v>
      </c>
      <c r="B1560">
        <v>0</v>
      </c>
      <c r="C1560">
        <v>4.5300000000000002E-3</v>
      </c>
      <c r="D1560">
        <v>0</v>
      </c>
    </row>
    <row r="1561" spans="1:4" x14ac:dyDescent="0.35">
      <c r="A1561" s="16" t="s">
        <v>1643</v>
      </c>
      <c r="B1561">
        <v>0</v>
      </c>
      <c r="C1561">
        <v>2.7100000000000002E-3</v>
      </c>
      <c r="D1561">
        <v>0</v>
      </c>
    </row>
    <row r="1562" spans="1:4" x14ac:dyDescent="0.35">
      <c r="A1562" s="16" t="s">
        <v>1644</v>
      </c>
      <c r="B1562">
        <v>0</v>
      </c>
      <c r="C1562">
        <v>0.03</v>
      </c>
      <c r="D1562">
        <v>0</v>
      </c>
    </row>
    <row r="1563" spans="1:4" x14ac:dyDescent="0.35">
      <c r="A1563" s="16" t="s">
        <v>1645</v>
      </c>
      <c r="B1563">
        <v>0.125</v>
      </c>
      <c r="C1563">
        <v>2</v>
      </c>
      <c r="D1563">
        <v>0</v>
      </c>
    </row>
    <row r="1564" spans="1:4" x14ac:dyDescent="0.35">
      <c r="A1564" s="16" t="s">
        <v>1646</v>
      </c>
      <c r="B1564">
        <v>0.21</v>
      </c>
      <c r="C1564">
        <v>0.20399999999999999</v>
      </c>
      <c r="D1564">
        <v>0</v>
      </c>
    </row>
    <row r="1565" spans="1:4" x14ac:dyDescent="0.35">
      <c r="A1565" s="16">
        <v>100096</v>
      </c>
      <c r="B1565">
        <v>1.0832999999999999</v>
      </c>
      <c r="C1565">
        <v>4.9660000000000003E-2</v>
      </c>
      <c r="D1565">
        <v>4.9660000000000003E-2</v>
      </c>
    </row>
    <row r="1566" spans="1:4" x14ac:dyDescent="0.35">
      <c r="A1566" s="16">
        <v>100259</v>
      </c>
      <c r="B1566">
        <v>0</v>
      </c>
      <c r="C1566">
        <v>0</v>
      </c>
      <c r="D1566">
        <v>0</v>
      </c>
    </row>
    <row r="1567" spans="1:4" x14ac:dyDescent="0.35">
      <c r="A1567" s="16" t="s">
        <v>1647</v>
      </c>
      <c r="B1567">
        <v>0</v>
      </c>
      <c r="C1567">
        <v>4.5300000000000002E-3</v>
      </c>
      <c r="D1567">
        <v>0</v>
      </c>
    </row>
    <row r="1568" spans="1:4" x14ac:dyDescent="0.35">
      <c r="A1568" s="16" t="s">
        <v>1648</v>
      </c>
      <c r="B1568">
        <v>1.07663</v>
      </c>
      <c r="C1568">
        <v>8.2129999999999995E-2</v>
      </c>
      <c r="D1568">
        <v>8.2129999999999995E-2</v>
      </c>
    </row>
    <row r="1569" spans="1:4" x14ac:dyDescent="0.35">
      <c r="A1569" s="16" t="s">
        <v>1649</v>
      </c>
      <c r="B1569">
        <v>0</v>
      </c>
      <c r="C1569">
        <v>4.5300000000000002E-3</v>
      </c>
      <c r="D1569">
        <v>0</v>
      </c>
    </row>
    <row r="1570" spans="1:4" x14ac:dyDescent="0.35">
      <c r="A1570" s="16" t="s">
        <v>1650</v>
      </c>
      <c r="B1570">
        <v>0</v>
      </c>
      <c r="C1570">
        <v>4.5300000000000002E-3</v>
      </c>
      <c r="D1570">
        <v>0</v>
      </c>
    </row>
    <row r="1571" spans="1:4" x14ac:dyDescent="0.35">
      <c r="A1571" s="16" t="s">
        <v>1651</v>
      </c>
      <c r="B1571">
        <v>0</v>
      </c>
      <c r="C1571">
        <v>4.5300000000000002E-3</v>
      </c>
      <c r="D1571">
        <v>0</v>
      </c>
    </row>
    <row r="1572" spans="1:4" x14ac:dyDescent="0.35">
      <c r="A1572" s="16">
        <v>101624</v>
      </c>
      <c r="B1572">
        <v>0.25</v>
      </c>
      <c r="C1572">
        <v>1.583E-2</v>
      </c>
      <c r="D1572">
        <v>8.8800000000000007E-3</v>
      </c>
    </row>
    <row r="1573" spans="1:4" x14ac:dyDescent="0.35">
      <c r="A1573" s="16" t="s">
        <v>1652</v>
      </c>
      <c r="B1573">
        <v>0.33</v>
      </c>
      <c r="C1573">
        <v>0.12511</v>
      </c>
      <c r="D1573">
        <v>0.12511</v>
      </c>
    </row>
    <row r="1574" spans="1:4" x14ac:dyDescent="0.35">
      <c r="A1574" s="16" t="s">
        <v>1653</v>
      </c>
      <c r="B1574">
        <v>0.21</v>
      </c>
      <c r="C1574">
        <v>0.90452999999999995</v>
      </c>
      <c r="D1574">
        <v>0</v>
      </c>
    </row>
    <row r="1575" spans="1:4" x14ac:dyDescent="0.35">
      <c r="A1575" s="16" t="s">
        <v>1654</v>
      </c>
      <c r="B1575">
        <v>0.21</v>
      </c>
      <c r="C1575">
        <v>0.65452999999999995</v>
      </c>
      <c r="D1575">
        <v>0</v>
      </c>
    </row>
    <row r="1576" spans="1:4" x14ac:dyDescent="0.35">
      <c r="A1576" s="16" t="s">
        <v>84</v>
      </c>
      <c r="B1576">
        <v>0.125</v>
      </c>
      <c r="C1576">
        <v>0.16125</v>
      </c>
      <c r="D1576">
        <v>0</v>
      </c>
    </row>
    <row r="1577" spans="1:4" x14ac:dyDescent="0.35">
      <c r="A1577" s="16" t="s">
        <v>1655</v>
      </c>
      <c r="B1577">
        <v>0.125</v>
      </c>
      <c r="C1577">
        <v>0.26995000000000002</v>
      </c>
      <c r="D1577">
        <v>0</v>
      </c>
    </row>
    <row r="1578" spans="1:4" x14ac:dyDescent="0.35">
      <c r="A1578" s="16" t="s">
        <v>1656</v>
      </c>
      <c r="B1578">
        <v>0</v>
      </c>
      <c r="C1578">
        <v>4.5300000000000002E-3</v>
      </c>
      <c r="D1578">
        <v>0</v>
      </c>
    </row>
    <row r="1579" spans="1:4" x14ac:dyDescent="0.35">
      <c r="A1579" s="16" t="s">
        <v>1657</v>
      </c>
      <c r="B1579">
        <v>0</v>
      </c>
      <c r="C1579">
        <v>4.5300000000000002E-3</v>
      </c>
      <c r="D1579">
        <v>0</v>
      </c>
    </row>
    <row r="1580" spans="1:4" x14ac:dyDescent="0.35">
      <c r="A1580" s="16" t="s">
        <v>1658</v>
      </c>
      <c r="B1580">
        <v>0</v>
      </c>
      <c r="C1580">
        <v>2.7100000000000002E-3</v>
      </c>
      <c r="D1580">
        <v>0</v>
      </c>
    </row>
    <row r="1581" spans="1:4" x14ac:dyDescent="0.35">
      <c r="A1581" s="16" t="s">
        <v>1659</v>
      </c>
      <c r="B1581">
        <v>0.125</v>
      </c>
      <c r="C1581">
        <v>1.0531299999999999</v>
      </c>
      <c r="D1581">
        <v>0</v>
      </c>
    </row>
    <row r="1582" spans="1:4" x14ac:dyDescent="0.35">
      <c r="A1582" s="16" t="s">
        <v>1660</v>
      </c>
      <c r="B1582">
        <v>0.16700000000000001</v>
      </c>
      <c r="C1582">
        <v>7.0000000000000007E-2</v>
      </c>
      <c r="D1582">
        <v>0</v>
      </c>
    </row>
    <row r="1583" spans="1:4" x14ac:dyDescent="0.35">
      <c r="A1583" s="16" t="s">
        <v>1661</v>
      </c>
      <c r="B1583">
        <v>0.16700000000000001</v>
      </c>
      <c r="C1583">
        <v>0.57796999999999998</v>
      </c>
      <c r="D1583">
        <v>0</v>
      </c>
    </row>
    <row r="1584" spans="1:4" x14ac:dyDescent="0.35">
      <c r="A1584" s="16" t="s">
        <v>1662</v>
      </c>
      <c r="B1584">
        <v>0.16700000000000001</v>
      </c>
      <c r="C1584">
        <v>0.59643000000000002</v>
      </c>
      <c r="D1584">
        <v>0</v>
      </c>
    </row>
    <row r="1585" spans="1:4" x14ac:dyDescent="0.35">
      <c r="A1585" s="16" t="s">
        <v>1663</v>
      </c>
      <c r="B1585">
        <v>0.17</v>
      </c>
      <c r="C1585">
        <v>1.001E-2</v>
      </c>
      <c r="D1585">
        <v>1.001E-2</v>
      </c>
    </row>
    <row r="1586" spans="1:4" x14ac:dyDescent="0.35">
      <c r="A1586" s="16" t="s">
        <v>1664</v>
      </c>
      <c r="B1586">
        <v>0.125</v>
      </c>
      <c r="C1586">
        <v>0.23724000000000001</v>
      </c>
      <c r="D1586">
        <v>0</v>
      </c>
    </row>
    <row r="1587" spans="1:4" x14ac:dyDescent="0.35">
      <c r="A1587" s="16" t="s">
        <v>1665</v>
      </c>
      <c r="B1587">
        <v>0.1</v>
      </c>
      <c r="C1587">
        <v>6.3700000000000007E-2</v>
      </c>
      <c r="D1587">
        <v>6.3700000000000007E-2</v>
      </c>
    </row>
    <row r="1588" spans="1:4" x14ac:dyDescent="0.35">
      <c r="A1588" s="16" t="s">
        <v>1666</v>
      </c>
      <c r="B1588">
        <v>0.25</v>
      </c>
      <c r="C1588">
        <v>0.5</v>
      </c>
      <c r="D1588">
        <v>0.5</v>
      </c>
    </row>
    <row r="1589" spans="1:4" x14ac:dyDescent="0.35">
      <c r="A1589" s="16">
        <v>105019</v>
      </c>
      <c r="B1589">
        <v>0.58330000000000004</v>
      </c>
      <c r="C1589">
        <v>1.4030000000000001E-2</v>
      </c>
      <c r="D1589">
        <v>1.4030000000000001E-2</v>
      </c>
    </row>
    <row r="1590" spans="1:4" x14ac:dyDescent="0.35">
      <c r="A1590" s="16" t="s">
        <v>1667</v>
      </c>
      <c r="B1590">
        <v>0</v>
      </c>
      <c r="C1590">
        <v>4.5300000000000002E-3</v>
      </c>
      <c r="D1590">
        <v>0</v>
      </c>
    </row>
    <row r="1591" spans="1:4" x14ac:dyDescent="0.35">
      <c r="A1591" s="16" t="s">
        <v>1668</v>
      </c>
      <c r="B1591">
        <v>0</v>
      </c>
      <c r="C1591">
        <v>4.5300000000000002E-3</v>
      </c>
      <c r="D1591">
        <v>0</v>
      </c>
    </row>
    <row r="1592" spans="1:4" x14ac:dyDescent="0.35">
      <c r="A1592" s="16" t="s">
        <v>1669</v>
      </c>
      <c r="B1592">
        <v>0</v>
      </c>
      <c r="C1592">
        <v>4.5300000000000002E-3</v>
      </c>
      <c r="D1592">
        <v>0</v>
      </c>
    </row>
    <row r="1593" spans="1:4" x14ac:dyDescent="0.35">
      <c r="A1593" s="16" t="s">
        <v>1670</v>
      </c>
      <c r="B1593">
        <v>0.16700000000000001</v>
      </c>
      <c r="C1593">
        <v>0.5</v>
      </c>
      <c r="D1593">
        <v>0</v>
      </c>
    </row>
    <row r="1594" spans="1:4" x14ac:dyDescent="0.35">
      <c r="A1594" s="16" t="s">
        <v>1671</v>
      </c>
      <c r="B1594">
        <v>0.16700000000000001</v>
      </c>
      <c r="C1594">
        <v>3.5</v>
      </c>
      <c r="D1594">
        <v>0</v>
      </c>
    </row>
    <row r="1595" spans="1:4" x14ac:dyDescent="0.35">
      <c r="A1595" s="16" t="s">
        <v>1672</v>
      </c>
      <c r="B1595">
        <v>0.125</v>
      </c>
      <c r="C1595">
        <v>0.18953</v>
      </c>
      <c r="D1595">
        <v>0</v>
      </c>
    </row>
    <row r="1596" spans="1:4" x14ac:dyDescent="0.35">
      <c r="A1596" s="16" t="s">
        <v>317</v>
      </c>
      <c r="B1596">
        <v>0.1</v>
      </c>
      <c r="C1596">
        <v>8.3300000000000006E-3</v>
      </c>
      <c r="D1596">
        <v>8.3300000000000006E-3</v>
      </c>
    </row>
    <row r="1597" spans="1:4" x14ac:dyDescent="0.35">
      <c r="A1597" s="16" t="s">
        <v>1673</v>
      </c>
      <c r="B1597">
        <v>0</v>
      </c>
      <c r="C1597">
        <v>4.5300000000000002E-3</v>
      </c>
      <c r="D1597">
        <v>0</v>
      </c>
    </row>
    <row r="1598" spans="1:4" x14ac:dyDescent="0.35">
      <c r="A1598" s="16" t="s">
        <v>1674</v>
      </c>
      <c r="B1598">
        <v>0</v>
      </c>
      <c r="C1598">
        <v>4.5300000000000002E-3</v>
      </c>
      <c r="D1598">
        <v>0</v>
      </c>
    </row>
    <row r="1599" spans="1:4" x14ac:dyDescent="0.35">
      <c r="A1599" s="16" t="s">
        <v>1675</v>
      </c>
      <c r="B1599">
        <v>0.17</v>
      </c>
      <c r="C1599">
        <v>1.17E-3</v>
      </c>
      <c r="D1599">
        <v>5.5599999999999998E-3</v>
      </c>
    </row>
    <row r="1600" spans="1:4" x14ac:dyDescent="0.35">
      <c r="A1600" s="16" t="s">
        <v>1676</v>
      </c>
      <c r="B1600">
        <v>0</v>
      </c>
      <c r="C1600">
        <v>4.5300000000000002E-3</v>
      </c>
      <c r="D1600">
        <v>0</v>
      </c>
    </row>
    <row r="1601" spans="1:4" x14ac:dyDescent="0.35">
      <c r="A1601" s="16" t="s">
        <v>1677</v>
      </c>
      <c r="B1601">
        <v>0.185</v>
      </c>
      <c r="C1601">
        <v>0.95</v>
      </c>
      <c r="D1601">
        <v>0</v>
      </c>
    </row>
    <row r="1602" spans="1:4" x14ac:dyDescent="0.35">
      <c r="A1602" s="16" t="s">
        <v>1678</v>
      </c>
      <c r="B1602">
        <v>0.17</v>
      </c>
      <c r="C1602">
        <v>1.5</v>
      </c>
      <c r="D1602">
        <v>0</v>
      </c>
    </row>
    <row r="1603" spans="1:4" x14ac:dyDescent="0.35">
      <c r="A1603" s="16" t="s">
        <v>1679</v>
      </c>
      <c r="B1603">
        <v>0.17</v>
      </c>
      <c r="C1603">
        <v>4.1043599999999998</v>
      </c>
      <c r="D1603">
        <v>0</v>
      </c>
    </row>
    <row r="1604" spans="1:4" x14ac:dyDescent="0.35">
      <c r="A1604" s="16" t="s">
        <v>1680</v>
      </c>
      <c r="B1604">
        <v>0.16700000000000001</v>
      </c>
      <c r="C1604">
        <v>4</v>
      </c>
      <c r="D1604">
        <v>0</v>
      </c>
    </row>
    <row r="1605" spans="1:4" x14ac:dyDescent="0.35">
      <c r="A1605" s="16" t="s">
        <v>1681</v>
      </c>
      <c r="B1605">
        <v>0.21</v>
      </c>
      <c r="C1605">
        <v>0.65</v>
      </c>
      <c r="D1605">
        <v>0</v>
      </c>
    </row>
    <row r="1606" spans="1:4" x14ac:dyDescent="0.35">
      <c r="A1606" s="16">
        <v>103142</v>
      </c>
      <c r="B1606">
        <v>0.15</v>
      </c>
      <c r="C1606">
        <v>8.3299999999999999E-2</v>
      </c>
      <c r="D1606">
        <v>8.3299999999999999E-2</v>
      </c>
    </row>
    <row r="1607" spans="1:4" x14ac:dyDescent="0.35">
      <c r="A1607" s="16" t="s">
        <v>1682</v>
      </c>
      <c r="B1607">
        <v>0.26700000000000002</v>
      </c>
      <c r="C1607">
        <v>1.7778400000000001</v>
      </c>
      <c r="D1607">
        <v>1.7778400000000001</v>
      </c>
    </row>
    <row r="1608" spans="1:4" x14ac:dyDescent="0.35">
      <c r="A1608" s="16" t="s">
        <v>1683</v>
      </c>
      <c r="B1608">
        <v>0</v>
      </c>
      <c r="C1608">
        <v>1.2E-2</v>
      </c>
      <c r="D1608">
        <v>1.2E-2</v>
      </c>
    </row>
    <row r="1609" spans="1:4" x14ac:dyDescent="0.35">
      <c r="A1609" s="16" t="s">
        <v>1684</v>
      </c>
      <c r="B1609">
        <v>0.33</v>
      </c>
      <c r="C1609">
        <v>0.4</v>
      </c>
      <c r="D1609">
        <v>0</v>
      </c>
    </row>
    <row r="1610" spans="1:4" x14ac:dyDescent="0.35">
      <c r="A1610" s="16" t="s">
        <v>1685</v>
      </c>
      <c r="B1610">
        <v>0.16700000000000001</v>
      </c>
      <c r="C1610">
        <v>0.45</v>
      </c>
      <c r="D1610">
        <v>0</v>
      </c>
    </row>
    <row r="1611" spans="1:4" x14ac:dyDescent="0.35">
      <c r="A1611" s="16" t="s">
        <v>1686</v>
      </c>
      <c r="B1611">
        <v>0.5</v>
      </c>
      <c r="C1611">
        <v>8.0733700000000006</v>
      </c>
      <c r="D1611">
        <v>0</v>
      </c>
    </row>
    <row r="1612" spans="1:4" x14ac:dyDescent="0.35">
      <c r="A1612" s="16" t="s">
        <v>1687</v>
      </c>
      <c r="B1612">
        <v>0</v>
      </c>
      <c r="C1612">
        <v>9.0770000000000003E-2</v>
      </c>
      <c r="D1612">
        <v>0</v>
      </c>
    </row>
    <row r="1613" spans="1:4" x14ac:dyDescent="0.35">
      <c r="A1613" s="16" t="s">
        <v>1688</v>
      </c>
      <c r="B1613">
        <v>0</v>
      </c>
      <c r="C1613">
        <v>1.4878800000000001</v>
      </c>
      <c r="D1613">
        <v>0</v>
      </c>
    </row>
    <row r="1614" spans="1:4" x14ac:dyDescent="0.35">
      <c r="A1614" s="16">
        <v>105959</v>
      </c>
      <c r="B1614">
        <v>0.33329999999999999</v>
      </c>
      <c r="C1614">
        <v>1.129E-2</v>
      </c>
      <c r="D1614">
        <v>1.141E-2</v>
      </c>
    </row>
    <row r="1615" spans="1:4" x14ac:dyDescent="0.35">
      <c r="A1615" s="16" t="s">
        <v>1689</v>
      </c>
      <c r="B1615">
        <v>0</v>
      </c>
      <c r="C1615">
        <v>0</v>
      </c>
      <c r="D1615">
        <v>0</v>
      </c>
    </row>
    <row r="1616" spans="1:4" x14ac:dyDescent="0.35">
      <c r="A1616" s="16" t="s">
        <v>296</v>
      </c>
      <c r="B1616">
        <v>0.58030000000000004</v>
      </c>
      <c r="C1616">
        <v>7.45E-3</v>
      </c>
      <c r="D1616">
        <v>7.45E-3</v>
      </c>
    </row>
    <row r="1617" spans="1:4" x14ac:dyDescent="0.35">
      <c r="A1617" s="16" t="s">
        <v>1690</v>
      </c>
      <c r="B1617">
        <v>0.6633</v>
      </c>
      <c r="C1617">
        <v>3.6880000000000003E-2</v>
      </c>
      <c r="D1617">
        <v>3.6880000000000003E-2</v>
      </c>
    </row>
    <row r="1618" spans="1:4" x14ac:dyDescent="0.35">
      <c r="A1618" s="16" t="s">
        <v>1691</v>
      </c>
      <c r="B1618">
        <v>0</v>
      </c>
      <c r="C1618">
        <v>4.5300000000000002E-3</v>
      </c>
      <c r="D1618">
        <v>0</v>
      </c>
    </row>
    <row r="1619" spans="1:4" x14ac:dyDescent="0.35">
      <c r="A1619" s="16" t="s">
        <v>1692</v>
      </c>
      <c r="B1619">
        <v>0</v>
      </c>
      <c r="C1619">
        <v>8.8999999999999995E-4</v>
      </c>
      <c r="D1619">
        <v>0</v>
      </c>
    </row>
    <row r="1620" spans="1:4" x14ac:dyDescent="0.35">
      <c r="A1620" s="16" t="s">
        <v>163</v>
      </c>
      <c r="B1620">
        <v>0.25</v>
      </c>
      <c r="C1620">
        <v>0.40542</v>
      </c>
      <c r="D1620">
        <v>0</v>
      </c>
    </row>
    <row r="1621" spans="1:4" x14ac:dyDescent="0.35">
      <c r="A1621" s="16" t="s">
        <v>1693</v>
      </c>
      <c r="B1621">
        <v>0.5</v>
      </c>
      <c r="C1621">
        <v>3.2390000000000002E-2</v>
      </c>
      <c r="D1621">
        <v>3.2390000000000002E-2</v>
      </c>
    </row>
    <row r="1622" spans="1:4" x14ac:dyDescent="0.35">
      <c r="A1622" s="16" t="s">
        <v>1694</v>
      </c>
      <c r="B1622">
        <v>0.33</v>
      </c>
      <c r="C1622">
        <v>0.21667</v>
      </c>
      <c r="D1622">
        <v>0.21667</v>
      </c>
    </row>
    <row r="1623" spans="1:4" x14ac:dyDescent="0.35">
      <c r="A1623" s="16" t="s">
        <v>1695</v>
      </c>
      <c r="B1623">
        <v>0</v>
      </c>
      <c r="C1623">
        <v>0</v>
      </c>
      <c r="D1623">
        <v>0</v>
      </c>
    </row>
    <row r="1624" spans="1:4" x14ac:dyDescent="0.35">
      <c r="A1624" s="16" t="s">
        <v>1696</v>
      </c>
      <c r="B1624">
        <v>1E-3</v>
      </c>
      <c r="C1624">
        <v>1E-3</v>
      </c>
      <c r="D1624">
        <v>1E-3</v>
      </c>
    </row>
    <row r="1625" spans="1:4" x14ac:dyDescent="0.35">
      <c r="A1625" s="16" t="s">
        <v>1697</v>
      </c>
      <c r="B1625">
        <v>0.25</v>
      </c>
      <c r="C1625">
        <v>6.1105999999999998</v>
      </c>
      <c r="D1625">
        <v>0</v>
      </c>
    </row>
    <row r="1626" spans="1:4" x14ac:dyDescent="0.35">
      <c r="A1626" s="16" t="s">
        <v>1698</v>
      </c>
      <c r="B1626">
        <v>0.25</v>
      </c>
      <c r="C1626">
        <v>3.0521199999999999</v>
      </c>
      <c r="D1626">
        <v>0</v>
      </c>
    </row>
    <row r="1627" spans="1:4" x14ac:dyDescent="0.35">
      <c r="A1627" s="16" t="s">
        <v>1699</v>
      </c>
      <c r="B1627">
        <v>0.5</v>
      </c>
      <c r="C1627">
        <v>0.18334</v>
      </c>
      <c r="D1627">
        <v>0.18334</v>
      </c>
    </row>
    <row r="1628" spans="1:4" x14ac:dyDescent="0.35">
      <c r="A1628" s="16">
        <v>100048</v>
      </c>
      <c r="B1628">
        <v>0.58330000000000004</v>
      </c>
      <c r="C1628">
        <v>1.4999999999999999E-2</v>
      </c>
      <c r="D1628">
        <v>1.4999999999999999E-2</v>
      </c>
    </row>
    <row r="1629" spans="1:4" x14ac:dyDescent="0.35">
      <c r="A1629" s="16" t="s">
        <v>1700</v>
      </c>
      <c r="B1629">
        <v>0</v>
      </c>
      <c r="C1629">
        <v>4.5300000000000002E-3</v>
      </c>
      <c r="D1629">
        <v>0</v>
      </c>
    </row>
    <row r="1630" spans="1:4" x14ac:dyDescent="0.35">
      <c r="A1630" s="16" t="s">
        <v>1701</v>
      </c>
      <c r="B1630">
        <v>0.5</v>
      </c>
      <c r="C1630">
        <v>10</v>
      </c>
      <c r="D1630">
        <v>0</v>
      </c>
    </row>
    <row r="1631" spans="1:4" x14ac:dyDescent="0.35">
      <c r="A1631" s="16" t="s">
        <v>1702</v>
      </c>
      <c r="B1631">
        <v>0.16700000000000001</v>
      </c>
      <c r="C1631">
        <v>2.8751899999999999</v>
      </c>
      <c r="D1631">
        <v>0</v>
      </c>
    </row>
    <row r="1632" spans="1:4" x14ac:dyDescent="0.35">
      <c r="A1632" s="16" t="s">
        <v>1703</v>
      </c>
      <c r="B1632">
        <v>0.125</v>
      </c>
      <c r="C1632">
        <v>0.46504000000000001</v>
      </c>
      <c r="D1632">
        <v>0</v>
      </c>
    </row>
    <row r="1633" spans="1:4" x14ac:dyDescent="0.35">
      <c r="A1633" s="16" t="s">
        <v>1704</v>
      </c>
      <c r="B1633">
        <v>0.1</v>
      </c>
      <c r="C1633">
        <v>3.3329999999999999E-2</v>
      </c>
      <c r="D1633">
        <v>3.3329999999999999E-2</v>
      </c>
    </row>
    <row r="1634" spans="1:4" x14ac:dyDescent="0.35">
      <c r="A1634" s="16" t="s">
        <v>1705</v>
      </c>
      <c r="B1634">
        <v>0.51329999999999998</v>
      </c>
      <c r="C1634">
        <v>7.4529999999999999E-2</v>
      </c>
      <c r="D1634">
        <v>7.4529999999999999E-2</v>
      </c>
    </row>
    <row r="1635" spans="1:4" x14ac:dyDescent="0.35">
      <c r="A1635" s="16" t="s">
        <v>1706</v>
      </c>
      <c r="B1635">
        <v>0</v>
      </c>
      <c r="C1635">
        <v>0.05</v>
      </c>
      <c r="D1635">
        <v>0</v>
      </c>
    </row>
    <row r="1636" spans="1:4" x14ac:dyDescent="0.35">
      <c r="A1636" s="16" t="s">
        <v>1707</v>
      </c>
      <c r="B1636">
        <v>0.17</v>
      </c>
      <c r="C1636">
        <v>1.56348</v>
      </c>
      <c r="D1636">
        <v>0</v>
      </c>
    </row>
    <row r="1637" spans="1:4" x14ac:dyDescent="0.35">
      <c r="A1637" s="16" t="s">
        <v>1708</v>
      </c>
      <c r="B1637">
        <v>0.17</v>
      </c>
      <c r="C1637">
        <v>2.2480099999999998</v>
      </c>
      <c r="D1637">
        <v>0</v>
      </c>
    </row>
    <row r="1638" spans="1:4" x14ac:dyDescent="0.35">
      <c r="A1638" s="16" t="s">
        <v>1709</v>
      </c>
      <c r="B1638">
        <v>0.25</v>
      </c>
      <c r="C1638">
        <v>3.3</v>
      </c>
      <c r="D1638">
        <v>0</v>
      </c>
    </row>
    <row r="1639" spans="1:4" x14ac:dyDescent="0.35">
      <c r="A1639" s="16">
        <v>104019</v>
      </c>
      <c r="B1639">
        <v>0.25</v>
      </c>
      <c r="C1639">
        <v>1.6660000000000001E-2</v>
      </c>
      <c r="D1639">
        <v>1.6660000000000001E-2</v>
      </c>
    </row>
    <row r="1640" spans="1:4" x14ac:dyDescent="0.35">
      <c r="A1640" s="16" t="s">
        <v>1710</v>
      </c>
      <c r="B1640">
        <v>0</v>
      </c>
      <c r="C1640">
        <v>4.5300000000000002E-3</v>
      </c>
      <c r="D1640">
        <v>0</v>
      </c>
    </row>
    <row r="1641" spans="1:4" x14ac:dyDescent="0.35">
      <c r="A1641" s="16" t="s">
        <v>1711</v>
      </c>
      <c r="B1641">
        <v>0</v>
      </c>
      <c r="C1641">
        <v>4.5300000000000002E-3</v>
      </c>
      <c r="D1641">
        <v>0</v>
      </c>
    </row>
    <row r="1642" spans="1:4" x14ac:dyDescent="0.35">
      <c r="A1642" s="16" t="s">
        <v>1712</v>
      </c>
      <c r="B1642">
        <v>0</v>
      </c>
      <c r="C1642">
        <v>1.2E-2</v>
      </c>
      <c r="D1642">
        <v>1.2E-2</v>
      </c>
    </row>
    <row r="1643" spans="1:4" x14ac:dyDescent="0.35">
      <c r="A1643" s="16" t="s">
        <v>1713</v>
      </c>
      <c r="B1643">
        <v>0.16700000000000001</v>
      </c>
      <c r="C1643">
        <v>4.9543600000000003</v>
      </c>
      <c r="D1643">
        <v>0</v>
      </c>
    </row>
    <row r="1644" spans="1:4" x14ac:dyDescent="0.35">
      <c r="A1644" s="16" t="s">
        <v>1714</v>
      </c>
      <c r="B1644">
        <v>0.16700000000000001</v>
      </c>
      <c r="C1644">
        <v>3.62</v>
      </c>
      <c r="D1644">
        <v>0</v>
      </c>
    </row>
    <row r="1645" spans="1:4" x14ac:dyDescent="0.35">
      <c r="A1645" s="16" t="s">
        <v>1715</v>
      </c>
      <c r="B1645">
        <v>0.125</v>
      </c>
      <c r="C1645">
        <v>0.40010000000000001</v>
      </c>
      <c r="D1645">
        <v>0</v>
      </c>
    </row>
    <row r="1646" spans="1:4" x14ac:dyDescent="0.35">
      <c r="A1646" s="16">
        <v>103933</v>
      </c>
      <c r="B1646">
        <v>0.1333</v>
      </c>
      <c r="C1646">
        <v>3.0999999999999999E-3</v>
      </c>
      <c r="D1646">
        <v>3.0999999999999999E-3</v>
      </c>
    </row>
    <row r="1647" spans="1:4" x14ac:dyDescent="0.35">
      <c r="A1647" s="16">
        <v>200012</v>
      </c>
      <c r="B1647">
        <v>0</v>
      </c>
      <c r="C1647">
        <v>0.01</v>
      </c>
      <c r="D1647">
        <v>0</v>
      </c>
    </row>
    <row r="1648" spans="1:4" x14ac:dyDescent="0.35">
      <c r="A1648" s="16" t="s">
        <v>1716</v>
      </c>
      <c r="B1648">
        <v>0</v>
      </c>
      <c r="C1648">
        <v>4.4979999999999999E-2</v>
      </c>
      <c r="D1648">
        <v>4.4979999999999999E-2</v>
      </c>
    </row>
    <row r="1649" spans="1:4" x14ac:dyDescent="0.35">
      <c r="A1649" s="16" t="s">
        <v>1717</v>
      </c>
      <c r="B1649">
        <v>0.17</v>
      </c>
      <c r="C1649">
        <v>1.80525</v>
      </c>
      <c r="D1649">
        <v>0</v>
      </c>
    </row>
    <row r="1650" spans="1:4" x14ac:dyDescent="0.35">
      <c r="A1650" s="16" t="s">
        <v>1718</v>
      </c>
      <c r="B1650">
        <v>0.5</v>
      </c>
      <c r="C1650">
        <v>6</v>
      </c>
      <c r="D1650">
        <v>0</v>
      </c>
    </row>
    <row r="1651" spans="1:4" x14ac:dyDescent="0.35">
      <c r="A1651" s="16" t="s">
        <v>1719</v>
      </c>
      <c r="B1651">
        <v>0.9133</v>
      </c>
      <c r="C1651">
        <v>9.8309999999999995E-2</v>
      </c>
      <c r="D1651">
        <v>9.8309999999999995E-2</v>
      </c>
    </row>
    <row r="1652" spans="1:4" x14ac:dyDescent="0.35">
      <c r="A1652" s="16">
        <v>100135</v>
      </c>
      <c r="B1652">
        <v>0.6633</v>
      </c>
      <c r="C1652">
        <v>8.5300000000000001E-2</v>
      </c>
      <c r="D1652">
        <v>8.5300000000000001E-2</v>
      </c>
    </row>
    <row r="1653" spans="1:4" x14ac:dyDescent="0.35">
      <c r="A1653" s="16" t="s">
        <v>1720</v>
      </c>
      <c r="B1653">
        <v>0</v>
      </c>
      <c r="C1653">
        <v>4.5300000000000002E-3</v>
      </c>
      <c r="D1653">
        <v>0</v>
      </c>
    </row>
    <row r="1654" spans="1:4" x14ac:dyDescent="0.35">
      <c r="A1654" s="16" t="s">
        <v>1721</v>
      </c>
      <c r="B1654">
        <v>0</v>
      </c>
      <c r="C1654">
        <v>0</v>
      </c>
      <c r="D1654">
        <v>0</v>
      </c>
    </row>
    <row r="1655" spans="1:4" x14ac:dyDescent="0.35">
      <c r="A1655" s="16" t="s">
        <v>1722</v>
      </c>
      <c r="B1655">
        <v>0.16700000000000001</v>
      </c>
      <c r="C1655">
        <v>6</v>
      </c>
      <c r="D1655">
        <v>0</v>
      </c>
    </row>
    <row r="1656" spans="1:4" x14ac:dyDescent="0.35">
      <c r="A1656" s="16" t="s">
        <v>1723</v>
      </c>
      <c r="B1656">
        <v>8.3000000000000004E-2</v>
      </c>
      <c r="C1656">
        <v>3.3000000000000002E-2</v>
      </c>
      <c r="D1656">
        <v>0</v>
      </c>
    </row>
    <row r="1657" spans="1:4" x14ac:dyDescent="0.35">
      <c r="A1657" s="16" t="s">
        <v>1724</v>
      </c>
      <c r="B1657">
        <v>0.125</v>
      </c>
      <c r="C1657">
        <v>0.15873000000000001</v>
      </c>
      <c r="D1657">
        <v>0</v>
      </c>
    </row>
    <row r="1658" spans="1:4" x14ac:dyDescent="0.35">
      <c r="A1658" s="16" t="s">
        <v>177</v>
      </c>
      <c r="B1658">
        <v>0.125</v>
      </c>
      <c r="C1658">
        <v>7.3200000000000001E-2</v>
      </c>
      <c r="D1658">
        <v>0</v>
      </c>
    </row>
    <row r="1659" spans="1:4" x14ac:dyDescent="0.35">
      <c r="A1659" s="16" t="s">
        <v>1725</v>
      </c>
      <c r="B1659">
        <v>0</v>
      </c>
      <c r="C1659">
        <v>0.22857</v>
      </c>
      <c r="D1659">
        <v>0.22857</v>
      </c>
    </row>
    <row r="1660" spans="1:4" x14ac:dyDescent="0.35">
      <c r="A1660" s="16" t="s">
        <v>1726</v>
      </c>
      <c r="B1660">
        <v>0.74329999999999996</v>
      </c>
      <c r="C1660">
        <v>0.05</v>
      </c>
      <c r="D1660">
        <v>0.05</v>
      </c>
    </row>
    <row r="1661" spans="1:4" x14ac:dyDescent="0.35">
      <c r="A1661" s="16">
        <v>100304</v>
      </c>
      <c r="B1661">
        <v>0.6633</v>
      </c>
      <c r="C1661">
        <v>5.1409999999999997E-2</v>
      </c>
      <c r="D1661">
        <v>5.1409999999999997E-2</v>
      </c>
    </row>
    <row r="1662" spans="1:4" x14ac:dyDescent="0.35">
      <c r="A1662" s="16" t="s">
        <v>1727</v>
      </c>
      <c r="B1662">
        <v>0.16700000000000001</v>
      </c>
      <c r="C1662">
        <v>8.4000000000000005E-2</v>
      </c>
      <c r="D1662">
        <v>8.4000000000000005E-2</v>
      </c>
    </row>
    <row r="1663" spans="1:4" x14ac:dyDescent="0.35">
      <c r="A1663" s="16" t="s">
        <v>1728</v>
      </c>
      <c r="B1663">
        <v>0</v>
      </c>
      <c r="C1663">
        <v>2.7100000000000002E-3</v>
      </c>
      <c r="D1663">
        <v>0</v>
      </c>
    </row>
    <row r="1664" spans="1:4" x14ac:dyDescent="0.35">
      <c r="A1664" s="16" t="s">
        <v>1729</v>
      </c>
      <c r="B1664">
        <v>0</v>
      </c>
      <c r="C1664">
        <v>4.5300000000000002E-3</v>
      </c>
      <c r="D1664">
        <v>0</v>
      </c>
    </row>
    <row r="1665" spans="1:4" x14ac:dyDescent="0.35">
      <c r="A1665" s="16" t="s">
        <v>1730</v>
      </c>
      <c r="B1665">
        <v>0</v>
      </c>
      <c r="C1665">
        <v>4.5300000000000002E-3</v>
      </c>
      <c r="D1665">
        <v>0</v>
      </c>
    </row>
    <row r="1666" spans="1:4" x14ac:dyDescent="0.35">
      <c r="A1666" s="16" t="s">
        <v>1731</v>
      </c>
      <c r="B1666">
        <v>0</v>
      </c>
      <c r="C1666">
        <v>4.5300000000000002E-3</v>
      </c>
      <c r="D1666">
        <v>0</v>
      </c>
    </row>
    <row r="1667" spans="1:4" x14ac:dyDescent="0.35">
      <c r="A1667" s="16" t="s">
        <v>1732</v>
      </c>
      <c r="B1667">
        <v>0.16700000000000001</v>
      </c>
      <c r="C1667">
        <v>0.16</v>
      </c>
      <c r="D1667">
        <v>0</v>
      </c>
    </row>
    <row r="1668" spans="1:4" x14ac:dyDescent="0.35">
      <c r="A1668" s="16" t="s">
        <v>1733</v>
      </c>
      <c r="B1668">
        <v>0.16700000000000001</v>
      </c>
      <c r="C1668">
        <v>6.4223100000000004</v>
      </c>
      <c r="D1668">
        <v>0</v>
      </c>
    </row>
    <row r="1669" spans="1:4" x14ac:dyDescent="0.35">
      <c r="A1669" s="16" t="s">
        <v>1734</v>
      </c>
      <c r="B1669">
        <v>0</v>
      </c>
      <c r="C1669">
        <v>4.5300000000000002E-3</v>
      </c>
      <c r="D1669">
        <v>0</v>
      </c>
    </row>
    <row r="1670" spans="1:4" x14ac:dyDescent="0.35">
      <c r="A1670" s="16" t="s">
        <v>1735</v>
      </c>
      <c r="B1670">
        <v>0</v>
      </c>
      <c r="C1670">
        <v>4.5300000000000002E-3</v>
      </c>
      <c r="D1670">
        <v>0</v>
      </c>
    </row>
    <row r="1671" spans="1:4" x14ac:dyDescent="0.35">
      <c r="A1671" s="16" t="s">
        <v>1736</v>
      </c>
      <c r="B1671">
        <v>0.1</v>
      </c>
      <c r="C1671">
        <v>0.45</v>
      </c>
      <c r="D1671">
        <v>0</v>
      </c>
    </row>
    <row r="1672" spans="1:4" x14ac:dyDescent="0.35">
      <c r="A1672" s="16" t="s">
        <v>1737</v>
      </c>
      <c r="B1672">
        <v>0.17</v>
      </c>
      <c r="C1672">
        <v>1.2817099999999999</v>
      </c>
      <c r="D1672">
        <v>0</v>
      </c>
    </row>
    <row r="1673" spans="1:4" x14ac:dyDescent="0.35">
      <c r="A1673" s="16" t="s">
        <v>1738</v>
      </c>
      <c r="B1673">
        <v>0.25</v>
      </c>
      <c r="C1673">
        <v>3.32</v>
      </c>
      <c r="D1673">
        <v>0</v>
      </c>
    </row>
    <row r="1674" spans="1:4" x14ac:dyDescent="0.35">
      <c r="A1674" s="16" t="s">
        <v>18</v>
      </c>
      <c r="B1674">
        <v>0.125</v>
      </c>
      <c r="C1674">
        <v>7.3200000000000001E-2</v>
      </c>
      <c r="D1674">
        <v>0</v>
      </c>
    </row>
    <row r="1675" spans="1:4" x14ac:dyDescent="0.35">
      <c r="A1675" s="16" t="s">
        <v>1739</v>
      </c>
      <c r="B1675">
        <v>0.25</v>
      </c>
      <c r="C1675">
        <v>3.8800000000000002E-3</v>
      </c>
      <c r="D1675">
        <v>3.8800000000000002E-3</v>
      </c>
    </row>
    <row r="1676" spans="1:4" x14ac:dyDescent="0.35">
      <c r="A1676" s="16" t="s">
        <v>1740</v>
      </c>
      <c r="B1676">
        <v>0.33333000000000002</v>
      </c>
      <c r="C1676">
        <v>6.6699999999999997E-3</v>
      </c>
      <c r="D1676">
        <v>6.6699999999999997E-3</v>
      </c>
    </row>
    <row r="1677" spans="1:4" x14ac:dyDescent="0.35">
      <c r="A1677" s="16" t="s">
        <v>1741</v>
      </c>
      <c r="B1677">
        <v>0</v>
      </c>
      <c r="C1677">
        <v>1.4842500000000001</v>
      </c>
      <c r="D1677">
        <v>0</v>
      </c>
    </row>
    <row r="1678" spans="1:4" x14ac:dyDescent="0.35">
      <c r="A1678" s="16" t="s">
        <v>1742</v>
      </c>
      <c r="B1678">
        <v>0</v>
      </c>
      <c r="C1678">
        <v>4.5300000000000002E-3</v>
      </c>
      <c r="D1678">
        <v>0</v>
      </c>
    </row>
    <row r="1679" spans="1:4" x14ac:dyDescent="0.35">
      <c r="A1679" s="16" t="s">
        <v>1743</v>
      </c>
      <c r="B1679">
        <v>0.25</v>
      </c>
      <c r="C1679">
        <v>4</v>
      </c>
      <c r="D1679">
        <v>0</v>
      </c>
    </row>
    <row r="1680" spans="1:4" x14ac:dyDescent="0.35">
      <c r="A1680" s="16" t="s">
        <v>1744</v>
      </c>
      <c r="B1680">
        <v>0.17</v>
      </c>
      <c r="C1680">
        <v>4</v>
      </c>
      <c r="D1680">
        <v>0</v>
      </c>
    </row>
    <row r="1681" spans="1:4" x14ac:dyDescent="0.35">
      <c r="A1681" s="16" t="s">
        <v>1745</v>
      </c>
      <c r="B1681">
        <v>0.25</v>
      </c>
      <c r="C1681">
        <v>3.8340000000000001</v>
      </c>
      <c r="D1681">
        <v>0</v>
      </c>
    </row>
    <row r="1682" spans="1:4" x14ac:dyDescent="0.35">
      <c r="A1682" s="16" t="s">
        <v>1746</v>
      </c>
      <c r="B1682">
        <v>0.74329999999999996</v>
      </c>
      <c r="C1682">
        <v>2.6169999999999999E-2</v>
      </c>
      <c r="D1682">
        <v>2.6169999999999999E-2</v>
      </c>
    </row>
    <row r="1683" spans="1:4" x14ac:dyDescent="0.35">
      <c r="A1683" s="16">
        <v>104000</v>
      </c>
      <c r="B1683">
        <v>0.74329999999999996</v>
      </c>
      <c r="C1683">
        <v>0.10355</v>
      </c>
      <c r="D1683">
        <v>0.10355</v>
      </c>
    </row>
    <row r="1684" spans="1:4" x14ac:dyDescent="0.35">
      <c r="A1684" s="16">
        <v>104990</v>
      </c>
      <c r="B1684">
        <v>0.58030000000000004</v>
      </c>
      <c r="C1684">
        <v>2.4250000000000001E-2</v>
      </c>
      <c r="D1684">
        <v>2.4250000000000001E-2</v>
      </c>
    </row>
    <row r="1685" spans="1:4" x14ac:dyDescent="0.35">
      <c r="A1685" s="16" t="s">
        <v>1747</v>
      </c>
      <c r="B1685">
        <v>0.74329999999999996</v>
      </c>
      <c r="C1685">
        <v>4.6440000000000002E-2</v>
      </c>
      <c r="D1685">
        <v>4.6440000000000002E-2</v>
      </c>
    </row>
    <row r="1686" spans="1:4" x14ac:dyDescent="0.35">
      <c r="A1686" s="16" t="s">
        <v>1748</v>
      </c>
      <c r="B1686">
        <v>0.74329999999999996</v>
      </c>
      <c r="C1686">
        <v>5.1060000000000001E-2</v>
      </c>
      <c r="D1686">
        <v>5.1060000000000001E-2</v>
      </c>
    </row>
    <row r="1687" spans="1:4" x14ac:dyDescent="0.35">
      <c r="A1687" s="16" t="s">
        <v>1749</v>
      </c>
      <c r="B1687">
        <v>0</v>
      </c>
      <c r="C1687">
        <v>3.5000000000000003E-2</v>
      </c>
      <c r="D1687">
        <v>3.5000000000000003E-2</v>
      </c>
    </row>
    <row r="1688" spans="1:4" x14ac:dyDescent="0.35">
      <c r="A1688" s="16" t="s">
        <v>1750</v>
      </c>
      <c r="B1688">
        <v>0.33</v>
      </c>
      <c r="C1688">
        <v>0.4</v>
      </c>
      <c r="D1688">
        <v>0</v>
      </c>
    </row>
    <row r="1689" spans="1:4" x14ac:dyDescent="0.35">
      <c r="A1689" s="16" t="s">
        <v>1751</v>
      </c>
      <c r="B1689">
        <v>0</v>
      </c>
      <c r="C1689">
        <v>0.03</v>
      </c>
      <c r="D1689">
        <v>0</v>
      </c>
    </row>
    <row r="1690" spans="1:4" x14ac:dyDescent="0.35">
      <c r="A1690" s="16" t="s">
        <v>1752</v>
      </c>
      <c r="B1690">
        <v>0.21</v>
      </c>
      <c r="C1690">
        <v>0.20399999999999999</v>
      </c>
      <c r="D1690">
        <v>0</v>
      </c>
    </row>
    <row r="1691" spans="1:4" x14ac:dyDescent="0.35">
      <c r="A1691" s="16" t="s">
        <v>215</v>
      </c>
      <c r="B1691">
        <v>0.36030000000000001</v>
      </c>
      <c r="C1691">
        <v>0.01</v>
      </c>
      <c r="D1691">
        <v>0.01</v>
      </c>
    </row>
    <row r="1692" spans="1:4" x14ac:dyDescent="0.35">
      <c r="A1692" s="16" t="s">
        <v>1753</v>
      </c>
      <c r="B1692">
        <v>0.74329999999999996</v>
      </c>
      <c r="C1692">
        <v>0.105</v>
      </c>
      <c r="D1692">
        <v>0.105</v>
      </c>
    </row>
    <row r="1693" spans="1:4" x14ac:dyDescent="0.35">
      <c r="A1693" s="16" t="s">
        <v>1754</v>
      </c>
      <c r="B1693">
        <v>0</v>
      </c>
      <c r="C1693">
        <v>4.5300000000000002E-3</v>
      </c>
      <c r="D1693">
        <v>0</v>
      </c>
    </row>
    <row r="1694" spans="1:4" x14ac:dyDescent="0.35">
      <c r="A1694" s="16" t="s">
        <v>1755</v>
      </c>
      <c r="B1694">
        <v>0.125</v>
      </c>
      <c r="C1694">
        <v>0.24</v>
      </c>
      <c r="D1694">
        <v>0</v>
      </c>
    </row>
    <row r="1695" spans="1:4" x14ac:dyDescent="0.35">
      <c r="A1695" s="16" t="s">
        <v>1756</v>
      </c>
      <c r="B1695">
        <v>0.16700000000000001</v>
      </c>
      <c r="C1695">
        <v>6</v>
      </c>
      <c r="D1695">
        <v>0</v>
      </c>
    </row>
    <row r="1696" spans="1:4" x14ac:dyDescent="0.35">
      <c r="A1696" s="16" t="s">
        <v>1757</v>
      </c>
      <c r="B1696">
        <v>0.125</v>
      </c>
      <c r="C1696">
        <v>0.19333</v>
      </c>
      <c r="D1696">
        <v>0</v>
      </c>
    </row>
    <row r="1697" spans="1:4" x14ac:dyDescent="0.35">
      <c r="A1697" s="16">
        <v>104268</v>
      </c>
      <c r="B1697">
        <v>0.6633</v>
      </c>
      <c r="C1697">
        <v>4.8739999999999999E-2</v>
      </c>
      <c r="D1697">
        <v>4.8739999999999999E-2</v>
      </c>
    </row>
    <row r="1698" spans="1:4" x14ac:dyDescent="0.35">
      <c r="A1698" s="16" t="s">
        <v>1758</v>
      </c>
      <c r="B1698">
        <v>0.16700000000000001</v>
      </c>
      <c r="C1698">
        <v>2.5000000000000001E-2</v>
      </c>
      <c r="D1698">
        <v>2.5000000000000001E-2</v>
      </c>
    </row>
    <row r="1699" spans="1:4" x14ac:dyDescent="0.35">
      <c r="A1699" s="16" t="s">
        <v>1759</v>
      </c>
      <c r="B1699">
        <v>8.3000000000000004E-2</v>
      </c>
      <c r="C1699">
        <v>0.48</v>
      </c>
      <c r="D1699">
        <v>0</v>
      </c>
    </row>
    <row r="1700" spans="1:4" x14ac:dyDescent="0.35">
      <c r="A1700" s="16" t="s">
        <v>1760</v>
      </c>
      <c r="B1700">
        <v>0.21</v>
      </c>
      <c r="C1700">
        <v>3.3329999999999999E-2</v>
      </c>
      <c r="D1700">
        <v>3.3329999999999999E-2</v>
      </c>
    </row>
    <row r="1701" spans="1:4" x14ac:dyDescent="0.35">
      <c r="A1701" s="16" t="s">
        <v>1761</v>
      </c>
      <c r="B1701">
        <v>0</v>
      </c>
      <c r="C1701">
        <v>0.55500000000000005</v>
      </c>
      <c r="D1701">
        <v>0</v>
      </c>
    </row>
    <row r="1702" spans="1:4" x14ac:dyDescent="0.35">
      <c r="A1702" s="16" t="s">
        <v>1762</v>
      </c>
      <c r="B1702">
        <v>0</v>
      </c>
      <c r="C1702">
        <v>4.5300000000000002E-3</v>
      </c>
      <c r="D1702">
        <v>0</v>
      </c>
    </row>
    <row r="1703" spans="1:4" x14ac:dyDescent="0.35">
      <c r="A1703" s="16" t="s">
        <v>1763</v>
      </c>
      <c r="B1703">
        <v>0.25</v>
      </c>
      <c r="C1703">
        <v>6</v>
      </c>
      <c r="D1703">
        <v>0</v>
      </c>
    </row>
    <row r="1704" spans="1:4" x14ac:dyDescent="0.35">
      <c r="A1704" s="16" t="s">
        <v>1764</v>
      </c>
      <c r="B1704">
        <v>0.25</v>
      </c>
      <c r="C1704">
        <v>6.02</v>
      </c>
      <c r="D1704">
        <v>0</v>
      </c>
    </row>
    <row r="1705" spans="1:4" x14ac:dyDescent="0.35">
      <c r="A1705" s="16" t="s">
        <v>1765</v>
      </c>
      <c r="B1705">
        <v>0</v>
      </c>
      <c r="C1705">
        <v>0.05</v>
      </c>
      <c r="D1705">
        <v>0</v>
      </c>
    </row>
    <row r="1706" spans="1:4" x14ac:dyDescent="0.35">
      <c r="A1706" s="16" t="s">
        <v>1766</v>
      </c>
      <c r="B1706">
        <v>0.25</v>
      </c>
      <c r="C1706">
        <v>8.0967500000000001</v>
      </c>
      <c r="D1706">
        <v>0</v>
      </c>
    </row>
    <row r="1707" spans="1:4" x14ac:dyDescent="0.35">
      <c r="A1707" s="22">
        <v>11841</v>
      </c>
      <c r="B1707">
        <v>0.40029999999999999</v>
      </c>
      <c r="C1707">
        <v>7.0400000000000003E-3</v>
      </c>
      <c r="D1707">
        <v>7.0400000000000003E-3</v>
      </c>
    </row>
    <row r="1708" spans="1:4" x14ac:dyDescent="0.35">
      <c r="A1708" s="16">
        <v>103976</v>
      </c>
      <c r="B1708">
        <v>0.74329999999999996</v>
      </c>
      <c r="C1708">
        <v>0.11726</v>
      </c>
      <c r="D1708">
        <v>0.11726</v>
      </c>
    </row>
    <row r="1709" spans="1:4" x14ac:dyDescent="0.35">
      <c r="A1709" s="16" t="s">
        <v>1767</v>
      </c>
      <c r="B1709">
        <v>0</v>
      </c>
      <c r="C1709">
        <v>4.5300000000000002E-3</v>
      </c>
      <c r="D1709">
        <v>0</v>
      </c>
    </row>
    <row r="1710" spans="1:4" x14ac:dyDescent="0.35">
      <c r="A1710" s="16" t="s">
        <v>1768</v>
      </c>
      <c r="B1710">
        <v>0</v>
      </c>
      <c r="C1710">
        <v>2.7100000000000002E-3</v>
      </c>
      <c r="D1710">
        <v>0</v>
      </c>
    </row>
    <row r="1711" spans="1:4" x14ac:dyDescent="0.35">
      <c r="A1711" s="16" t="s">
        <v>1769</v>
      </c>
      <c r="B1711">
        <v>0.185</v>
      </c>
      <c r="C1711">
        <v>0.46500000000000002</v>
      </c>
      <c r="D1711">
        <v>0</v>
      </c>
    </row>
    <row r="1712" spans="1:4" x14ac:dyDescent="0.35">
      <c r="A1712" s="16" t="s">
        <v>1770</v>
      </c>
      <c r="B1712">
        <v>0.21</v>
      </c>
      <c r="C1712">
        <v>0.28999999999999998</v>
      </c>
      <c r="D1712">
        <v>0</v>
      </c>
    </row>
    <row r="1713" spans="1:4" x14ac:dyDescent="0.35">
      <c r="A1713" s="16" t="s">
        <v>1771</v>
      </c>
      <c r="B1713">
        <v>0.16700000000000001</v>
      </c>
      <c r="C1713">
        <v>3.6</v>
      </c>
      <c r="D1713">
        <v>0</v>
      </c>
    </row>
    <row r="1714" spans="1:4" x14ac:dyDescent="0.35">
      <c r="A1714" s="16" t="s">
        <v>1772</v>
      </c>
      <c r="B1714">
        <v>0.21</v>
      </c>
      <c r="C1714">
        <v>0.65452999999999995</v>
      </c>
      <c r="D1714">
        <v>0</v>
      </c>
    </row>
    <row r="1715" spans="1:4" x14ac:dyDescent="0.35">
      <c r="A1715" s="16" t="s">
        <v>1773</v>
      </c>
      <c r="B1715">
        <v>0.125</v>
      </c>
      <c r="C1715">
        <v>0.26995000000000002</v>
      </c>
      <c r="D1715">
        <v>0</v>
      </c>
    </row>
    <row r="1716" spans="1:4" x14ac:dyDescent="0.35">
      <c r="A1716" s="16">
        <v>100401</v>
      </c>
      <c r="B1716">
        <v>0</v>
      </c>
      <c r="C1716">
        <v>7.2650000000000006E-2</v>
      </c>
      <c r="D1716">
        <v>0</v>
      </c>
    </row>
    <row r="1717" spans="1:4" x14ac:dyDescent="0.35">
      <c r="A1717" s="16">
        <v>100920</v>
      </c>
      <c r="B1717">
        <v>0.75</v>
      </c>
      <c r="C1717">
        <v>0.98</v>
      </c>
      <c r="D1717">
        <v>0.98</v>
      </c>
    </row>
    <row r="1718" spans="1:4" x14ac:dyDescent="0.35">
      <c r="A1718" s="16" t="s">
        <v>1774</v>
      </c>
      <c r="B1718">
        <v>0</v>
      </c>
      <c r="C1718">
        <v>0</v>
      </c>
      <c r="D1718">
        <v>0</v>
      </c>
    </row>
    <row r="1719" spans="1:4" x14ac:dyDescent="0.35">
      <c r="A1719" s="16" t="s">
        <v>1775</v>
      </c>
      <c r="B1719">
        <v>0</v>
      </c>
      <c r="C1719">
        <v>4.5300000000000002E-3</v>
      </c>
      <c r="D1719">
        <v>0</v>
      </c>
    </row>
    <row r="1720" spans="1:4" x14ac:dyDescent="0.35">
      <c r="A1720" s="16" t="s">
        <v>1776</v>
      </c>
      <c r="B1720">
        <v>0</v>
      </c>
      <c r="C1720">
        <v>2.7100000000000002E-3</v>
      </c>
      <c r="D1720">
        <v>0</v>
      </c>
    </row>
    <row r="1721" spans="1:4" x14ac:dyDescent="0.35">
      <c r="A1721" s="16" t="s">
        <v>1777</v>
      </c>
      <c r="B1721">
        <v>0</v>
      </c>
      <c r="C1721">
        <v>2.7100000000000002E-3</v>
      </c>
      <c r="D1721">
        <v>0</v>
      </c>
    </row>
    <row r="1722" spans="1:4" x14ac:dyDescent="0.35">
      <c r="A1722" s="16" t="s">
        <v>1778</v>
      </c>
      <c r="B1722">
        <v>0</v>
      </c>
      <c r="C1722">
        <v>4.5300000000000002E-3</v>
      </c>
      <c r="D1722">
        <v>0</v>
      </c>
    </row>
    <row r="1723" spans="1:4" x14ac:dyDescent="0.35">
      <c r="A1723" s="16" t="s">
        <v>1779</v>
      </c>
      <c r="B1723">
        <v>0</v>
      </c>
      <c r="C1723">
        <v>5.2700000000000004E-3</v>
      </c>
      <c r="D1723">
        <v>5.2700000000000004E-3</v>
      </c>
    </row>
    <row r="1724" spans="1:4" x14ac:dyDescent="0.35">
      <c r="A1724" s="16" t="s">
        <v>1780</v>
      </c>
      <c r="B1724">
        <v>0</v>
      </c>
      <c r="C1724">
        <v>4.5300000000000002E-3</v>
      </c>
      <c r="D1724">
        <v>0</v>
      </c>
    </row>
    <row r="1725" spans="1:4" x14ac:dyDescent="0.35">
      <c r="A1725" s="16" t="s">
        <v>1781</v>
      </c>
      <c r="B1725">
        <v>0</v>
      </c>
      <c r="C1725">
        <v>0.02</v>
      </c>
      <c r="D1725">
        <v>0</v>
      </c>
    </row>
    <row r="1726" spans="1:4" x14ac:dyDescent="0.35">
      <c r="A1726" s="16" t="s">
        <v>1782</v>
      </c>
      <c r="B1726">
        <v>0</v>
      </c>
      <c r="C1726">
        <v>4.5300000000000002E-3</v>
      </c>
      <c r="D1726">
        <v>0</v>
      </c>
    </row>
    <row r="1727" spans="1:4" x14ac:dyDescent="0.35">
      <c r="A1727" s="16" t="s">
        <v>1783</v>
      </c>
      <c r="B1727">
        <v>0</v>
      </c>
      <c r="C1727">
        <v>4.5300000000000002E-3</v>
      </c>
      <c r="D1727">
        <v>0</v>
      </c>
    </row>
    <row r="1728" spans="1:4" x14ac:dyDescent="0.35">
      <c r="A1728" s="16" t="s">
        <v>1784</v>
      </c>
      <c r="B1728">
        <v>0.25</v>
      </c>
      <c r="C1728">
        <v>3.04759</v>
      </c>
      <c r="D1728">
        <v>0</v>
      </c>
    </row>
    <row r="1729" spans="1:4" x14ac:dyDescent="0.35">
      <c r="A1729" s="16" t="s">
        <v>1785</v>
      </c>
      <c r="B1729">
        <v>0.125</v>
      </c>
      <c r="C1729">
        <v>0.23</v>
      </c>
      <c r="D1729">
        <v>0</v>
      </c>
    </row>
    <row r="1730" spans="1:4" x14ac:dyDescent="0.35">
      <c r="A1730" s="16" t="s">
        <v>1786</v>
      </c>
      <c r="B1730">
        <v>0.125</v>
      </c>
      <c r="C1730">
        <v>0.26995000000000002</v>
      </c>
      <c r="D1730">
        <v>0</v>
      </c>
    </row>
    <row r="1731" spans="1:4" x14ac:dyDescent="0.35">
      <c r="A1731" s="16" t="s">
        <v>1787</v>
      </c>
      <c r="B1731">
        <v>0</v>
      </c>
      <c r="C1731">
        <v>4.5300000000000002E-3</v>
      </c>
      <c r="D1731">
        <v>0</v>
      </c>
    </row>
    <row r="1732" spans="1:4" x14ac:dyDescent="0.35">
      <c r="A1732" s="16" t="s">
        <v>1788</v>
      </c>
      <c r="B1732">
        <v>0.58030000000000004</v>
      </c>
      <c r="C1732">
        <v>3.5520000000000003E-2</v>
      </c>
      <c r="D1732">
        <v>3.5520000000000003E-2</v>
      </c>
    </row>
    <row r="1733" spans="1:4" x14ac:dyDescent="0.35">
      <c r="A1733" s="16" t="s">
        <v>1789</v>
      </c>
      <c r="B1733">
        <v>0.08</v>
      </c>
      <c r="C1733">
        <v>4.8959999999999997E-2</v>
      </c>
      <c r="D1733">
        <v>1.4489999999999999E-2</v>
      </c>
    </row>
    <row r="1734" spans="1:4" x14ac:dyDescent="0.35">
      <c r="A1734" s="16" t="s">
        <v>1790</v>
      </c>
      <c r="B1734">
        <v>0</v>
      </c>
      <c r="C1734">
        <v>4.5300000000000002E-3</v>
      </c>
      <c r="D1734">
        <v>0</v>
      </c>
    </row>
    <row r="1735" spans="1:4" x14ac:dyDescent="0.35">
      <c r="A1735" s="16" t="s">
        <v>1791</v>
      </c>
      <c r="B1735">
        <v>0.125</v>
      </c>
      <c r="C1735">
        <v>0.45</v>
      </c>
      <c r="D1735">
        <v>0</v>
      </c>
    </row>
    <row r="1736" spans="1:4" x14ac:dyDescent="0.35">
      <c r="A1736" s="16" t="s">
        <v>1792</v>
      </c>
      <c r="B1736">
        <v>0.125</v>
      </c>
      <c r="C1736">
        <v>0.5</v>
      </c>
      <c r="D1736">
        <v>0</v>
      </c>
    </row>
    <row r="1737" spans="1:4" x14ac:dyDescent="0.35">
      <c r="A1737" s="16" t="s">
        <v>1793</v>
      </c>
      <c r="B1737">
        <v>0.21</v>
      </c>
      <c r="C1737">
        <v>0.33</v>
      </c>
      <c r="D1737">
        <v>0</v>
      </c>
    </row>
    <row r="1738" spans="1:4" x14ac:dyDescent="0.35">
      <c r="A1738" s="16" t="s">
        <v>1794</v>
      </c>
      <c r="B1738">
        <v>0</v>
      </c>
      <c r="C1738">
        <v>4.5300000000000002E-3</v>
      </c>
      <c r="D1738">
        <v>0</v>
      </c>
    </row>
    <row r="1739" spans="1:4" x14ac:dyDescent="0.35">
      <c r="A1739" s="16" t="s">
        <v>1795</v>
      </c>
      <c r="B1739">
        <v>0</v>
      </c>
      <c r="C1739">
        <v>4.5300000000000002E-3</v>
      </c>
      <c r="D1739">
        <v>0</v>
      </c>
    </row>
    <row r="1740" spans="1:4" x14ac:dyDescent="0.35">
      <c r="A1740" s="16" t="s">
        <v>1796</v>
      </c>
      <c r="B1740">
        <v>0.16700000000000001</v>
      </c>
      <c r="C1740">
        <v>0.95694999999999997</v>
      </c>
      <c r="D1740">
        <v>0</v>
      </c>
    </row>
    <row r="1741" spans="1:4" x14ac:dyDescent="0.35">
      <c r="A1741" s="16" t="s">
        <v>1797</v>
      </c>
      <c r="B1741">
        <v>0.17</v>
      </c>
      <c r="C1741">
        <v>1.5181199999999999</v>
      </c>
      <c r="D1741">
        <v>0</v>
      </c>
    </row>
    <row r="1742" spans="1:4" x14ac:dyDescent="0.35">
      <c r="A1742" s="16" t="s">
        <v>1798</v>
      </c>
      <c r="B1742">
        <v>0.17</v>
      </c>
      <c r="C1742">
        <v>1.5</v>
      </c>
      <c r="D1742">
        <v>0</v>
      </c>
    </row>
    <row r="1743" spans="1:4" x14ac:dyDescent="0.35">
      <c r="A1743" s="16" t="s">
        <v>1799</v>
      </c>
      <c r="B1743">
        <v>0.17</v>
      </c>
      <c r="C1743">
        <v>1.7480100000000001</v>
      </c>
      <c r="D1743">
        <v>0</v>
      </c>
    </row>
    <row r="1744" spans="1:4" x14ac:dyDescent="0.35">
      <c r="A1744" s="16" t="s">
        <v>1800</v>
      </c>
      <c r="B1744">
        <v>0.125</v>
      </c>
      <c r="C1744">
        <v>0.17499999999999999</v>
      </c>
      <c r="D1744">
        <v>0</v>
      </c>
    </row>
    <row r="1745" spans="1:4" x14ac:dyDescent="0.35">
      <c r="A1745" s="16" t="s">
        <v>1801</v>
      </c>
      <c r="B1745">
        <v>0</v>
      </c>
      <c r="C1745">
        <v>4.5300000000000002E-3</v>
      </c>
      <c r="D1745">
        <v>0</v>
      </c>
    </row>
    <row r="1746" spans="1:4" x14ac:dyDescent="0.35">
      <c r="A1746" s="16">
        <v>101581</v>
      </c>
      <c r="B1746">
        <v>0.125</v>
      </c>
      <c r="C1746">
        <v>1</v>
      </c>
      <c r="D1746">
        <v>0</v>
      </c>
    </row>
    <row r="1747" spans="1:4" x14ac:dyDescent="0.35">
      <c r="A1747" s="16" t="s">
        <v>1802</v>
      </c>
      <c r="B1747">
        <v>0.16700000000000001</v>
      </c>
      <c r="C1747">
        <v>4</v>
      </c>
      <c r="D1747">
        <v>0</v>
      </c>
    </row>
    <row r="1748" spans="1:4" x14ac:dyDescent="0.35">
      <c r="A1748" s="16">
        <v>101656</v>
      </c>
      <c r="B1748">
        <v>0.91664000000000001</v>
      </c>
      <c r="C1748">
        <v>0.10485999999999999</v>
      </c>
      <c r="D1748">
        <v>0.10485999999999999</v>
      </c>
    </row>
    <row r="1749" spans="1:4" x14ac:dyDescent="0.35">
      <c r="A1749" s="16" t="s">
        <v>1803</v>
      </c>
      <c r="B1749">
        <v>0</v>
      </c>
      <c r="C1749">
        <v>2.12E-2</v>
      </c>
      <c r="D1749">
        <v>0</v>
      </c>
    </row>
    <row r="1750" spans="1:4" x14ac:dyDescent="0.35">
      <c r="A1750" s="16" t="s">
        <v>1804</v>
      </c>
      <c r="B1750">
        <v>0</v>
      </c>
      <c r="C1750">
        <v>2.12E-2</v>
      </c>
      <c r="D1750">
        <v>0</v>
      </c>
    </row>
    <row r="1751" spans="1:4" x14ac:dyDescent="0.35">
      <c r="A1751" s="16" t="s">
        <v>1805</v>
      </c>
      <c r="B1751">
        <v>0.26700000000000002</v>
      </c>
      <c r="C1751">
        <v>7.9960000000000003E-2</v>
      </c>
      <c r="D1751">
        <v>7.9960000000000003E-2</v>
      </c>
    </row>
    <row r="1752" spans="1:4" x14ac:dyDescent="0.35">
      <c r="A1752" s="16" t="s">
        <v>1806</v>
      </c>
      <c r="B1752">
        <v>0</v>
      </c>
      <c r="C1752">
        <v>4.5300000000000002E-3</v>
      </c>
      <c r="D1752">
        <v>0</v>
      </c>
    </row>
    <row r="1753" spans="1:4" x14ac:dyDescent="0.35">
      <c r="A1753" s="16" t="s">
        <v>1807</v>
      </c>
      <c r="B1753">
        <v>0.17</v>
      </c>
      <c r="C1753">
        <v>1.5</v>
      </c>
      <c r="D1753">
        <v>0</v>
      </c>
    </row>
    <row r="1754" spans="1:4" x14ac:dyDescent="0.35">
      <c r="A1754" s="16" t="s">
        <v>1808</v>
      </c>
      <c r="B1754">
        <v>0.68030000000000002</v>
      </c>
      <c r="C1754">
        <v>3.9309999999999998E-2</v>
      </c>
      <c r="D1754">
        <v>3.9309999999999998E-2</v>
      </c>
    </row>
    <row r="1755" spans="1:4" x14ac:dyDescent="0.35">
      <c r="A1755" s="16" t="s">
        <v>1809</v>
      </c>
      <c r="B1755">
        <v>0</v>
      </c>
      <c r="C1755">
        <v>4.5300000000000002E-3</v>
      </c>
      <c r="D1755">
        <v>0</v>
      </c>
    </row>
    <row r="1756" spans="1:4" x14ac:dyDescent="0.35">
      <c r="A1756" s="16" t="s">
        <v>1810</v>
      </c>
      <c r="B1756">
        <v>0</v>
      </c>
      <c r="C1756">
        <v>1.5105299999999999</v>
      </c>
      <c r="D1756">
        <v>0</v>
      </c>
    </row>
    <row r="1757" spans="1:4" x14ac:dyDescent="0.35">
      <c r="A1757" s="16">
        <v>105107</v>
      </c>
      <c r="B1757">
        <v>0.51</v>
      </c>
      <c r="C1757">
        <v>0.18504000000000001</v>
      </c>
      <c r="D1757">
        <v>0.18504000000000001</v>
      </c>
    </row>
    <row r="1758" spans="1:4" x14ac:dyDescent="0.35">
      <c r="A1758" s="16" t="s">
        <v>1811</v>
      </c>
      <c r="B1758">
        <v>0.33</v>
      </c>
      <c r="C1758">
        <v>5.1200000000000002E-2</v>
      </c>
      <c r="D1758">
        <v>5.1200000000000002E-2</v>
      </c>
    </row>
    <row r="1759" spans="1:4" x14ac:dyDescent="0.35">
      <c r="A1759" s="16" t="s">
        <v>1812</v>
      </c>
      <c r="B1759">
        <v>0.6633</v>
      </c>
      <c r="C1759">
        <v>0.31519000000000003</v>
      </c>
      <c r="D1759">
        <v>0.31519000000000003</v>
      </c>
    </row>
    <row r="1760" spans="1:4" x14ac:dyDescent="0.35">
      <c r="A1760" s="16" t="s">
        <v>1813</v>
      </c>
      <c r="B1760">
        <v>0.16700000000000001</v>
      </c>
      <c r="C1760">
        <v>4</v>
      </c>
      <c r="D1760">
        <v>0</v>
      </c>
    </row>
    <row r="1761" spans="1:4" x14ac:dyDescent="0.35">
      <c r="A1761" s="16" t="s">
        <v>1814</v>
      </c>
      <c r="B1761">
        <v>0.25</v>
      </c>
      <c r="C1761">
        <v>3.52</v>
      </c>
      <c r="D1761">
        <v>0</v>
      </c>
    </row>
    <row r="1762" spans="1:4" x14ac:dyDescent="0.35">
      <c r="A1762" s="16">
        <v>100291</v>
      </c>
      <c r="B1762">
        <v>1.3332999999999999</v>
      </c>
      <c r="C1762">
        <v>6.7680000000000004E-2</v>
      </c>
      <c r="D1762">
        <v>6.7680000000000004E-2</v>
      </c>
    </row>
    <row r="1763" spans="1:4" x14ac:dyDescent="0.35">
      <c r="A1763" s="16" t="s">
        <v>1815</v>
      </c>
      <c r="B1763">
        <v>0</v>
      </c>
      <c r="C1763">
        <v>4.5300000000000002E-3</v>
      </c>
      <c r="D1763">
        <v>0</v>
      </c>
    </row>
    <row r="1764" spans="1:4" x14ac:dyDescent="0.35">
      <c r="A1764" s="16" t="s">
        <v>1816</v>
      </c>
      <c r="B1764">
        <v>0</v>
      </c>
      <c r="C1764">
        <v>4.5300000000000002E-3</v>
      </c>
      <c r="D1764">
        <v>0</v>
      </c>
    </row>
    <row r="1765" spans="1:4" x14ac:dyDescent="0.35">
      <c r="A1765" s="16" t="s">
        <v>1817</v>
      </c>
      <c r="B1765">
        <v>0.125</v>
      </c>
      <c r="C1765">
        <v>0.23</v>
      </c>
      <c r="D1765">
        <v>0</v>
      </c>
    </row>
    <row r="1766" spans="1:4" x14ac:dyDescent="0.35">
      <c r="A1766" s="16" t="s">
        <v>1818</v>
      </c>
      <c r="B1766">
        <v>8.3000000000000004E-2</v>
      </c>
      <c r="C1766">
        <v>0.215</v>
      </c>
      <c r="D1766">
        <v>0</v>
      </c>
    </row>
    <row r="1767" spans="1:4" x14ac:dyDescent="0.35">
      <c r="A1767" s="16" t="s">
        <v>1819</v>
      </c>
      <c r="B1767">
        <v>1.0832999999999999</v>
      </c>
      <c r="C1767">
        <v>6.2050000000000001E-2</v>
      </c>
      <c r="D1767">
        <v>6.2050000000000001E-2</v>
      </c>
    </row>
    <row r="1768" spans="1:4" x14ac:dyDescent="0.35">
      <c r="A1768" s="16" t="s">
        <v>1820</v>
      </c>
      <c r="B1768">
        <v>0</v>
      </c>
      <c r="C1768">
        <v>4.5300000000000002E-3</v>
      </c>
      <c r="D1768">
        <v>0</v>
      </c>
    </row>
    <row r="1769" spans="1:4" x14ac:dyDescent="0.35">
      <c r="A1769" s="16" t="s">
        <v>1821</v>
      </c>
      <c r="B1769">
        <v>0.21</v>
      </c>
      <c r="C1769">
        <v>0.2</v>
      </c>
      <c r="D1769">
        <v>0</v>
      </c>
    </row>
    <row r="1770" spans="1:4" x14ac:dyDescent="0.35">
      <c r="A1770" s="16" t="s">
        <v>1822</v>
      </c>
      <c r="B1770">
        <v>0.125</v>
      </c>
      <c r="C1770">
        <v>0.18953</v>
      </c>
      <c r="D1770">
        <v>0</v>
      </c>
    </row>
    <row r="1771" spans="1:4" x14ac:dyDescent="0.35">
      <c r="A1771" s="16" t="s">
        <v>1823</v>
      </c>
      <c r="B1771">
        <v>0.17</v>
      </c>
      <c r="C1771">
        <v>2</v>
      </c>
      <c r="D1771">
        <v>0</v>
      </c>
    </row>
    <row r="1772" spans="1:4" x14ac:dyDescent="0.35">
      <c r="A1772" s="16" t="s">
        <v>1824</v>
      </c>
      <c r="B1772">
        <v>0.125</v>
      </c>
      <c r="C1772">
        <v>0.93971000000000005</v>
      </c>
      <c r="D1772">
        <v>0</v>
      </c>
    </row>
    <row r="1773" spans="1:4" x14ac:dyDescent="0.35">
      <c r="A1773" s="16">
        <v>100091</v>
      </c>
      <c r="B1773">
        <v>0.28029999999999999</v>
      </c>
      <c r="C1773">
        <v>3.0640000000000001E-2</v>
      </c>
      <c r="D1773">
        <v>3.0640000000000001E-2</v>
      </c>
    </row>
    <row r="1774" spans="1:4" x14ac:dyDescent="0.35">
      <c r="A1774" s="16" t="s">
        <v>1825</v>
      </c>
      <c r="B1774">
        <v>0</v>
      </c>
      <c r="C1774">
        <v>0</v>
      </c>
      <c r="D1774">
        <v>0</v>
      </c>
    </row>
    <row r="1775" spans="1:4" x14ac:dyDescent="0.35">
      <c r="A1775" s="16" t="s">
        <v>1826</v>
      </c>
      <c r="B1775">
        <v>0</v>
      </c>
      <c r="C1775">
        <v>2.7100000000000002E-3</v>
      </c>
      <c r="D1775">
        <v>0</v>
      </c>
    </row>
    <row r="1776" spans="1:4" x14ac:dyDescent="0.35">
      <c r="A1776" s="16" t="s">
        <v>1827</v>
      </c>
      <c r="B1776">
        <v>0.85</v>
      </c>
      <c r="C1776">
        <v>3.3329999999999999E-2</v>
      </c>
      <c r="D1776">
        <v>3.3329999999999999E-2</v>
      </c>
    </row>
    <row r="1777" spans="1:4" x14ac:dyDescent="0.35">
      <c r="A1777" s="16" t="s">
        <v>1828</v>
      </c>
      <c r="B1777">
        <v>0.74329999999999996</v>
      </c>
      <c r="C1777">
        <v>4.0829999999999998E-2</v>
      </c>
      <c r="D1777">
        <v>4.0829999999999998E-2</v>
      </c>
    </row>
    <row r="1778" spans="1:4" x14ac:dyDescent="0.35">
      <c r="A1778" s="16" t="s">
        <v>1829</v>
      </c>
      <c r="B1778">
        <v>0</v>
      </c>
      <c r="C1778">
        <v>0.44</v>
      </c>
      <c r="D1778">
        <v>0</v>
      </c>
    </row>
    <row r="1779" spans="1:4" x14ac:dyDescent="0.35">
      <c r="A1779" s="16" t="s">
        <v>1830</v>
      </c>
      <c r="B1779">
        <v>0</v>
      </c>
      <c r="C1779">
        <v>4.5300000000000002E-3</v>
      </c>
      <c r="D1779">
        <v>0</v>
      </c>
    </row>
    <row r="1780" spans="1:4" x14ac:dyDescent="0.35">
      <c r="A1780" s="16" t="s">
        <v>1831</v>
      </c>
      <c r="B1780">
        <v>0</v>
      </c>
      <c r="C1780">
        <v>0.03</v>
      </c>
      <c r="D1780">
        <v>0</v>
      </c>
    </row>
    <row r="1781" spans="1:4" x14ac:dyDescent="0.35">
      <c r="A1781" s="16" t="s">
        <v>1832</v>
      </c>
      <c r="B1781">
        <v>0.17</v>
      </c>
      <c r="C1781">
        <v>2.2452999999999999</v>
      </c>
      <c r="D1781">
        <v>0</v>
      </c>
    </row>
    <row r="1782" spans="1:4" x14ac:dyDescent="0.35">
      <c r="A1782" s="16" t="s">
        <v>1833</v>
      </c>
      <c r="B1782">
        <v>0.21</v>
      </c>
      <c r="C1782">
        <v>0.20399999999999999</v>
      </c>
      <c r="D1782">
        <v>0</v>
      </c>
    </row>
    <row r="1783" spans="1:4" x14ac:dyDescent="0.35">
      <c r="A1783" s="16" t="s">
        <v>1834</v>
      </c>
      <c r="B1783">
        <v>0.125</v>
      </c>
      <c r="C1783">
        <v>0.26</v>
      </c>
      <c r="D1783">
        <v>0</v>
      </c>
    </row>
    <row r="1784" spans="1:4" x14ac:dyDescent="0.35">
      <c r="A1784" s="16" t="s">
        <v>1835</v>
      </c>
      <c r="B1784">
        <v>0</v>
      </c>
      <c r="C1784">
        <v>1.48607</v>
      </c>
      <c r="D1784">
        <v>0</v>
      </c>
    </row>
    <row r="1785" spans="1:4" x14ac:dyDescent="0.35">
      <c r="A1785" s="16" t="s">
        <v>1836</v>
      </c>
      <c r="B1785">
        <v>0</v>
      </c>
      <c r="C1785">
        <v>2.7100000000000002E-3</v>
      </c>
      <c r="D1785">
        <v>0</v>
      </c>
    </row>
    <row r="1786" spans="1:4" x14ac:dyDescent="0.35">
      <c r="A1786" s="16">
        <v>101623</v>
      </c>
      <c r="B1786">
        <v>0</v>
      </c>
      <c r="C1786">
        <v>1.528E-2</v>
      </c>
      <c r="D1786">
        <v>8.3300000000000006E-3</v>
      </c>
    </row>
    <row r="1787" spans="1:4" x14ac:dyDescent="0.35">
      <c r="A1787" s="16">
        <v>99050</v>
      </c>
      <c r="B1787">
        <v>0.35</v>
      </c>
      <c r="C1787">
        <v>4</v>
      </c>
      <c r="D1787">
        <v>0</v>
      </c>
    </row>
    <row r="1788" spans="1:4" x14ac:dyDescent="0.35">
      <c r="A1788" s="16" t="s">
        <v>1837</v>
      </c>
      <c r="B1788">
        <v>0.33</v>
      </c>
      <c r="C1788">
        <v>5</v>
      </c>
      <c r="D1788">
        <v>0</v>
      </c>
    </row>
    <row r="1789" spans="1:4" x14ac:dyDescent="0.35">
      <c r="A1789" s="16">
        <v>100062</v>
      </c>
      <c r="B1789">
        <v>0.50029999999999997</v>
      </c>
      <c r="C1789">
        <v>3.1189999999999999E-2</v>
      </c>
      <c r="D1789">
        <v>3.1189999999999999E-2</v>
      </c>
    </row>
    <row r="1790" spans="1:4" x14ac:dyDescent="0.35">
      <c r="A1790" s="16" t="s">
        <v>1838</v>
      </c>
      <c r="B1790">
        <v>0.1</v>
      </c>
      <c r="C1790">
        <v>7.6899999999999996E-2</v>
      </c>
      <c r="D1790">
        <v>7.6899999999999996E-2</v>
      </c>
    </row>
    <row r="1791" spans="1:4" x14ac:dyDescent="0.35">
      <c r="A1791" s="16" t="s">
        <v>1839</v>
      </c>
      <c r="B1791">
        <v>0.25</v>
      </c>
      <c r="C1791">
        <v>3.3329999999999999E-2</v>
      </c>
      <c r="D1791">
        <v>3.3329999999999999E-2</v>
      </c>
    </row>
    <row r="1792" spans="1:4" x14ac:dyDescent="0.35">
      <c r="A1792" s="16" t="s">
        <v>1840</v>
      </c>
      <c r="B1792">
        <v>0.21</v>
      </c>
      <c r="C1792">
        <v>0.20399999999999999</v>
      </c>
      <c r="D1792">
        <v>0</v>
      </c>
    </row>
    <row r="1793" spans="1:4" x14ac:dyDescent="0.35">
      <c r="A1793" s="16" t="s">
        <v>1841</v>
      </c>
      <c r="B1793">
        <v>0.21</v>
      </c>
      <c r="C1793">
        <v>0.26200000000000001</v>
      </c>
      <c r="D1793">
        <v>0</v>
      </c>
    </row>
    <row r="1794" spans="1:4" x14ac:dyDescent="0.35">
      <c r="A1794" s="16" t="s">
        <v>1842</v>
      </c>
      <c r="B1794">
        <v>0.21</v>
      </c>
      <c r="C1794">
        <v>0.33</v>
      </c>
      <c r="D1794">
        <v>0</v>
      </c>
    </row>
    <row r="1795" spans="1:4" x14ac:dyDescent="0.35">
      <c r="A1795" s="16" t="s">
        <v>24</v>
      </c>
      <c r="B1795">
        <v>0.125</v>
      </c>
      <c r="C1795">
        <v>0.25409999999999999</v>
      </c>
      <c r="D1795">
        <v>0</v>
      </c>
    </row>
    <row r="1796" spans="1:4" x14ac:dyDescent="0.35">
      <c r="A1796" s="16" t="s">
        <v>1843</v>
      </c>
      <c r="B1796">
        <v>0.25</v>
      </c>
      <c r="C1796">
        <v>8.1228400000000001</v>
      </c>
      <c r="D1796">
        <v>0</v>
      </c>
    </row>
    <row r="1797" spans="1:4" x14ac:dyDescent="0.35">
      <c r="A1797" s="16" t="s">
        <v>1844</v>
      </c>
      <c r="B1797">
        <v>0</v>
      </c>
      <c r="C1797">
        <v>0.05</v>
      </c>
      <c r="D1797">
        <v>0</v>
      </c>
    </row>
    <row r="1798" spans="1:4" x14ac:dyDescent="0.35">
      <c r="A1798" s="16" t="s">
        <v>1845</v>
      </c>
      <c r="B1798">
        <v>0.125</v>
      </c>
      <c r="C1798">
        <v>0.17499999999999999</v>
      </c>
      <c r="D1798">
        <v>0</v>
      </c>
    </row>
    <row r="1799" spans="1:4" x14ac:dyDescent="0.35">
      <c r="A1799" s="16">
        <v>100909</v>
      </c>
      <c r="B1799">
        <v>0.9133</v>
      </c>
      <c r="C1799">
        <v>2.4639999999999999E-2</v>
      </c>
      <c r="D1799">
        <v>2.4639999999999999E-2</v>
      </c>
    </row>
    <row r="1800" spans="1:4" x14ac:dyDescent="0.35">
      <c r="A1800" s="16" t="s">
        <v>1846</v>
      </c>
      <c r="B1800">
        <v>0</v>
      </c>
      <c r="C1800">
        <v>2.7100000000000002E-3</v>
      </c>
      <c r="D1800">
        <v>0</v>
      </c>
    </row>
    <row r="1801" spans="1:4" x14ac:dyDescent="0.35">
      <c r="A1801" s="16" t="s">
        <v>1847</v>
      </c>
      <c r="B1801">
        <v>0</v>
      </c>
      <c r="C1801">
        <v>4.5300000000000002E-3</v>
      </c>
      <c r="D1801">
        <v>0</v>
      </c>
    </row>
    <row r="1802" spans="1:4" x14ac:dyDescent="0.35">
      <c r="A1802" s="16" t="s">
        <v>1848</v>
      </c>
      <c r="B1802">
        <v>0</v>
      </c>
      <c r="C1802">
        <v>4.5300000000000002E-3</v>
      </c>
      <c r="D1802">
        <v>0</v>
      </c>
    </row>
    <row r="1803" spans="1:4" x14ac:dyDescent="0.35">
      <c r="A1803" s="16" t="s">
        <v>1849</v>
      </c>
      <c r="B1803">
        <v>0.21</v>
      </c>
      <c r="C1803">
        <v>0.23943999999999999</v>
      </c>
      <c r="D1803">
        <v>0</v>
      </c>
    </row>
    <row r="1804" spans="1:4" x14ac:dyDescent="0.35">
      <c r="A1804" s="16" t="s">
        <v>1850</v>
      </c>
      <c r="B1804">
        <v>0</v>
      </c>
      <c r="C1804">
        <v>5.4200000000000003E-3</v>
      </c>
      <c r="D1804">
        <v>0</v>
      </c>
    </row>
    <row r="1805" spans="1:4" x14ac:dyDescent="0.35">
      <c r="A1805" s="16" t="s">
        <v>1851</v>
      </c>
      <c r="B1805">
        <v>0</v>
      </c>
      <c r="C1805">
        <v>1.48607</v>
      </c>
      <c r="D1805">
        <v>0</v>
      </c>
    </row>
    <row r="1806" spans="1:4" x14ac:dyDescent="0.35">
      <c r="A1806" s="16">
        <v>103816</v>
      </c>
      <c r="B1806">
        <v>1.2333000000000001</v>
      </c>
      <c r="C1806">
        <v>0.16428000000000001</v>
      </c>
      <c r="D1806">
        <v>0.16428000000000001</v>
      </c>
    </row>
    <row r="1807" spans="1:4" x14ac:dyDescent="0.35">
      <c r="A1807" s="16" t="s">
        <v>1852</v>
      </c>
      <c r="B1807">
        <v>0.85</v>
      </c>
      <c r="C1807">
        <v>3.3329999999999999E-2</v>
      </c>
      <c r="D1807">
        <v>3.3329999999999999E-2</v>
      </c>
    </row>
    <row r="1808" spans="1:4" x14ac:dyDescent="0.35">
      <c r="A1808" s="16" t="s">
        <v>1853</v>
      </c>
      <c r="B1808">
        <v>0.6633</v>
      </c>
      <c r="C1808">
        <v>4.53E-2</v>
      </c>
      <c r="D1808">
        <v>4.53E-2</v>
      </c>
    </row>
    <row r="1809" spans="1:4" x14ac:dyDescent="0.35">
      <c r="A1809" s="16" t="s">
        <v>1854</v>
      </c>
      <c r="B1809">
        <v>0.75029999999999997</v>
      </c>
      <c r="C1809">
        <v>2.444E-2</v>
      </c>
      <c r="D1809">
        <v>2.444E-2</v>
      </c>
    </row>
    <row r="1810" spans="1:4" x14ac:dyDescent="0.35">
      <c r="A1810" s="16" t="s">
        <v>1855</v>
      </c>
      <c r="B1810">
        <v>0</v>
      </c>
      <c r="C1810">
        <v>4.5300000000000002E-3</v>
      </c>
      <c r="D1810">
        <v>0</v>
      </c>
    </row>
    <row r="1811" spans="1:4" x14ac:dyDescent="0.35">
      <c r="A1811" s="16" t="s">
        <v>1856</v>
      </c>
      <c r="B1811">
        <v>0.16700000000000001</v>
      </c>
      <c r="C1811">
        <v>1.7425600000000001</v>
      </c>
      <c r="D1811">
        <v>0</v>
      </c>
    </row>
    <row r="1812" spans="1:4" x14ac:dyDescent="0.35">
      <c r="A1812" s="16" t="s">
        <v>1857</v>
      </c>
      <c r="B1812">
        <v>0.25</v>
      </c>
      <c r="C1812">
        <v>3.3340000000000001</v>
      </c>
      <c r="D1812">
        <v>0</v>
      </c>
    </row>
    <row r="1813" spans="1:4" x14ac:dyDescent="0.35">
      <c r="A1813" s="16" t="s">
        <v>1858</v>
      </c>
      <c r="B1813">
        <v>0.25</v>
      </c>
      <c r="C1813">
        <v>4.5</v>
      </c>
      <c r="D1813">
        <v>0</v>
      </c>
    </row>
    <row r="1814" spans="1:4" x14ac:dyDescent="0.35">
      <c r="A1814" s="16" t="s">
        <v>1859</v>
      </c>
      <c r="B1814">
        <v>0.125</v>
      </c>
      <c r="C1814">
        <v>0.20452999999999999</v>
      </c>
      <c r="D1814">
        <v>0</v>
      </c>
    </row>
    <row r="1815" spans="1:4" x14ac:dyDescent="0.35">
      <c r="A1815" s="16" t="s">
        <v>1860</v>
      </c>
      <c r="B1815">
        <v>0</v>
      </c>
      <c r="C1815">
        <v>0</v>
      </c>
      <c r="D1815">
        <v>0</v>
      </c>
    </row>
    <row r="1816" spans="1:4" x14ac:dyDescent="0.35">
      <c r="A1816" s="16">
        <v>103828</v>
      </c>
      <c r="B1816">
        <v>0.17</v>
      </c>
      <c r="C1816">
        <v>0.11595999999999999</v>
      </c>
      <c r="D1816">
        <v>0.11595999999999999</v>
      </c>
    </row>
    <row r="1817" spans="1:4" x14ac:dyDescent="0.35">
      <c r="A1817" s="16">
        <v>105601</v>
      </c>
      <c r="B1817">
        <v>0</v>
      </c>
      <c r="C1817">
        <v>0.10598</v>
      </c>
      <c r="D1817">
        <v>0</v>
      </c>
    </row>
    <row r="1818" spans="1:4" x14ac:dyDescent="0.35">
      <c r="A1818" s="16" t="s">
        <v>1861</v>
      </c>
      <c r="B1818">
        <v>0.58030000000000004</v>
      </c>
      <c r="C1818">
        <v>1.6070000000000001E-2</v>
      </c>
      <c r="D1818">
        <v>1.6070000000000001E-2</v>
      </c>
    </row>
    <row r="1819" spans="1:4" x14ac:dyDescent="0.35">
      <c r="A1819" s="16" t="s">
        <v>1862</v>
      </c>
      <c r="B1819">
        <v>0.83330000000000004</v>
      </c>
      <c r="C1819">
        <v>3.1660000000000001E-2</v>
      </c>
      <c r="D1819">
        <v>3.1660000000000001E-2</v>
      </c>
    </row>
    <row r="1820" spans="1:4" x14ac:dyDescent="0.35">
      <c r="A1820" s="16" t="s">
        <v>1863</v>
      </c>
      <c r="B1820">
        <v>0</v>
      </c>
      <c r="C1820">
        <v>4.5300000000000002E-3</v>
      </c>
      <c r="D1820">
        <v>0</v>
      </c>
    </row>
    <row r="1821" spans="1:4" x14ac:dyDescent="0.35">
      <c r="A1821" s="16" t="s">
        <v>1864</v>
      </c>
      <c r="B1821">
        <v>0.25</v>
      </c>
      <c r="C1821">
        <v>3.50271</v>
      </c>
      <c r="D1821">
        <v>0</v>
      </c>
    </row>
    <row r="1822" spans="1:4" x14ac:dyDescent="0.35">
      <c r="A1822" s="16" t="s">
        <v>1865</v>
      </c>
      <c r="B1822">
        <v>0.33</v>
      </c>
      <c r="C1822">
        <v>2.2100000000000002E-2</v>
      </c>
      <c r="D1822">
        <v>2.2100000000000002E-2</v>
      </c>
    </row>
    <row r="1823" spans="1:4" x14ac:dyDescent="0.35">
      <c r="A1823" s="16" t="s">
        <v>1866</v>
      </c>
      <c r="B1823">
        <v>0</v>
      </c>
      <c r="C1823">
        <v>0</v>
      </c>
      <c r="D1823">
        <v>0</v>
      </c>
    </row>
    <row r="1824" spans="1:4" x14ac:dyDescent="0.35">
      <c r="A1824" s="16" t="s">
        <v>1867</v>
      </c>
      <c r="B1824">
        <v>0.74329999999999996</v>
      </c>
      <c r="C1824">
        <v>4.7600000000000003E-2</v>
      </c>
      <c r="D1824">
        <v>4.7600000000000003E-2</v>
      </c>
    </row>
    <row r="1825" spans="1:4" x14ac:dyDescent="0.35">
      <c r="A1825" s="16">
        <v>66899</v>
      </c>
      <c r="B1825">
        <v>0</v>
      </c>
      <c r="C1825">
        <v>0.33400000000000002</v>
      </c>
      <c r="D1825">
        <v>0</v>
      </c>
    </row>
    <row r="1826" spans="1:4" x14ac:dyDescent="0.35">
      <c r="A1826" s="16" t="s">
        <v>1868</v>
      </c>
      <c r="B1826">
        <v>0</v>
      </c>
      <c r="C1826">
        <v>4.5300000000000002E-3</v>
      </c>
      <c r="D1826">
        <v>0</v>
      </c>
    </row>
    <row r="1827" spans="1:4" x14ac:dyDescent="0.35">
      <c r="A1827" s="16" t="s">
        <v>1869</v>
      </c>
      <c r="B1827">
        <v>0</v>
      </c>
      <c r="C1827">
        <v>4.5300000000000002E-3</v>
      </c>
      <c r="D1827">
        <v>0</v>
      </c>
    </row>
    <row r="1828" spans="1:4" x14ac:dyDescent="0.35">
      <c r="A1828" s="16" t="s">
        <v>1870</v>
      </c>
      <c r="B1828">
        <v>0.17</v>
      </c>
      <c r="C1828">
        <v>1.7381200000000001</v>
      </c>
      <c r="D1828">
        <v>0</v>
      </c>
    </row>
    <row r="1829" spans="1:4" x14ac:dyDescent="0.35">
      <c r="A1829" s="16" t="s">
        <v>1871</v>
      </c>
      <c r="B1829">
        <v>0.21</v>
      </c>
      <c r="C1829">
        <v>0.9</v>
      </c>
      <c r="D1829">
        <v>0</v>
      </c>
    </row>
    <row r="1830" spans="1:4" x14ac:dyDescent="0.35">
      <c r="A1830" s="16" t="s">
        <v>1872</v>
      </c>
      <c r="B1830">
        <v>0.9133</v>
      </c>
      <c r="C1830">
        <v>6.7979999999999999E-2</v>
      </c>
      <c r="D1830">
        <v>6.7979999999999999E-2</v>
      </c>
    </row>
    <row r="1831" spans="1:4" x14ac:dyDescent="0.35">
      <c r="A1831" s="16">
        <v>100545</v>
      </c>
      <c r="B1831">
        <v>0.57999999999999996</v>
      </c>
      <c r="C1831">
        <v>0.25</v>
      </c>
      <c r="D1831">
        <v>0.25</v>
      </c>
    </row>
    <row r="1832" spans="1:4" x14ac:dyDescent="0.35">
      <c r="A1832" s="16" t="s">
        <v>1873</v>
      </c>
      <c r="B1832">
        <v>0</v>
      </c>
      <c r="C1832">
        <v>4.5300000000000002E-3</v>
      </c>
      <c r="D1832">
        <v>0</v>
      </c>
    </row>
    <row r="1833" spans="1:4" x14ac:dyDescent="0.35">
      <c r="A1833" s="16" t="s">
        <v>1874</v>
      </c>
      <c r="B1833">
        <v>0.33</v>
      </c>
      <c r="C1833">
        <v>1.111E-2</v>
      </c>
      <c r="D1833">
        <v>1.111E-2</v>
      </c>
    </row>
    <row r="1834" spans="1:4" x14ac:dyDescent="0.35">
      <c r="A1834" s="16" t="s">
        <v>1875</v>
      </c>
      <c r="B1834">
        <v>8.3000000000000004E-2</v>
      </c>
      <c r="C1834">
        <v>0.27</v>
      </c>
      <c r="D1834">
        <v>0</v>
      </c>
    </row>
    <row r="1835" spans="1:4" x14ac:dyDescent="0.35">
      <c r="A1835" s="16" t="s">
        <v>1876</v>
      </c>
      <c r="B1835">
        <v>0</v>
      </c>
      <c r="C1835">
        <v>4.5300000000000002E-3</v>
      </c>
      <c r="D1835">
        <v>0</v>
      </c>
    </row>
    <row r="1836" spans="1:4" x14ac:dyDescent="0.35">
      <c r="A1836" s="16" t="s">
        <v>1877</v>
      </c>
      <c r="B1836">
        <v>0.125</v>
      </c>
      <c r="C1836">
        <v>0.51288</v>
      </c>
      <c r="D1836">
        <v>0</v>
      </c>
    </row>
    <row r="1837" spans="1:4" x14ac:dyDescent="0.35">
      <c r="A1837" s="16" t="s">
        <v>1878</v>
      </c>
      <c r="B1837">
        <v>0.185</v>
      </c>
      <c r="C1837">
        <v>0.65542</v>
      </c>
      <c r="D1837">
        <v>0</v>
      </c>
    </row>
    <row r="1838" spans="1:4" x14ac:dyDescent="0.35">
      <c r="A1838" s="16" t="s">
        <v>1879</v>
      </c>
      <c r="B1838">
        <v>0.21</v>
      </c>
      <c r="C1838">
        <v>0.90434000000000003</v>
      </c>
      <c r="D1838">
        <v>0</v>
      </c>
    </row>
    <row r="1839" spans="1:4" x14ac:dyDescent="0.35">
      <c r="A1839" s="16" t="s">
        <v>1880</v>
      </c>
      <c r="B1839">
        <v>0</v>
      </c>
      <c r="C1839">
        <v>4.5300000000000002E-3</v>
      </c>
      <c r="D1839">
        <v>0</v>
      </c>
    </row>
    <row r="1840" spans="1:4" x14ac:dyDescent="0.35">
      <c r="A1840" s="16">
        <v>101954</v>
      </c>
      <c r="B1840">
        <v>0.99997000000000003</v>
      </c>
      <c r="C1840">
        <v>0.12651999999999999</v>
      </c>
      <c r="D1840">
        <v>0.12651999999999999</v>
      </c>
    </row>
    <row r="1841" spans="1:4" x14ac:dyDescent="0.35">
      <c r="A1841" s="16" t="s">
        <v>1881</v>
      </c>
      <c r="B1841">
        <v>0</v>
      </c>
      <c r="C1841">
        <v>0.10536</v>
      </c>
      <c r="D1841">
        <v>0.10536</v>
      </c>
    </row>
    <row r="1842" spans="1:4" x14ac:dyDescent="0.35">
      <c r="A1842" s="16" t="s">
        <v>1882</v>
      </c>
      <c r="B1842">
        <v>0.6633</v>
      </c>
      <c r="C1842">
        <v>3.3890000000000003E-2</v>
      </c>
      <c r="D1842">
        <v>3.3890000000000003E-2</v>
      </c>
    </row>
    <row r="1843" spans="1:4" x14ac:dyDescent="0.35">
      <c r="A1843" s="16" t="s">
        <v>1883</v>
      </c>
      <c r="B1843">
        <v>0</v>
      </c>
      <c r="C1843">
        <v>2.7100000000000002E-3</v>
      </c>
      <c r="D1843">
        <v>0</v>
      </c>
    </row>
    <row r="1844" spans="1:4" x14ac:dyDescent="0.35">
      <c r="A1844" s="16" t="s">
        <v>1884</v>
      </c>
      <c r="B1844">
        <v>0</v>
      </c>
      <c r="C1844">
        <v>4.5300000000000002E-3</v>
      </c>
      <c r="D1844">
        <v>0</v>
      </c>
    </row>
    <row r="1845" spans="1:4" x14ac:dyDescent="0.35">
      <c r="A1845" s="16" t="s">
        <v>1885</v>
      </c>
      <c r="B1845">
        <v>0.25</v>
      </c>
      <c r="C1845">
        <v>6</v>
      </c>
      <c r="D1845">
        <v>0</v>
      </c>
    </row>
    <row r="1846" spans="1:4" x14ac:dyDescent="0.35">
      <c r="A1846" s="16" t="s">
        <v>1886</v>
      </c>
      <c r="B1846">
        <v>0.16700000000000001</v>
      </c>
      <c r="C1846">
        <v>2.5</v>
      </c>
      <c r="D1846">
        <v>0</v>
      </c>
    </row>
    <row r="1847" spans="1:4" x14ac:dyDescent="0.35">
      <c r="A1847" s="16" t="s">
        <v>1887</v>
      </c>
      <c r="B1847">
        <v>0.21</v>
      </c>
      <c r="C1847">
        <v>0.23505999999999999</v>
      </c>
      <c r="D1847">
        <v>0</v>
      </c>
    </row>
    <row r="1848" spans="1:4" x14ac:dyDescent="0.35">
      <c r="A1848" s="16" t="s">
        <v>1888</v>
      </c>
      <c r="B1848">
        <v>0.1</v>
      </c>
      <c r="C1848">
        <v>2.188E-2</v>
      </c>
      <c r="D1848">
        <v>3.7499999999999999E-2</v>
      </c>
    </row>
    <row r="1849" spans="1:4" x14ac:dyDescent="0.35">
      <c r="A1849" s="16" t="s">
        <v>1889</v>
      </c>
      <c r="B1849">
        <v>0</v>
      </c>
      <c r="C1849">
        <v>4.5300000000000002E-3</v>
      </c>
      <c r="D1849">
        <v>0</v>
      </c>
    </row>
    <row r="1850" spans="1:4" x14ac:dyDescent="0.35">
      <c r="A1850" s="16" t="s">
        <v>1890</v>
      </c>
      <c r="B1850">
        <v>0</v>
      </c>
      <c r="C1850">
        <v>4.5300000000000002E-3</v>
      </c>
      <c r="D1850">
        <v>0</v>
      </c>
    </row>
    <row r="1851" spans="1:4" x14ac:dyDescent="0.35">
      <c r="A1851" s="16" t="s">
        <v>1891</v>
      </c>
      <c r="B1851">
        <v>0</v>
      </c>
      <c r="C1851">
        <v>4.5300000000000002E-3</v>
      </c>
      <c r="D1851">
        <v>0</v>
      </c>
    </row>
    <row r="1852" spans="1:4" x14ac:dyDescent="0.35">
      <c r="A1852" s="16" t="s">
        <v>1892</v>
      </c>
      <c r="B1852">
        <v>0</v>
      </c>
      <c r="C1852">
        <v>4.5300000000000002E-3</v>
      </c>
      <c r="D1852">
        <v>0</v>
      </c>
    </row>
    <row r="1853" spans="1:4" x14ac:dyDescent="0.35">
      <c r="A1853" s="16" t="s">
        <v>1893</v>
      </c>
      <c r="B1853">
        <v>0.185</v>
      </c>
      <c r="C1853">
        <v>0.65542</v>
      </c>
      <c r="D1853">
        <v>0</v>
      </c>
    </row>
    <row r="1854" spans="1:4" x14ac:dyDescent="0.35">
      <c r="A1854" s="16">
        <v>104265</v>
      </c>
      <c r="B1854">
        <v>1.3299700000000001</v>
      </c>
      <c r="C1854">
        <v>0.68889</v>
      </c>
      <c r="D1854">
        <v>0.68889</v>
      </c>
    </row>
    <row r="1855" spans="1:4" x14ac:dyDescent="0.35">
      <c r="A1855" s="16" t="s">
        <v>1894</v>
      </c>
      <c r="B1855">
        <v>0.9133</v>
      </c>
      <c r="C1855">
        <v>0.10920000000000001</v>
      </c>
      <c r="D1855">
        <v>0.10920000000000001</v>
      </c>
    </row>
    <row r="1856" spans="1:4" x14ac:dyDescent="0.35">
      <c r="A1856" s="16" t="s">
        <v>1895</v>
      </c>
      <c r="B1856">
        <v>0.125</v>
      </c>
      <c r="C1856">
        <v>0.45</v>
      </c>
      <c r="D1856">
        <v>0</v>
      </c>
    </row>
    <row r="1857" spans="1:4" x14ac:dyDescent="0.35">
      <c r="A1857" s="16" t="s">
        <v>1896</v>
      </c>
      <c r="B1857">
        <v>0.17</v>
      </c>
      <c r="C1857">
        <v>1.7</v>
      </c>
      <c r="D1857">
        <v>0</v>
      </c>
    </row>
    <row r="1858" spans="1:4" x14ac:dyDescent="0.35">
      <c r="A1858" s="16">
        <v>103847</v>
      </c>
      <c r="B1858">
        <v>0.54969999999999997</v>
      </c>
      <c r="C1858">
        <v>8.3400000000000002E-2</v>
      </c>
      <c r="D1858">
        <v>8.3400000000000002E-2</v>
      </c>
    </row>
    <row r="1859" spans="1:4" x14ac:dyDescent="0.35">
      <c r="A1859" s="16">
        <v>104482</v>
      </c>
      <c r="B1859">
        <v>0.6633</v>
      </c>
      <c r="C1859">
        <v>1.3050000000000001E-2</v>
      </c>
      <c r="D1859">
        <v>1.3050000000000001E-2</v>
      </c>
    </row>
    <row r="1860" spans="1:4" x14ac:dyDescent="0.35">
      <c r="A1860" s="16">
        <v>105331</v>
      </c>
      <c r="B1860">
        <v>0.76329999999999998</v>
      </c>
      <c r="C1860">
        <v>8.1850000000000006E-2</v>
      </c>
      <c r="D1860">
        <v>8.1850000000000006E-2</v>
      </c>
    </row>
    <row r="1861" spans="1:4" x14ac:dyDescent="0.35">
      <c r="A1861" s="16" t="s">
        <v>1897</v>
      </c>
      <c r="B1861">
        <v>0.33</v>
      </c>
      <c r="C1861">
        <v>4.6260000000000003E-2</v>
      </c>
      <c r="D1861">
        <v>4.6260000000000003E-2</v>
      </c>
    </row>
    <row r="1862" spans="1:4" x14ac:dyDescent="0.35">
      <c r="A1862" s="16" t="s">
        <v>1898</v>
      </c>
      <c r="B1862">
        <v>0.17</v>
      </c>
      <c r="C1862">
        <v>1.5</v>
      </c>
      <c r="D1862">
        <v>0</v>
      </c>
    </row>
    <row r="1863" spans="1:4" x14ac:dyDescent="0.35">
      <c r="A1863" s="16" t="s">
        <v>1899</v>
      </c>
      <c r="B1863">
        <v>0.17</v>
      </c>
      <c r="C1863">
        <v>3.06359</v>
      </c>
      <c r="D1863">
        <v>0</v>
      </c>
    </row>
    <row r="1864" spans="1:4" x14ac:dyDescent="0.35">
      <c r="A1864" s="16" t="s">
        <v>1900</v>
      </c>
      <c r="B1864">
        <v>0.16700000000000001</v>
      </c>
      <c r="C1864">
        <v>0.17413999999999999</v>
      </c>
      <c r="D1864">
        <v>0.17413999999999999</v>
      </c>
    </row>
    <row r="1865" spans="1:4" x14ac:dyDescent="0.35">
      <c r="A1865" s="16" t="s">
        <v>1901</v>
      </c>
      <c r="B1865">
        <v>0</v>
      </c>
      <c r="C1865">
        <v>4.5300000000000002E-3</v>
      </c>
      <c r="D1865">
        <v>0</v>
      </c>
    </row>
    <row r="1866" spans="1:4" x14ac:dyDescent="0.35">
      <c r="A1866" s="16">
        <v>103852</v>
      </c>
      <c r="B1866">
        <v>1.24993</v>
      </c>
      <c r="C1866">
        <v>4.2560000000000001E-2</v>
      </c>
      <c r="D1866">
        <v>4.2560000000000001E-2</v>
      </c>
    </row>
    <row r="1867" spans="1:4" x14ac:dyDescent="0.35">
      <c r="A1867" s="16" t="s">
        <v>1902</v>
      </c>
      <c r="B1867">
        <v>8.3000000000000004E-2</v>
      </c>
      <c r="C1867">
        <v>8.3000000000000004E-2</v>
      </c>
      <c r="D1867">
        <v>8.3000000000000004E-2</v>
      </c>
    </row>
    <row r="1868" spans="1:4" x14ac:dyDescent="0.35">
      <c r="A1868" s="16" t="s">
        <v>1903</v>
      </c>
      <c r="B1868">
        <v>0.9133</v>
      </c>
      <c r="C1868">
        <v>8.5999999999999993E-2</v>
      </c>
      <c r="D1868">
        <v>8.5999999999999993E-2</v>
      </c>
    </row>
    <row r="1869" spans="1:4" x14ac:dyDescent="0.35">
      <c r="A1869" s="16" t="s">
        <v>1904</v>
      </c>
      <c r="B1869">
        <v>0.05</v>
      </c>
      <c r="C1869">
        <v>4.1669999999999999E-2</v>
      </c>
      <c r="D1869">
        <v>4.1669999999999999E-2</v>
      </c>
    </row>
    <row r="1870" spans="1:4" x14ac:dyDescent="0.35">
      <c r="A1870" s="16" t="s">
        <v>1905</v>
      </c>
      <c r="B1870">
        <v>0.25</v>
      </c>
      <c r="C1870">
        <v>3.0385300000000002</v>
      </c>
      <c r="D1870">
        <v>0</v>
      </c>
    </row>
    <row r="1871" spans="1:4" x14ac:dyDescent="0.35">
      <c r="A1871" s="16" t="s">
        <v>1906</v>
      </c>
      <c r="B1871">
        <v>0.16700000000000001</v>
      </c>
      <c r="C1871">
        <v>4</v>
      </c>
      <c r="D1871">
        <v>0</v>
      </c>
    </row>
    <row r="1872" spans="1:4" x14ac:dyDescent="0.35">
      <c r="A1872" s="22">
        <v>16072</v>
      </c>
      <c r="B1872">
        <v>0.75</v>
      </c>
      <c r="C1872">
        <v>0.2</v>
      </c>
      <c r="D1872">
        <v>0.2</v>
      </c>
    </row>
    <row r="1873" spans="1:4" x14ac:dyDescent="0.35">
      <c r="A1873" s="16" t="s">
        <v>1907</v>
      </c>
      <c r="B1873">
        <v>0</v>
      </c>
      <c r="C1873">
        <v>2.7100000000000002E-3</v>
      </c>
      <c r="D1873">
        <v>0</v>
      </c>
    </row>
    <row r="1874" spans="1:4" x14ac:dyDescent="0.35">
      <c r="A1874" s="16" t="s">
        <v>1908</v>
      </c>
      <c r="B1874">
        <v>0.9133</v>
      </c>
      <c r="C1874">
        <v>8.0299999999999996E-2</v>
      </c>
      <c r="D1874">
        <v>8.0299999999999996E-2</v>
      </c>
    </row>
    <row r="1875" spans="1:4" x14ac:dyDescent="0.35">
      <c r="A1875" s="16" t="s">
        <v>1909</v>
      </c>
      <c r="B1875">
        <v>0</v>
      </c>
      <c r="C1875">
        <v>4.5300000000000002E-3</v>
      </c>
      <c r="D1875">
        <v>0</v>
      </c>
    </row>
    <row r="1876" spans="1:4" x14ac:dyDescent="0.35">
      <c r="A1876" s="16" t="s">
        <v>1910</v>
      </c>
      <c r="B1876">
        <v>0.25</v>
      </c>
      <c r="C1876">
        <v>8.0985700000000005</v>
      </c>
      <c r="D1876">
        <v>0</v>
      </c>
    </row>
    <row r="1877" spans="1:4" x14ac:dyDescent="0.35">
      <c r="A1877" s="16">
        <v>100310</v>
      </c>
      <c r="B1877">
        <v>0.9133</v>
      </c>
      <c r="C1877">
        <v>9.5460000000000003E-2</v>
      </c>
      <c r="D1877">
        <v>9.5460000000000003E-2</v>
      </c>
    </row>
    <row r="1878" spans="1:4" x14ac:dyDescent="0.35">
      <c r="A1878" s="16" t="s">
        <v>1911</v>
      </c>
      <c r="B1878">
        <v>0</v>
      </c>
      <c r="C1878">
        <v>6.3400000000000001E-3</v>
      </c>
      <c r="D1878">
        <v>0</v>
      </c>
    </row>
    <row r="1879" spans="1:4" x14ac:dyDescent="0.35">
      <c r="A1879" s="16" t="s">
        <v>1912</v>
      </c>
      <c r="B1879">
        <v>8.3000000000000004E-2</v>
      </c>
      <c r="C1879">
        <v>0.48</v>
      </c>
      <c r="D1879">
        <v>0</v>
      </c>
    </row>
    <row r="1880" spans="1:4" x14ac:dyDescent="0.35">
      <c r="A1880" s="16" t="s">
        <v>1913</v>
      </c>
      <c r="B1880">
        <v>0</v>
      </c>
      <c r="C1880">
        <v>4.5300000000000002E-3</v>
      </c>
      <c r="D1880">
        <v>0</v>
      </c>
    </row>
    <row r="1881" spans="1:4" x14ac:dyDescent="0.35">
      <c r="A1881" s="16" t="s">
        <v>1914</v>
      </c>
      <c r="B1881">
        <v>0</v>
      </c>
      <c r="C1881">
        <v>4.5300000000000002E-3</v>
      </c>
      <c r="D1881">
        <v>0</v>
      </c>
    </row>
    <row r="1882" spans="1:4" x14ac:dyDescent="0.35">
      <c r="A1882" s="16" t="s">
        <v>1915</v>
      </c>
      <c r="B1882">
        <v>0</v>
      </c>
      <c r="C1882">
        <v>4.5300000000000002E-3</v>
      </c>
      <c r="D1882">
        <v>0</v>
      </c>
    </row>
    <row r="1883" spans="1:4" x14ac:dyDescent="0.35">
      <c r="A1883" s="16" t="s">
        <v>1916</v>
      </c>
      <c r="B1883">
        <v>0</v>
      </c>
      <c r="C1883">
        <v>4.5300000000000002E-3</v>
      </c>
      <c r="D1883">
        <v>0</v>
      </c>
    </row>
    <row r="1884" spans="1:4" x14ac:dyDescent="0.35">
      <c r="A1884" s="16" t="s">
        <v>1917</v>
      </c>
      <c r="B1884">
        <v>0.17</v>
      </c>
      <c r="C1884">
        <v>1.52</v>
      </c>
      <c r="D1884">
        <v>0</v>
      </c>
    </row>
    <row r="1885" spans="1:4" x14ac:dyDescent="0.35">
      <c r="A1885" s="16">
        <v>101063</v>
      </c>
      <c r="B1885">
        <v>0.6633</v>
      </c>
      <c r="C1885">
        <v>1.694E-2</v>
      </c>
      <c r="D1885">
        <v>1.694E-2</v>
      </c>
    </row>
    <row r="1886" spans="1:4" x14ac:dyDescent="0.35">
      <c r="A1886" s="16" t="s">
        <v>1918</v>
      </c>
      <c r="B1886">
        <v>0</v>
      </c>
      <c r="C1886">
        <v>1.4770099999999999</v>
      </c>
      <c r="D1886">
        <v>0</v>
      </c>
    </row>
    <row r="1887" spans="1:4" x14ac:dyDescent="0.35">
      <c r="A1887" s="16">
        <v>101626</v>
      </c>
      <c r="B1887">
        <v>0.25</v>
      </c>
      <c r="C1887">
        <v>2.6950000000000002E-2</v>
      </c>
      <c r="D1887">
        <v>0.02</v>
      </c>
    </row>
    <row r="1888" spans="1:4" x14ac:dyDescent="0.35">
      <c r="A1888" s="16" t="s">
        <v>1919</v>
      </c>
      <c r="B1888">
        <v>0.125</v>
      </c>
      <c r="C1888">
        <v>1.52</v>
      </c>
      <c r="D1888">
        <v>0</v>
      </c>
    </row>
    <row r="1889" spans="1:4" x14ac:dyDescent="0.35">
      <c r="A1889" s="16" t="s">
        <v>1920</v>
      </c>
      <c r="B1889">
        <v>0.125</v>
      </c>
      <c r="C1889">
        <v>0.15831999999999999</v>
      </c>
      <c r="D1889">
        <v>0</v>
      </c>
    </row>
    <row r="1890" spans="1:4" x14ac:dyDescent="0.35">
      <c r="A1890" s="16" t="s">
        <v>93</v>
      </c>
      <c r="B1890">
        <v>0.125</v>
      </c>
      <c r="C1890">
        <v>0.17943000000000001</v>
      </c>
      <c r="D1890">
        <v>0</v>
      </c>
    </row>
    <row r="1891" spans="1:4" x14ac:dyDescent="0.35">
      <c r="A1891" s="16" t="s">
        <v>1921</v>
      </c>
      <c r="B1891">
        <v>0.1</v>
      </c>
      <c r="C1891">
        <v>3.6670000000000001E-2</v>
      </c>
      <c r="D1891">
        <v>3.6670000000000001E-2</v>
      </c>
    </row>
    <row r="1892" spans="1:4" x14ac:dyDescent="0.35">
      <c r="A1892" s="16" t="s">
        <v>1922</v>
      </c>
      <c r="B1892">
        <v>0.1</v>
      </c>
      <c r="C1892">
        <v>8.3300000000000006E-3</v>
      </c>
      <c r="D1892">
        <v>8.3300000000000006E-3</v>
      </c>
    </row>
    <row r="1893" spans="1:4" x14ac:dyDescent="0.35">
      <c r="A1893" s="16" t="s">
        <v>1923</v>
      </c>
      <c r="B1893">
        <v>0.5</v>
      </c>
      <c r="C1893">
        <v>3.789E-2</v>
      </c>
      <c r="D1893">
        <v>0</v>
      </c>
    </row>
    <row r="1894" spans="1:4" x14ac:dyDescent="0.35">
      <c r="A1894" s="16" t="s">
        <v>1924</v>
      </c>
      <c r="B1894">
        <v>0</v>
      </c>
      <c r="C1894">
        <v>4.7999999999999996E-3</v>
      </c>
      <c r="D1894">
        <v>0</v>
      </c>
    </row>
    <row r="1895" spans="1:4" x14ac:dyDescent="0.35">
      <c r="A1895" s="16" t="s">
        <v>1925</v>
      </c>
      <c r="B1895">
        <v>0.16700000000000001</v>
      </c>
      <c r="C1895">
        <v>0.45</v>
      </c>
      <c r="D1895">
        <v>0</v>
      </c>
    </row>
    <row r="1896" spans="1:4" x14ac:dyDescent="0.35">
      <c r="A1896" s="16" t="s">
        <v>1926</v>
      </c>
      <c r="B1896">
        <v>0.25</v>
      </c>
      <c r="C1896">
        <v>4.5</v>
      </c>
      <c r="D1896">
        <v>0</v>
      </c>
    </row>
    <row r="1897" spans="1:4" x14ac:dyDescent="0.35">
      <c r="A1897" s="16" t="s">
        <v>1927</v>
      </c>
      <c r="B1897">
        <v>0.21</v>
      </c>
      <c r="C1897">
        <v>0.20699999999999999</v>
      </c>
      <c r="D1897">
        <v>0</v>
      </c>
    </row>
    <row r="1898" spans="1:4" x14ac:dyDescent="0.35">
      <c r="A1898" s="16" t="s">
        <v>1928</v>
      </c>
      <c r="B1898">
        <v>0</v>
      </c>
      <c r="C1898">
        <v>0.215</v>
      </c>
      <c r="D1898">
        <v>0</v>
      </c>
    </row>
    <row r="1899" spans="1:4" x14ac:dyDescent="0.35">
      <c r="A1899" s="16" t="s">
        <v>1929</v>
      </c>
      <c r="B1899">
        <v>0</v>
      </c>
      <c r="C1899">
        <v>4.5300000000000002E-3</v>
      </c>
      <c r="D1899">
        <v>0</v>
      </c>
    </row>
    <row r="1900" spans="1:4" x14ac:dyDescent="0.35">
      <c r="A1900" s="16" t="s">
        <v>1930</v>
      </c>
      <c r="B1900">
        <v>0</v>
      </c>
      <c r="C1900">
        <v>4.5300000000000002E-3</v>
      </c>
      <c r="D1900">
        <v>0</v>
      </c>
    </row>
    <row r="1901" spans="1:4" x14ac:dyDescent="0.35">
      <c r="A1901" s="16" t="s">
        <v>1931</v>
      </c>
      <c r="B1901">
        <v>0</v>
      </c>
      <c r="C1901">
        <v>4.5300000000000002E-3</v>
      </c>
      <c r="D1901">
        <v>0</v>
      </c>
    </row>
    <row r="1902" spans="1:4" x14ac:dyDescent="0.35">
      <c r="A1902" s="16" t="s">
        <v>1932</v>
      </c>
      <c r="B1902">
        <v>0</v>
      </c>
      <c r="C1902">
        <v>0.08</v>
      </c>
      <c r="D1902">
        <v>0</v>
      </c>
    </row>
    <row r="1903" spans="1:4" x14ac:dyDescent="0.35">
      <c r="A1903" s="16" t="s">
        <v>1933</v>
      </c>
      <c r="B1903">
        <v>0.17</v>
      </c>
      <c r="C1903">
        <v>1.5163</v>
      </c>
      <c r="D1903">
        <v>0</v>
      </c>
    </row>
    <row r="1904" spans="1:4" x14ac:dyDescent="0.35">
      <c r="A1904" s="16" t="s">
        <v>1934</v>
      </c>
      <c r="B1904">
        <v>0.33</v>
      </c>
      <c r="C1904">
        <v>0.25</v>
      </c>
      <c r="D1904">
        <v>0.25</v>
      </c>
    </row>
    <row r="1905" spans="1:4" x14ac:dyDescent="0.35">
      <c r="A1905" s="16" t="s">
        <v>1935</v>
      </c>
      <c r="B1905">
        <v>0.16700000000000001</v>
      </c>
      <c r="C1905">
        <v>8.3330000000000001E-2</v>
      </c>
      <c r="D1905">
        <v>8.3330000000000001E-2</v>
      </c>
    </row>
    <row r="1906" spans="1:4" x14ac:dyDescent="0.35">
      <c r="A1906" s="16">
        <v>104131</v>
      </c>
      <c r="B1906">
        <v>0.83330000000000004</v>
      </c>
      <c r="C1906">
        <v>5.6180000000000001E-2</v>
      </c>
      <c r="D1906">
        <v>5.6180000000000001E-2</v>
      </c>
    </row>
    <row r="1907" spans="1:4" x14ac:dyDescent="0.35">
      <c r="A1907" s="16" t="s">
        <v>1936</v>
      </c>
      <c r="B1907">
        <v>0.25</v>
      </c>
      <c r="C1907">
        <v>0.2</v>
      </c>
      <c r="D1907">
        <v>0.2</v>
      </c>
    </row>
    <row r="1908" spans="1:4" x14ac:dyDescent="0.35">
      <c r="A1908" s="16" t="s">
        <v>1937</v>
      </c>
      <c r="B1908">
        <v>0</v>
      </c>
      <c r="C1908">
        <v>0</v>
      </c>
      <c r="D1908">
        <v>0</v>
      </c>
    </row>
    <row r="1909" spans="1:4" x14ac:dyDescent="0.35">
      <c r="A1909" s="16" t="s">
        <v>1938</v>
      </c>
      <c r="B1909">
        <v>0.17</v>
      </c>
      <c r="C1909">
        <v>1.5</v>
      </c>
      <c r="D1909">
        <v>0</v>
      </c>
    </row>
    <row r="1910" spans="1:4" x14ac:dyDescent="0.35">
      <c r="A1910" s="16" t="s">
        <v>1939</v>
      </c>
      <c r="B1910">
        <v>0</v>
      </c>
      <c r="C1910">
        <v>2.5729999999999999E-2</v>
      </c>
      <c r="D1910">
        <v>0</v>
      </c>
    </row>
    <row r="1911" spans="1:4" x14ac:dyDescent="0.35">
      <c r="A1911" s="16" t="s">
        <v>1940</v>
      </c>
      <c r="B1911">
        <v>0</v>
      </c>
      <c r="C1911">
        <v>4.5300000000000002E-3</v>
      </c>
      <c r="D1911">
        <v>0</v>
      </c>
    </row>
    <row r="1912" spans="1:4" x14ac:dyDescent="0.35">
      <c r="A1912" s="16" t="s">
        <v>1941</v>
      </c>
      <c r="B1912">
        <v>0</v>
      </c>
      <c r="C1912">
        <v>4.5300000000000002E-3</v>
      </c>
      <c r="D1912">
        <v>0</v>
      </c>
    </row>
    <row r="1913" spans="1:4" x14ac:dyDescent="0.35">
      <c r="A1913" s="16" t="s">
        <v>1942</v>
      </c>
      <c r="B1913">
        <v>0.16700000000000001</v>
      </c>
      <c r="C1913">
        <v>2.5887799999999999</v>
      </c>
      <c r="D1913">
        <v>0</v>
      </c>
    </row>
    <row r="1914" spans="1:4" x14ac:dyDescent="0.35">
      <c r="A1914" s="16" t="s">
        <v>1943</v>
      </c>
      <c r="B1914">
        <v>0.16700000000000001</v>
      </c>
      <c r="C1914">
        <v>5.5104899999999999</v>
      </c>
      <c r="D1914">
        <v>0</v>
      </c>
    </row>
    <row r="1915" spans="1:4" x14ac:dyDescent="0.35">
      <c r="A1915" s="16" t="s">
        <v>1944</v>
      </c>
      <c r="B1915">
        <v>0.16700000000000001</v>
      </c>
      <c r="C1915">
        <v>2.5</v>
      </c>
      <c r="D1915">
        <v>0</v>
      </c>
    </row>
    <row r="1916" spans="1:4" x14ac:dyDescent="0.35">
      <c r="A1916" s="16" t="s">
        <v>1945</v>
      </c>
      <c r="B1916">
        <v>0.21</v>
      </c>
      <c r="C1916">
        <v>0.90452999999999995</v>
      </c>
      <c r="D1916">
        <v>0</v>
      </c>
    </row>
    <row r="1917" spans="1:4" x14ac:dyDescent="0.35">
      <c r="A1917" s="16" t="s">
        <v>1946</v>
      </c>
      <c r="B1917">
        <v>0.21</v>
      </c>
      <c r="C1917">
        <v>0.65452999999999995</v>
      </c>
      <c r="D1917">
        <v>0</v>
      </c>
    </row>
    <row r="1918" spans="1:4" x14ac:dyDescent="0.35">
      <c r="A1918" s="16" t="s">
        <v>1947</v>
      </c>
      <c r="B1918">
        <v>0.21</v>
      </c>
      <c r="C1918">
        <v>0.9</v>
      </c>
      <c r="D1918">
        <v>0</v>
      </c>
    </row>
    <row r="1919" spans="1:4" x14ac:dyDescent="0.35">
      <c r="A1919" s="16" t="s">
        <v>1948</v>
      </c>
      <c r="B1919">
        <v>1.0832999999999999</v>
      </c>
      <c r="C1919">
        <v>3.6670000000000001E-2</v>
      </c>
      <c r="D1919">
        <v>3.6670000000000001E-2</v>
      </c>
    </row>
    <row r="1920" spans="1:4" x14ac:dyDescent="0.35">
      <c r="A1920" s="16" t="s">
        <v>1949</v>
      </c>
      <c r="B1920">
        <v>0.17</v>
      </c>
      <c r="C1920">
        <v>2.5</v>
      </c>
      <c r="D1920">
        <v>0</v>
      </c>
    </row>
    <row r="1921" spans="1:4" x14ac:dyDescent="0.35">
      <c r="A1921" s="16" t="s">
        <v>1950</v>
      </c>
      <c r="B1921">
        <v>0.21</v>
      </c>
      <c r="C1921">
        <v>0.26200000000000001</v>
      </c>
      <c r="D1921">
        <v>0</v>
      </c>
    </row>
    <row r="1922" spans="1:4" x14ac:dyDescent="0.35">
      <c r="A1922" s="16" t="s">
        <v>1951</v>
      </c>
      <c r="B1922">
        <v>0.25</v>
      </c>
      <c r="C1922">
        <v>0.25541999999999998</v>
      </c>
      <c r="D1922">
        <v>0</v>
      </c>
    </row>
    <row r="1923" spans="1:4" x14ac:dyDescent="0.35">
      <c r="A1923" s="16" t="s">
        <v>1952</v>
      </c>
      <c r="B1923">
        <v>0.16700000000000001</v>
      </c>
      <c r="C1923">
        <v>4</v>
      </c>
      <c r="D1923">
        <v>0</v>
      </c>
    </row>
    <row r="1924" spans="1:4" x14ac:dyDescent="0.35">
      <c r="A1924" s="16" t="s">
        <v>1953</v>
      </c>
      <c r="B1924">
        <v>0</v>
      </c>
      <c r="C1924">
        <v>4.5300000000000002E-3</v>
      </c>
      <c r="D1924">
        <v>0</v>
      </c>
    </row>
    <row r="1925" spans="1:4" x14ac:dyDescent="0.35">
      <c r="A1925" s="16">
        <v>101582</v>
      </c>
      <c r="B1925">
        <v>0.75029999999999997</v>
      </c>
      <c r="C1925">
        <v>1.166E-2</v>
      </c>
      <c r="D1925">
        <v>1.166E-2</v>
      </c>
    </row>
    <row r="1926" spans="1:4" x14ac:dyDescent="0.35">
      <c r="A1926" s="16" t="s">
        <v>1954</v>
      </c>
      <c r="B1926">
        <v>0</v>
      </c>
      <c r="C1926">
        <v>6.3E-3</v>
      </c>
      <c r="D1926">
        <v>0</v>
      </c>
    </row>
    <row r="1927" spans="1:4" x14ac:dyDescent="0.35">
      <c r="A1927" s="16" t="s">
        <v>1955</v>
      </c>
      <c r="B1927">
        <v>0</v>
      </c>
      <c r="C1927">
        <v>4.5300000000000002E-3</v>
      </c>
      <c r="D1927">
        <v>0</v>
      </c>
    </row>
    <row r="1928" spans="1:4" x14ac:dyDescent="0.35">
      <c r="A1928" s="16" t="s">
        <v>1956</v>
      </c>
      <c r="B1928">
        <v>2</v>
      </c>
      <c r="C1928">
        <v>34.643770000000004</v>
      </c>
      <c r="D1928">
        <v>0</v>
      </c>
    </row>
    <row r="1929" spans="1:4" x14ac:dyDescent="0.35">
      <c r="A1929" s="16" t="s">
        <v>1957</v>
      </c>
      <c r="B1929">
        <v>0.25</v>
      </c>
      <c r="C1929">
        <v>3.5385300000000002</v>
      </c>
      <c r="D1929">
        <v>0</v>
      </c>
    </row>
    <row r="1930" spans="1:4" x14ac:dyDescent="0.35">
      <c r="A1930" s="16" t="s">
        <v>1958</v>
      </c>
      <c r="B1930">
        <v>0.125</v>
      </c>
      <c r="C1930">
        <v>0.31009999999999999</v>
      </c>
      <c r="D1930">
        <v>0</v>
      </c>
    </row>
    <row r="1931" spans="1:4" x14ac:dyDescent="0.35">
      <c r="A1931" s="16" t="s">
        <v>1959</v>
      </c>
      <c r="B1931">
        <v>0.21</v>
      </c>
      <c r="C1931">
        <v>0.68820000000000003</v>
      </c>
      <c r="D1931">
        <v>0</v>
      </c>
    </row>
    <row r="1932" spans="1:4" x14ac:dyDescent="0.35">
      <c r="A1932" s="16" t="s">
        <v>1960</v>
      </c>
      <c r="B1932">
        <v>0.25</v>
      </c>
      <c r="C1932">
        <v>3.3</v>
      </c>
      <c r="D1932">
        <v>0</v>
      </c>
    </row>
    <row r="1933" spans="1:4" x14ac:dyDescent="0.35">
      <c r="A1933" s="16" t="s">
        <v>1961</v>
      </c>
      <c r="B1933">
        <v>0</v>
      </c>
      <c r="C1933">
        <v>0.03</v>
      </c>
      <c r="D1933">
        <v>0</v>
      </c>
    </row>
    <row r="1934" spans="1:4" x14ac:dyDescent="0.35">
      <c r="A1934" s="16" t="s">
        <v>1962</v>
      </c>
      <c r="B1934">
        <v>0.33</v>
      </c>
      <c r="C1934">
        <v>0.21667</v>
      </c>
      <c r="D1934">
        <v>0.21667</v>
      </c>
    </row>
    <row r="1935" spans="1:4" x14ac:dyDescent="0.35">
      <c r="A1935" s="16" t="s">
        <v>1963</v>
      </c>
      <c r="B1935">
        <v>0.25</v>
      </c>
      <c r="C1935">
        <v>7.4999999999999997E-3</v>
      </c>
      <c r="D1935">
        <v>7.4999999999999997E-3</v>
      </c>
    </row>
    <row r="1936" spans="1:4" x14ac:dyDescent="0.35">
      <c r="A1936" s="16" t="s">
        <v>1964</v>
      </c>
      <c r="B1936">
        <v>0.6633</v>
      </c>
      <c r="C1936">
        <v>1.6230000000000001E-2</v>
      </c>
      <c r="D1936">
        <v>1.6230000000000001E-2</v>
      </c>
    </row>
    <row r="1937" spans="1:4" x14ac:dyDescent="0.35">
      <c r="A1937" s="16" t="s">
        <v>203</v>
      </c>
      <c r="B1937">
        <v>0.58030000000000004</v>
      </c>
      <c r="C1937">
        <v>2.2249999999999999E-2</v>
      </c>
      <c r="D1937">
        <v>2.2710000000000001E-2</v>
      </c>
    </row>
    <row r="1938" spans="1:4" x14ac:dyDescent="0.35">
      <c r="A1938" s="16" t="s">
        <v>1965</v>
      </c>
      <c r="B1938">
        <v>0</v>
      </c>
      <c r="C1938">
        <v>4.5300000000000002E-3</v>
      </c>
      <c r="D1938">
        <v>0</v>
      </c>
    </row>
    <row r="1939" spans="1:4" x14ac:dyDescent="0.35">
      <c r="A1939" s="16" t="s">
        <v>1966</v>
      </c>
      <c r="B1939">
        <v>0.125</v>
      </c>
      <c r="C1939">
        <v>1.25</v>
      </c>
      <c r="D1939">
        <v>0</v>
      </c>
    </row>
    <row r="1940" spans="1:4" x14ac:dyDescent="0.35">
      <c r="A1940" s="16" t="s">
        <v>1967</v>
      </c>
      <c r="B1940">
        <v>0.185</v>
      </c>
      <c r="C1940">
        <v>0.505</v>
      </c>
      <c r="D1940">
        <v>0</v>
      </c>
    </row>
    <row r="1941" spans="1:4" x14ac:dyDescent="0.35">
      <c r="A1941" s="16" t="s">
        <v>1968</v>
      </c>
      <c r="B1941">
        <v>0.185</v>
      </c>
      <c r="C1941">
        <v>0.85541999999999996</v>
      </c>
      <c r="D1941">
        <v>0</v>
      </c>
    </row>
    <row r="1942" spans="1:4" x14ac:dyDescent="0.35">
      <c r="A1942" s="16" t="s">
        <v>1969</v>
      </c>
      <c r="B1942">
        <v>0.17</v>
      </c>
      <c r="C1942">
        <v>1.5</v>
      </c>
      <c r="D1942">
        <v>0</v>
      </c>
    </row>
    <row r="1943" spans="1:4" x14ac:dyDescent="0.35">
      <c r="A1943" s="16" t="s">
        <v>1970</v>
      </c>
      <c r="B1943">
        <v>0.25</v>
      </c>
      <c r="C1943">
        <v>5.4135900000000001</v>
      </c>
      <c r="D1943">
        <v>0</v>
      </c>
    </row>
    <row r="1944" spans="1:4" x14ac:dyDescent="0.35">
      <c r="A1944" s="16" t="s">
        <v>1971</v>
      </c>
      <c r="B1944">
        <v>0.25</v>
      </c>
      <c r="C1944">
        <v>3.0339999999999998</v>
      </c>
      <c r="D1944">
        <v>0</v>
      </c>
    </row>
    <row r="1945" spans="1:4" x14ac:dyDescent="0.35">
      <c r="A1945" s="16" t="s">
        <v>1972</v>
      </c>
      <c r="B1945">
        <v>0</v>
      </c>
      <c r="C1945">
        <v>2.5729999999999999E-2</v>
      </c>
      <c r="D1945">
        <v>0</v>
      </c>
    </row>
    <row r="1946" spans="1:4" x14ac:dyDescent="0.35">
      <c r="A1946" s="16">
        <v>103995</v>
      </c>
      <c r="B1946">
        <v>0.74329999999999996</v>
      </c>
      <c r="C1946">
        <v>2.317E-2</v>
      </c>
      <c r="D1946">
        <v>2.317E-2</v>
      </c>
    </row>
    <row r="1947" spans="1:4" x14ac:dyDescent="0.35">
      <c r="A1947" s="16" t="s">
        <v>1973</v>
      </c>
      <c r="B1947">
        <v>0</v>
      </c>
      <c r="C1947">
        <v>0</v>
      </c>
      <c r="D1947">
        <v>0</v>
      </c>
    </row>
    <row r="1948" spans="1:4" x14ac:dyDescent="0.35">
      <c r="A1948" s="16" t="s">
        <v>1974</v>
      </c>
      <c r="B1948">
        <v>0.74329999999999996</v>
      </c>
      <c r="C1948">
        <v>0.11143</v>
      </c>
      <c r="D1948">
        <v>0.11143</v>
      </c>
    </row>
    <row r="1949" spans="1:4" x14ac:dyDescent="0.35">
      <c r="A1949" s="16" t="s">
        <v>1975</v>
      </c>
      <c r="B1949">
        <v>0.4133</v>
      </c>
      <c r="C1949">
        <v>1.33E-3</v>
      </c>
      <c r="D1949">
        <v>1.33E-3</v>
      </c>
    </row>
    <row r="1950" spans="1:4" x14ac:dyDescent="0.35">
      <c r="A1950" s="16" t="s">
        <v>1976</v>
      </c>
      <c r="B1950">
        <v>0</v>
      </c>
      <c r="C1950">
        <v>4.5300000000000002E-3</v>
      </c>
      <c r="D1950">
        <v>0</v>
      </c>
    </row>
    <row r="1951" spans="1:4" x14ac:dyDescent="0.35">
      <c r="A1951" s="16" t="s">
        <v>1977</v>
      </c>
      <c r="B1951">
        <v>0.25</v>
      </c>
      <c r="C1951">
        <v>6</v>
      </c>
      <c r="D1951">
        <v>0</v>
      </c>
    </row>
    <row r="1952" spans="1:4" x14ac:dyDescent="0.35">
      <c r="A1952" s="16" t="s">
        <v>1978</v>
      </c>
      <c r="B1952">
        <v>0</v>
      </c>
      <c r="C1952">
        <v>2.5729999999999999E-2</v>
      </c>
      <c r="D1952">
        <v>0</v>
      </c>
    </row>
    <row r="1953" spans="1:4" x14ac:dyDescent="0.35">
      <c r="A1953" s="16" t="s">
        <v>1979</v>
      </c>
      <c r="B1953">
        <v>0</v>
      </c>
      <c r="C1953">
        <v>1.4679500000000001</v>
      </c>
      <c r="D1953">
        <v>0</v>
      </c>
    </row>
    <row r="1954" spans="1:4" x14ac:dyDescent="0.35">
      <c r="A1954" s="16" t="s">
        <v>1980</v>
      </c>
      <c r="B1954">
        <v>0</v>
      </c>
      <c r="C1954">
        <v>4.5300000000000002E-3</v>
      </c>
      <c r="D1954">
        <v>0</v>
      </c>
    </row>
    <row r="1955" spans="1:4" x14ac:dyDescent="0.35">
      <c r="A1955" s="16" t="s">
        <v>1981</v>
      </c>
      <c r="B1955">
        <v>0.17</v>
      </c>
      <c r="C1955">
        <v>1.7</v>
      </c>
      <c r="D1955">
        <v>0</v>
      </c>
    </row>
    <row r="1956" spans="1:4" x14ac:dyDescent="0.35">
      <c r="A1956" s="16" t="s">
        <v>1982</v>
      </c>
      <c r="B1956">
        <v>0.17</v>
      </c>
      <c r="C1956">
        <v>1.30436</v>
      </c>
      <c r="D1956">
        <v>0</v>
      </c>
    </row>
    <row r="1957" spans="1:4" x14ac:dyDescent="0.35">
      <c r="A1957" s="16" t="s">
        <v>1983</v>
      </c>
      <c r="B1957">
        <v>0.125</v>
      </c>
      <c r="C1957">
        <v>0.19295000000000001</v>
      </c>
      <c r="D1957">
        <v>0</v>
      </c>
    </row>
    <row r="1958" spans="1:4" x14ac:dyDescent="0.35">
      <c r="A1958" s="16" t="s">
        <v>1984</v>
      </c>
      <c r="B1958">
        <v>0</v>
      </c>
      <c r="C1958">
        <v>1.4634199999999999</v>
      </c>
      <c r="D1958">
        <v>0</v>
      </c>
    </row>
    <row r="1959" spans="1:4" x14ac:dyDescent="0.35">
      <c r="A1959" s="16" t="s">
        <v>1985</v>
      </c>
      <c r="B1959">
        <v>0.74329999999999996</v>
      </c>
      <c r="C1959">
        <v>3.6299999999999999E-2</v>
      </c>
      <c r="D1959">
        <v>3.6299999999999999E-2</v>
      </c>
    </row>
    <row r="1960" spans="1:4" x14ac:dyDescent="0.35">
      <c r="A1960" s="16" t="s">
        <v>1986</v>
      </c>
      <c r="B1960">
        <v>0.16700000000000001</v>
      </c>
      <c r="C1960">
        <v>0.58464000000000005</v>
      </c>
      <c r="D1960">
        <v>0</v>
      </c>
    </row>
    <row r="1961" spans="1:4" x14ac:dyDescent="0.35">
      <c r="A1961" s="16" t="s">
        <v>1987</v>
      </c>
      <c r="B1961">
        <v>0.21</v>
      </c>
      <c r="C1961">
        <v>0.23</v>
      </c>
      <c r="D1961">
        <v>0</v>
      </c>
    </row>
    <row r="1962" spans="1:4" x14ac:dyDescent="0.35">
      <c r="A1962" s="16">
        <v>100296</v>
      </c>
      <c r="B1962">
        <v>0.17</v>
      </c>
      <c r="C1962">
        <v>1.111E-2</v>
      </c>
      <c r="D1962">
        <v>1.111E-2</v>
      </c>
    </row>
    <row r="1963" spans="1:4" x14ac:dyDescent="0.35">
      <c r="A1963" s="16" t="s">
        <v>1988</v>
      </c>
      <c r="B1963">
        <v>0.1</v>
      </c>
      <c r="C1963">
        <v>3.3329999999999999E-2</v>
      </c>
      <c r="D1963">
        <v>3.3329999999999999E-2</v>
      </c>
    </row>
    <row r="1964" spans="1:4" x14ac:dyDescent="0.35">
      <c r="A1964" s="16">
        <v>101601</v>
      </c>
      <c r="B1964">
        <v>0.6633</v>
      </c>
      <c r="C1964">
        <v>3.3890000000000003E-2</v>
      </c>
      <c r="D1964">
        <v>3.3890000000000003E-2</v>
      </c>
    </row>
    <row r="1965" spans="1:4" x14ac:dyDescent="0.35">
      <c r="A1965" s="16">
        <v>105611</v>
      </c>
      <c r="B1965">
        <v>0.16700000000000001</v>
      </c>
      <c r="C1965">
        <v>0.02</v>
      </c>
      <c r="D1965">
        <v>0.02</v>
      </c>
    </row>
    <row r="1966" spans="1:4" x14ac:dyDescent="0.35">
      <c r="A1966" s="16" t="s">
        <v>1989</v>
      </c>
      <c r="B1966">
        <v>0.74329999999999996</v>
      </c>
      <c r="C1966">
        <v>4.7849999999999997E-2</v>
      </c>
      <c r="D1966">
        <v>4.7849999999999997E-2</v>
      </c>
    </row>
    <row r="1967" spans="1:4" x14ac:dyDescent="0.35">
      <c r="A1967" s="16" t="s">
        <v>1990</v>
      </c>
      <c r="B1967">
        <v>0.33</v>
      </c>
      <c r="C1967">
        <v>1.636E-2</v>
      </c>
      <c r="D1967">
        <v>1.636E-2</v>
      </c>
    </row>
    <row r="1968" spans="1:4" x14ac:dyDescent="0.35">
      <c r="A1968" s="16" t="s">
        <v>1991</v>
      </c>
      <c r="B1968">
        <v>0</v>
      </c>
      <c r="C1968">
        <v>4.5300000000000002E-3</v>
      </c>
      <c r="D1968">
        <v>0</v>
      </c>
    </row>
    <row r="1969" spans="1:4" x14ac:dyDescent="0.35">
      <c r="A1969" s="16" t="s">
        <v>1992</v>
      </c>
      <c r="B1969">
        <v>0.16700000000000001</v>
      </c>
      <c r="C1969">
        <v>5.4833499999999997</v>
      </c>
      <c r="D1969">
        <v>0</v>
      </c>
    </row>
    <row r="1970" spans="1:4" x14ac:dyDescent="0.35">
      <c r="A1970" s="16">
        <v>103971</v>
      </c>
      <c r="B1970">
        <v>0.17</v>
      </c>
      <c r="C1970">
        <v>0.11595999999999999</v>
      </c>
      <c r="D1970">
        <v>0.11595999999999999</v>
      </c>
    </row>
    <row r="1971" spans="1:4" x14ac:dyDescent="0.35">
      <c r="A1971" s="16" t="s">
        <v>1993</v>
      </c>
      <c r="B1971">
        <v>0.85</v>
      </c>
      <c r="C1971">
        <v>3.3329999999999999E-2</v>
      </c>
      <c r="D1971">
        <v>3.3329999999999999E-2</v>
      </c>
    </row>
    <row r="1972" spans="1:4" x14ac:dyDescent="0.35">
      <c r="A1972" s="16" t="s">
        <v>302</v>
      </c>
      <c r="B1972">
        <v>0.16700000000000001</v>
      </c>
      <c r="C1972">
        <v>6.6809999999999994E-2</v>
      </c>
      <c r="D1972">
        <v>6.6809999999999994E-2</v>
      </c>
    </row>
    <row r="1973" spans="1:4" x14ac:dyDescent="0.35">
      <c r="A1973" s="16" t="s">
        <v>1994</v>
      </c>
      <c r="B1973">
        <v>0.16700000000000001</v>
      </c>
      <c r="C1973">
        <v>6.2219999999999998E-2</v>
      </c>
      <c r="D1973">
        <v>6.2219999999999998E-2</v>
      </c>
    </row>
    <row r="1974" spans="1:4" x14ac:dyDescent="0.35">
      <c r="A1974" s="16" t="s">
        <v>1995</v>
      </c>
      <c r="B1974">
        <v>0.74329999999999996</v>
      </c>
      <c r="C1974">
        <v>4.1399999999999999E-2</v>
      </c>
      <c r="D1974">
        <v>4.1399999999999999E-2</v>
      </c>
    </row>
    <row r="1975" spans="1:4" x14ac:dyDescent="0.35">
      <c r="A1975" s="16" t="s">
        <v>1996</v>
      </c>
      <c r="B1975">
        <v>0</v>
      </c>
      <c r="C1975">
        <v>4.5300000000000002E-3</v>
      </c>
      <c r="D1975">
        <v>0</v>
      </c>
    </row>
    <row r="1976" spans="1:4" x14ac:dyDescent="0.35">
      <c r="A1976" s="16" t="s">
        <v>1997</v>
      </c>
      <c r="B1976">
        <v>0</v>
      </c>
      <c r="C1976">
        <v>2.7100000000000002E-3</v>
      </c>
      <c r="D1976">
        <v>0</v>
      </c>
    </row>
    <row r="1977" spans="1:4" x14ac:dyDescent="0.35">
      <c r="A1977" s="16" t="s">
        <v>1998</v>
      </c>
      <c r="B1977">
        <v>0</v>
      </c>
      <c r="C1977">
        <v>4.5300000000000002E-3</v>
      </c>
      <c r="D1977">
        <v>0</v>
      </c>
    </row>
    <row r="1978" spans="1:4" x14ac:dyDescent="0.35">
      <c r="A1978" s="16" t="s">
        <v>1999</v>
      </c>
      <c r="B1978">
        <v>0</v>
      </c>
      <c r="C1978">
        <v>4.5300000000000002E-3</v>
      </c>
      <c r="D1978">
        <v>0</v>
      </c>
    </row>
    <row r="1979" spans="1:4" x14ac:dyDescent="0.35">
      <c r="A1979" s="16" t="s">
        <v>2000</v>
      </c>
      <c r="B1979">
        <v>0.125</v>
      </c>
      <c r="C1979">
        <v>6.6669999999999993E-2</v>
      </c>
      <c r="D1979">
        <v>0</v>
      </c>
    </row>
    <row r="1980" spans="1:4" x14ac:dyDescent="0.35">
      <c r="A1980" s="16" t="s">
        <v>2001</v>
      </c>
      <c r="B1980">
        <v>0.50029999999999997</v>
      </c>
      <c r="C1980">
        <v>7.0099999999999997E-3</v>
      </c>
      <c r="D1980">
        <v>7.0099999999999997E-3</v>
      </c>
    </row>
    <row r="1981" spans="1:4" x14ac:dyDescent="0.35">
      <c r="A1981" s="16" t="s">
        <v>2002</v>
      </c>
      <c r="B1981">
        <v>0.2</v>
      </c>
      <c r="C1981">
        <v>0.03</v>
      </c>
      <c r="D1981">
        <v>0.03</v>
      </c>
    </row>
    <row r="1982" spans="1:4" x14ac:dyDescent="0.35">
      <c r="A1982" s="16" t="s">
        <v>2003</v>
      </c>
      <c r="B1982">
        <v>1.0832999999999999</v>
      </c>
      <c r="C1982">
        <v>4.5269999999999998E-2</v>
      </c>
      <c r="D1982">
        <v>4.5269999999999998E-2</v>
      </c>
    </row>
    <row r="1983" spans="1:4" x14ac:dyDescent="0.35">
      <c r="A1983" s="16" t="s">
        <v>2004</v>
      </c>
      <c r="B1983">
        <v>0</v>
      </c>
      <c r="C1983">
        <v>4.5300000000000002E-3</v>
      </c>
      <c r="D1983">
        <v>0</v>
      </c>
    </row>
    <row r="1984" spans="1:4" x14ac:dyDescent="0.35">
      <c r="A1984" s="16" t="s">
        <v>2005</v>
      </c>
      <c r="B1984">
        <v>0.185</v>
      </c>
      <c r="C1984">
        <v>0.65542</v>
      </c>
      <c r="D1984">
        <v>0</v>
      </c>
    </row>
    <row r="1985" spans="1:4" x14ac:dyDescent="0.35">
      <c r="A1985" s="16" t="s">
        <v>2006</v>
      </c>
      <c r="B1985">
        <v>0.17</v>
      </c>
      <c r="C1985">
        <v>1.31067</v>
      </c>
      <c r="D1985">
        <v>0</v>
      </c>
    </row>
    <row r="1986" spans="1:4" x14ac:dyDescent="0.35">
      <c r="A1986" s="16">
        <v>101916</v>
      </c>
      <c r="B1986">
        <v>0.16700000000000001</v>
      </c>
      <c r="C1986">
        <v>0.1</v>
      </c>
      <c r="D1986">
        <v>0.1</v>
      </c>
    </row>
    <row r="1987" spans="1:4" x14ac:dyDescent="0.35">
      <c r="A1987" s="16" t="s">
        <v>2007</v>
      </c>
      <c r="B1987">
        <v>0</v>
      </c>
      <c r="C1987">
        <v>2.7100000000000002E-3</v>
      </c>
      <c r="D1987">
        <v>0</v>
      </c>
    </row>
    <row r="1988" spans="1:4" x14ac:dyDescent="0.35">
      <c r="A1988" s="16" t="s">
        <v>2008</v>
      </c>
      <c r="B1988">
        <v>0.17</v>
      </c>
      <c r="C1988">
        <v>1.5843100000000001</v>
      </c>
      <c r="D1988">
        <v>0</v>
      </c>
    </row>
    <row r="1989" spans="1:4" x14ac:dyDescent="0.35">
      <c r="A1989" s="16" t="s">
        <v>2009</v>
      </c>
      <c r="B1989">
        <v>0.125</v>
      </c>
      <c r="C1989">
        <v>1.51067</v>
      </c>
      <c r="D1989">
        <v>0</v>
      </c>
    </row>
    <row r="1990" spans="1:4" x14ac:dyDescent="0.35">
      <c r="A1990" s="16">
        <v>101212</v>
      </c>
      <c r="B1990">
        <v>0.33329999999999999</v>
      </c>
      <c r="C1990">
        <v>3.6769999999999997E-2</v>
      </c>
      <c r="D1990">
        <v>3.6769999999999997E-2</v>
      </c>
    </row>
    <row r="1991" spans="1:4" x14ac:dyDescent="0.35">
      <c r="A1991" s="16" t="s">
        <v>2010</v>
      </c>
      <c r="B1991">
        <v>0</v>
      </c>
      <c r="C1991">
        <v>2.7100000000000002E-3</v>
      </c>
      <c r="D1991">
        <v>0</v>
      </c>
    </row>
    <row r="1992" spans="1:4" x14ac:dyDescent="0.35">
      <c r="A1992" s="16" t="s">
        <v>2011</v>
      </c>
      <c r="B1992">
        <v>0</v>
      </c>
      <c r="C1992">
        <v>4.5300000000000002E-3</v>
      </c>
      <c r="D1992">
        <v>0</v>
      </c>
    </row>
    <row r="1993" spans="1:4" x14ac:dyDescent="0.35">
      <c r="A1993" s="16" t="s">
        <v>2012</v>
      </c>
      <c r="B1993">
        <v>0</v>
      </c>
      <c r="C1993">
        <v>4.5300000000000002E-3</v>
      </c>
      <c r="D1993">
        <v>0</v>
      </c>
    </row>
    <row r="1994" spans="1:4" x14ac:dyDescent="0.35">
      <c r="A1994" s="16" t="s">
        <v>2013</v>
      </c>
      <c r="B1994">
        <v>0.125</v>
      </c>
      <c r="C1994">
        <v>0.5</v>
      </c>
      <c r="D1994">
        <v>0</v>
      </c>
    </row>
    <row r="1995" spans="1:4" x14ac:dyDescent="0.35">
      <c r="A1995" s="16" t="s">
        <v>2014</v>
      </c>
      <c r="B1995">
        <v>0.185</v>
      </c>
      <c r="C1995">
        <v>0.15</v>
      </c>
      <c r="D1995">
        <v>0</v>
      </c>
    </row>
    <row r="1996" spans="1:4" x14ac:dyDescent="0.35">
      <c r="A1996" s="16" t="s">
        <v>2015</v>
      </c>
      <c r="B1996">
        <v>0.21</v>
      </c>
      <c r="C1996">
        <v>0.9</v>
      </c>
      <c r="D1996">
        <v>0</v>
      </c>
    </row>
    <row r="1997" spans="1:4" x14ac:dyDescent="0.35">
      <c r="A1997" s="16" t="s">
        <v>2016</v>
      </c>
      <c r="B1997">
        <v>0</v>
      </c>
      <c r="C1997">
        <v>0</v>
      </c>
      <c r="D1997">
        <v>0</v>
      </c>
    </row>
    <row r="1998" spans="1:4" x14ac:dyDescent="0.35">
      <c r="A1998" s="16">
        <v>105108</v>
      </c>
      <c r="B1998">
        <v>0.4153</v>
      </c>
      <c r="C1998">
        <v>5.6669999999999998E-2</v>
      </c>
      <c r="D1998">
        <v>5.6669999999999998E-2</v>
      </c>
    </row>
    <row r="1999" spans="1:4" x14ac:dyDescent="0.35">
      <c r="A1999" s="16" t="s">
        <v>2017</v>
      </c>
      <c r="B1999">
        <v>0</v>
      </c>
      <c r="C1999">
        <v>4.5300000000000002E-3</v>
      </c>
      <c r="D1999">
        <v>0</v>
      </c>
    </row>
    <row r="2000" spans="1:4" x14ac:dyDescent="0.35">
      <c r="A2000" s="16" t="s">
        <v>2018</v>
      </c>
      <c r="B2000">
        <v>0.16700000000000001</v>
      </c>
      <c r="C2000">
        <v>1.4596199999999999</v>
      </c>
      <c r="D2000">
        <v>0</v>
      </c>
    </row>
    <row r="2001" spans="1:4" x14ac:dyDescent="0.35">
      <c r="A2001" s="16" t="s">
        <v>2019</v>
      </c>
      <c r="B2001">
        <v>0.25</v>
      </c>
      <c r="C2001">
        <v>3.4340000000000002</v>
      </c>
      <c r="D2001">
        <v>0</v>
      </c>
    </row>
    <row r="2002" spans="1:4" x14ac:dyDescent="0.35">
      <c r="A2002" s="16">
        <v>103884</v>
      </c>
      <c r="B2002">
        <v>0.5</v>
      </c>
      <c r="C2002">
        <v>4.0770000000000001E-2</v>
      </c>
      <c r="D2002">
        <v>4.0770000000000001E-2</v>
      </c>
    </row>
    <row r="2003" spans="1:4" x14ac:dyDescent="0.35">
      <c r="A2003" s="16" t="s">
        <v>2020</v>
      </c>
      <c r="B2003">
        <v>0.26700000000000002</v>
      </c>
      <c r="C2003">
        <v>0.41063</v>
      </c>
      <c r="D2003">
        <v>0.41063</v>
      </c>
    </row>
    <row r="2004" spans="1:4" x14ac:dyDescent="0.35">
      <c r="A2004" s="16" t="s">
        <v>2021</v>
      </c>
      <c r="B2004">
        <v>0.125</v>
      </c>
      <c r="C2004">
        <v>0.50438000000000005</v>
      </c>
      <c r="D2004">
        <v>0</v>
      </c>
    </row>
    <row r="2005" spans="1:4" x14ac:dyDescent="0.35">
      <c r="A2005" s="16" t="s">
        <v>2022</v>
      </c>
      <c r="B2005">
        <v>0.17</v>
      </c>
      <c r="C2005">
        <v>1.27718</v>
      </c>
      <c r="D2005">
        <v>0</v>
      </c>
    </row>
    <row r="2006" spans="1:4" x14ac:dyDescent="0.35">
      <c r="A2006" s="16" t="s">
        <v>2023</v>
      </c>
      <c r="B2006">
        <v>0.16700000000000001</v>
      </c>
      <c r="C2006">
        <v>6.0529299999999999</v>
      </c>
      <c r="D2006">
        <v>0</v>
      </c>
    </row>
    <row r="2007" spans="1:4" x14ac:dyDescent="0.35">
      <c r="A2007" s="16" t="s">
        <v>2024</v>
      </c>
      <c r="B2007">
        <v>0.125</v>
      </c>
      <c r="C2007">
        <v>0.40010000000000001</v>
      </c>
      <c r="D2007">
        <v>0</v>
      </c>
    </row>
    <row r="2008" spans="1:4" x14ac:dyDescent="0.35">
      <c r="A2008" s="16" t="s">
        <v>2025</v>
      </c>
      <c r="B2008">
        <v>0.21</v>
      </c>
      <c r="C2008">
        <v>0.21</v>
      </c>
      <c r="D2008">
        <v>0</v>
      </c>
    </row>
    <row r="2009" spans="1:4" x14ac:dyDescent="0.35">
      <c r="A2009" s="16" t="s">
        <v>2026</v>
      </c>
      <c r="B2009">
        <v>0.125</v>
      </c>
      <c r="C2009">
        <v>0.18953</v>
      </c>
      <c r="D2009">
        <v>0</v>
      </c>
    </row>
    <row r="2010" spans="1:4" x14ac:dyDescent="0.35">
      <c r="A2010" s="16" t="s">
        <v>2027</v>
      </c>
      <c r="B2010">
        <v>0</v>
      </c>
      <c r="C2010">
        <v>0</v>
      </c>
      <c r="D2010">
        <v>0</v>
      </c>
    </row>
    <row r="2011" spans="1:4" x14ac:dyDescent="0.35">
      <c r="A2011" s="16" t="s">
        <v>2028</v>
      </c>
      <c r="B2011">
        <v>0</v>
      </c>
      <c r="C2011">
        <v>0</v>
      </c>
      <c r="D2011">
        <v>0</v>
      </c>
    </row>
    <row r="2012" spans="1:4" x14ac:dyDescent="0.35">
      <c r="A2012" s="16" t="s">
        <v>2029</v>
      </c>
      <c r="B2012">
        <v>0</v>
      </c>
      <c r="C2012">
        <v>4.5300000000000002E-3</v>
      </c>
      <c r="D2012">
        <v>0</v>
      </c>
    </row>
    <row r="2013" spans="1:4" x14ac:dyDescent="0.35">
      <c r="A2013" s="16" t="s">
        <v>2030</v>
      </c>
      <c r="B2013">
        <v>0</v>
      </c>
      <c r="C2013">
        <v>4.5300000000000002E-3</v>
      </c>
      <c r="D2013">
        <v>0</v>
      </c>
    </row>
    <row r="2014" spans="1:4" x14ac:dyDescent="0.35">
      <c r="A2014" s="16" t="s">
        <v>2031</v>
      </c>
      <c r="B2014">
        <v>0</v>
      </c>
      <c r="C2014">
        <v>8.8999999999999995E-4</v>
      </c>
      <c r="D2014">
        <v>0</v>
      </c>
    </row>
    <row r="2015" spans="1:4" x14ac:dyDescent="0.35">
      <c r="A2015" s="16" t="s">
        <v>2032</v>
      </c>
      <c r="B2015">
        <v>0.17</v>
      </c>
      <c r="C2015">
        <v>1.5</v>
      </c>
      <c r="D2015">
        <v>0</v>
      </c>
    </row>
    <row r="2016" spans="1:4" x14ac:dyDescent="0.35">
      <c r="A2016" s="16" t="s">
        <v>2033</v>
      </c>
      <c r="B2016">
        <v>0.17</v>
      </c>
      <c r="C2016">
        <v>1.5</v>
      </c>
      <c r="D2016">
        <v>0</v>
      </c>
    </row>
    <row r="2017" spans="1:4" x14ac:dyDescent="0.35">
      <c r="A2017" s="16" t="s">
        <v>2034</v>
      </c>
      <c r="B2017">
        <v>0.25</v>
      </c>
      <c r="C2017">
        <v>1</v>
      </c>
      <c r="D2017">
        <v>0</v>
      </c>
    </row>
    <row r="2018" spans="1:4" x14ac:dyDescent="0.35">
      <c r="A2018" s="16" t="s">
        <v>2035</v>
      </c>
      <c r="B2018">
        <v>0.25</v>
      </c>
      <c r="C2018">
        <v>1.0154000000000001</v>
      </c>
      <c r="D2018">
        <v>0</v>
      </c>
    </row>
    <row r="2019" spans="1:4" x14ac:dyDescent="0.35">
      <c r="A2019" s="16" t="s">
        <v>2036</v>
      </c>
      <c r="B2019">
        <v>0.125</v>
      </c>
      <c r="C2019">
        <v>0.20452999999999999</v>
      </c>
      <c r="D2019">
        <v>0</v>
      </c>
    </row>
    <row r="2020" spans="1:4" x14ac:dyDescent="0.35">
      <c r="A2020" s="16" t="s">
        <v>40</v>
      </c>
      <c r="B2020">
        <v>0.125</v>
      </c>
      <c r="C2020">
        <v>0.19023999999999999</v>
      </c>
      <c r="D2020">
        <v>0</v>
      </c>
    </row>
    <row r="2021" spans="1:4" x14ac:dyDescent="0.35">
      <c r="A2021" s="16" t="s">
        <v>2037</v>
      </c>
      <c r="B2021">
        <v>0</v>
      </c>
      <c r="C2021">
        <v>2.5729999999999999E-2</v>
      </c>
      <c r="D2021">
        <v>0</v>
      </c>
    </row>
    <row r="2022" spans="1:4" x14ac:dyDescent="0.35">
      <c r="A2022" s="16" t="s">
        <v>2038</v>
      </c>
      <c r="B2022">
        <v>0</v>
      </c>
      <c r="C2022">
        <v>4.5300000000000002E-3</v>
      </c>
      <c r="D2022">
        <v>0</v>
      </c>
    </row>
    <row r="2023" spans="1:4" x14ac:dyDescent="0.35">
      <c r="A2023" s="16">
        <v>103998</v>
      </c>
      <c r="B2023">
        <v>8.3000000000000004E-2</v>
      </c>
      <c r="C2023">
        <v>0.25</v>
      </c>
      <c r="D2023">
        <v>0</v>
      </c>
    </row>
    <row r="2024" spans="1:4" x14ac:dyDescent="0.35">
      <c r="A2024" s="16">
        <v>104096</v>
      </c>
      <c r="B2024">
        <v>0.83330000000000004</v>
      </c>
      <c r="C2024">
        <v>6.5229999999999996E-2</v>
      </c>
      <c r="D2024">
        <v>6.5229999999999996E-2</v>
      </c>
    </row>
    <row r="2025" spans="1:4" x14ac:dyDescent="0.35">
      <c r="A2025" s="16" t="s">
        <v>2039</v>
      </c>
      <c r="B2025">
        <v>0</v>
      </c>
      <c r="C2025">
        <v>1.45888</v>
      </c>
      <c r="D2025">
        <v>0</v>
      </c>
    </row>
    <row r="2026" spans="1:4" x14ac:dyDescent="0.35">
      <c r="A2026" s="16" t="s">
        <v>2040</v>
      </c>
      <c r="B2026">
        <v>0.25</v>
      </c>
      <c r="C2026">
        <v>6</v>
      </c>
      <c r="D2026">
        <v>0</v>
      </c>
    </row>
    <row r="2027" spans="1:4" x14ac:dyDescent="0.35">
      <c r="A2027" s="16" t="s">
        <v>19</v>
      </c>
      <c r="B2027">
        <v>0.125</v>
      </c>
      <c r="C2027">
        <v>0.21704999999999999</v>
      </c>
      <c r="D2027">
        <v>0</v>
      </c>
    </row>
    <row r="2028" spans="1:4" x14ac:dyDescent="0.35">
      <c r="A2028" s="16" t="s">
        <v>2041</v>
      </c>
      <c r="B2028">
        <v>0.25</v>
      </c>
      <c r="C2028">
        <v>1.2500000000000001E-2</v>
      </c>
      <c r="D2028">
        <v>1.2500000000000001E-2</v>
      </c>
    </row>
    <row r="2029" spans="1:4" x14ac:dyDescent="0.35">
      <c r="A2029" s="16" t="s">
        <v>2042</v>
      </c>
      <c r="B2029">
        <v>0</v>
      </c>
      <c r="C2029">
        <v>4.5300000000000002E-3</v>
      </c>
      <c r="D2029">
        <v>0</v>
      </c>
    </row>
    <row r="2030" spans="1:4" x14ac:dyDescent="0.35">
      <c r="A2030" s="16" t="s">
        <v>2043</v>
      </c>
      <c r="B2030">
        <v>0</v>
      </c>
      <c r="C2030">
        <v>4.5300000000000002E-3</v>
      </c>
      <c r="D2030">
        <v>0</v>
      </c>
    </row>
    <row r="2031" spans="1:4" x14ac:dyDescent="0.35">
      <c r="A2031" s="16" t="s">
        <v>304</v>
      </c>
      <c r="B2031">
        <v>0.57996999999999999</v>
      </c>
      <c r="C2031">
        <v>5.4200000000000003E-3</v>
      </c>
      <c r="D2031">
        <v>5.4200000000000003E-3</v>
      </c>
    </row>
    <row r="2032" spans="1:4" x14ac:dyDescent="0.35">
      <c r="A2032" s="16" t="s">
        <v>2044</v>
      </c>
      <c r="B2032">
        <v>0</v>
      </c>
      <c r="C2032">
        <v>4.5300000000000002E-3</v>
      </c>
      <c r="D2032">
        <v>0</v>
      </c>
    </row>
    <row r="2033" spans="1:4" x14ac:dyDescent="0.35">
      <c r="A2033" s="16" t="s">
        <v>2045</v>
      </c>
      <c r="B2033">
        <v>0.125</v>
      </c>
      <c r="C2033">
        <v>0.18953</v>
      </c>
      <c r="D2033">
        <v>0</v>
      </c>
    </row>
    <row r="2034" spans="1:4" x14ac:dyDescent="0.35">
      <c r="A2034" s="16">
        <v>100331</v>
      </c>
      <c r="B2034">
        <v>0.6633</v>
      </c>
      <c r="C2034">
        <v>3.3169999999999998E-2</v>
      </c>
      <c r="D2034">
        <v>3.3169999999999998E-2</v>
      </c>
    </row>
    <row r="2035" spans="1:4" x14ac:dyDescent="0.35">
      <c r="A2035" s="16" t="s">
        <v>2046</v>
      </c>
      <c r="B2035">
        <v>0</v>
      </c>
      <c r="C2035">
        <v>4.5300000000000002E-3</v>
      </c>
      <c r="D2035">
        <v>0</v>
      </c>
    </row>
    <row r="2036" spans="1:4" x14ac:dyDescent="0.35">
      <c r="A2036" s="16" t="s">
        <v>2047</v>
      </c>
      <c r="B2036">
        <v>8.3000000000000004E-2</v>
      </c>
      <c r="C2036">
        <v>8.3000000000000004E-2</v>
      </c>
      <c r="D2036">
        <v>8.3000000000000004E-2</v>
      </c>
    </row>
    <row r="2037" spans="1:4" x14ac:dyDescent="0.35">
      <c r="A2037" s="16">
        <v>103869</v>
      </c>
      <c r="B2037">
        <v>0.5</v>
      </c>
      <c r="C2037">
        <v>0.16667000000000001</v>
      </c>
      <c r="D2037">
        <v>0.16667000000000001</v>
      </c>
    </row>
    <row r="2038" spans="1:4" x14ac:dyDescent="0.35">
      <c r="A2038" s="16" t="s">
        <v>305</v>
      </c>
      <c r="B2038">
        <v>0.9133</v>
      </c>
      <c r="C2038">
        <v>3.3790000000000001E-2</v>
      </c>
      <c r="D2038">
        <v>3.3790000000000001E-2</v>
      </c>
    </row>
    <row r="2039" spans="1:4" x14ac:dyDescent="0.35">
      <c r="A2039" s="16" t="s">
        <v>2048</v>
      </c>
      <c r="B2039">
        <v>0</v>
      </c>
      <c r="C2039">
        <v>0</v>
      </c>
      <c r="D2039">
        <v>0</v>
      </c>
    </row>
    <row r="2040" spans="1:4" x14ac:dyDescent="0.35">
      <c r="A2040" s="16" t="s">
        <v>2049</v>
      </c>
      <c r="B2040">
        <v>0</v>
      </c>
      <c r="C2040">
        <v>5.0689999999999999E-2</v>
      </c>
      <c r="D2040">
        <v>5.0689999999999999E-2</v>
      </c>
    </row>
    <row r="2041" spans="1:4" x14ac:dyDescent="0.35">
      <c r="A2041" s="16" t="s">
        <v>2050</v>
      </c>
      <c r="B2041">
        <v>0.16700000000000001</v>
      </c>
      <c r="C2041">
        <v>3.74762</v>
      </c>
      <c r="D2041">
        <v>0</v>
      </c>
    </row>
    <row r="2042" spans="1:4" x14ac:dyDescent="0.35">
      <c r="A2042" s="16">
        <v>100065</v>
      </c>
      <c r="B2042">
        <v>0.4703</v>
      </c>
      <c r="C2042">
        <v>1.0800000000000001E-2</v>
      </c>
      <c r="D2042">
        <v>1.0800000000000001E-2</v>
      </c>
    </row>
    <row r="2043" spans="1:4" x14ac:dyDescent="0.35">
      <c r="A2043" s="16" t="s">
        <v>2051</v>
      </c>
      <c r="B2043">
        <v>0</v>
      </c>
      <c r="C2043">
        <v>4.5300000000000002E-3</v>
      </c>
      <c r="D2043">
        <v>0</v>
      </c>
    </row>
    <row r="2044" spans="1:4" x14ac:dyDescent="0.35">
      <c r="A2044" s="16" t="s">
        <v>2052</v>
      </c>
      <c r="B2044">
        <v>0</v>
      </c>
      <c r="C2044">
        <v>4.5300000000000002E-3</v>
      </c>
      <c r="D2044">
        <v>0</v>
      </c>
    </row>
    <row r="2045" spans="1:4" x14ac:dyDescent="0.35">
      <c r="A2045" s="16" t="s">
        <v>2053</v>
      </c>
      <c r="B2045">
        <v>0.25</v>
      </c>
      <c r="C2045">
        <v>8.02</v>
      </c>
      <c r="D2045">
        <v>0</v>
      </c>
    </row>
    <row r="2046" spans="1:4" x14ac:dyDescent="0.35">
      <c r="A2046" s="16" t="s">
        <v>2054</v>
      </c>
      <c r="B2046">
        <v>0.17</v>
      </c>
      <c r="C2046">
        <v>1.87591</v>
      </c>
      <c r="D2046">
        <v>0</v>
      </c>
    </row>
    <row r="2047" spans="1:4" x14ac:dyDescent="0.35">
      <c r="A2047" s="16" t="s">
        <v>2055</v>
      </c>
      <c r="B2047">
        <v>0.16700000000000001</v>
      </c>
      <c r="C2047">
        <v>1.5301</v>
      </c>
      <c r="D2047">
        <v>0</v>
      </c>
    </row>
    <row r="2048" spans="1:4" x14ac:dyDescent="0.35">
      <c r="A2048" s="16" t="s">
        <v>2056</v>
      </c>
      <c r="B2048">
        <v>0.16700000000000001</v>
      </c>
      <c r="C2048">
        <v>0.59643000000000002</v>
      </c>
      <c r="D2048">
        <v>0</v>
      </c>
    </row>
    <row r="2049" spans="1:4" x14ac:dyDescent="0.35">
      <c r="A2049" s="16" t="s">
        <v>2057</v>
      </c>
      <c r="B2049">
        <v>0.33333000000000002</v>
      </c>
      <c r="C2049">
        <v>3.3643100000000001</v>
      </c>
      <c r="D2049">
        <v>0</v>
      </c>
    </row>
    <row r="2050" spans="1:4" x14ac:dyDescent="0.35">
      <c r="A2050" s="16" t="s">
        <v>2058</v>
      </c>
      <c r="B2050">
        <v>0</v>
      </c>
      <c r="C2050">
        <v>4.5300000000000002E-3</v>
      </c>
      <c r="D2050">
        <v>0</v>
      </c>
    </row>
    <row r="2051" spans="1:4" x14ac:dyDescent="0.35">
      <c r="A2051" s="16" t="s">
        <v>2059</v>
      </c>
      <c r="B2051">
        <v>0</v>
      </c>
      <c r="C2051">
        <v>4.5300000000000002E-3</v>
      </c>
      <c r="D2051">
        <v>0</v>
      </c>
    </row>
    <row r="2052" spans="1:4" x14ac:dyDescent="0.35">
      <c r="A2052" s="16" t="s">
        <v>2060</v>
      </c>
      <c r="B2052">
        <v>0</v>
      </c>
      <c r="C2052">
        <v>4.5300000000000002E-3</v>
      </c>
      <c r="D2052">
        <v>0</v>
      </c>
    </row>
    <row r="2053" spans="1:4" x14ac:dyDescent="0.35">
      <c r="A2053" s="16" t="s">
        <v>2061</v>
      </c>
      <c r="B2053">
        <v>0</v>
      </c>
      <c r="C2053">
        <v>4.5300000000000002E-3</v>
      </c>
      <c r="D2053">
        <v>0</v>
      </c>
    </row>
    <row r="2054" spans="1:4" x14ac:dyDescent="0.35">
      <c r="A2054" s="16" t="s">
        <v>2062</v>
      </c>
      <c r="B2054">
        <v>0.25</v>
      </c>
      <c r="C2054">
        <v>6</v>
      </c>
      <c r="D2054">
        <v>0</v>
      </c>
    </row>
    <row r="2055" spans="1:4" x14ac:dyDescent="0.35">
      <c r="A2055" s="16" t="s">
        <v>2063</v>
      </c>
      <c r="B2055">
        <v>0.125</v>
      </c>
      <c r="C2055">
        <v>0.50438000000000005</v>
      </c>
      <c r="D2055">
        <v>0</v>
      </c>
    </row>
    <row r="2056" spans="1:4" x14ac:dyDescent="0.35">
      <c r="A2056" s="16" t="s">
        <v>2064</v>
      </c>
      <c r="B2056">
        <v>0.16700000000000001</v>
      </c>
      <c r="C2056">
        <v>0.45</v>
      </c>
      <c r="D2056">
        <v>0</v>
      </c>
    </row>
    <row r="2057" spans="1:4" x14ac:dyDescent="0.35">
      <c r="A2057" s="16" t="s">
        <v>2065</v>
      </c>
      <c r="B2057">
        <v>0.16700000000000001</v>
      </c>
      <c r="C2057">
        <v>2.0806100000000001</v>
      </c>
      <c r="D2057">
        <v>0</v>
      </c>
    </row>
    <row r="2058" spans="1:4" x14ac:dyDescent="0.35">
      <c r="A2058" s="16" t="s">
        <v>2066</v>
      </c>
      <c r="B2058">
        <v>0.125</v>
      </c>
      <c r="C2058">
        <v>0.40010000000000001</v>
      </c>
      <c r="D2058">
        <v>0</v>
      </c>
    </row>
    <row r="2059" spans="1:4" x14ac:dyDescent="0.35">
      <c r="A2059" s="16" t="s">
        <v>2067</v>
      </c>
      <c r="B2059">
        <v>0.21</v>
      </c>
      <c r="C2059">
        <v>0.90452999999999995</v>
      </c>
      <c r="D2059">
        <v>0</v>
      </c>
    </row>
    <row r="2060" spans="1:4" x14ac:dyDescent="0.35">
      <c r="A2060" s="16" t="s">
        <v>2068</v>
      </c>
      <c r="B2060">
        <v>0.125</v>
      </c>
      <c r="C2060">
        <v>0.19392999999999999</v>
      </c>
      <c r="D2060">
        <v>0</v>
      </c>
    </row>
    <row r="2061" spans="1:4" x14ac:dyDescent="0.35">
      <c r="A2061" s="16" t="s">
        <v>45</v>
      </c>
      <c r="B2061">
        <v>0.125</v>
      </c>
      <c r="C2061">
        <v>0.21704999999999999</v>
      </c>
      <c r="D2061">
        <v>0</v>
      </c>
    </row>
    <row r="2062" spans="1:4" x14ac:dyDescent="0.35">
      <c r="A2062" s="16">
        <v>100651</v>
      </c>
      <c r="B2062">
        <v>0</v>
      </c>
      <c r="C2062">
        <v>9.7199999999999995E-3</v>
      </c>
      <c r="D2062">
        <v>0</v>
      </c>
    </row>
    <row r="2063" spans="1:4" x14ac:dyDescent="0.35">
      <c r="A2063" s="16" t="s">
        <v>2069</v>
      </c>
      <c r="B2063">
        <v>0</v>
      </c>
      <c r="C2063">
        <v>2.12E-2</v>
      </c>
      <c r="D2063">
        <v>0</v>
      </c>
    </row>
    <row r="2064" spans="1:4" x14ac:dyDescent="0.35">
      <c r="A2064" s="16" t="s">
        <v>2070</v>
      </c>
      <c r="B2064">
        <v>0.83330000000000004</v>
      </c>
      <c r="C2064">
        <v>5.7840000000000003E-2</v>
      </c>
      <c r="D2064">
        <v>5.7840000000000003E-2</v>
      </c>
    </row>
    <row r="2065" spans="1:4" x14ac:dyDescent="0.35">
      <c r="A2065" s="16" t="s">
        <v>2071</v>
      </c>
      <c r="B2065">
        <v>0.74329999999999996</v>
      </c>
      <c r="C2065">
        <v>4.3499999999999997E-2</v>
      </c>
      <c r="D2065">
        <v>4.3499999999999997E-2</v>
      </c>
    </row>
    <row r="2066" spans="1:4" x14ac:dyDescent="0.35">
      <c r="A2066" s="16" t="s">
        <v>2072</v>
      </c>
      <c r="B2066">
        <v>0.5</v>
      </c>
      <c r="C2066">
        <v>1.9269999999999999E-2</v>
      </c>
      <c r="D2066">
        <v>1.9269999999999999E-2</v>
      </c>
    </row>
    <row r="2067" spans="1:4" x14ac:dyDescent="0.35">
      <c r="A2067" s="16" t="s">
        <v>2073</v>
      </c>
      <c r="B2067">
        <v>0.88329999999999997</v>
      </c>
      <c r="C2067">
        <v>5.1330000000000001E-2</v>
      </c>
      <c r="D2067">
        <v>5.1330000000000001E-2</v>
      </c>
    </row>
    <row r="2068" spans="1:4" x14ac:dyDescent="0.35">
      <c r="A2068" s="16" t="s">
        <v>2074</v>
      </c>
      <c r="B2068">
        <v>0</v>
      </c>
      <c r="C2068">
        <v>4.5300000000000002E-3</v>
      </c>
      <c r="D2068">
        <v>0</v>
      </c>
    </row>
    <row r="2069" spans="1:4" x14ac:dyDescent="0.35">
      <c r="A2069" s="16" t="s">
        <v>2075</v>
      </c>
      <c r="B2069">
        <v>0.125</v>
      </c>
      <c r="C2069">
        <v>0.40010000000000001</v>
      </c>
      <c r="D2069">
        <v>0</v>
      </c>
    </row>
    <row r="2070" spans="1:4" x14ac:dyDescent="0.35">
      <c r="A2070" s="16" t="s">
        <v>2076</v>
      </c>
      <c r="B2070">
        <v>0.21</v>
      </c>
      <c r="C2070">
        <v>0.90452999999999995</v>
      </c>
      <c r="D2070">
        <v>0</v>
      </c>
    </row>
    <row r="2071" spans="1:4" x14ac:dyDescent="0.35">
      <c r="A2071" s="16" t="s">
        <v>2077</v>
      </c>
      <c r="B2071">
        <v>0.16700000000000001</v>
      </c>
      <c r="C2071">
        <v>1.4815400000000001</v>
      </c>
      <c r="D2071">
        <v>0</v>
      </c>
    </row>
    <row r="2072" spans="1:4" x14ac:dyDescent="0.35">
      <c r="A2072" s="16" t="s">
        <v>2078</v>
      </c>
      <c r="B2072">
        <v>0</v>
      </c>
      <c r="C2072">
        <v>1.4679500000000001</v>
      </c>
      <c r="D2072">
        <v>0</v>
      </c>
    </row>
    <row r="2073" spans="1:4" x14ac:dyDescent="0.35">
      <c r="A2073" s="16">
        <v>105129</v>
      </c>
      <c r="B2073">
        <v>0.26669999999999999</v>
      </c>
      <c r="C2073">
        <v>3.5979999999999998E-2</v>
      </c>
      <c r="D2073">
        <v>3.5979999999999998E-2</v>
      </c>
    </row>
    <row r="2074" spans="1:4" x14ac:dyDescent="0.35">
      <c r="A2074" s="16" t="s">
        <v>2079</v>
      </c>
      <c r="B2074">
        <v>0.33</v>
      </c>
      <c r="C2074">
        <v>0.02</v>
      </c>
      <c r="D2074">
        <v>0.02</v>
      </c>
    </row>
    <row r="2075" spans="1:4" x14ac:dyDescent="0.35">
      <c r="A2075" s="16" t="s">
        <v>2080</v>
      </c>
      <c r="B2075">
        <v>0</v>
      </c>
      <c r="C2075">
        <v>2.7100000000000002E-3</v>
      </c>
      <c r="D2075">
        <v>0</v>
      </c>
    </row>
    <row r="2076" spans="1:4" x14ac:dyDescent="0.35">
      <c r="A2076" s="16" t="s">
        <v>2081</v>
      </c>
      <c r="B2076">
        <v>0</v>
      </c>
      <c r="C2076">
        <v>8.8999999999999995E-4</v>
      </c>
      <c r="D2076">
        <v>0</v>
      </c>
    </row>
    <row r="2077" spans="1:4" x14ac:dyDescent="0.35">
      <c r="A2077" s="16" t="s">
        <v>2082</v>
      </c>
      <c r="B2077">
        <v>0.2</v>
      </c>
      <c r="C2077">
        <v>4.1669999999999999E-2</v>
      </c>
      <c r="D2077">
        <v>4.1669999999999999E-2</v>
      </c>
    </row>
    <row r="2078" spans="1:4" x14ac:dyDescent="0.35">
      <c r="A2078" s="16" t="s">
        <v>2083</v>
      </c>
      <c r="B2078">
        <v>0.16700000000000001</v>
      </c>
      <c r="C2078">
        <v>2.5</v>
      </c>
      <c r="D2078">
        <v>0</v>
      </c>
    </row>
    <row r="2079" spans="1:4" x14ac:dyDescent="0.35">
      <c r="A2079" s="16" t="s">
        <v>2084</v>
      </c>
      <c r="B2079">
        <v>0.21</v>
      </c>
      <c r="C2079">
        <v>6.9500000000000006E-2</v>
      </c>
      <c r="D2079">
        <v>0</v>
      </c>
    </row>
    <row r="2080" spans="1:4" x14ac:dyDescent="0.35">
      <c r="A2080" s="16" t="s">
        <v>2085</v>
      </c>
      <c r="B2080">
        <v>0.17</v>
      </c>
      <c r="C2080">
        <v>1.001E-2</v>
      </c>
      <c r="D2080">
        <v>1.001E-2</v>
      </c>
    </row>
    <row r="2081" spans="1:4" x14ac:dyDescent="0.35">
      <c r="A2081" s="16" t="s">
        <v>109</v>
      </c>
      <c r="B2081">
        <v>0.125</v>
      </c>
      <c r="C2081">
        <v>0.13724</v>
      </c>
      <c r="D2081">
        <v>0</v>
      </c>
    </row>
    <row r="2082" spans="1:4" x14ac:dyDescent="0.35">
      <c r="A2082" s="16" t="s">
        <v>2086</v>
      </c>
      <c r="B2082">
        <v>0</v>
      </c>
      <c r="C2082">
        <v>1.2500000000000001E-2</v>
      </c>
      <c r="D2082">
        <v>1.2500000000000001E-2</v>
      </c>
    </row>
    <row r="2083" spans="1:4" x14ac:dyDescent="0.35">
      <c r="A2083" s="16">
        <v>101265</v>
      </c>
      <c r="B2083">
        <v>0.58330000000000004</v>
      </c>
      <c r="C2083">
        <v>4.5039999999999997E-2</v>
      </c>
      <c r="D2083">
        <v>4.5039999999999997E-2</v>
      </c>
    </row>
    <row r="2084" spans="1:4" x14ac:dyDescent="0.35">
      <c r="A2084" s="16" t="s">
        <v>2087</v>
      </c>
      <c r="B2084">
        <v>0</v>
      </c>
      <c r="C2084">
        <v>4.5300000000000002E-3</v>
      </c>
      <c r="D2084">
        <v>0</v>
      </c>
    </row>
    <row r="2085" spans="1:4" x14ac:dyDescent="0.35">
      <c r="A2085" s="16" t="s">
        <v>2088</v>
      </c>
      <c r="B2085">
        <v>0</v>
      </c>
      <c r="C2085">
        <v>8.8999999999999995E-4</v>
      </c>
      <c r="D2085">
        <v>0</v>
      </c>
    </row>
    <row r="2086" spans="1:4" x14ac:dyDescent="0.35">
      <c r="A2086" s="16" t="s">
        <v>2089</v>
      </c>
      <c r="B2086">
        <v>0.17</v>
      </c>
      <c r="C2086">
        <v>1.5</v>
      </c>
      <c r="D2086">
        <v>0</v>
      </c>
    </row>
    <row r="2087" spans="1:4" x14ac:dyDescent="0.35">
      <c r="A2087" s="16" t="s">
        <v>2090</v>
      </c>
      <c r="B2087">
        <v>0.16700000000000001</v>
      </c>
      <c r="C2087">
        <v>0.34</v>
      </c>
      <c r="D2087">
        <v>0</v>
      </c>
    </row>
    <row r="2088" spans="1:4" x14ac:dyDescent="0.35">
      <c r="A2088" s="16" t="s">
        <v>133</v>
      </c>
      <c r="B2088">
        <v>0.125</v>
      </c>
      <c r="C2088">
        <v>0.13724</v>
      </c>
      <c r="D2088">
        <v>0</v>
      </c>
    </row>
    <row r="2089" spans="1:4" x14ac:dyDescent="0.35">
      <c r="A2089" s="16" t="s">
        <v>2091</v>
      </c>
      <c r="B2089">
        <v>0</v>
      </c>
      <c r="C2089">
        <v>4.5300000000000002E-3</v>
      </c>
      <c r="D2089">
        <v>0</v>
      </c>
    </row>
    <row r="2090" spans="1:4" x14ac:dyDescent="0.35">
      <c r="A2090" s="16" t="s">
        <v>2092</v>
      </c>
      <c r="B2090">
        <v>0</v>
      </c>
      <c r="C2090">
        <v>2.7100000000000002E-3</v>
      </c>
      <c r="D2090">
        <v>0</v>
      </c>
    </row>
    <row r="2091" spans="1:4" x14ac:dyDescent="0.35">
      <c r="A2091" s="16" t="s">
        <v>2093</v>
      </c>
      <c r="B2091">
        <v>0.74329999999999996</v>
      </c>
      <c r="C2091">
        <v>0.10920000000000001</v>
      </c>
      <c r="D2091">
        <v>0.10920000000000001</v>
      </c>
    </row>
    <row r="2092" spans="1:4" x14ac:dyDescent="0.35">
      <c r="A2092" s="16" t="s">
        <v>2094</v>
      </c>
      <c r="B2092">
        <v>0</v>
      </c>
      <c r="C2092">
        <v>4.5300000000000002E-3</v>
      </c>
      <c r="D2092">
        <v>0</v>
      </c>
    </row>
    <row r="2093" spans="1:4" x14ac:dyDescent="0.35">
      <c r="A2093" s="16" t="s">
        <v>2095</v>
      </c>
      <c r="B2093">
        <v>0.25</v>
      </c>
      <c r="C2093">
        <v>6</v>
      </c>
      <c r="D2093">
        <v>0</v>
      </c>
    </row>
    <row r="2094" spans="1:4" x14ac:dyDescent="0.35">
      <c r="A2094" s="16" t="s">
        <v>2096</v>
      </c>
      <c r="B2094">
        <v>2</v>
      </c>
      <c r="C2094">
        <v>60</v>
      </c>
      <c r="D2094">
        <v>0</v>
      </c>
    </row>
    <row r="2095" spans="1:4" x14ac:dyDescent="0.35">
      <c r="A2095" s="16" t="s">
        <v>2097</v>
      </c>
      <c r="B2095">
        <v>0</v>
      </c>
      <c r="C2095">
        <v>2.1000000000000001E-2</v>
      </c>
      <c r="D2095">
        <v>2.1000000000000001E-2</v>
      </c>
    </row>
    <row r="2096" spans="1:4" x14ac:dyDescent="0.35">
      <c r="A2096" s="16" t="s">
        <v>2098</v>
      </c>
      <c r="B2096">
        <v>0.5</v>
      </c>
      <c r="C2096">
        <v>6</v>
      </c>
      <c r="D2096">
        <v>0</v>
      </c>
    </row>
    <row r="2097" spans="1:4" x14ac:dyDescent="0.35">
      <c r="A2097" s="16" t="s">
        <v>2099</v>
      </c>
      <c r="B2097">
        <v>0.21</v>
      </c>
      <c r="C2097">
        <v>0.90452999999999995</v>
      </c>
      <c r="D2097">
        <v>0</v>
      </c>
    </row>
    <row r="2098" spans="1:4" x14ac:dyDescent="0.35">
      <c r="A2098" s="16" t="s">
        <v>2100</v>
      </c>
      <c r="B2098">
        <v>0.25</v>
      </c>
      <c r="C2098">
        <v>3.3</v>
      </c>
      <c r="D2098">
        <v>0</v>
      </c>
    </row>
    <row r="2099" spans="1:4" x14ac:dyDescent="0.35">
      <c r="A2099" s="16" t="s">
        <v>2101</v>
      </c>
      <c r="B2099">
        <v>0</v>
      </c>
      <c r="C2099">
        <v>2.5729999999999999E-2</v>
      </c>
      <c r="D2099">
        <v>0</v>
      </c>
    </row>
    <row r="2100" spans="1:4" x14ac:dyDescent="0.35">
      <c r="A2100" s="16" t="s">
        <v>238</v>
      </c>
      <c r="B2100">
        <v>0.33</v>
      </c>
      <c r="C2100">
        <v>1.5800000000000002E-2</v>
      </c>
      <c r="D2100">
        <v>1.5800000000000002E-2</v>
      </c>
    </row>
    <row r="2101" spans="1:4" x14ac:dyDescent="0.35">
      <c r="A2101" s="16" t="s">
        <v>2102</v>
      </c>
      <c r="B2101">
        <v>0</v>
      </c>
      <c r="C2101">
        <v>4.5300000000000002E-3</v>
      </c>
      <c r="D2101">
        <v>0</v>
      </c>
    </row>
    <row r="2102" spans="1:4" x14ac:dyDescent="0.35">
      <c r="A2102" s="16" t="s">
        <v>2103</v>
      </c>
      <c r="B2102">
        <v>0</v>
      </c>
      <c r="C2102">
        <v>4.5300000000000002E-3</v>
      </c>
      <c r="D2102">
        <v>0</v>
      </c>
    </row>
    <row r="2103" spans="1:4" x14ac:dyDescent="0.35">
      <c r="A2103" s="16" t="s">
        <v>2104</v>
      </c>
      <c r="B2103">
        <v>0.125</v>
      </c>
      <c r="C2103">
        <v>1.6670000000000001E-2</v>
      </c>
      <c r="D2103">
        <v>0</v>
      </c>
    </row>
    <row r="2104" spans="1:4" x14ac:dyDescent="0.35">
      <c r="A2104" s="16" t="s">
        <v>2105</v>
      </c>
      <c r="B2104">
        <v>0.16700000000000001</v>
      </c>
      <c r="C2104">
        <v>3.0550000000000001E-2</v>
      </c>
      <c r="D2104">
        <v>3.0550000000000001E-2</v>
      </c>
    </row>
    <row r="2105" spans="1:4" x14ac:dyDescent="0.35">
      <c r="A2105" s="16">
        <v>101159</v>
      </c>
      <c r="B2105">
        <v>0.82330000000000003</v>
      </c>
      <c r="C2105">
        <v>9.5159999999999995E-2</v>
      </c>
      <c r="D2105">
        <v>9.5159999999999995E-2</v>
      </c>
    </row>
    <row r="2106" spans="1:4" x14ac:dyDescent="0.35">
      <c r="A2106" s="16" t="s">
        <v>2106</v>
      </c>
      <c r="B2106">
        <v>0.58330000000000004</v>
      </c>
      <c r="C2106">
        <v>1.208E-2</v>
      </c>
      <c r="D2106">
        <v>1.208E-2</v>
      </c>
    </row>
    <row r="2107" spans="1:4" x14ac:dyDescent="0.35">
      <c r="A2107" s="16" t="s">
        <v>2107</v>
      </c>
      <c r="B2107">
        <v>0.9133</v>
      </c>
      <c r="C2107">
        <v>3.9019999999999999E-2</v>
      </c>
      <c r="D2107">
        <v>3.9019999999999999E-2</v>
      </c>
    </row>
    <row r="2108" spans="1:4" x14ac:dyDescent="0.35">
      <c r="A2108" s="16" t="s">
        <v>2108</v>
      </c>
      <c r="B2108">
        <v>0.33</v>
      </c>
      <c r="C2108">
        <v>9.6200000000000001E-3</v>
      </c>
      <c r="D2108">
        <v>9.6200000000000001E-3</v>
      </c>
    </row>
    <row r="2109" spans="1:4" x14ac:dyDescent="0.35">
      <c r="A2109" s="16" t="s">
        <v>2109</v>
      </c>
      <c r="B2109">
        <v>0</v>
      </c>
      <c r="C2109">
        <v>0</v>
      </c>
      <c r="D2109">
        <v>0</v>
      </c>
    </row>
    <row r="2110" spans="1:4" x14ac:dyDescent="0.35">
      <c r="A2110" s="16" t="s">
        <v>2110</v>
      </c>
      <c r="B2110">
        <v>0.185</v>
      </c>
      <c r="C2110">
        <v>0.95</v>
      </c>
      <c r="D2110">
        <v>0</v>
      </c>
    </row>
    <row r="2111" spans="1:4" x14ac:dyDescent="0.35">
      <c r="A2111" s="16" t="s">
        <v>2111</v>
      </c>
      <c r="B2111">
        <v>0.125</v>
      </c>
      <c r="C2111">
        <v>0.15831999999999999</v>
      </c>
      <c r="D2111">
        <v>0</v>
      </c>
    </row>
    <row r="2112" spans="1:4" x14ac:dyDescent="0.35">
      <c r="A2112" s="16" t="s">
        <v>2112</v>
      </c>
      <c r="B2112">
        <v>1.17</v>
      </c>
      <c r="C2112">
        <v>4.351E-2</v>
      </c>
      <c r="D2112">
        <v>4.351E-2</v>
      </c>
    </row>
    <row r="2113" spans="1:4" x14ac:dyDescent="0.35">
      <c r="A2113" s="16">
        <v>100107</v>
      </c>
      <c r="B2113">
        <v>0.50029999999999997</v>
      </c>
      <c r="C2113">
        <v>6.1399999999999996E-3</v>
      </c>
      <c r="D2113">
        <v>6.1399999999999996E-3</v>
      </c>
    </row>
    <row r="2114" spans="1:4" x14ac:dyDescent="0.35">
      <c r="A2114" s="16" t="s">
        <v>2113</v>
      </c>
      <c r="B2114">
        <v>0</v>
      </c>
      <c r="C2114">
        <v>0.02</v>
      </c>
      <c r="D2114">
        <v>0</v>
      </c>
    </row>
    <row r="2115" spans="1:4" x14ac:dyDescent="0.35">
      <c r="A2115" s="16" t="s">
        <v>2114</v>
      </c>
      <c r="B2115">
        <v>0.16700000000000001</v>
      </c>
      <c r="C2115">
        <v>3.6</v>
      </c>
      <c r="D2115">
        <v>0</v>
      </c>
    </row>
    <row r="2116" spans="1:4" x14ac:dyDescent="0.35">
      <c r="A2116" s="16" t="s">
        <v>48</v>
      </c>
      <c r="B2116">
        <v>0.125</v>
      </c>
      <c r="C2116">
        <v>0.15831999999999999</v>
      </c>
      <c r="D2116">
        <v>0</v>
      </c>
    </row>
    <row r="2117" spans="1:4" x14ac:dyDescent="0.35">
      <c r="A2117" s="16">
        <v>100407</v>
      </c>
      <c r="B2117">
        <v>0.58330000000000004</v>
      </c>
      <c r="C2117">
        <v>6.9699999999999996E-3</v>
      </c>
      <c r="D2117">
        <v>6.9699999999999996E-3</v>
      </c>
    </row>
    <row r="2118" spans="1:4" x14ac:dyDescent="0.35">
      <c r="A2118" s="16" t="s">
        <v>2115</v>
      </c>
      <c r="B2118">
        <v>0.74329999999999996</v>
      </c>
      <c r="C2118">
        <v>3.7229999999999999E-2</v>
      </c>
      <c r="D2118">
        <v>3.7229999999999999E-2</v>
      </c>
    </row>
    <row r="2119" spans="1:4" x14ac:dyDescent="0.35">
      <c r="A2119" s="16" t="s">
        <v>2116</v>
      </c>
      <c r="B2119">
        <v>0.17</v>
      </c>
      <c r="C2119">
        <v>1.75624</v>
      </c>
      <c r="D2119">
        <v>0</v>
      </c>
    </row>
    <row r="2120" spans="1:4" x14ac:dyDescent="0.35">
      <c r="A2120" s="16" t="s">
        <v>2117</v>
      </c>
      <c r="B2120">
        <v>0.25</v>
      </c>
      <c r="C2120">
        <v>3</v>
      </c>
      <c r="D2120">
        <v>0</v>
      </c>
    </row>
    <row r="2121" spans="1:4" x14ac:dyDescent="0.35">
      <c r="A2121" s="16" t="s">
        <v>2118</v>
      </c>
      <c r="B2121">
        <v>0.25</v>
      </c>
      <c r="C2121">
        <v>3.3457699999999999</v>
      </c>
      <c r="D2121">
        <v>0</v>
      </c>
    </row>
    <row r="2122" spans="1:4" x14ac:dyDescent="0.35">
      <c r="A2122" s="16" t="s">
        <v>2119</v>
      </c>
      <c r="B2122">
        <v>0.16700000000000001</v>
      </c>
      <c r="C2122">
        <v>3.6</v>
      </c>
      <c r="D2122">
        <v>0</v>
      </c>
    </row>
    <row r="2123" spans="1:4" x14ac:dyDescent="0.35">
      <c r="A2123" s="16" t="s">
        <v>2120</v>
      </c>
      <c r="B2123">
        <v>0.125</v>
      </c>
      <c r="C2123">
        <v>0.13994999999999999</v>
      </c>
      <c r="D2123">
        <v>0</v>
      </c>
    </row>
    <row r="2124" spans="1:4" x14ac:dyDescent="0.35">
      <c r="A2124" s="16" t="s">
        <v>50</v>
      </c>
      <c r="B2124">
        <v>0.125</v>
      </c>
      <c r="C2124">
        <v>7.3200000000000001E-2</v>
      </c>
      <c r="D2124">
        <v>0</v>
      </c>
    </row>
    <row r="2125" spans="1:4" x14ac:dyDescent="0.35">
      <c r="A2125" s="16" t="s">
        <v>294</v>
      </c>
      <c r="B2125">
        <v>0.1</v>
      </c>
      <c r="C2125">
        <v>2.6499999999999999E-2</v>
      </c>
      <c r="D2125">
        <v>2.6499999999999999E-2</v>
      </c>
    </row>
    <row r="2126" spans="1:4" x14ac:dyDescent="0.35">
      <c r="A2126" s="16" t="s">
        <v>2121</v>
      </c>
      <c r="B2126">
        <v>0.08</v>
      </c>
      <c r="C2126">
        <v>1.001E-2</v>
      </c>
      <c r="D2126">
        <v>1.001E-2</v>
      </c>
    </row>
    <row r="2127" spans="1:4" x14ac:dyDescent="0.35">
      <c r="A2127" s="16" t="s">
        <v>2122</v>
      </c>
      <c r="B2127">
        <v>0.1</v>
      </c>
      <c r="C2127">
        <v>0.1</v>
      </c>
      <c r="D2127">
        <v>0.1</v>
      </c>
    </row>
    <row r="2128" spans="1:4" x14ac:dyDescent="0.35">
      <c r="A2128" s="16" t="s">
        <v>2123</v>
      </c>
      <c r="B2128">
        <v>0</v>
      </c>
      <c r="C2128">
        <v>4.5300000000000002E-3</v>
      </c>
      <c r="D2128">
        <v>0</v>
      </c>
    </row>
    <row r="2129" spans="1:4" x14ac:dyDescent="0.35">
      <c r="A2129" s="16" t="s">
        <v>2124</v>
      </c>
      <c r="B2129">
        <v>0.25</v>
      </c>
      <c r="C2129">
        <v>1</v>
      </c>
      <c r="D2129">
        <v>0</v>
      </c>
    </row>
    <row r="2130" spans="1:4" x14ac:dyDescent="0.35">
      <c r="A2130" s="16" t="s">
        <v>2125</v>
      </c>
      <c r="B2130">
        <v>0.16700000000000001</v>
      </c>
      <c r="C2130">
        <v>3</v>
      </c>
      <c r="D2130">
        <v>0</v>
      </c>
    </row>
    <row r="2131" spans="1:4" x14ac:dyDescent="0.35">
      <c r="A2131" s="16" t="s">
        <v>2126</v>
      </c>
      <c r="B2131">
        <v>0.16700000000000001</v>
      </c>
      <c r="C2131">
        <v>5.5500000000000002E-3</v>
      </c>
      <c r="D2131">
        <v>5.5500000000000002E-3</v>
      </c>
    </row>
    <row r="2132" spans="1:4" x14ac:dyDescent="0.35">
      <c r="A2132" s="16" t="s">
        <v>2127</v>
      </c>
      <c r="B2132">
        <v>0</v>
      </c>
      <c r="C2132">
        <v>8.8999999999999995E-4</v>
      </c>
      <c r="D2132">
        <v>0</v>
      </c>
    </row>
    <row r="2133" spans="1:4" x14ac:dyDescent="0.35">
      <c r="A2133" s="16" t="s">
        <v>2128</v>
      </c>
      <c r="B2133">
        <v>0.25</v>
      </c>
      <c r="C2133">
        <v>6</v>
      </c>
      <c r="D2133">
        <v>0</v>
      </c>
    </row>
    <row r="2134" spans="1:4" x14ac:dyDescent="0.35">
      <c r="A2134" s="16" t="s">
        <v>2129</v>
      </c>
      <c r="B2134">
        <v>0.1</v>
      </c>
      <c r="C2134">
        <v>0.45</v>
      </c>
      <c r="D2134">
        <v>0</v>
      </c>
    </row>
    <row r="2135" spans="1:4" x14ac:dyDescent="0.35">
      <c r="A2135" s="16" t="s">
        <v>2130</v>
      </c>
      <c r="B2135">
        <v>0.16700000000000001</v>
      </c>
      <c r="C2135">
        <v>0.06</v>
      </c>
      <c r="D2135">
        <v>0</v>
      </c>
    </row>
    <row r="2136" spans="1:4" x14ac:dyDescent="0.35">
      <c r="A2136" s="16" t="s">
        <v>2131</v>
      </c>
      <c r="B2136">
        <v>0</v>
      </c>
      <c r="C2136">
        <v>0.02</v>
      </c>
      <c r="D2136">
        <v>0</v>
      </c>
    </row>
    <row r="2137" spans="1:4" x14ac:dyDescent="0.35">
      <c r="A2137" s="16" t="s">
        <v>2132</v>
      </c>
      <c r="B2137">
        <v>2E-3</v>
      </c>
      <c r="C2137">
        <v>2E-3</v>
      </c>
      <c r="D2137">
        <v>2E-3</v>
      </c>
    </row>
    <row r="2138" spans="1:4" x14ac:dyDescent="0.35">
      <c r="A2138" s="16" t="s">
        <v>2133</v>
      </c>
      <c r="B2138">
        <v>1.3332999999999999</v>
      </c>
      <c r="C2138">
        <v>7.9170000000000004E-2</v>
      </c>
      <c r="D2138">
        <v>7.9170000000000004E-2</v>
      </c>
    </row>
    <row r="2139" spans="1:4" x14ac:dyDescent="0.35">
      <c r="A2139" s="16" t="s">
        <v>2134</v>
      </c>
      <c r="B2139">
        <v>0</v>
      </c>
      <c r="C2139">
        <v>4.5300000000000002E-3</v>
      </c>
      <c r="D2139">
        <v>0</v>
      </c>
    </row>
    <row r="2140" spans="1:4" x14ac:dyDescent="0.35">
      <c r="A2140" s="16" t="s">
        <v>2135</v>
      </c>
      <c r="B2140">
        <v>0</v>
      </c>
      <c r="C2140">
        <v>4.5300000000000002E-3</v>
      </c>
      <c r="D2140">
        <v>0</v>
      </c>
    </row>
    <row r="2141" spans="1:4" x14ac:dyDescent="0.35">
      <c r="A2141" s="16" t="s">
        <v>64</v>
      </c>
      <c r="B2141">
        <v>0.125</v>
      </c>
      <c r="C2141">
        <v>0.15831999999999999</v>
      </c>
      <c r="D2141">
        <v>0</v>
      </c>
    </row>
    <row r="2142" spans="1:4" x14ac:dyDescent="0.35">
      <c r="A2142" s="16" t="s">
        <v>2136</v>
      </c>
      <c r="B2142">
        <v>0</v>
      </c>
      <c r="C2142">
        <v>0.05</v>
      </c>
      <c r="D2142">
        <v>0.05</v>
      </c>
    </row>
    <row r="2143" spans="1:4" x14ac:dyDescent="0.35">
      <c r="A2143" s="16" t="s">
        <v>2137</v>
      </c>
      <c r="B2143">
        <v>0.17</v>
      </c>
      <c r="C2143">
        <v>1.52718</v>
      </c>
      <c r="D2143">
        <v>0</v>
      </c>
    </row>
    <row r="2144" spans="1:4" x14ac:dyDescent="0.35">
      <c r="A2144" s="16" t="s">
        <v>2138</v>
      </c>
      <c r="B2144">
        <v>0.21</v>
      </c>
      <c r="C2144">
        <v>0.35</v>
      </c>
      <c r="D2144">
        <v>0</v>
      </c>
    </row>
    <row r="2145" spans="1:4" x14ac:dyDescent="0.35">
      <c r="A2145" s="16" t="s">
        <v>2139</v>
      </c>
      <c r="B2145">
        <v>0.16700000000000001</v>
      </c>
      <c r="C2145">
        <v>3.74762</v>
      </c>
      <c r="D2145">
        <v>0</v>
      </c>
    </row>
    <row r="2146" spans="1:4" x14ac:dyDescent="0.35">
      <c r="A2146" s="16" t="s">
        <v>2140</v>
      </c>
      <c r="B2146">
        <v>0.125</v>
      </c>
      <c r="C2146">
        <v>0.40010000000000001</v>
      </c>
      <c r="D2146">
        <v>0</v>
      </c>
    </row>
    <row r="2147" spans="1:4" x14ac:dyDescent="0.35">
      <c r="A2147" s="16" t="s">
        <v>2141</v>
      </c>
      <c r="B2147">
        <v>0.21</v>
      </c>
      <c r="C2147">
        <v>0.9</v>
      </c>
      <c r="D2147">
        <v>0</v>
      </c>
    </row>
    <row r="2148" spans="1:4" x14ac:dyDescent="0.35">
      <c r="A2148" s="16" t="s">
        <v>2142</v>
      </c>
      <c r="B2148">
        <v>0.9133</v>
      </c>
      <c r="C2148">
        <v>2.818E-2</v>
      </c>
      <c r="D2148">
        <v>2.818E-2</v>
      </c>
    </row>
    <row r="2149" spans="1:4" x14ac:dyDescent="0.35">
      <c r="A2149" s="16">
        <v>104262</v>
      </c>
      <c r="B2149">
        <v>0.74663000000000002</v>
      </c>
      <c r="C2149">
        <v>3.6940000000000001E-2</v>
      </c>
      <c r="D2149">
        <v>3.6940000000000001E-2</v>
      </c>
    </row>
    <row r="2150" spans="1:4" x14ac:dyDescent="0.35">
      <c r="A2150" s="16" t="s">
        <v>2143</v>
      </c>
      <c r="B2150">
        <v>0</v>
      </c>
      <c r="C2150">
        <v>6.3400000000000001E-3</v>
      </c>
      <c r="D2150">
        <v>0</v>
      </c>
    </row>
    <row r="2151" spans="1:4" x14ac:dyDescent="0.35">
      <c r="A2151" s="16" t="s">
        <v>2144</v>
      </c>
      <c r="B2151">
        <v>1.0732999999999999</v>
      </c>
      <c r="C2151">
        <v>8.6300000000000002E-2</v>
      </c>
      <c r="D2151">
        <v>8.6300000000000002E-2</v>
      </c>
    </row>
    <row r="2152" spans="1:4" x14ac:dyDescent="0.35">
      <c r="A2152" s="16" t="s">
        <v>212</v>
      </c>
      <c r="B2152">
        <v>0.4133</v>
      </c>
      <c r="C2152">
        <v>3.6900000000000001E-3</v>
      </c>
      <c r="D2152">
        <v>3.6900000000000001E-3</v>
      </c>
    </row>
    <row r="2153" spans="1:4" x14ac:dyDescent="0.35">
      <c r="A2153" s="16" t="s">
        <v>2145</v>
      </c>
      <c r="B2153">
        <v>0.4133</v>
      </c>
      <c r="C2153">
        <v>5.6699999999999997E-3</v>
      </c>
      <c r="D2153">
        <v>5.6699999999999997E-3</v>
      </c>
    </row>
    <row r="2154" spans="1:4" x14ac:dyDescent="0.35">
      <c r="A2154" s="16" t="s">
        <v>2146</v>
      </c>
      <c r="B2154">
        <v>0</v>
      </c>
      <c r="C2154">
        <v>0.61</v>
      </c>
      <c r="D2154">
        <v>0</v>
      </c>
    </row>
    <row r="2155" spans="1:4" x14ac:dyDescent="0.35">
      <c r="A2155" s="16" t="s">
        <v>2147</v>
      </c>
      <c r="B2155">
        <v>0</v>
      </c>
      <c r="C2155">
        <v>4.5300000000000002E-3</v>
      </c>
      <c r="D2155">
        <v>0</v>
      </c>
    </row>
    <row r="2156" spans="1:4" x14ac:dyDescent="0.35">
      <c r="A2156" s="16" t="s">
        <v>2148</v>
      </c>
      <c r="B2156">
        <v>0.74329999999999996</v>
      </c>
      <c r="C2156">
        <v>2.5829999999999999E-2</v>
      </c>
      <c r="D2156">
        <v>2.5829999999999999E-2</v>
      </c>
    </row>
    <row r="2157" spans="1:4" x14ac:dyDescent="0.35">
      <c r="A2157" s="16" t="s">
        <v>2149</v>
      </c>
      <c r="B2157">
        <v>8.3000000000000004E-2</v>
      </c>
      <c r="C2157">
        <v>0.3</v>
      </c>
      <c r="D2157">
        <v>0</v>
      </c>
    </row>
    <row r="2158" spans="1:4" x14ac:dyDescent="0.35">
      <c r="A2158" s="16" t="s">
        <v>2150</v>
      </c>
      <c r="B2158">
        <v>0.185</v>
      </c>
      <c r="C2158">
        <v>0.92</v>
      </c>
      <c r="D2158">
        <v>0</v>
      </c>
    </row>
    <row r="2159" spans="1:4" x14ac:dyDescent="0.35">
      <c r="A2159" s="16" t="s">
        <v>2151</v>
      </c>
      <c r="B2159">
        <v>0.17</v>
      </c>
      <c r="C2159">
        <v>1.7</v>
      </c>
      <c r="D2159">
        <v>0</v>
      </c>
    </row>
    <row r="2160" spans="1:4" x14ac:dyDescent="0.35">
      <c r="A2160" s="16" t="s">
        <v>2152</v>
      </c>
      <c r="B2160">
        <v>0.5</v>
      </c>
      <c r="C2160">
        <v>8</v>
      </c>
      <c r="D2160">
        <v>0</v>
      </c>
    </row>
    <row r="2161" spans="1:4" x14ac:dyDescent="0.35">
      <c r="A2161" s="16" t="s">
        <v>2153</v>
      </c>
      <c r="B2161">
        <v>0.21</v>
      </c>
      <c r="C2161">
        <v>0.91539999999999999</v>
      </c>
      <c r="D2161">
        <v>0</v>
      </c>
    </row>
    <row r="2162" spans="1:4" x14ac:dyDescent="0.35">
      <c r="A2162" s="16" t="s">
        <v>2154</v>
      </c>
      <c r="B2162">
        <v>0</v>
      </c>
      <c r="C2162">
        <v>4.5300000000000002E-3</v>
      </c>
      <c r="D2162">
        <v>0</v>
      </c>
    </row>
    <row r="2163" spans="1:4" x14ac:dyDescent="0.35">
      <c r="A2163" s="16" t="s">
        <v>2155</v>
      </c>
      <c r="B2163">
        <v>0.74329999999999996</v>
      </c>
      <c r="C2163">
        <v>2.598E-2</v>
      </c>
      <c r="D2163">
        <v>2.598E-2</v>
      </c>
    </row>
    <row r="2164" spans="1:4" x14ac:dyDescent="0.35">
      <c r="A2164" s="16" t="s">
        <v>2156</v>
      </c>
      <c r="B2164">
        <v>0.25</v>
      </c>
      <c r="C2164">
        <v>2.1669999999999998E-2</v>
      </c>
      <c r="D2164">
        <v>2.1669999999999998E-2</v>
      </c>
    </row>
    <row r="2165" spans="1:4" x14ac:dyDescent="0.35">
      <c r="A2165" s="16" t="s">
        <v>2157</v>
      </c>
      <c r="B2165">
        <v>0</v>
      </c>
      <c r="C2165">
        <v>2.7100000000000002E-3</v>
      </c>
      <c r="D2165">
        <v>0</v>
      </c>
    </row>
    <row r="2166" spans="1:4" x14ac:dyDescent="0.35">
      <c r="A2166" s="16" t="s">
        <v>2158</v>
      </c>
      <c r="B2166">
        <v>0.16700000000000001</v>
      </c>
      <c r="C2166">
        <v>3.6498300000000001</v>
      </c>
      <c r="D2166">
        <v>0</v>
      </c>
    </row>
    <row r="2167" spans="1:4" x14ac:dyDescent="0.35">
      <c r="A2167" s="16" t="s">
        <v>2159</v>
      </c>
      <c r="B2167">
        <v>0.21</v>
      </c>
      <c r="C2167">
        <v>0.66539999999999999</v>
      </c>
      <c r="D2167">
        <v>0</v>
      </c>
    </row>
    <row r="2168" spans="1:4" x14ac:dyDescent="0.35">
      <c r="A2168" s="16" t="s">
        <v>2160</v>
      </c>
      <c r="B2168">
        <v>0.5</v>
      </c>
      <c r="C2168">
        <v>2.9069999999999999E-2</v>
      </c>
      <c r="D2168">
        <v>0</v>
      </c>
    </row>
    <row r="2169" spans="1:4" x14ac:dyDescent="0.35">
      <c r="A2169" s="16" t="s">
        <v>2161</v>
      </c>
      <c r="B2169">
        <v>0.25</v>
      </c>
      <c r="C2169">
        <v>0.23019999999999999</v>
      </c>
      <c r="D2169">
        <v>0.10536</v>
      </c>
    </row>
    <row r="2170" spans="1:4" x14ac:dyDescent="0.35">
      <c r="A2170" s="16" t="s">
        <v>2162</v>
      </c>
      <c r="B2170">
        <v>0.21</v>
      </c>
      <c r="C2170">
        <v>0.254</v>
      </c>
      <c r="D2170">
        <v>0</v>
      </c>
    </row>
    <row r="2171" spans="1:4" x14ac:dyDescent="0.35">
      <c r="A2171" s="16">
        <v>100161</v>
      </c>
      <c r="B2171">
        <v>0.58330000000000004</v>
      </c>
      <c r="C2171">
        <v>3.1660000000000001E-2</v>
      </c>
      <c r="D2171">
        <v>3.1660000000000001E-2</v>
      </c>
    </row>
    <row r="2172" spans="1:4" x14ac:dyDescent="0.35">
      <c r="A2172" s="16" t="s">
        <v>2163</v>
      </c>
      <c r="B2172">
        <v>0</v>
      </c>
      <c r="C2172">
        <v>0</v>
      </c>
      <c r="D2172">
        <v>0</v>
      </c>
    </row>
    <row r="2173" spans="1:4" x14ac:dyDescent="0.35">
      <c r="A2173" s="16" t="s">
        <v>2164</v>
      </c>
      <c r="B2173">
        <v>0</v>
      </c>
      <c r="C2173">
        <v>0</v>
      </c>
      <c r="D2173">
        <v>0</v>
      </c>
    </row>
    <row r="2174" spans="1:4" x14ac:dyDescent="0.35">
      <c r="A2174" s="16" t="s">
        <v>2165</v>
      </c>
      <c r="B2174">
        <v>0.74329999999999996</v>
      </c>
      <c r="C2174">
        <v>2.5229999999999999E-2</v>
      </c>
      <c r="D2174">
        <v>2.5229999999999999E-2</v>
      </c>
    </row>
    <row r="2175" spans="1:4" x14ac:dyDescent="0.35">
      <c r="A2175" s="16" t="s">
        <v>2166</v>
      </c>
      <c r="B2175">
        <v>0.16700000000000001</v>
      </c>
      <c r="C2175">
        <v>3</v>
      </c>
      <c r="D2175">
        <v>0</v>
      </c>
    </row>
    <row r="2176" spans="1:4" x14ac:dyDescent="0.35">
      <c r="A2176" s="16" t="s">
        <v>2167</v>
      </c>
      <c r="B2176">
        <v>0.125</v>
      </c>
      <c r="C2176">
        <v>0.14541999999999999</v>
      </c>
      <c r="D2176">
        <v>0</v>
      </c>
    </row>
    <row r="2177" spans="1:4" x14ac:dyDescent="0.35">
      <c r="A2177" s="16">
        <v>100353</v>
      </c>
      <c r="B2177">
        <v>0.82996999999999999</v>
      </c>
      <c r="C2177">
        <v>6.6379999999999995E-2</v>
      </c>
      <c r="D2177">
        <v>6.6379999999999995E-2</v>
      </c>
    </row>
    <row r="2178" spans="1:4" x14ac:dyDescent="0.35">
      <c r="A2178" s="16" t="s">
        <v>2168</v>
      </c>
      <c r="B2178">
        <v>0</v>
      </c>
      <c r="C2178">
        <v>0</v>
      </c>
      <c r="D2178">
        <v>0</v>
      </c>
    </row>
    <row r="2179" spans="1:4" x14ac:dyDescent="0.35">
      <c r="A2179" s="16" t="s">
        <v>2169</v>
      </c>
      <c r="B2179">
        <v>0</v>
      </c>
      <c r="C2179">
        <v>4.5300000000000002E-3</v>
      </c>
      <c r="D2179">
        <v>0</v>
      </c>
    </row>
    <row r="2180" spans="1:4" x14ac:dyDescent="0.35">
      <c r="A2180" s="16" t="s">
        <v>2170</v>
      </c>
      <c r="B2180">
        <v>0</v>
      </c>
      <c r="C2180">
        <v>4.5300000000000002E-3</v>
      </c>
      <c r="D2180">
        <v>0</v>
      </c>
    </row>
    <row r="2181" spans="1:4" x14ac:dyDescent="0.35">
      <c r="A2181" s="16" t="s">
        <v>2171</v>
      </c>
      <c r="B2181">
        <v>0</v>
      </c>
      <c r="C2181">
        <v>1.7746599999999999</v>
      </c>
      <c r="D2181">
        <v>0</v>
      </c>
    </row>
    <row r="2182" spans="1:4" x14ac:dyDescent="0.35">
      <c r="A2182" s="16" t="s">
        <v>2172</v>
      </c>
      <c r="B2182">
        <v>0.75</v>
      </c>
      <c r="C2182">
        <v>2.1669999999999998E-2</v>
      </c>
      <c r="D2182">
        <v>2.1669999999999998E-2</v>
      </c>
    </row>
    <row r="2183" spans="1:4" x14ac:dyDescent="0.35">
      <c r="A2183" s="16" t="s">
        <v>2173</v>
      </c>
      <c r="B2183">
        <v>0</v>
      </c>
      <c r="C2183">
        <v>1.4634199999999999</v>
      </c>
      <c r="D2183">
        <v>0</v>
      </c>
    </row>
    <row r="2184" spans="1:4" x14ac:dyDescent="0.35">
      <c r="A2184" s="16" t="s">
        <v>2174</v>
      </c>
      <c r="B2184">
        <v>0.74329999999999996</v>
      </c>
      <c r="C2184">
        <v>4.48E-2</v>
      </c>
      <c r="D2184">
        <v>4.48E-2</v>
      </c>
    </row>
    <row r="2185" spans="1:4" x14ac:dyDescent="0.35">
      <c r="A2185" s="16" t="s">
        <v>2175</v>
      </c>
      <c r="B2185">
        <v>0.25</v>
      </c>
      <c r="C2185">
        <v>6.9300000000000004E-3</v>
      </c>
      <c r="D2185">
        <v>6.9300000000000004E-3</v>
      </c>
    </row>
    <row r="2186" spans="1:4" x14ac:dyDescent="0.35">
      <c r="A2186" s="16" t="s">
        <v>2176</v>
      </c>
      <c r="B2186">
        <v>0</v>
      </c>
      <c r="C2186">
        <v>4.5300000000000002E-3</v>
      </c>
      <c r="D2186">
        <v>0</v>
      </c>
    </row>
    <row r="2187" spans="1:4" x14ac:dyDescent="0.35">
      <c r="A2187" s="16" t="s">
        <v>2177</v>
      </c>
      <c r="B2187">
        <v>0</v>
      </c>
      <c r="C2187">
        <v>4.5300000000000002E-3</v>
      </c>
      <c r="D2187">
        <v>0</v>
      </c>
    </row>
    <row r="2188" spans="1:4" x14ac:dyDescent="0.35">
      <c r="A2188" s="16" t="s">
        <v>2178</v>
      </c>
      <c r="B2188">
        <v>0.67500000000000004</v>
      </c>
      <c r="C2188">
        <v>4.351E-2</v>
      </c>
      <c r="D2188">
        <v>4.351E-2</v>
      </c>
    </row>
    <row r="2189" spans="1:4" x14ac:dyDescent="0.35">
      <c r="A2189" s="16" t="s">
        <v>2179</v>
      </c>
      <c r="B2189">
        <v>0</v>
      </c>
      <c r="C2189">
        <v>4.5300000000000002E-3</v>
      </c>
      <c r="D2189">
        <v>0</v>
      </c>
    </row>
    <row r="2190" spans="1:4" x14ac:dyDescent="0.35">
      <c r="A2190" s="16" t="s">
        <v>2180</v>
      </c>
      <c r="B2190">
        <v>0.74329999999999996</v>
      </c>
      <c r="C2190">
        <v>3.2320000000000002E-2</v>
      </c>
      <c r="D2190">
        <v>3.2320000000000002E-2</v>
      </c>
    </row>
    <row r="2191" spans="1:4" x14ac:dyDescent="0.35">
      <c r="A2191" s="16" t="s">
        <v>2181</v>
      </c>
      <c r="B2191">
        <v>0.33</v>
      </c>
      <c r="C2191">
        <v>2.1669999999999998E-2</v>
      </c>
      <c r="D2191">
        <v>2.1669999999999998E-2</v>
      </c>
    </row>
    <row r="2192" spans="1:4" x14ac:dyDescent="0.35">
      <c r="A2192" s="16" t="s">
        <v>2182</v>
      </c>
      <c r="B2192">
        <v>0</v>
      </c>
      <c r="C2192">
        <v>4.5300000000000002E-3</v>
      </c>
      <c r="D2192">
        <v>0</v>
      </c>
    </row>
    <row r="2193" spans="1:4" x14ac:dyDescent="0.35">
      <c r="A2193" s="16" t="s">
        <v>2183</v>
      </c>
      <c r="B2193">
        <v>0.25</v>
      </c>
      <c r="C2193">
        <v>8</v>
      </c>
      <c r="D2193">
        <v>0</v>
      </c>
    </row>
    <row r="2194" spans="1:4" x14ac:dyDescent="0.35">
      <c r="A2194" s="16" t="s">
        <v>2184</v>
      </c>
      <c r="B2194">
        <v>0.16700000000000001</v>
      </c>
      <c r="C2194">
        <v>3.6</v>
      </c>
      <c r="D2194">
        <v>0</v>
      </c>
    </row>
    <row r="2195" spans="1:4" x14ac:dyDescent="0.35">
      <c r="A2195" s="16" t="s">
        <v>2185</v>
      </c>
      <c r="B2195">
        <v>0.16700000000000001</v>
      </c>
      <c r="C2195">
        <v>3.7277300000000002</v>
      </c>
      <c r="D2195">
        <v>0</v>
      </c>
    </row>
    <row r="2196" spans="1:4" x14ac:dyDescent="0.35">
      <c r="A2196" s="16">
        <v>100077</v>
      </c>
      <c r="B2196">
        <v>0.4703</v>
      </c>
      <c r="C2196">
        <v>7.3419999999999999E-2</v>
      </c>
      <c r="D2196">
        <v>7.3419999999999999E-2</v>
      </c>
    </row>
    <row r="2197" spans="1:4" x14ac:dyDescent="0.35">
      <c r="A2197" s="16">
        <v>105932</v>
      </c>
      <c r="B2197">
        <v>0</v>
      </c>
      <c r="C2197">
        <v>1.4135899999999999</v>
      </c>
      <c r="D2197">
        <v>0</v>
      </c>
    </row>
    <row r="2198" spans="1:4" x14ac:dyDescent="0.35">
      <c r="A2198" s="16" t="s">
        <v>2186</v>
      </c>
      <c r="B2198">
        <v>0.16700000000000001</v>
      </c>
      <c r="C2198">
        <v>0.58660000000000001</v>
      </c>
      <c r="D2198">
        <v>0</v>
      </c>
    </row>
    <row r="2199" spans="1:4" x14ac:dyDescent="0.35">
      <c r="A2199" s="16" t="s">
        <v>2187</v>
      </c>
      <c r="B2199">
        <v>0</v>
      </c>
      <c r="C2199">
        <v>0</v>
      </c>
      <c r="D2199">
        <v>0</v>
      </c>
    </row>
    <row r="2200" spans="1:4" x14ac:dyDescent="0.35">
      <c r="A2200" s="16" t="s">
        <v>2188</v>
      </c>
      <c r="B2200">
        <v>0.08</v>
      </c>
      <c r="C2200">
        <v>4.8959999999999997E-2</v>
      </c>
      <c r="D2200">
        <v>1.4489999999999999E-2</v>
      </c>
    </row>
    <row r="2201" spans="1:4" x14ac:dyDescent="0.35">
      <c r="A2201" s="16" t="s">
        <v>2189</v>
      </c>
      <c r="B2201">
        <v>0</v>
      </c>
      <c r="C2201">
        <v>0</v>
      </c>
      <c r="D2201">
        <v>0</v>
      </c>
    </row>
    <row r="2202" spans="1:4" x14ac:dyDescent="0.35">
      <c r="A2202" s="16" t="s">
        <v>2190</v>
      </c>
      <c r="B2202">
        <v>0.50029999999999997</v>
      </c>
      <c r="C2202">
        <v>1.0869999999999999E-2</v>
      </c>
      <c r="D2202">
        <v>1.0869999999999999E-2</v>
      </c>
    </row>
    <row r="2203" spans="1:4" x14ac:dyDescent="0.35">
      <c r="A2203" s="16" t="s">
        <v>2191</v>
      </c>
      <c r="B2203">
        <v>0</v>
      </c>
      <c r="C2203">
        <v>2.5729999999999999E-2</v>
      </c>
      <c r="D2203">
        <v>0</v>
      </c>
    </row>
    <row r="2204" spans="1:4" x14ac:dyDescent="0.35">
      <c r="A2204" s="16" t="s">
        <v>2192</v>
      </c>
      <c r="B2204">
        <v>0.1</v>
      </c>
      <c r="C2204">
        <v>5.4600000000000003E-2</v>
      </c>
      <c r="D2204">
        <v>5.4600000000000003E-2</v>
      </c>
    </row>
    <row r="2205" spans="1:4" x14ac:dyDescent="0.35">
      <c r="A2205" s="16" t="s">
        <v>2193</v>
      </c>
      <c r="B2205">
        <v>0</v>
      </c>
      <c r="C2205">
        <v>4.5300000000000002E-3</v>
      </c>
      <c r="D2205">
        <v>0</v>
      </c>
    </row>
    <row r="2206" spans="1:4" x14ac:dyDescent="0.35">
      <c r="A2206" s="16">
        <v>105322</v>
      </c>
      <c r="B2206">
        <v>0</v>
      </c>
      <c r="C2206">
        <v>0</v>
      </c>
      <c r="D2206">
        <v>0</v>
      </c>
    </row>
    <row r="2207" spans="1:4" x14ac:dyDescent="0.35">
      <c r="A2207" s="16" t="s">
        <v>2194</v>
      </c>
      <c r="B2207">
        <v>0</v>
      </c>
      <c r="C2207">
        <v>4.5300000000000002E-3</v>
      </c>
      <c r="D2207">
        <v>0</v>
      </c>
    </row>
    <row r="2208" spans="1:4" x14ac:dyDescent="0.35">
      <c r="A2208" s="16" t="s">
        <v>2195</v>
      </c>
      <c r="B2208">
        <v>0.17</v>
      </c>
      <c r="C2208">
        <v>3.0453000000000001</v>
      </c>
      <c r="D2208">
        <v>0</v>
      </c>
    </row>
    <row r="2209" spans="1:4" x14ac:dyDescent="0.35">
      <c r="A2209" s="16" t="s">
        <v>2196</v>
      </c>
      <c r="B2209">
        <v>0.21</v>
      </c>
      <c r="C2209">
        <v>0.9</v>
      </c>
      <c r="D2209">
        <v>0</v>
      </c>
    </row>
    <row r="2210" spans="1:4" x14ac:dyDescent="0.35">
      <c r="A2210" s="16" t="s">
        <v>2197</v>
      </c>
      <c r="B2210">
        <v>0.25</v>
      </c>
      <c r="C2210">
        <v>8</v>
      </c>
      <c r="D2210">
        <v>0</v>
      </c>
    </row>
    <row r="2211" spans="1:4" x14ac:dyDescent="0.35">
      <c r="A2211" s="16" t="s">
        <v>2198</v>
      </c>
      <c r="B2211">
        <v>0.5</v>
      </c>
      <c r="C2211">
        <v>2.4629999999999999E-2</v>
      </c>
      <c r="D2211">
        <v>0</v>
      </c>
    </row>
    <row r="2212" spans="1:4" x14ac:dyDescent="0.35">
      <c r="A2212" s="16" t="s">
        <v>2199</v>
      </c>
      <c r="B2212">
        <v>8.3000000000000004E-2</v>
      </c>
      <c r="C2212">
        <v>8.3000000000000004E-2</v>
      </c>
      <c r="D2212">
        <v>8.3000000000000004E-2</v>
      </c>
    </row>
    <row r="2213" spans="1:4" x14ac:dyDescent="0.35">
      <c r="A2213" s="16" t="s">
        <v>2200</v>
      </c>
      <c r="B2213">
        <v>8.3000000000000004E-2</v>
      </c>
      <c r="C2213">
        <v>0.27</v>
      </c>
      <c r="D2213">
        <v>0</v>
      </c>
    </row>
    <row r="2214" spans="1:4" x14ac:dyDescent="0.35">
      <c r="A2214" s="16" t="s">
        <v>2201</v>
      </c>
      <c r="B2214">
        <v>0.16700000000000001</v>
      </c>
      <c r="C2214">
        <v>0.05</v>
      </c>
      <c r="D2214">
        <v>0</v>
      </c>
    </row>
    <row r="2215" spans="1:4" x14ac:dyDescent="0.35">
      <c r="A2215" s="16" t="s">
        <v>2202</v>
      </c>
      <c r="B2215">
        <v>0.17</v>
      </c>
      <c r="C2215">
        <v>1.31958</v>
      </c>
      <c r="D2215">
        <v>0</v>
      </c>
    </row>
    <row r="2216" spans="1:4" x14ac:dyDescent="0.35">
      <c r="A2216" s="16" t="s">
        <v>2203</v>
      </c>
      <c r="B2216">
        <v>0.125</v>
      </c>
      <c r="C2216">
        <v>0.23724000000000001</v>
      </c>
      <c r="D2216">
        <v>0</v>
      </c>
    </row>
    <row r="2217" spans="1:4" x14ac:dyDescent="0.35">
      <c r="A2217" s="16" t="s">
        <v>2204</v>
      </c>
      <c r="B2217">
        <v>0.1</v>
      </c>
      <c r="C2217">
        <v>0.16667000000000001</v>
      </c>
      <c r="D2217">
        <v>0.16667000000000001</v>
      </c>
    </row>
    <row r="2218" spans="1:4" x14ac:dyDescent="0.35">
      <c r="A2218" s="16" t="s">
        <v>2205</v>
      </c>
      <c r="B2218">
        <v>0.4133</v>
      </c>
      <c r="C2218">
        <v>0.03</v>
      </c>
      <c r="D2218">
        <v>0.03</v>
      </c>
    </row>
    <row r="2219" spans="1:4" x14ac:dyDescent="0.35">
      <c r="A2219" s="16" t="s">
        <v>2206</v>
      </c>
      <c r="B2219">
        <v>0</v>
      </c>
      <c r="C2219">
        <v>4.5300000000000002E-3</v>
      </c>
      <c r="D2219">
        <v>0</v>
      </c>
    </row>
    <row r="2220" spans="1:4" x14ac:dyDescent="0.35">
      <c r="A2220" s="16" t="s">
        <v>2207</v>
      </c>
      <c r="B2220">
        <v>0</v>
      </c>
      <c r="C2220">
        <v>6.3400000000000001E-3</v>
      </c>
      <c r="D2220">
        <v>0</v>
      </c>
    </row>
    <row r="2221" spans="1:4" x14ac:dyDescent="0.35">
      <c r="A2221" s="16" t="s">
        <v>2208</v>
      </c>
      <c r="B2221">
        <v>0.17</v>
      </c>
      <c r="C2221">
        <v>2</v>
      </c>
      <c r="D2221">
        <v>0</v>
      </c>
    </row>
    <row r="2222" spans="1:4" x14ac:dyDescent="0.35">
      <c r="A2222" s="16" t="s">
        <v>2209</v>
      </c>
      <c r="B2222">
        <v>0.16700000000000001</v>
      </c>
      <c r="C2222">
        <v>0.59643000000000002</v>
      </c>
      <c r="D2222">
        <v>0</v>
      </c>
    </row>
    <row r="2223" spans="1:4" x14ac:dyDescent="0.35">
      <c r="A2223" s="16" t="s">
        <v>155</v>
      </c>
      <c r="B2223">
        <v>0.25</v>
      </c>
      <c r="C2223">
        <v>0.33994999999999997</v>
      </c>
      <c r="D2223">
        <v>0</v>
      </c>
    </row>
    <row r="2224" spans="1:4" x14ac:dyDescent="0.35">
      <c r="A2224" s="16" t="s">
        <v>2210</v>
      </c>
      <c r="B2224">
        <v>8.3000000000000004E-2</v>
      </c>
      <c r="C2224">
        <v>0.219</v>
      </c>
      <c r="D2224">
        <v>0</v>
      </c>
    </row>
    <row r="2225" spans="1:4" x14ac:dyDescent="0.35">
      <c r="A2225" s="16" t="s">
        <v>2211</v>
      </c>
      <c r="B2225">
        <v>0</v>
      </c>
      <c r="C2225">
        <v>4.5300000000000002E-3</v>
      </c>
      <c r="D2225">
        <v>0</v>
      </c>
    </row>
    <row r="2226" spans="1:4" x14ac:dyDescent="0.35">
      <c r="A2226" s="16" t="s">
        <v>2212</v>
      </c>
      <c r="B2226">
        <v>0</v>
      </c>
      <c r="C2226">
        <v>2.87E-2</v>
      </c>
      <c r="D2226">
        <v>2.87E-2</v>
      </c>
    </row>
    <row r="2227" spans="1:4" x14ac:dyDescent="0.35">
      <c r="A2227" s="16" t="s">
        <v>2213</v>
      </c>
      <c r="B2227">
        <v>0.17</v>
      </c>
      <c r="C2227">
        <v>3</v>
      </c>
      <c r="D2227">
        <v>0</v>
      </c>
    </row>
    <row r="2228" spans="1:4" x14ac:dyDescent="0.35">
      <c r="A2228" s="16" t="s">
        <v>2214</v>
      </c>
      <c r="B2228">
        <v>0.125</v>
      </c>
      <c r="C2228">
        <v>0.18953</v>
      </c>
      <c r="D2228">
        <v>0</v>
      </c>
    </row>
    <row r="2229" spans="1:4" x14ac:dyDescent="0.35">
      <c r="A2229" s="16" t="s">
        <v>2215</v>
      </c>
      <c r="B2229">
        <v>0.125</v>
      </c>
      <c r="C2229">
        <v>0.08</v>
      </c>
      <c r="D2229">
        <v>0</v>
      </c>
    </row>
    <row r="2230" spans="1:4" x14ac:dyDescent="0.35">
      <c r="A2230" s="16" t="s">
        <v>2216</v>
      </c>
      <c r="B2230">
        <v>0.25</v>
      </c>
      <c r="C2230">
        <v>6</v>
      </c>
      <c r="D2230">
        <v>0</v>
      </c>
    </row>
    <row r="2231" spans="1:4" x14ac:dyDescent="0.35">
      <c r="A2231" s="16" t="s">
        <v>2217</v>
      </c>
      <c r="B2231">
        <v>0.125</v>
      </c>
      <c r="C2231">
        <v>4.1200000000000001E-2</v>
      </c>
      <c r="D2231">
        <v>0</v>
      </c>
    </row>
    <row r="2232" spans="1:4" x14ac:dyDescent="0.35">
      <c r="A2232" s="16" t="s">
        <v>2218</v>
      </c>
      <c r="B2232">
        <v>0.68030000000000002</v>
      </c>
      <c r="C2232">
        <v>4.5519999999999998E-2</v>
      </c>
      <c r="D2232">
        <v>4.5519999999999998E-2</v>
      </c>
    </row>
    <row r="2233" spans="1:4" x14ac:dyDescent="0.35">
      <c r="A2233" s="16" t="s">
        <v>2219</v>
      </c>
      <c r="B2233">
        <v>8.3000000000000004E-2</v>
      </c>
      <c r="C2233">
        <v>0.27</v>
      </c>
      <c r="D2233">
        <v>0</v>
      </c>
    </row>
    <row r="2234" spans="1:4" x14ac:dyDescent="0.35">
      <c r="A2234" s="16" t="s">
        <v>2220</v>
      </c>
      <c r="B2234">
        <v>0.16700000000000001</v>
      </c>
      <c r="C2234">
        <v>6.5</v>
      </c>
      <c r="D2234">
        <v>0</v>
      </c>
    </row>
    <row r="2235" spans="1:4" x14ac:dyDescent="0.35">
      <c r="A2235" s="16" t="s">
        <v>2221</v>
      </c>
      <c r="B2235">
        <v>0.125</v>
      </c>
      <c r="C2235">
        <v>0.24</v>
      </c>
      <c r="D2235">
        <v>0</v>
      </c>
    </row>
    <row r="2236" spans="1:4" x14ac:dyDescent="0.35">
      <c r="A2236" s="16" t="s">
        <v>2222</v>
      </c>
      <c r="B2236">
        <v>0</v>
      </c>
      <c r="C2236">
        <v>4.5300000000000002E-3</v>
      </c>
      <c r="D2236">
        <v>0</v>
      </c>
    </row>
    <row r="2237" spans="1:4" x14ac:dyDescent="0.35">
      <c r="A2237" s="16" t="s">
        <v>2223</v>
      </c>
      <c r="B2237">
        <v>0</v>
      </c>
      <c r="C2237">
        <v>7.7179999999999999E-2</v>
      </c>
      <c r="D2237">
        <v>0</v>
      </c>
    </row>
    <row r="2238" spans="1:4" x14ac:dyDescent="0.35">
      <c r="A2238" s="16" t="s">
        <v>2224</v>
      </c>
      <c r="B2238">
        <v>0.58030000000000004</v>
      </c>
      <c r="C2238">
        <v>3.807E-2</v>
      </c>
      <c r="D2238">
        <v>3.807E-2</v>
      </c>
    </row>
    <row r="2239" spans="1:4" x14ac:dyDescent="0.35">
      <c r="A2239" s="16" t="s">
        <v>2225</v>
      </c>
      <c r="B2239">
        <v>0.16700000000000001</v>
      </c>
      <c r="C2239">
        <v>2.8951199999999999</v>
      </c>
      <c r="D2239">
        <v>0</v>
      </c>
    </row>
    <row r="2240" spans="1:4" x14ac:dyDescent="0.35">
      <c r="A2240" s="16" t="s">
        <v>2226</v>
      </c>
      <c r="B2240">
        <v>0.25</v>
      </c>
      <c r="C2240">
        <v>0.3</v>
      </c>
      <c r="D2240">
        <v>0</v>
      </c>
    </row>
    <row r="2241" spans="1:4" x14ac:dyDescent="0.35">
      <c r="A2241" s="16" t="s">
        <v>2227</v>
      </c>
      <c r="B2241">
        <v>0.17</v>
      </c>
      <c r="C2241">
        <v>1.001E-2</v>
      </c>
      <c r="D2241">
        <v>1.001E-2</v>
      </c>
    </row>
    <row r="2242" spans="1:4" x14ac:dyDescent="0.35">
      <c r="A2242" s="16" t="s">
        <v>2228</v>
      </c>
      <c r="B2242">
        <v>0</v>
      </c>
      <c r="C2242">
        <v>0</v>
      </c>
      <c r="D2242">
        <v>0</v>
      </c>
    </row>
    <row r="2243" spans="1:4" x14ac:dyDescent="0.35">
      <c r="A2243" s="16" t="s">
        <v>2229</v>
      </c>
      <c r="B2243">
        <v>0</v>
      </c>
      <c r="C2243">
        <v>0.03</v>
      </c>
      <c r="D2243">
        <v>0</v>
      </c>
    </row>
    <row r="2244" spans="1:4" x14ac:dyDescent="0.35">
      <c r="A2244" s="16" t="s">
        <v>2230</v>
      </c>
      <c r="B2244">
        <v>0.125</v>
      </c>
      <c r="C2244">
        <v>6.6669999999999993E-2</v>
      </c>
      <c r="D2244">
        <v>0</v>
      </c>
    </row>
    <row r="2245" spans="1:4" x14ac:dyDescent="0.35">
      <c r="A2245" s="16" t="s">
        <v>2231</v>
      </c>
      <c r="B2245">
        <v>0.9133</v>
      </c>
      <c r="C2245">
        <v>2.9739999999999999E-2</v>
      </c>
      <c r="D2245">
        <v>2.9739999999999999E-2</v>
      </c>
    </row>
    <row r="2246" spans="1:4" x14ac:dyDescent="0.35">
      <c r="A2246" s="16" t="s">
        <v>2232</v>
      </c>
      <c r="B2246">
        <v>0.9133</v>
      </c>
      <c r="C2246">
        <v>5.9339999999999997E-2</v>
      </c>
      <c r="D2246">
        <v>5.9339999999999997E-2</v>
      </c>
    </row>
    <row r="2247" spans="1:4" x14ac:dyDescent="0.35">
      <c r="A2247" s="16" t="s">
        <v>2233</v>
      </c>
      <c r="B2247">
        <v>0</v>
      </c>
      <c r="C2247">
        <v>4.5300000000000002E-3</v>
      </c>
      <c r="D2247">
        <v>0</v>
      </c>
    </row>
    <row r="2248" spans="1:4" x14ac:dyDescent="0.35">
      <c r="A2248" s="16" t="s">
        <v>2234</v>
      </c>
      <c r="B2248">
        <v>0.1</v>
      </c>
      <c r="C2248">
        <v>0.45</v>
      </c>
      <c r="D2248">
        <v>0</v>
      </c>
    </row>
    <row r="2249" spans="1:4" x14ac:dyDescent="0.35">
      <c r="A2249" s="16" t="s">
        <v>2235</v>
      </c>
      <c r="B2249">
        <v>0.125</v>
      </c>
      <c r="C2249">
        <v>0.1</v>
      </c>
      <c r="D2249">
        <v>0</v>
      </c>
    </row>
    <row r="2250" spans="1:4" x14ac:dyDescent="0.35">
      <c r="A2250" s="16" t="s">
        <v>2236</v>
      </c>
      <c r="B2250">
        <v>0.25</v>
      </c>
      <c r="C2250">
        <v>0.33723999999999998</v>
      </c>
      <c r="D2250">
        <v>0</v>
      </c>
    </row>
    <row r="2251" spans="1:4" x14ac:dyDescent="0.35">
      <c r="A2251" s="16" t="s">
        <v>2237</v>
      </c>
      <c r="B2251">
        <v>0.68030000000000002</v>
      </c>
      <c r="C2251">
        <v>4.5519999999999998E-2</v>
      </c>
      <c r="D2251">
        <v>4.5519999999999998E-2</v>
      </c>
    </row>
    <row r="2252" spans="1:4" x14ac:dyDescent="0.35">
      <c r="A2252" s="16" t="s">
        <v>2238</v>
      </c>
      <c r="B2252">
        <v>0</v>
      </c>
      <c r="C2252">
        <v>0.12248000000000001</v>
      </c>
      <c r="D2252">
        <v>0</v>
      </c>
    </row>
    <row r="2253" spans="1:4" x14ac:dyDescent="0.35">
      <c r="A2253" s="16" t="s">
        <v>2239</v>
      </c>
      <c r="B2253">
        <v>0</v>
      </c>
      <c r="C2253">
        <v>0.5</v>
      </c>
      <c r="D2253">
        <v>0</v>
      </c>
    </row>
    <row r="2254" spans="1:4" x14ac:dyDescent="0.35">
      <c r="A2254" s="16" t="s">
        <v>2240</v>
      </c>
      <c r="B2254">
        <v>0.74329999999999996</v>
      </c>
      <c r="C2254">
        <v>2.1559999999999999E-2</v>
      </c>
      <c r="D2254">
        <v>2.1559999999999999E-2</v>
      </c>
    </row>
    <row r="2255" spans="1:4" x14ac:dyDescent="0.35">
      <c r="A2255" s="16" t="s">
        <v>2241</v>
      </c>
      <c r="B2255">
        <v>0</v>
      </c>
      <c r="C2255">
        <v>4.5300000000000002E-3</v>
      </c>
      <c r="D2255">
        <v>0</v>
      </c>
    </row>
    <row r="2256" spans="1:4" x14ac:dyDescent="0.35">
      <c r="A2256" s="16" t="s">
        <v>2242</v>
      </c>
      <c r="B2256">
        <v>0</v>
      </c>
      <c r="C2256">
        <v>8.8999999999999995E-4</v>
      </c>
      <c r="D2256">
        <v>0</v>
      </c>
    </row>
    <row r="2257" spans="1:4" x14ac:dyDescent="0.35">
      <c r="A2257" s="16" t="s">
        <v>2243</v>
      </c>
      <c r="B2257">
        <v>0.21</v>
      </c>
      <c r="C2257">
        <v>0.44</v>
      </c>
      <c r="D2257">
        <v>0</v>
      </c>
    </row>
    <row r="2258" spans="1:4" x14ac:dyDescent="0.35">
      <c r="A2258" s="16" t="s">
        <v>2244</v>
      </c>
      <c r="B2258">
        <v>0.16700000000000001</v>
      </c>
      <c r="C2258">
        <v>2.8</v>
      </c>
      <c r="D2258">
        <v>0</v>
      </c>
    </row>
    <row r="2259" spans="1:4" x14ac:dyDescent="0.35">
      <c r="A2259" s="16" t="s">
        <v>156</v>
      </c>
      <c r="B2259">
        <v>0.25</v>
      </c>
      <c r="C2259">
        <v>0.30453000000000002</v>
      </c>
      <c r="D2259">
        <v>0</v>
      </c>
    </row>
    <row r="2260" spans="1:4" x14ac:dyDescent="0.35">
      <c r="A2260" s="16" t="s">
        <v>2245</v>
      </c>
      <c r="B2260">
        <v>0.125</v>
      </c>
      <c r="C2260">
        <v>0.18953</v>
      </c>
      <c r="D2260">
        <v>0</v>
      </c>
    </row>
    <row r="2261" spans="1:4" x14ac:dyDescent="0.35">
      <c r="A2261" s="16" t="s">
        <v>2246</v>
      </c>
      <c r="B2261">
        <v>0.125</v>
      </c>
      <c r="C2261">
        <v>0.185</v>
      </c>
      <c r="D2261">
        <v>0</v>
      </c>
    </row>
    <row r="2262" spans="1:4" x14ac:dyDescent="0.35">
      <c r="A2262" s="16" t="s">
        <v>2247</v>
      </c>
      <c r="B2262">
        <v>0.9133</v>
      </c>
      <c r="C2262">
        <v>3.6170000000000001E-2</v>
      </c>
      <c r="D2262">
        <v>3.6170000000000001E-2</v>
      </c>
    </row>
    <row r="2263" spans="1:4" x14ac:dyDescent="0.35">
      <c r="A2263" s="16" t="s">
        <v>2248</v>
      </c>
      <c r="B2263">
        <v>0</v>
      </c>
      <c r="C2263">
        <v>4.5300000000000002E-3</v>
      </c>
      <c r="D2263">
        <v>0</v>
      </c>
    </row>
    <row r="2264" spans="1:4" x14ac:dyDescent="0.35">
      <c r="A2264" s="16" t="s">
        <v>2249</v>
      </c>
      <c r="B2264">
        <v>0.25</v>
      </c>
      <c r="C2264">
        <v>0.5</v>
      </c>
      <c r="D2264">
        <v>0</v>
      </c>
    </row>
    <row r="2265" spans="1:4" x14ac:dyDescent="0.35">
      <c r="A2265" s="16" t="s">
        <v>2250</v>
      </c>
      <c r="B2265">
        <v>0.17</v>
      </c>
      <c r="C2265">
        <v>1.7</v>
      </c>
      <c r="D2265">
        <v>0</v>
      </c>
    </row>
    <row r="2266" spans="1:4" x14ac:dyDescent="0.35">
      <c r="A2266" s="16" t="s">
        <v>2251</v>
      </c>
      <c r="B2266">
        <v>0.17</v>
      </c>
      <c r="C2266">
        <v>4</v>
      </c>
      <c r="D2266">
        <v>0</v>
      </c>
    </row>
    <row r="2267" spans="1:4" x14ac:dyDescent="0.35">
      <c r="A2267" s="16" t="s">
        <v>2252</v>
      </c>
      <c r="B2267">
        <v>0.16700000000000001</v>
      </c>
      <c r="C2267">
        <v>0.55076999999999998</v>
      </c>
      <c r="D2267">
        <v>0</v>
      </c>
    </row>
    <row r="2268" spans="1:4" x14ac:dyDescent="0.35">
      <c r="A2268" s="16" t="s">
        <v>2253</v>
      </c>
      <c r="B2268">
        <v>0</v>
      </c>
      <c r="C2268">
        <v>4.5300000000000002E-3</v>
      </c>
      <c r="D2268">
        <v>0</v>
      </c>
    </row>
    <row r="2269" spans="1:4" x14ac:dyDescent="0.35">
      <c r="A2269" s="16" t="s">
        <v>2254</v>
      </c>
      <c r="B2269">
        <v>0</v>
      </c>
      <c r="C2269">
        <v>1.52319</v>
      </c>
      <c r="D2269">
        <v>0</v>
      </c>
    </row>
    <row r="2270" spans="1:4" x14ac:dyDescent="0.35">
      <c r="A2270" s="16" t="s">
        <v>2255</v>
      </c>
      <c r="B2270">
        <v>0.9133</v>
      </c>
      <c r="C2270">
        <v>5.8790000000000002E-2</v>
      </c>
      <c r="D2270">
        <v>5.8790000000000002E-2</v>
      </c>
    </row>
    <row r="2271" spans="1:4" x14ac:dyDescent="0.35">
      <c r="A2271" s="16" t="s">
        <v>2256</v>
      </c>
      <c r="B2271">
        <v>0</v>
      </c>
      <c r="C2271">
        <v>4.5300000000000002E-3</v>
      </c>
      <c r="D2271">
        <v>0</v>
      </c>
    </row>
    <row r="2272" spans="1:4" x14ac:dyDescent="0.35">
      <c r="A2272" s="16" t="s">
        <v>2257</v>
      </c>
      <c r="B2272">
        <v>0.125</v>
      </c>
      <c r="C2272">
        <v>2.56</v>
      </c>
      <c r="D2272">
        <v>0</v>
      </c>
    </row>
    <row r="2273" spans="1:4" x14ac:dyDescent="0.35">
      <c r="A2273" s="16" t="s">
        <v>2258</v>
      </c>
      <c r="B2273">
        <v>0.21</v>
      </c>
      <c r="C2273">
        <v>0.65434000000000003</v>
      </c>
      <c r="D2273">
        <v>0</v>
      </c>
    </row>
    <row r="2274" spans="1:4" x14ac:dyDescent="0.35">
      <c r="A2274" s="16" t="s">
        <v>2259</v>
      </c>
      <c r="B2274">
        <v>0.125</v>
      </c>
      <c r="C2274">
        <v>0.17943000000000001</v>
      </c>
      <c r="D2274">
        <v>0</v>
      </c>
    </row>
    <row r="2275" spans="1:4" x14ac:dyDescent="0.35">
      <c r="A2275" s="16" t="s">
        <v>2260</v>
      </c>
      <c r="B2275">
        <v>0</v>
      </c>
      <c r="C2275">
        <v>2.5729999999999999E-2</v>
      </c>
      <c r="D2275">
        <v>0</v>
      </c>
    </row>
    <row r="2276" spans="1:4" x14ac:dyDescent="0.35">
      <c r="A2276" s="16">
        <v>101022</v>
      </c>
      <c r="B2276">
        <v>0.58330000000000004</v>
      </c>
      <c r="C2276">
        <v>1.2970000000000001E-2</v>
      </c>
      <c r="D2276">
        <v>1.2970000000000001E-2</v>
      </c>
    </row>
    <row r="2277" spans="1:4" x14ac:dyDescent="0.35">
      <c r="A2277" s="16" t="s">
        <v>2261</v>
      </c>
      <c r="B2277">
        <v>0.25</v>
      </c>
      <c r="C2277">
        <v>4.5</v>
      </c>
      <c r="D2277">
        <v>0</v>
      </c>
    </row>
    <row r="2278" spans="1:4" x14ac:dyDescent="0.35">
      <c r="A2278" s="16" t="s">
        <v>2262</v>
      </c>
      <c r="B2278">
        <v>0.16700000000000001</v>
      </c>
      <c r="C2278">
        <v>3.4797199999999999</v>
      </c>
      <c r="D2278">
        <v>0</v>
      </c>
    </row>
    <row r="2279" spans="1:4" x14ac:dyDescent="0.35">
      <c r="A2279" s="16" t="s">
        <v>2263</v>
      </c>
      <c r="B2279">
        <v>0.16700000000000001</v>
      </c>
      <c r="C2279">
        <v>0.57572999999999996</v>
      </c>
      <c r="D2279">
        <v>0</v>
      </c>
    </row>
    <row r="2280" spans="1:4" x14ac:dyDescent="0.35">
      <c r="A2280" s="16" t="s">
        <v>2264</v>
      </c>
      <c r="B2280">
        <v>0</v>
      </c>
      <c r="C2280">
        <v>4.5300000000000002E-3</v>
      </c>
      <c r="D2280">
        <v>0</v>
      </c>
    </row>
    <row r="2281" spans="1:4" x14ac:dyDescent="0.35">
      <c r="A2281" s="16" t="s">
        <v>2265</v>
      </c>
      <c r="B2281">
        <v>0.58030000000000004</v>
      </c>
      <c r="C2281">
        <v>2.4250000000000001E-2</v>
      </c>
      <c r="D2281">
        <v>2.4250000000000001E-2</v>
      </c>
    </row>
    <row r="2282" spans="1:4" x14ac:dyDescent="0.35">
      <c r="A2282" s="16" t="s">
        <v>2266</v>
      </c>
      <c r="B2282">
        <v>0</v>
      </c>
      <c r="C2282">
        <v>2.7100000000000002E-3</v>
      </c>
      <c r="D2282">
        <v>0</v>
      </c>
    </row>
    <row r="2283" spans="1:4" x14ac:dyDescent="0.35">
      <c r="A2283" s="16" t="s">
        <v>2267</v>
      </c>
      <c r="B2283">
        <v>0.35</v>
      </c>
      <c r="C2283">
        <v>4</v>
      </c>
      <c r="D2283">
        <v>0</v>
      </c>
    </row>
    <row r="2284" spans="1:4" x14ac:dyDescent="0.35">
      <c r="A2284" s="16" t="s">
        <v>2268</v>
      </c>
      <c r="B2284">
        <v>0.125</v>
      </c>
      <c r="C2284">
        <v>0.14541999999999999</v>
      </c>
      <c r="D2284">
        <v>0</v>
      </c>
    </row>
    <row r="2285" spans="1:4" x14ac:dyDescent="0.35">
      <c r="A2285" s="16" t="s">
        <v>2269</v>
      </c>
      <c r="B2285">
        <v>0</v>
      </c>
      <c r="C2285">
        <v>0.14696999999999999</v>
      </c>
      <c r="D2285">
        <v>0.14696999999999999</v>
      </c>
    </row>
    <row r="2286" spans="1:4" x14ac:dyDescent="0.35">
      <c r="A2286" s="16" t="s">
        <v>2270</v>
      </c>
      <c r="B2286">
        <v>0.1</v>
      </c>
      <c r="C2286">
        <v>0.13042999999999999</v>
      </c>
      <c r="D2286">
        <v>0.02</v>
      </c>
    </row>
    <row r="2287" spans="1:4" x14ac:dyDescent="0.35">
      <c r="A2287" s="16" t="s">
        <v>2271</v>
      </c>
      <c r="B2287">
        <v>0</v>
      </c>
      <c r="C2287">
        <v>4.5300000000000002E-3</v>
      </c>
      <c r="D2287">
        <v>0</v>
      </c>
    </row>
    <row r="2288" spans="1:4" x14ac:dyDescent="0.35">
      <c r="A2288" s="16" t="s">
        <v>2272</v>
      </c>
      <c r="B2288">
        <v>0</v>
      </c>
      <c r="C2288">
        <v>4.5300000000000002E-3</v>
      </c>
      <c r="D2288">
        <v>0</v>
      </c>
    </row>
    <row r="2289" spans="1:4" x14ac:dyDescent="0.35">
      <c r="A2289" s="16">
        <v>102679</v>
      </c>
      <c r="B2289">
        <v>1.32663</v>
      </c>
      <c r="C2289">
        <v>7.3029999999999998E-2</v>
      </c>
      <c r="D2289">
        <v>7.3029999999999998E-2</v>
      </c>
    </row>
    <row r="2290" spans="1:4" x14ac:dyDescent="0.35">
      <c r="A2290" s="16" t="s">
        <v>2273</v>
      </c>
      <c r="B2290">
        <v>0.75</v>
      </c>
      <c r="C2290">
        <v>2.1669999999999998E-2</v>
      </c>
      <c r="D2290">
        <v>2.1669999999999998E-2</v>
      </c>
    </row>
    <row r="2291" spans="1:4" x14ac:dyDescent="0.35">
      <c r="A2291" s="16" t="s">
        <v>2274</v>
      </c>
      <c r="B2291">
        <v>0.4133</v>
      </c>
      <c r="C2291">
        <v>5.6699999999999997E-3</v>
      </c>
      <c r="D2291">
        <v>5.6699999999999997E-3</v>
      </c>
    </row>
    <row r="2292" spans="1:4" x14ac:dyDescent="0.35">
      <c r="A2292" s="16" t="s">
        <v>2275</v>
      </c>
      <c r="B2292">
        <v>0.85</v>
      </c>
      <c r="C2292">
        <v>3.3329999999999999E-2</v>
      </c>
      <c r="D2292">
        <v>3.3329999999999999E-2</v>
      </c>
    </row>
    <row r="2293" spans="1:4" x14ac:dyDescent="0.35">
      <c r="A2293" s="16" t="s">
        <v>2276</v>
      </c>
      <c r="B2293">
        <v>0</v>
      </c>
      <c r="C2293">
        <v>4.5300000000000002E-3</v>
      </c>
      <c r="D2293">
        <v>0</v>
      </c>
    </row>
    <row r="2294" spans="1:4" x14ac:dyDescent="0.35">
      <c r="A2294" s="16" t="s">
        <v>2277</v>
      </c>
      <c r="B2294">
        <v>0.25</v>
      </c>
      <c r="C2294">
        <v>6.0978399999999997</v>
      </c>
      <c r="D2294">
        <v>0</v>
      </c>
    </row>
    <row r="2295" spans="1:4" x14ac:dyDescent="0.35">
      <c r="A2295" s="16">
        <v>200013</v>
      </c>
      <c r="B2295">
        <v>0</v>
      </c>
      <c r="C2295">
        <v>0.01</v>
      </c>
      <c r="D2295">
        <v>0</v>
      </c>
    </row>
    <row r="2296" spans="1:4" x14ac:dyDescent="0.35">
      <c r="A2296" s="16" t="s">
        <v>2278</v>
      </c>
      <c r="B2296">
        <v>0.08</v>
      </c>
      <c r="C2296">
        <v>3.5729999999999998E-2</v>
      </c>
      <c r="D2296">
        <v>3.5729999999999998E-2</v>
      </c>
    </row>
    <row r="2297" spans="1:4" x14ac:dyDescent="0.35">
      <c r="A2297" s="16" t="s">
        <v>2279</v>
      </c>
      <c r="B2297">
        <v>0.17</v>
      </c>
      <c r="C2297">
        <v>2.2200000000000002</v>
      </c>
      <c r="D2297">
        <v>0</v>
      </c>
    </row>
    <row r="2298" spans="1:4" x14ac:dyDescent="0.35">
      <c r="A2298" s="16" t="s">
        <v>2280</v>
      </c>
      <c r="B2298">
        <v>0.25</v>
      </c>
      <c r="C2298">
        <v>3</v>
      </c>
      <c r="D2298">
        <v>0</v>
      </c>
    </row>
    <row r="2299" spans="1:4" x14ac:dyDescent="0.35">
      <c r="A2299" s="16" t="s">
        <v>2281</v>
      </c>
      <c r="B2299">
        <v>0</v>
      </c>
      <c r="C2299">
        <v>2.4410000000000001E-2</v>
      </c>
      <c r="D2299">
        <v>2.4410000000000001E-2</v>
      </c>
    </row>
    <row r="2300" spans="1:4" x14ac:dyDescent="0.35">
      <c r="A2300" s="16" t="s">
        <v>2282</v>
      </c>
      <c r="B2300">
        <v>0</v>
      </c>
      <c r="C2300">
        <v>4.5300000000000002E-3</v>
      </c>
      <c r="D2300">
        <v>0</v>
      </c>
    </row>
    <row r="2301" spans="1:4" x14ac:dyDescent="0.35">
      <c r="A2301" s="16" t="s">
        <v>2283</v>
      </c>
      <c r="B2301">
        <v>0</v>
      </c>
      <c r="C2301">
        <v>8.7239999999999998E-2</v>
      </c>
      <c r="D2301">
        <v>0</v>
      </c>
    </row>
    <row r="2302" spans="1:4" x14ac:dyDescent="0.35">
      <c r="A2302" s="16" t="s">
        <v>2284</v>
      </c>
      <c r="B2302">
        <v>0.125</v>
      </c>
      <c r="C2302">
        <v>0.21251999999999999</v>
      </c>
      <c r="D2302">
        <v>0</v>
      </c>
    </row>
    <row r="2303" spans="1:4" x14ac:dyDescent="0.35">
      <c r="A2303" s="16" t="s">
        <v>2285</v>
      </c>
      <c r="B2303">
        <v>0</v>
      </c>
      <c r="C2303">
        <v>4.5300000000000002E-3</v>
      </c>
      <c r="D2303">
        <v>0</v>
      </c>
    </row>
    <row r="2304" spans="1:4" x14ac:dyDescent="0.35">
      <c r="A2304" s="16">
        <v>100854</v>
      </c>
      <c r="B2304">
        <v>0.16700000000000001</v>
      </c>
      <c r="C2304">
        <v>5.5500000000000002E-3</v>
      </c>
      <c r="D2304">
        <v>5.5500000000000002E-3</v>
      </c>
    </row>
    <row r="2305" spans="1:4" x14ac:dyDescent="0.35">
      <c r="A2305" s="16" t="s">
        <v>2286</v>
      </c>
      <c r="B2305">
        <v>0.74329999999999996</v>
      </c>
      <c r="C2305">
        <v>3.703E-2</v>
      </c>
      <c r="D2305">
        <v>3.703E-2</v>
      </c>
    </row>
    <row r="2306" spans="1:4" x14ac:dyDescent="0.35">
      <c r="A2306" s="16" t="s">
        <v>2287</v>
      </c>
      <c r="B2306">
        <v>0</v>
      </c>
      <c r="C2306">
        <v>4.5300000000000002E-3</v>
      </c>
      <c r="D2306">
        <v>0</v>
      </c>
    </row>
    <row r="2307" spans="1:4" x14ac:dyDescent="0.35">
      <c r="A2307" s="16" t="s">
        <v>2288</v>
      </c>
      <c r="B2307">
        <v>0.125</v>
      </c>
      <c r="C2307">
        <v>0.50438000000000005</v>
      </c>
      <c r="D2307">
        <v>0</v>
      </c>
    </row>
    <row r="2308" spans="1:4" x14ac:dyDescent="0.35">
      <c r="A2308" s="16" t="s">
        <v>2289</v>
      </c>
      <c r="B2308">
        <v>0.17</v>
      </c>
      <c r="C2308">
        <v>5</v>
      </c>
      <c r="D2308">
        <v>0</v>
      </c>
    </row>
    <row r="2309" spans="1:4" x14ac:dyDescent="0.35">
      <c r="A2309" s="16" t="s">
        <v>2290</v>
      </c>
      <c r="B2309">
        <v>0.16700000000000001</v>
      </c>
      <c r="C2309">
        <v>0.35271000000000002</v>
      </c>
      <c r="D2309">
        <v>0</v>
      </c>
    </row>
    <row r="2310" spans="1:4" x14ac:dyDescent="0.35">
      <c r="A2310" s="16" t="s">
        <v>2291</v>
      </c>
      <c r="B2310">
        <v>0.16700000000000001</v>
      </c>
      <c r="C2310">
        <v>2.8208299999999999</v>
      </c>
      <c r="D2310">
        <v>0</v>
      </c>
    </row>
    <row r="2311" spans="1:4" x14ac:dyDescent="0.35">
      <c r="A2311" s="16" t="s">
        <v>2292</v>
      </c>
      <c r="B2311">
        <v>0.21</v>
      </c>
      <c r="C2311">
        <v>0.67752000000000001</v>
      </c>
      <c r="D2311">
        <v>0</v>
      </c>
    </row>
    <row r="2312" spans="1:4" x14ac:dyDescent="0.35">
      <c r="A2312" s="16" t="s">
        <v>98</v>
      </c>
      <c r="B2312">
        <v>0.125</v>
      </c>
      <c r="C2312">
        <v>0.17943000000000001</v>
      </c>
      <c r="D2312">
        <v>0</v>
      </c>
    </row>
    <row r="2313" spans="1:4" x14ac:dyDescent="0.35">
      <c r="A2313" s="16" t="s">
        <v>2293</v>
      </c>
      <c r="B2313">
        <v>0</v>
      </c>
      <c r="C2313">
        <v>0</v>
      </c>
      <c r="D2313">
        <v>0</v>
      </c>
    </row>
    <row r="2314" spans="1:4" x14ac:dyDescent="0.35">
      <c r="A2314" s="16" t="s">
        <v>2294</v>
      </c>
      <c r="B2314">
        <v>0</v>
      </c>
      <c r="C2314">
        <v>0</v>
      </c>
      <c r="D2314">
        <v>0</v>
      </c>
    </row>
    <row r="2315" spans="1:4" x14ac:dyDescent="0.35">
      <c r="A2315" s="16" t="s">
        <v>2295</v>
      </c>
      <c r="B2315">
        <v>0.25330000000000003</v>
      </c>
      <c r="C2315">
        <v>9.3399999999999993E-3</v>
      </c>
      <c r="D2315">
        <v>9.3399999999999993E-3</v>
      </c>
    </row>
    <row r="2316" spans="1:4" x14ac:dyDescent="0.35">
      <c r="A2316" s="16" t="s">
        <v>2296</v>
      </c>
      <c r="B2316">
        <v>0</v>
      </c>
      <c r="C2316">
        <v>4.5300000000000002E-3</v>
      </c>
      <c r="D2316">
        <v>0</v>
      </c>
    </row>
    <row r="2317" spans="1:4" x14ac:dyDescent="0.35">
      <c r="A2317" s="16" t="s">
        <v>2297</v>
      </c>
      <c r="B2317">
        <v>0.16700000000000001</v>
      </c>
      <c r="C2317">
        <v>0.25</v>
      </c>
      <c r="D2317">
        <v>0</v>
      </c>
    </row>
    <row r="2318" spans="1:4" x14ac:dyDescent="0.35">
      <c r="A2318" s="16" t="s">
        <v>2298</v>
      </c>
      <c r="B2318">
        <v>0.16700000000000001</v>
      </c>
      <c r="C2318">
        <v>3.3329999999999999E-2</v>
      </c>
      <c r="D2318">
        <v>3.3329999999999999E-2</v>
      </c>
    </row>
    <row r="2319" spans="1:4" x14ac:dyDescent="0.35">
      <c r="A2319" s="16" t="s">
        <v>2299</v>
      </c>
      <c r="B2319">
        <v>0</v>
      </c>
      <c r="C2319">
        <v>0</v>
      </c>
      <c r="D2319">
        <v>0</v>
      </c>
    </row>
    <row r="2320" spans="1:4" x14ac:dyDescent="0.35">
      <c r="A2320" s="16" t="s">
        <v>315</v>
      </c>
      <c r="B2320">
        <v>0.9133</v>
      </c>
      <c r="C2320">
        <v>2.511E-2</v>
      </c>
      <c r="D2320">
        <v>1.8159999999999999E-2</v>
      </c>
    </row>
    <row r="2321" spans="1:4" x14ac:dyDescent="0.35">
      <c r="A2321" s="16" t="s">
        <v>2300</v>
      </c>
      <c r="B2321">
        <v>0.16700000000000001</v>
      </c>
      <c r="C2321">
        <v>6.43E-3</v>
      </c>
      <c r="D2321">
        <v>6.43E-3</v>
      </c>
    </row>
    <row r="2322" spans="1:4" x14ac:dyDescent="0.35">
      <c r="A2322" s="16">
        <v>105119</v>
      </c>
      <c r="B2322">
        <v>0</v>
      </c>
      <c r="C2322">
        <v>0</v>
      </c>
      <c r="D2322">
        <v>0</v>
      </c>
    </row>
    <row r="2323" spans="1:4" x14ac:dyDescent="0.35">
      <c r="A2323" s="16" t="s">
        <v>2301</v>
      </c>
      <c r="B2323">
        <v>0.33329999999999999</v>
      </c>
      <c r="C2323">
        <v>5.2670000000000002E-2</v>
      </c>
      <c r="D2323">
        <v>5.2670000000000002E-2</v>
      </c>
    </row>
    <row r="2324" spans="1:4" x14ac:dyDescent="0.35">
      <c r="A2324" s="16" t="s">
        <v>2302</v>
      </c>
      <c r="B2324">
        <v>0.6633</v>
      </c>
      <c r="C2324">
        <v>7.3219999999999993E-2</v>
      </c>
      <c r="D2324">
        <v>7.3219999999999993E-2</v>
      </c>
    </row>
    <row r="2325" spans="1:4" x14ac:dyDescent="0.35">
      <c r="A2325" s="16" t="s">
        <v>2303</v>
      </c>
      <c r="B2325">
        <v>0</v>
      </c>
      <c r="C2325">
        <v>4.5300000000000002E-3</v>
      </c>
      <c r="D2325">
        <v>0</v>
      </c>
    </row>
    <row r="2326" spans="1:4" x14ac:dyDescent="0.35">
      <c r="A2326" s="16" t="s">
        <v>2304</v>
      </c>
      <c r="B2326">
        <v>0.21</v>
      </c>
      <c r="C2326">
        <v>0.9</v>
      </c>
      <c r="D2326">
        <v>0</v>
      </c>
    </row>
    <row r="2327" spans="1:4" x14ac:dyDescent="0.35">
      <c r="A2327" s="16" t="s">
        <v>2305</v>
      </c>
      <c r="B2327">
        <v>0.125</v>
      </c>
      <c r="C2327">
        <v>0.97192000000000001</v>
      </c>
      <c r="D2327">
        <v>0</v>
      </c>
    </row>
    <row r="2328" spans="1:4" x14ac:dyDescent="0.35">
      <c r="A2328" s="16">
        <v>104267</v>
      </c>
      <c r="B2328">
        <v>0</v>
      </c>
      <c r="C2328">
        <v>0.35</v>
      </c>
      <c r="D2328">
        <v>0</v>
      </c>
    </row>
    <row r="2329" spans="1:4" x14ac:dyDescent="0.35">
      <c r="A2329" s="16" t="s">
        <v>2306</v>
      </c>
      <c r="B2329">
        <v>0</v>
      </c>
      <c r="C2329">
        <v>2.299E-2</v>
      </c>
      <c r="D2329">
        <v>0</v>
      </c>
    </row>
    <row r="2330" spans="1:4" x14ac:dyDescent="0.35">
      <c r="A2330" s="16" t="s">
        <v>2307</v>
      </c>
      <c r="B2330">
        <v>0</v>
      </c>
      <c r="C2330">
        <v>4.5300000000000002E-3</v>
      </c>
      <c r="D2330">
        <v>0</v>
      </c>
    </row>
    <row r="2331" spans="1:4" x14ac:dyDescent="0.35">
      <c r="A2331" s="16" t="s">
        <v>2308</v>
      </c>
      <c r="B2331">
        <v>0.17</v>
      </c>
      <c r="C2331">
        <v>1.7</v>
      </c>
      <c r="D2331">
        <v>0</v>
      </c>
    </row>
    <row r="2332" spans="1:4" x14ac:dyDescent="0.35">
      <c r="A2332" s="16" t="s">
        <v>257</v>
      </c>
      <c r="B2332">
        <v>0.16700000000000001</v>
      </c>
      <c r="C2332">
        <v>0.65961999999999998</v>
      </c>
      <c r="D2332">
        <v>0</v>
      </c>
    </row>
    <row r="2333" spans="1:4" x14ac:dyDescent="0.35">
      <c r="A2333" s="16" t="s">
        <v>2309</v>
      </c>
      <c r="B2333">
        <v>0.25</v>
      </c>
      <c r="C2333">
        <v>3.3</v>
      </c>
      <c r="D2333">
        <v>0</v>
      </c>
    </row>
    <row r="2334" spans="1:4" x14ac:dyDescent="0.35">
      <c r="A2334" s="16" t="s">
        <v>2310</v>
      </c>
      <c r="B2334">
        <v>0.4133</v>
      </c>
      <c r="C2334">
        <v>7.1300000000000001E-3</v>
      </c>
      <c r="D2334">
        <v>7.1300000000000001E-3</v>
      </c>
    </row>
    <row r="2335" spans="1:4" x14ac:dyDescent="0.35">
      <c r="A2335" s="16" t="s">
        <v>2311</v>
      </c>
      <c r="B2335">
        <v>0</v>
      </c>
      <c r="C2335">
        <v>4.5300000000000002E-3</v>
      </c>
      <c r="D2335">
        <v>0</v>
      </c>
    </row>
    <row r="2336" spans="1:4" x14ac:dyDescent="0.35">
      <c r="A2336" s="16" t="s">
        <v>2312</v>
      </c>
      <c r="B2336">
        <v>0</v>
      </c>
      <c r="C2336">
        <v>4.5300000000000002E-3</v>
      </c>
      <c r="D2336">
        <v>0</v>
      </c>
    </row>
    <row r="2337" spans="1:4" x14ac:dyDescent="0.35">
      <c r="A2337" s="16" t="s">
        <v>2313</v>
      </c>
      <c r="B2337">
        <v>0</v>
      </c>
      <c r="C2337">
        <v>4.5300000000000002E-3</v>
      </c>
      <c r="D2337">
        <v>0</v>
      </c>
    </row>
    <row r="2338" spans="1:4" x14ac:dyDescent="0.35">
      <c r="A2338" s="16" t="s">
        <v>2314</v>
      </c>
      <c r="B2338">
        <v>0</v>
      </c>
      <c r="C2338">
        <v>4.5300000000000002E-3</v>
      </c>
      <c r="D2338">
        <v>0</v>
      </c>
    </row>
    <row r="2339" spans="1:4" x14ac:dyDescent="0.35">
      <c r="A2339" s="16" t="s">
        <v>2315</v>
      </c>
      <c r="B2339">
        <v>0.75</v>
      </c>
      <c r="C2339">
        <v>0.15665999999999999</v>
      </c>
      <c r="D2339">
        <v>0.15665999999999999</v>
      </c>
    </row>
    <row r="2340" spans="1:4" x14ac:dyDescent="0.35">
      <c r="A2340" s="16" t="s">
        <v>2316</v>
      </c>
      <c r="B2340">
        <v>0.16700000000000001</v>
      </c>
      <c r="C2340">
        <v>2</v>
      </c>
      <c r="D2340">
        <v>0</v>
      </c>
    </row>
    <row r="2341" spans="1:4" x14ac:dyDescent="0.35">
      <c r="A2341" s="16" t="s">
        <v>2317</v>
      </c>
      <c r="B2341">
        <v>0.85</v>
      </c>
      <c r="C2341">
        <v>3.3329999999999999E-2</v>
      </c>
      <c r="D2341">
        <v>3.3329999999999999E-2</v>
      </c>
    </row>
    <row r="2342" spans="1:4" x14ac:dyDescent="0.35">
      <c r="A2342" s="16" t="s">
        <v>2318</v>
      </c>
      <c r="B2342">
        <v>0</v>
      </c>
      <c r="C2342">
        <v>6.3400000000000001E-3</v>
      </c>
      <c r="D2342">
        <v>0</v>
      </c>
    </row>
    <row r="2343" spans="1:4" x14ac:dyDescent="0.35">
      <c r="A2343" s="16" t="s">
        <v>2319</v>
      </c>
      <c r="B2343">
        <v>0.25</v>
      </c>
      <c r="C2343">
        <v>3</v>
      </c>
      <c r="D2343">
        <v>0</v>
      </c>
    </row>
    <row r="2344" spans="1:4" x14ac:dyDescent="0.35">
      <c r="A2344" s="16" t="s">
        <v>61</v>
      </c>
      <c r="B2344">
        <v>0.125</v>
      </c>
      <c r="C2344">
        <v>0.21704999999999999</v>
      </c>
      <c r="D2344">
        <v>0</v>
      </c>
    </row>
    <row r="2345" spans="1:4" x14ac:dyDescent="0.35">
      <c r="A2345" s="16" t="s">
        <v>2320</v>
      </c>
      <c r="B2345">
        <v>0</v>
      </c>
      <c r="C2345">
        <v>0</v>
      </c>
      <c r="D2345">
        <v>0</v>
      </c>
    </row>
    <row r="2346" spans="1:4" x14ac:dyDescent="0.35">
      <c r="A2346" s="16" t="s">
        <v>2321</v>
      </c>
      <c r="B2346">
        <v>0.16700000000000001</v>
      </c>
      <c r="C2346">
        <v>1.4634199999999999</v>
      </c>
      <c r="D2346">
        <v>0</v>
      </c>
    </row>
    <row r="2347" spans="1:4" x14ac:dyDescent="0.35">
      <c r="A2347" s="16" t="s">
        <v>199</v>
      </c>
      <c r="B2347">
        <v>0.58030000000000004</v>
      </c>
      <c r="C2347">
        <v>4.5300000000000002E-3</v>
      </c>
      <c r="D2347">
        <v>4.5300000000000002E-3</v>
      </c>
    </row>
    <row r="2348" spans="1:4" x14ac:dyDescent="0.35">
      <c r="A2348" s="16" t="s">
        <v>2322</v>
      </c>
      <c r="B2348">
        <v>0</v>
      </c>
      <c r="C2348">
        <v>8.8999999999999995E-4</v>
      </c>
      <c r="D2348">
        <v>0</v>
      </c>
    </row>
    <row r="2349" spans="1:4" x14ac:dyDescent="0.35">
      <c r="A2349" s="16" t="s">
        <v>2323</v>
      </c>
      <c r="B2349">
        <v>0.17</v>
      </c>
      <c r="C2349">
        <v>1.1953</v>
      </c>
      <c r="D2349">
        <v>0</v>
      </c>
    </row>
    <row r="2350" spans="1:4" x14ac:dyDescent="0.35">
      <c r="A2350" s="16" t="s">
        <v>2324</v>
      </c>
      <c r="B2350">
        <v>0.25</v>
      </c>
      <c r="C2350">
        <v>0.25452999999999998</v>
      </c>
      <c r="D2350">
        <v>0</v>
      </c>
    </row>
    <row r="2351" spans="1:4" x14ac:dyDescent="0.35">
      <c r="A2351" s="22">
        <v>44622</v>
      </c>
      <c r="B2351">
        <v>0.4133</v>
      </c>
      <c r="C2351">
        <v>0.01</v>
      </c>
      <c r="D2351">
        <v>0.01</v>
      </c>
    </row>
    <row r="2352" spans="1:4" x14ac:dyDescent="0.35">
      <c r="A2352" s="16">
        <v>100599</v>
      </c>
      <c r="B2352">
        <v>0.50329999999999997</v>
      </c>
      <c r="C2352">
        <v>5.7299999999999999E-3</v>
      </c>
      <c r="D2352">
        <v>5.7299999999999999E-3</v>
      </c>
    </row>
    <row r="2353" spans="1:4" x14ac:dyDescent="0.35">
      <c r="A2353" s="16" t="s">
        <v>2325</v>
      </c>
      <c r="B2353">
        <v>0.16700000000000001</v>
      </c>
      <c r="C2353">
        <v>4</v>
      </c>
      <c r="D2353">
        <v>0</v>
      </c>
    </row>
    <row r="2354" spans="1:4" x14ac:dyDescent="0.35">
      <c r="A2354" s="16" t="s">
        <v>2326</v>
      </c>
      <c r="B2354">
        <v>0.9133</v>
      </c>
      <c r="C2354">
        <v>7.5469999999999995E-2</v>
      </c>
      <c r="D2354">
        <v>7.5469999999999995E-2</v>
      </c>
    </row>
    <row r="2355" spans="1:4" x14ac:dyDescent="0.35">
      <c r="A2355" s="16">
        <v>103954</v>
      </c>
      <c r="B2355">
        <v>0.74329999999999996</v>
      </c>
      <c r="C2355">
        <v>3.3890000000000003E-2</v>
      </c>
      <c r="D2355">
        <v>3.3890000000000003E-2</v>
      </c>
    </row>
    <row r="2356" spans="1:4" x14ac:dyDescent="0.35">
      <c r="A2356" s="16" t="s">
        <v>2327</v>
      </c>
      <c r="B2356">
        <v>0</v>
      </c>
      <c r="C2356">
        <v>4.5300000000000002E-3</v>
      </c>
      <c r="D2356">
        <v>0</v>
      </c>
    </row>
    <row r="2357" spans="1:4" x14ac:dyDescent="0.35">
      <c r="A2357" s="16" t="s">
        <v>2328</v>
      </c>
      <c r="B2357">
        <v>0.185</v>
      </c>
      <c r="C2357">
        <v>0.46500000000000002</v>
      </c>
      <c r="D2357">
        <v>0</v>
      </c>
    </row>
    <row r="2358" spans="1:4" x14ac:dyDescent="0.35">
      <c r="A2358" s="16" t="s">
        <v>2329</v>
      </c>
      <c r="B2358">
        <v>0.17</v>
      </c>
      <c r="C2358">
        <v>1.52718</v>
      </c>
      <c r="D2358">
        <v>0</v>
      </c>
    </row>
    <row r="2359" spans="1:4" x14ac:dyDescent="0.35">
      <c r="A2359" s="16" t="s">
        <v>103</v>
      </c>
      <c r="B2359">
        <v>0.25</v>
      </c>
      <c r="C2359">
        <v>0.26541999999999999</v>
      </c>
      <c r="D2359">
        <v>0</v>
      </c>
    </row>
    <row r="2360" spans="1:4" x14ac:dyDescent="0.35">
      <c r="A2360" s="16" t="s">
        <v>2330</v>
      </c>
      <c r="B2360">
        <v>0.68030000000000002</v>
      </c>
      <c r="C2360">
        <v>4.5519999999999998E-2</v>
      </c>
      <c r="D2360">
        <v>4.5519999999999998E-2</v>
      </c>
    </row>
    <row r="2361" spans="1:4" x14ac:dyDescent="0.35">
      <c r="A2361" s="16" t="s">
        <v>2331</v>
      </c>
      <c r="B2361">
        <v>0.1</v>
      </c>
      <c r="C2361">
        <v>3.4720000000000001E-2</v>
      </c>
      <c r="D2361">
        <v>3.4720000000000001E-2</v>
      </c>
    </row>
    <row r="2362" spans="1:4" x14ac:dyDescent="0.35">
      <c r="A2362" s="16" t="s">
        <v>2332</v>
      </c>
      <c r="B2362">
        <v>0.5</v>
      </c>
      <c r="C2362">
        <v>2.0830000000000001E-2</v>
      </c>
      <c r="D2362">
        <v>2.0830000000000001E-2</v>
      </c>
    </row>
    <row r="2363" spans="1:4" x14ac:dyDescent="0.35">
      <c r="A2363" s="16" t="s">
        <v>2333</v>
      </c>
      <c r="B2363">
        <v>0</v>
      </c>
      <c r="C2363">
        <v>4.5300000000000002E-3</v>
      </c>
      <c r="D2363">
        <v>0</v>
      </c>
    </row>
    <row r="2364" spans="1:4" x14ac:dyDescent="0.35">
      <c r="A2364" s="16" t="s">
        <v>2334</v>
      </c>
      <c r="B2364">
        <v>0</v>
      </c>
      <c r="C2364">
        <v>4.5300000000000002E-3</v>
      </c>
      <c r="D2364">
        <v>0</v>
      </c>
    </row>
    <row r="2365" spans="1:4" x14ac:dyDescent="0.35">
      <c r="A2365" s="16" t="s">
        <v>2335</v>
      </c>
      <c r="B2365">
        <v>0.5</v>
      </c>
      <c r="C2365">
        <v>10.072480000000001</v>
      </c>
      <c r="D2365">
        <v>0</v>
      </c>
    </row>
    <row r="2366" spans="1:4" x14ac:dyDescent="0.35">
      <c r="A2366" s="16" t="s">
        <v>2336</v>
      </c>
      <c r="B2366">
        <v>0.25</v>
      </c>
      <c r="C2366">
        <v>3.04759</v>
      </c>
      <c r="D2366">
        <v>0</v>
      </c>
    </row>
    <row r="2367" spans="1:4" x14ac:dyDescent="0.35">
      <c r="A2367" s="16" t="s">
        <v>2337</v>
      </c>
      <c r="B2367">
        <v>0.21</v>
      </c>
      <c r="C2367">
        <v>0.16667000000000001</v>
      </c>
      <c r="D2367">
        <v>0.16667000000000001</v>
      </c>
    </row>
    <row r="2368" spans="1:4" x14ac:dyDescent="0.35">
      <c r="A2368" s="16" t="s">
        <v>2338</v>
      </c>
      <c r="B2368">
        <v>8.3000000000000004E-2</v>
      </c>
      <c r="C2368">
        <v>0.31</v>
      </c>
      <c r="D2368">
        <v>0</v>
      </c>
    </row>
    <row r="2369" spans="1:4" x14ac:dyDescent="0.35">
      <c r="A2369" s="16" t="s">
        <v>2339</v>
      </c>
      <c r="B2369">
        <v>0</v>
      </c>
      <c r="C2369">
        <v>4.5300000000000002E-3</v>
      </c>
      <c r="D2369">
        <v>0</v>
      </c>
    </row>
    <row r="2370" spans="1:4" x14ac:dyDescent="0.35">
      <c r="A2370" s="16" t="s">
        <v>2340</v>
      </c>
      <c r="B2370">
        <v>0.17</v>
      </c>
      <c r="C2370">
        <v>4.5</v>
      </c>
      <c r="D2370">
        <v>0</v>
      </c>
    </row>
    <row r="2371" spans="1:4" x14ac:dyDescent="0.35">
      <c r="A2371" s="16" t="s">
        <v>2341</v>
      </c>
      <c r="B2371">
        <v>0.16700000000000001</v>
      </c>
      <c r="C2371">
        <v>0.59643000000000002</v>
      </c>
      <c r="D2371">
        <v>0</v>
      </c>
    </row>
    <row r="2372" spans="1:4" x14ac:dyDescent="0.35">
      <c r="A2372" s="16" t="s">
        <v>2342</v>
      </c>
      <c r="B2372">
        <v>0</v>
      </c>
      <c r="C2372">
        <v>4.5300000000000002E-3</v>
      </c>
      <c r="D2372">
        <v>0</v>
      </c>
    </row>
    <row r="2373" spans="1:4" x14ac:dyDescent="0.35">
      <c r="A2373" s="16" t="s">
        <v>2343</v>
      </c>
      <c r="B2373">
        <v>0</v>
      </c>
      <c r="C2373">
        <v>1.47519</v>
      </c>
      <c r="D2373">
        <v>0</v>
      </c>
    </row>
    <row r="2374" spans="1:4" x14ac:dyDescent="0.35">
      <c r="A2374" s="16" t="s">
        <v>2344</v>
      </c>
      <c r="B2374">
        <v>0</v>
      </c>
      <c r="C2374">
        <v>1.4634199999999999</v>
      </c>
      <c r="D2374">
        <v>0</v>
      </c>
    </row>
    <row r="2375" spans="1:4" x14ac:dyDescent="0.35">
      <c r="A2375" s="16" t="s">
        <v>2345</v>
      </c>
      <c r="B2375">
        <v>0.17</v>
      </c>
      <c r="C2375">
        <v>1.5998300000000001</v>
      </c>
      <c r="D2375">
        <v>0</v>
      </c>
    </row>
    <row r="2376" spans="1:4" x14ac:dyDescent="0.35">
      <c r="A2376" s="16" t="s">
        <v>2346</v>
      </c>
      <c r="B2376">
        <v>0.16700000000000001</v>
      </c>
      <c r="C2376">
        <v>0.62892999999999999</v>
      </c>
      <c r="D2376">
        <v>0</v>
      </c>
    </row>
    <row r="2377" spans="1:4" x14ac:dyDescent="0.35">
      <c r="A2377" s="16" t="s">
        <v>2347</v>
      </c>
      <c r="B2377">
        <v>0</v>
      </c>
      <c r="C2377">
        <v>4.5300000000000002E-3</v>
      </c>
      <c r="D2377">
        <v>0</v>
      </c>
    </row>
    <row r="2378" spans="1:4" x14ac:dyDescent="0.35">
      <c r="A2378" s="16" t="s">
        <v>2348</v>
      </c>
      <c r="B2378">
        <v>0</v>
      </c>
      <c r="C2378">
        <v>0</v>
      </c>
      <c r="D2378">
        <v>0</v>
      </c>
    </row>
    <row r="2379" spans="1:4" x14ac:dyDescent="0.35">
      <c r="A2379" s="16">
        <v>104424</v>
      </c>
      <c r="B2379">
        <v>0.25</v>
      </c>
      <c r="C2379">
        <v>0.02</v>
      </c>
      <c r="D2379">
        <v>0.02</v>
      </c>
    </row>
    <row r="2380" spans="1:4" x14ac:dyDescent="0.35">
      <c r="A2380" s="16" t="s">
        <v>2349</v>
      </c>
      <c r="B2380">
        <v>0</v>
      </c>
      <c r="C2380">
        <v>9.5299999999999996E-2</v>
      </c>
      <c r="D2380">
        <v>0</v>
      </c>
    </row>
    <row r="2381" spans="1:4" x14ac:dyDescent="0.35">
      <c r="A2381" s="16">
        <v>200030</v>
      </c>
      <c r="B2381">
        <v>0</v>
      </c>
      <c r="C2381">
        <v>2.87</v>
      </c>
      <c r="D2381">
        <v>0</v>
      </c>
    </row>
    <row r="2382" spans="1:4" x14ac:dyDescent="0.35">
      <c r="A2382" s="16" t="s">
        <v>2350</v>
      </c>
      <c r="B2382">
        <v>0.6633</v>
      </c>
      <c r="C2382">
        <v>3.746E-2</v>
      </c>
      <c r="D2382">
        <v>3.746E-2</v>
      </c>
    </row>
    <row r="2383" spans="1:4" x14ac:dyDescent="0.35">
      <c r="A2383" s="16" t="s">
        <v>2351</v>
      </c>
      <c r="B2383">
        <v>0</v>
      </c>
      <c r="C2383">
        <v>4.5300000000000002E-3</v>
      </c>
      <c r="D2383">
        <v>0</v>
      </c>
    </row>
    <row r="2384" spans="1:4" x14ac:dyDescent="0.35">
      <c r="A2384" s="16" t="s">
        <v>2352</v>
      </c>
      <c r="B2384">
        <v>0</v>
      </c>
      <c r="C2384">
        <v>4.5300000000000002E-3</v>
      </c>
      <c r="D2384">
        <v>0</v>
      </c>
    </row>
    <row r="2385" spans="1:4" x14ac:dyDescent="0.35">
      <c r="A2385" s="16" t="s">
        <v>2353</v>
      </c>
      <c r="B2385">
        <v>0</v>
      </c>
      <c r="C2385">
        <v>5.7329999999999999E-2</v>
      </c>
      <c r="D2385">
        <v>5.7329999999999999E-2</v>
      </c>
    </row>
    <row r="2386" spans="1:4" x14ac:dyDescent="0.35">
      <c r="A2386" s="16" t="s">
        <v>2354</v>
      </c>
      <c r="B2386">
        <v>0.74329999999999996</v>
      </c>
      <c r="C2386">
        <v>4.9209999999999997E-2</v>
      </c>
      <c r="D2386">
        <v>4.9209999999999997E-2</v>
      </c>
    </row>
    <row r="2387" spans="1:4" x14ac:dyDescent="0.35">
      <c r="A2387" s="16" t="s">
        <v>2355</v>
      </c>
      <c r="B2387">
        <v>0.74329999999999996</v>
      </c>
      <c r="C2387">
        <v>5.6669999999999998E-2</v>
      </c>
      <c r="D2387">
        <v>5.6669999999999998E-2</v>
      </c>
    </row>
    <row r="2388" spans="1:4" x14ac:dyDescent="0.35">
      <c r="A2388" s="16" t="s">
        <v>2356</v>
      </c>
      <c r="B2388">
        <v>0.25</v>
      </c>
      <c r="C2388">
        <v>3.5</v>
      </c>
      <c r="D2388">
        <v>0</v>
      </c>
    </row>
    <row r="2389" spans="1:4" x14ac:dyDescent="0.35">
      <c r="A2389" s="16" t="s">
        <v>2357</v>
      </c>
      <c r="B2389">
        <v>0.21</v>
      </c>
      <c r="C2389">
        <v>0.65452999999999995</v>
      </c>
      <c r="D2389">
        <v>0</v>
      </c>
    </row>
    <row r="2390" spans="1:4" x14ac:dyDescent="0.35">
      <c r="A2390" s="16" t="s">
        <v>2358</v>
      </c>
      <c r="B2390">
        <v>0.21</v>
      </c>
      <c r="C2390">
        <v>0.90434000000000003</v>
      </c>
      <c r="D2390">
        <v>0</v>
      </c>
    </row>
    <row r="2391" spans="1:4" x14ac:dyDescent="0.35">
      <c r="A2391" s="16" t="s">
        <v>2359</v>
      </c>
      <c r="B2391">
        <v>0</v>
      </c>
      <c r="C2391">
        <v>1.2500000000000001E-2</v>
      </c>
      <c r="D2391">
        <v>0</v>
      </c>
    </row>
    <row r="2392" spans="1:4" x14ac:dyDescent="0.35">
      <c r="A2392" s="16" t="s">
        <v>2360</v>
      </c>
      <c r="B2392">
        <v>0.26700000000000002</v>
      </c>
      <c r="C2392">
        <v>0.33100000000000002</v>
      </c>
      <c r="D2392">
        <v>0.33100000000000002</v>
      </c>
    </row>
    <row r="2393" spans="1:4" x14ac:dyDescent="0.35">
      <c r="A2393" s="16" t="s">
        <v>2361</v>
      </c>
      <c r="B2393">
        <v>0</v>
      </c>
      <c r="C2393">
        <v>4.5300000000000002E-3</v>
      </c>
      <c r="D2393">
        <v>0</v>
      </c>
    </row>
    <row r="2394" spans="1:4" x14ac:dyDescent="0.35">
      <c r="A2394" s="16" t="s">
        <v>2362</v>
      </c>
      <c r="B2394">
        <v>0</v>
      </c>
      <c r="C2394">
        <v>4.5300000000000002E-3</v>
      </c>
      <c r="D2394">
        <v>0</v>
      </c>
    </row>
    <row r="2395" spans="1:4" x14ac:dyDescent="0.35">
      <c r="A2395" s="16" t="s">
        <v>2363</v>
      </c>
      <c r="B2395">
        <v>0.17</v>
      </c>
      <c r="C2395">
        <v>2</v>
      </c>
      <c r="D2395">
        <v>0</v>
      </c>
    </row>
    <row r="2396" spans="1:4" x14ac:dyDescent="0.35">
      <c r="A2396" s="16" t="s">
        <v>2364</v>
      </c>
      <c r="B2396">
        <v>8.3000000000000004E-2</v>
      </c>
      <c r="C2396">
        <v>8.3000000000000004E-2</v>
      </c>
      <c r="D2396">
        <v>0</v>
      </c>
    </row>
    <row r="2397" spans="1:4" x14ac:dyDescent="0.35">
      <c r="A2397" s="16" t="s">
        <v>2365</v>
      </c>
      <c r="B2397">
        <v>0.25</v>
      </c>
      <c r="C2397">
        <v>5.47248</v>
      </c>
      <c r="D2397">
        <v>0</v>
      </c>
    </row>
    <row r="2398" spans="1:4" x14ac:dyDescent="0.35">
      <c r="A2398" s="16" t="s">
        <v>2366</v>
      </c>
      <c r="B2398">
        <v>0.75</v>
      </c>
      <c r="C2398">
        <v>2.1669999999999998E-2</v>
      </c>
      <c r="D2398">
        <v>2.1669999999999998E-2</v>
      </c>
    </row>
    <row r="2399" spans="1:4" x14ac:dyDescent="0.35">
      <c r="A2399" s="16" t="s">
        <v>2367</v>
      </c>
      <c r="B2399">
        <v>8.3000000000000004E-2</v>
      </c>
      <c r="C2399">
        <v>0.28899999999999998</v>
      </c>
      <c r="D2399">
        <v>0</v>
      </c>
    </row>
    <row r="2400" spans="1:4" x14ac:dyDescent="0.35">
      <c r="A2400" s="16" t="s">
        <v>2368</v>
      </c>
      <c r="B2400">
        <v>0</v>
      </c>
      <c r="C2400">
        <v>4.5300000000000002E-3</v>
      </c>
      <c r="D2400">
        <v>0</v>
      </c>
    </row>
    <row r="2401" spans="1:4" x14ac:dyDescent="0.35">
      <c r="A2401" s="16" t="s">
        <v>2369</v>
      </c>
      <c r="B2401">
        <v>0</v>
      </c>
      <c r="C2401">
        <v>4.5300000000000002E-3</v>
      </c>
      <c r="D2401">
        <v>0</v>
      </c>
    </row>
    <row r="2402" spans="1:4" x14ac:dyDescent="0.35">
      <c r="A2402" s="16" t="s">
        <v>2370</v>
      </c>
      <c r="B2402">
        <v>0.185</v>
      </c>
      <c r="C2402">
        <v>0.46500000000000002</v>
      </c>
      <c r="D2402">
        <v>0</v>
      </c>
    </row>
    <row r="2403" spans="1:4" x14ac:dyDescent="0.35">
      <c r="A2403" s="16" t="s">
        <v>2371</v>
      </c>
      <c r="B2403">
        <v>0.185</v>
      </c>
      <c r="C2403">
        <v>0.505</v>
      </c>
      <c r="D2403">
        <v>0</v>
      </c>
    </row>
    <row r="2404" spans="1:4" x14ac:dyDescent="0.35">
      <c r="A2404" s="16" t="s">
        <v>2372</v>
      </c>
      <c r="B2404">
        <v>0.25</v>
      </c>
      <c r="C2404">
        <v>2.8340000000000001</v>
      </c>
      <c r="D2404">
        <v>0</v>
      </c>
    </row>
    <row r="2405" spans="1:4" x14ac:dyDescent="0.35">
      <c r="A2405" s="16" t="s">
        <v>2373</v>
      </c>
      <c r="B2405">
        <v>0.125</v>
      </c>
      <c r="C2405">
        <v>2</v>
      </c>
      <c r="D2405">
        <v>0</v>
      </c>
    </row>
    <row r="2406" spans="1:4" x14ac:dyDescent="0.35">
      <c r="A2406" s="16" t="s">
        <v>2374</v>
      </c>
      <c r="B2406">
        <v>0.16700000000000001</v>
      </c>
      <c r="C2406">
        <v>0.59531999999999996</v>
      </c>
      <c r="D2406">
        <v>0</v>
      </c>
    </row>
    <row r="2407" spans="1:4" x14ac:dyDescent="0.35">
      <c r="A2407" s="16" t="s">
        <v>2375</v>
      </c>
      <c r="B2407">
        <v>0.21</v>
      </c>
      <c r="C2407">
        <v>0.66539999999999999</v>
      </c>
      <c r="D2407">
        <v>0</v>
      </c>
    </row>
    <row r="2408" spans="1:4" x14ac:dyDescent="0.35">
      <c r="A2408" s="16" t="s">
        <v>2376</v>
      </c>
      <c r="B2408">
        <v>0.33329999999999999</v>
      </c>
      <c r="C2408">
        <v>3.0079999999999999E-2</v>
      </c>
      <c r="D2408">
        <v>3.0079999999999999E-2</v>
      </c>
    </row>
    <row r="2409" spans="1:4" x14ac:dyDescent="0.35">
      <c r="A2409" s="16" t="s">
        <v>210</v>
      </c>
      <c r="B2409">
        <v>0.9133</v>
      </c>
      <c r="C2409">
        <v>1.5990000000000001E-2</v>
      </c>
      <c r="D2409">
        <v>1.5990000000000001E-2</v>
      </c>
    </row>
    <row r="2410" spans="1:4" x14ac:dyDescent="0.35">
      <c r="A2410" s="16" t="s">
        <v>2377</v>
      </c>
      <c r="B2410">
        <v>0.16700000000000001</v>
      </c>
      <c r="C2410">
        <v>2.2790000000000001E-2</v>
      </c>
      <c r="D2410">
        <v>2.2790000000000001E-2</v>
      </c>
    </row>
    <row r="2411" spans="1:4" x14ac:dyDescent="0.35">
      <c r="A2411" s="16" t="s">
        <v>2378</v>
      </c>
      <c r="B2411">
        <v>0.25</v>
      </c>
      <c r="C2411">
        <v>5.4135900000000001</v>
      </c>
      <c r="D2411">
        <v>0</v>
      </c>
    </row>
    <row r="2412" spans="1:4" x14ac:dyDescent="0.35">
      <c r="A2412" s="16" t="s">
        <v>2379</v>
      </c>
      <c r="B2412">
        <v>0.25</v>
      </c>
      <c r="C2412">
        <v>3.0339999999999998</v>
      </c>
      <c r="D2412">
        <v>0</v>
      </c>
    </row>
    <row r="2413" spans="1:4" x14ac:dyDescent="0.35">
      <c r="A2413" s="16" t="s">
        <v>2380</v>
      </c>
      <c r="B2413">
        <v>0.125</v>
      </c>
      <c r="C2413">
        <v>0.31009999999999999</v>
      </c>
      <c r="D2413">
        <v>0</v>
      </c>
    </row>
    <row r="2414" spans="1:4" x14ac:dyDescent="0.35">
      <c r="A2414" s="16" t="s">
        <v>150</v>
      </c>
      <c r="B2414">
        <v>0.125</v>
      </c>
      <c r="C2414">
        <v>0.18953</v>
      </c>
      <c r="D2414">
        <v>0</v>
      </c>
    </row>
    <row r="2415" spans="1:4" x14ac:dyDescent="0.35">
      <c r="A2415" s="16" t="s">
        <v>2381</v>
      </c>
      <c r="B2415">
        <v>0.125</v>
      </c>
      <c r="C2415">
        <v>0.26</v>
      </c>
      <c r="D2415">
        <v>0</v>
      </c>
    </row>
    <row r="2416" spans="1:4" x14ac:dyDescent="0.35">
      <c r="A2416" s="16">
        <v>100341</v>
      </c>
      <c r="B2416">
        <v>0</v>
      </c>
      <c r="C2416">
        <v>4.5300000000000002E-3</v>
      </c>
      <c r="D2416">
        <v>0</v>
      </c>
    </row>
    <row r="2417" spans="1:4" x14ac:dyDescent="0.35">
      <c r="A2417" s="16" t="s">
        <v>2382</v>
      </c>
      <c r="B2417">
        <v>0</v>
      </c>
      <c r="C2417">
        <v>2.5729999999999999E-2</v>
      </c>
      <c r="D2417">
        <v>0</v>
      </c>
    </row>
    <row r="2418" spans="1:4" x14ac:dyDescent="0.35">
      <c r="A2418" s="16" t="s">
        <v>2383</v>
      </c>
      <c r="B2418">
        <v>0</v>
      </c>
      <c r="C2418">
        <v>4.5300000000000002E-3</v>
      </c>
      <c r="D2418">
        <v>0</v>
      </c>
    </row>
    <row r="2419" spans="1:4" x14ac:dyDescent="0.35">
      <c r="A2419" s="16" t="s">
        <v>2384</v>
      </c>
      <c r="B2419">
        <v>0</v>
      </c>
      <c r="C2419">
        <v>4.5300000000000002E-3</v>
      </c>
      <c r="D2419">
        <v>0</v>
      </c>
    </row>
    <row r="2420" spans="1:4" x14ac:dyDescent="0.35">
      <c r="A2420" s="16" t="s">
        <v>2385</v>
      </c>
      <c r="B2420">
        <v>0.185</v>
      </c>
      <c r="C2420">
        <v>0.75541999999999998</v>
      </c>
      <c r="D2420">
        <v>0</v>
      </c>
    </row>
    <row r="2421" spans="1:4" x14ac:dyDescent="0.35">
      <c r="A2421" s="16" t="s">
        <v>2386</v>
      </c>
      <c r="B2421">
        <v>0.25</v>
      </c>
      <c r="C2421">
        <v>0.01</v>
      </c>
      <c r="D2421">
        <v>0.01</v>
      </c>
    </row>
    <row r="2422" spans="1:4" x14ac:dyDescent="0.35">
      <c r="A2422" s="16" t="s">
        <v>2387</v>
      </c>
      <c r="B2422">
        <v>0</v>
      </c>
      <c r="C2422">
        <v>2.7100000000000002E-3</v>
      </c>
      <c r="D2422">
        <v>0</v>
      </c>
    </row>
    <row r="2423" spans="1:4" x14ac:dyDescent="0.35">
      <c r="A2423" s="16" t="s">
        <v>2388</v>
      </c>
      <c r="B2423">
        <v>0.25</v>
      </c>
      <c r="C2423">
        <v>6.5</v>
      </c>
      <c r="D2423">
        <v>0</v>
      </c>
    </row>
    <row r="2424" spans="1:4" x14ac:dyDescent="0.35">
      <c r="A2424" s="16" t="s">
        <v>2389</v>
      </c>
      <c r="B2424">
        <v>0.185</v>
      </c>
      <c r="C2424">
        <v>0.75541999999999998</v>
      </c>
      <c r="D2424">
        <v>0</v>
      </c>
    </row>
    <row r="2425" spans="1:4" x14ac:dyDescent="0.35">
      <c r="A2425" s="16" t="s">
        <v>2390</v>
      </c>
      <c r="B2425">
        <v>0.21</v>
      </c>
      <c r="C2425">
        <v>0.20399999999999999</v>
      </c>
      <c r="D2425">
        <v>0</v>
      </c>
    </row>
    <row r="2426" spans="1:4" x14ac:dyDescent="0.35">
      <c r="A2426" s="16" t="s">
        <v>2391</v>
      </c>
      <c r="B2426">
        <v>0.21</v>
      </c>
      <c r="C2426">
        <v>0.65</v>
      </c>
      <c r="D2426">
        <v>0</v>
      </c>
    </row>
    <row r="2427" spans="1:4" x14ac:dyDescent="0.35">
      <c r="A2427" s="16" t="s">
        <v>2392</v>
      </c>
      <c r="B2427">
        <v>0.125</v>
      </c>
      <c r="C2427">
        <v>0.14541999999999999</v>
      </c>
      <c r="D2427">
        <v>0</v>
      </c>
    </row>
    <row r="2428" spans="1:4" x14ac:dyDescent="0.35">
      <c r="A2428" s="16" t="s">
        <v>2393</v>
      </c>
      <c r="B2428">
        <v>0</v>
      </c>
      <c r="C2428">
        <v>4.5300000000000002E-3</v>
      </c>
      <c r="D2428">
        <v>0</v>
      </c>
    </row>
    <row r="2429" spans="1:4" x14ac:dyDescent="0.35">
      <c r="A2429" s="16">
        <v>100811</v>
      </c>
      <c r="B2429">
        <v>1.3332999999999999</v>
      </c>
      <c r="C2429">
        <v>3.7650000000000003E-2</v>
      </c>
      <c r="D2429">
        <v>3.7650000000000003E-2</v>
      </c>
    </row>
    <row r="2430" spans="1:4" x14ac:dyDescent="0.35">
      <c r="A2430" s="16" t="s">
        <v>2394</v>
      </c>
      <c r="B2430">
        <v>0</v>
      </c>
      <c r="C2430">
        <v>0</v>
      </c>
      <c r="D2430">
        <v>0</v>
      </c>
    </row>
    <row r="2431" spans="1:4" x14ac:dyDescent="0.35">
      <c r="A2431" s="16" t="s">
        <v>2395</v>
      </c>
      <c r="B2431">
        <v>0</v>
      </c>
      <c r="C2431">
        <v>1.4543600000000001</v>
      </c>
      <c r="D2431">
        <v>0</v>
      </c>
    </row>
    <row r="2432" spans="1:4" x14ac:dyDescent="0.35">
      <c r="A2432" s="16" t="s">
        <v>2396</v>
      </c>
      <c r="B2432">
        <v>0.33329999999999999</v>
      </c>
      <c r="C2432">
        <v>5.2670000000000002E-2</v>
      </c>
      <c r="D2432">
        <v>5.2670000000000002E-2</v>
      </c>
    </row>
    <row r="2433" spans="1:4" x14ac:dyDescent="0.35">
      <c r="A2433" s="16" t="s">
        <v>229</v>
      </c>
      <c r="B2433">
        <v>0.33329999999999999</v>
      </c>
      <c r="C2433">
        <v>1.5890000000000001E-2</v>
      </c>
      <c r="D2433">
        <v>1.5890000000000001E-2</v>
      </c>
    </row>
    <row r="2434" spans="1:4" x14ac:dyDescent="0.35">
      <c r="A2434" s="16" t="s">
        <v>2397</v>
      </c>
      <c r="B2434">
        <v>0.5</v>
      </c>
      <c r="C2434">
        <v>7</v>
      </c>
      <c r="D2434">
        <v>0</v>
      </c>
    </row>
    <row r="2435" spans="1:4" x14ac:dyDescent="0.35">
      <c r="A2435" s="16" t="s">
        <v>2398</v>
      </c>
      <c r="B2435">
        <v>0.33333000000000002</v>
      </c>
      <c r="C2435">
        <v>4.6543700000000001</v>
      </c>
      <c r="D2435">
        <v>0</v>
      </c>
    </row>
    <row r="2436" spans="1:4" x14ac:dyDescent="0.35">
      <c r="A2436" s="16" t="s">
        <v>2399</v>
      </c>
      <c r="B2436">
        <v>0.9133</v>
      </c>
      <c r="C2436">
        <v>0.12125</v>
      </c>
      <c r="D2436">
        <v>0.12125</v>
      </c>
    </row>
    <row r="2437" spans="1:4" x14ac:dyDescent="0.35">
      <c r="A2437" s="16" t="s">
        <v>2400</v>
      </c>
      <c r="B2437">
        <v>0</v>
      </c>
      <c r="C2437">
        <v>4.5300000000000002E-3</v>
      </c>
      <c r="D2437">
        <v>0</v>
      </c>
    </row>
    <row r="2438" spans="1:4" x14ac:dyDescent="0.35">
      <c r="A2438" s="16" t="s">
        <v>2401</v>
      </c>
      <c r="B2438">
        <v>0</v>
      </c>
      <c r="C2438">
        <v>4.5300000000000002E-3</v>
      </c>
      <c r="D2438">
        <v>0</v>
      </c>
    </row>
    <row r="2439" spans="1:4" x14ac:dyDescent="0.35">
      <c r="A2439" s="16" t="s">
        <v>2402</v>
      </c>
      <c r="B2439">
        <v>0</v>
      </c>
      <c r="C2439">
        <v>4.5300000000000002E-3</v>
      </c>
      <c r="D2439">
        <v>0</v>
      </c>
    </row>
    <row r="2440" spans="1:4" x14ac:dyDescent="0.35">
      <c r="A2440" s="16" t="s">
        <v>2403</v>
      </c>
      <c r="B2440">
        <v>0.17</v>
      </c>
      <c r="C2440">
        <v>1.7</v>
      </c>
      <c r="D2440">
        <v>0</v>
      </c>
    </row>
    <row r="2441" spans="1:4" x14ac:dyDescent="0.35">
      <c r="A2441" s="16" t="s">
        <v>2404</v>
      </c>
      <c r="B2441">
        <v>0.25</v>
      </c>
      <c r="C2441">
        <v>2.9045299999999998</v>
      </c>
      <c r="D2441">
        <v>0</v>
      </c>
    </row>
    <row r="2442" spans="1:4" x14ac:dyDescent="0.35">
      <c r="A2442" s="16" t="s">
        <v>2405</v>
      </c>
      <c r="B2442">
        <v>0</v>
      </c>
      <c r="C2442">
        <v>4.5300000000000002E-3</v>
      </c>
      <c r="D2442">
        <v>0</v>
      </c>
    </row>
    <row r="2443" spans="1:4" x14ac:dyDescent="0.35">
      <c r="A2443" s="16" t="s">
        <v>2406</v>
      </c>
      <c r="B2443">
        <v>0</v>
      </c>
      <c r="C2443">
        <v>4.5300000000000002E-3</v>
      </c>
      <c r="D2443">
        <v>0</v>
      </c>
    </row>
    <row r="2444" spans="1:4" x14ac:dyDescent="0.35">
      <c r="A2444" s="16" t="s">
        <v>2407</v>
      </c>
      <c r="B2444">
        <v>0</v>
      </c>
      <c r="C2444">
        <v>4.5300000000000002E-3</v>
      </c>
      <c r="D2444">
        <v>0</v>
      </c>
    </row>
    <row r="2445" spans="1:4" x14ac:dyDescent="0.35">
      <c r="A2445" s="16" t="s">
        <v>2408</v>
      </c>
      <c r="B2445">
        <v>0</v>
      </c>
      <c r="C2445">
        <v>2.7100000000000002E-3</v>
      </c>
      <c r="D2445">
        <v>0</v>
      </c>
    </row>
    <row r="2446" spans="1:4" x14ac:dyDescent="0.35">
      <c r="A2446" s="16" t="s">
        <v>2409</v>
      </c>
      <c r="B2446">
        <v>0</v>
      </c>
      <c r="C2446">
        <v>4.5300000000000002E-3</v>
      </c>
      <c r="D2446">
        <v>0</v>
      </c>
    </row>
    <row r="2447" spans="1:4" x14ac:dyDescent="0.35">
      <c r="A2447" s="16" t="s">
        <v>2410</v>
      </c>
      <c r="B2447">
        <v>0.16700000000000001</v>
      </c>
      <c r="C2447">
        <v>2.5</v>
      </c>
      <c r="D2447">
        <v>0</v>
      </c>
    </row>
    <row r="2448" spans="1:4" x14ac:dyDescent="0.35">
      <c r="A2448" s="16" t="s">
        <v>136</v>
      </c>
      <c r="B2448">
        <v>0.125</v>
      </c>
      <c r="C2448">
        <v>4.1200000000000001E-2</v>
      </c>
      <c r="D2448">
        <v>0</v>
      </c>
    </row>
    <row r="2449" spans="1:4" x14ac:dyDescent="0.35">
      <c r="A2449" s="16" t="s">
        <v>2411</v>
      </c>
      <c r="B2449">
        <v>0.21</v>
      </c>
      <c r="C2449">
        <v>0.66539999999999999</v>
      </c>
      <c r="D2449">
        <v>0</v>
      </c>
    </row>
    <row r="2450" spans="1:4" x14ac:dyDescent="0.35">
      <c r="A2450" s="16" t="s">
        <v>2412</v>
      </c>
      <c r="B2450">
        <v>0.16700000000000001</v>
      </c>
      <c r="C2450">
        <v>2.1100000000000001E-2</v>
      </c>
      <c r="D2450">
        <v>2.1100000000000001E-2</v>
      </c>
    </row>
    <row r="2451" spans="1:4" x14ac:dyDescent="0.35">
      <c r="A2451" s="16" t="s">
        <v>2413</v>
      </c>
      <c r="B2451">
        <v>0</v>
      </c>
      <c r="C2451">
        <v>0</v>
      </c>
      <c r="D2451">
        <v>0</v>
      </c>
    </row>
    <row r="2452" spans="1:4" x14ac:dyDescent="0.35">
      <c r="A2452" s="16" t="s">
        <v>2414</v>
      </c>
      <c r="B2452">
        <v>0.25</v>
      </c>
      <c r="C2452">
        <v>3.8340000000000001</v>
      </c>
      <c r="D2452">
        <v>0</v>
      </c>
    </row>
    <row r="2453" spans="1:4" x14ac:dyDescent="0.35">
      <c r="A2453" s="16" t="s">
        <v>57</v>
      </c>
      <c r="B2453">
        <v>0.125</v>
      </c>
      <c r="C2453">
        <v>0.21434</v>
      </c>
      <c r="D2453">
        <v>0</v>
      </c>
    </row>
    <row r="2454" spans="1:4" x14ac:dyDescent="0.35">
      <c r="A2454" s="16" t="s">
        <v>2415</v>
      </c>
      <c r="B2454">
        <v>0</v>
      </c>
      <c r="C2454">
        <v>1.4679500000000001</v>
      </c>
      <c r="D2454">
        <v>0</v>
      </c>
    </row>
    <row r="2455" spans="1:4" x14ac:dyDescent="0.35">
      <c r="A2455" s="16" t="s">
        <v>2416</v>
      </c>
      <c r="B2455">
        <v>0.16700000000000001</v>
      </c>
      <c r="C2455">
        <v>2</v>
      </c>
      <c r="D2455">
        <v>0</v>
      </c>
    </row>
    <row r="2456" spans="1:4" x14ac:dyDescent="0.35">
      <c r="A2456" s="16" t="s">
        <v>2417</v>
      </c>
      <c r="B2456">
        <v>0.125</v>
      </c>
      <c r="C2456">
        <v>0.17943000000000001</v>
      </c>
      <c r="D2456">
        <v>0</v>
      </c>
    </row>
    <row r="2457" spans="1:4" x14ac:dyDescent="0.35">
      <c r="A2457" s="16" t="s">
        <v>2418</v>
      </c>
      <c r="B2457">
        <v>0.33</v>
      </c>
      <c r="C2457">
        <v>3.5000000000000003E-2</v>
      </c>
      <c r="D2457">
        <v>3.5000000000000003E-2</v>
      </c>
    </row>
    <row r="2458" spans="1:4" x14ac:dyDescent="0.35">
      <c r="A2458" s="16" t="s">
        <v>2419</v>
      </c>
      <c r="B2458">
        <v>0.17</v>
      </c>
      <c r="C2458">
        <v>2</v>
      </c>
      <c r="D2458">
        <v>0</v>
      </c>
    </row>
    <row r="2459" spans="1:4" x14ac:dyDescent="0.35">
      <c r="A2459" s="16" t="s">
        <v>2420</v>
      </c>
      <c r="B2459">
        <v>0.21</v>
      </c>
      <c r="C2459">
        <v>0.21</v>
      </c>
      <c r="D2459">
        <v>0</v>
      </c>
    </row>
    <row r="2460" spans="1:4" x14ac:dyDescent="0.35">
      <c r="A2460" s="16" t="s">
        <v>312</v>
      </c>
      <c r="B2460">
        <v>0.9133</v>
      </c>
      <c r="C2460">
        <v>4.1869999999999997E-2</v>
      </c>
      <c r="D2460">
        <v>4.1869999999999997E-2</v>
      </c>
    </row>
    <row r="2461" spans="1:4" x14ac:dyDescent="0.35">
      <c r="A2461" s="16">
        <v>100083</v>
      </c>
      <c r="B2461">
        <v>0.50029999999999997</v>
      </c>
      <c r="C2461">
        <v>4.3650000000000001E-2</v>
      </c>
      <c r="D2461">
        <v>4.3650000000000001E-2</v>
      </c>
    </row>
    <row r="2462" spans="1:4" x14ac:dyDescent="0.35">
      <c r="A2462" s="16" t="s">
        <v>2421</v>
      </c>
      <c r="B2462">
        <v>0.25</v>
      </c>
      <c r="C2462">
        <v>7.4999999999999997E-3</v>
      </c>
      <c r="D2462">
        <v>7.4999999999999997E-3</v>
      </c>
    </row>
    <row r="2463" spans="1:4" x14ac:dyDescent="0.35">
      <c r="A2463" s="16" t="s">
        <v>2422</v>
      </c>
      <c r="B2463">
        <v>0</v>
      </c>
      <c r="C2463">
        <v>4.5300000000000002E-3</v>
      </c>
      <c r="D2463">
        <v>0</v>
      </c>
    </row>
    <row r="2464" spans="1:4" x14ac:dyDescent="0.35">
      <c r="A2464" s="16" t="s">
        <v>2423</v>
      </c>
      <c r="B2464">
        <v>0.33333000000000002</v>
      </c>
      <c r="C2464">
        <v>8.3300000000000006E-3</v>
      </c>
      <c r="D2464">
        <v>8.3300000000000006E-3</v>
      </c>
    </row>
    <row r="2465" spans="1:4" x14ac:dyDescent="0.35">
      <c r="A2465" s="16" t="s">
        <v>2424</v>
      </c>
      <c r="B2465">
        <v>0.85</v>
      </c>
      <c r="C2465">
        <v>3.3329999999999999E-2</v>
      </c>
      <c r="D2465">
        <v>3.3329999999999999E-2</v>
      </c>
    </row>
    <row r="2466" spans="1:4" x14ac:dyDescent="0.35">
      <c r="A2466" s="16" t="s">
        <v>2425</v>
      </c>
      <c r="B2466">
        <v>0</v>
      </c>
      <c r="C2466">
        <v>4.5300000000000002E-3</v>
      </c>
      <c r="D2466">
        <v>0</v>
      </c>
    </row>
    <row r="2467" spans="1:4" x14ac:dyDescent="0.35">
      <c r="A2467" s="16" t="s">
        <v>2426</v>
      </c>
      <c r="B2467">
        <v>0.1</v>
      </c>
      <c r="C2467">
        <v>4.7059999999999998E-2</v>
      </c>
      <c r="D2467">
        <v>4.7059999999999998E-2</v>
      </c>
    </row>
    <row r="2468" spans="1:4" x14ac:dyDescent="0.35">
      <c r="A2468" s="16" t="s">
        <v>2427</v>
      </c>
      <c r="B2468">
        <v>0.58030000000000004</v>
      </c>
      <c r="C2468">
        <v>1.2699999999999999E-2</v>
      </c>
      <c r="D2468">
        <v>1.2699999999999999E-2</v>
      </c>
    </row>
    <row r="2469" spans="1:4" x14ac:dyDescent="0.35">
      <c r="A2469" s="16" t="s">
        <v>2428</v>
      </c>
      <c r="B2469">
        <v>0</v>
      </c>
      <c r="C2469">
        <v>0</v>
      </c>
      <c r="D2469">
        <v>0</v>
      </c>
    </row>
    <row r="2470" spans="1:4" x14ac:dyDescent="0.35">
      <c r="A2470" s="16" t="s">
        <v>2429</v>
      </c>
      <c r="B2470">
        <v>0.6633</v>
      </c>
      <c r="C2470">
        <v>9.5499999999999995E-3</v>
      </c>
      <c r="D2470">
        <v>9.5499999999999995E-3</v>
      </c>
    </row>
    <row r="2471" spans="1:4" x14ac:dyDescent="0.35">
      <c r="A2471" s="16" t="s">
        <v>2430</v>
      </c>
      <c r="B2471">
        <v>0</v>
      </c>
      <c r="C2471">
        <v>1.45889</v>
      </c>
      <c r="D2471">
        <v>0</v>
      </c>
    </row>
    <row r="2472" spans="1:4" x14ac:dyDescent="0.35">
      <c r="A2472" s="16" t="s">
        <v>2431</v>
      </c>
      <c r="B2472">
        <v>1.0832999999999999</v>
      </c>
      <c r="C2472">
        <v>3.5000000000000003E-2</v>
      </c>
      <c r="D2472">
        <v>3.5000000000000003E-2</v>
      </c>
    </row>
    <row r="2473" spans="1:4" x14ac:dyDescent="0.35">
      <c r="A2473" s="16" t="s">
        <v>2432</v>
      </c>
      <c r="B2473">
        <v>0</v>
      </c>
      <c r="C2473">
        <v>4.5300000000000002E-3</v>
      </c>
      <c r="D2473">
        <v>0</v>
      </c>
    </row>
    <row r="2474" spans="1:4" x14ac:dyDescent="0.35">
      <c r="A2474" s="16" t="s">
        <v>2433</v>
      </c>
      <c r="B2474">
        <v>0.25</v>
      </c>
      <c r="C2474">
        <v>3.4521199999999999</v>
      </c>
      <c r="D2474">
        <v>0</v>
      </c>
    </row>
    <row r="2475" spans="1:4" x14ac:dyDescent="0.35">
      <c r="A2475" s="16" t="s">
        <v>2434</v>
      </c>
      <c r="B2475">
        <v>0.125</v>
      </c>
      <c r="C2475">
        <v>0.46504000000000001</v>
      </c>
      <c r="D2475">
        <v>0</v>
      </c>
    </row>
    <row r="2476" spans="1:4" x14ac:dyDescent="0.35">
      <c r="A2476" s="16" t="s">
        <v>2435</v>
      </c>
      <c r="B2476">
        <v>0.25</v>
      </c>
      <c r="C2476">
        <v>0.28542000000000001</v>
      </c>
      <c r="D2476">
        <v>0</v>
      </c>
    </row>
    <row r="2477" spans="1:4" x14ac:dyDescent="0.35">
      <c r="A2477" s="16">
        <v>103963</v>
      </c>
      <c r="B2477">
        <v>0.58099999999999996</v>
      </c>
      <c r="C2477">
        <v>0.15464</v>
      </c>
      <c r="D2477">
        <v>0.15464</v>
      </c>
    </row>
    <row r="2478" spans="1:4" x14ac:dyDescent="0.35">
      <c r="A2478" s="16">
        <v>104709</v>
      </c>
      <c r="B2478">
        <v>0</v>
      </c>
      <c r="C2478">
        <v>0.33400000000000002</v>
      </c>
      <c r="D2478">
        <v>0</v>
      </c>
    </row>
    <row r="2479" spans="1:4" x14ac:dyDescent="0.35">
      <c r="A2479" s="16" t="s">
        <v>2436</v>
      </c>
      <c r="B2479">
        <v>0</v>
      </c>
      <c r="C2479">
        <v>1.4634100000000001</v>
      </c>
      <c r="D2479">
        <v>0</v>
      </c>
    </row>
    <row r="2480" spans="1:4" x14ac:dyDescent="0.35">
      <c r="A2480" s="16" t="s">
        <v>2437</v>
      </c>
      <c r="B2480">
        <v>0.74329999999999996</v>
      </c>
      <c r="C2480">
        <v>8.8400000000000006E-3</v>
      </c>
      <c r="D2480">
        <v>8.8400000000000006E-3</v>
      </c>
    </row>
    <row r="2481" spans="1:4" x14ac:dyDescent="0.35">
      <c r="A2481" s="16" t="s">
        <v>2438</v>
      </c>
      <c r="B2481">
        <v>0.33</v>
      </c>
      <c r="C2481">
        <v>5.0840000000000003E-2</v>
      </c>
      <c r="D2481">
        <v>5.0840000000000003E-2</v>
      </c>
    </row>
    <row r="2482" spans="1:4" x14ac:dyDescent="0.35">
      <c r="A2482" s="16" t="s">
        <v>2439</v>
      </c>
      <c r="B2482">
        <v>0</v>
      </c>
      <c r="C2482">
        <v>4.5300000000000002E-3</v>
      </c>
      <c r="D2482">
        <v>0</v>
      </c>
    </row>
    <row r="2483" spans="1:4" x14ac:dyDescent="0.35">
      <c r="A2483" s="16" t="s">
        <v>2440</v>
      </c>
      <c r="B2483">
        <v>0</v>
      </c>
      <c r="C2483">
        <v>4.5300000000000002E-3</v>
      </c>
      <c r="D2483">
        <v>0</v>
      </c>
    </row>
    <row r="2484" spans="1:4" x14ac:dyDescent="0.35">
      <c r="A2484" s="16" t="s">
        <v>2441</v>
      </c>
      <c r="B2484">
        <v>0</v>
      </c>
      <c r="C2484">
        <v>4.5300000000000002E-3</v>
      </c>
      <c r="D2484">
        <v>0</v>
      </c>
    </row>
    <row r="2485" spans="1:4" x14ac:dyDescent="0.35">
      <c r="A2485" s="16" t="s">
        <v>2442</v>
      </c>
      <c r="B2485">
        <v>0.17</v>
      </c>
      <c r="C2485">
        <v>2</v>
      </c>
      <c r="D2485">
        <v>0</v>
      </c>
    </row>
    <row r="2486" spans="1:4" x14ac:dyDescent="0.35">
      <c r="A2486" s="16" t="s">
        <v>2443</v>
      </c>
      <c r="B2486">
        <v>0.17</v>
      </c>
      <c r="C2486">
        <v>1.5</v>
      </c>
      <c r="D2486">
        <v>0</v>
      </c>
    </row>
    <row r="2487" spans="1:4" x14ac:dyDescent="0.35">
      <c r="A2487" s="16" t="s">
        <v>2444</v>
      </c>
      <c r="B2487">
        <v>0.33</v>
      </c>
      <c r="C2487">
        <v>6</v>
      </c>
      <c r="D2487">
        <v>0</v>
      </c>
    </row>
    <row r="2488" spans="1:4" x14ac:dyDescent="0.35">
      <c r="A2488" s="16" t="s">
        <v>2445</v>
      </c>
      <c r="B2488">
        <v>0.16700000000000001</v>
      </c>
      <c r="C2488">
        <v>3</v>
      </c>
      <c r="D2488">
        <v>0</v>
      </c>
    </row>
    <row r="2489" spans="1:4" x14ac:dyDescent="0.35">
      <c r="A2489" s="16">
        <v>103806</v>
      </c>
      <c r="B2489">
        <v>0.74663000000000002</v>
      </c>
      <c r="C2489">
        <v>4.0770000000000001E-2</v>
      </c>
      <c r="D2489">
        <v>4.0770000000000001E-2</v>
      </c>
    </row>
    <row r="2490" spans="1:4" x14ac:dyDescent="0.35">
      <c r="A2490" s="16">
        <v>105631</v>
      </c>
      <c r="B2490">
        <v>0.33329999999999999</v>
      </c>
      <c r="C2490">
        <v>2.052E-2</v>
      </c>
      <c r="D2490">
        <v>1.6119999999999999E-2</v>
      </c>
    </row>
    <row r="2491" spans="1:4" x14ac:dyDescent="0.35">
      <c r="A2491" s="16" t="s">
        <v>2446</v>
      </c>
      <c r="B2491">
        <v>0</v>
      </c>
      <c r="C2491">
        <v>0</v>
      </c>
      <c r="D2491">
        <v>0</v>
      </c>
    </row>
    <row r="2492" spans="1:4" x14ac:dyDescent="0.35">
      <c r="A2492" s="16" t="s">
        <v>2447</v>
      </c>
      <c r="B2492">
        <v>0</v>
      </c>
      <c r="C2492">
        <v>4.5300000000000002E-3</v>
      </c>
      <c r="D2492">
        <v>0</v>
      </c>
    </row>
    <row r="2493" spans="1:4" x14ac:dyDescent="0.35">
      <c r="A2493" s="16" t="s">
        <v>2448</v>
      </c>
      <c r="B2493">
        <v>0</v>
      </c>
      <c r="C2493">
        <v>4.5300000000000002E-3</v>
      </c>
      <c r="D2493">
        <v>0</v>
      </c>
    </row>
    <row r="2494" spans="1:4" x14ac:dyDescent="0.35">
      <c r="A2494" s="16" t="s">
        <v>2449</v>
      </c>
      <c r="B2494">
        <v>0.16700000000000001</v>
      </c>
      <c r="C2494">
        <v>2.5</v>
      </c>
      <c r="D2494">
        <v>0</v>
      </c>
    </row>
    <row r="2495" spans="1:4" x14ac:dyDescent="0.35">
      <c r="A2495" s="16" t="s">
        <v>2450</v>
      </c>
      <c r="B2495">
        <v>0.125</v>
      </c>
      <c r="C2495">
        <v>0.14541999999999999</v>
      </c>
      <c r="D2495">
        <v>0</v>
      </c>
    </row>
    <row r="2496" spans="1:4" x14ac:dyDescent="0.35">
      <c r="A2496" s="16" t="s">
        <v>2451</v>
      </c>
      <c r="B2496">
        <v>0.125</v>
      </c>
      <c r="C2496">
        <v>0.46504000000000001</v>
      </c>
      <c r="D2496">
        <v>0</v>
      </c>
    </row>
    <row r="2497" spans="1:4" x14ac:dyDescent="0.35">
      <c r="A2497" s="16" t="s">
        <v>2452</v>
      </c>
      <c r="B2497">
        <v>0</v>
      </c>
      <c r="C2497">
        <v>0</v>
      </c>
      <c r="D2497">
        <v>0</v>
      </c>
    </row>
    <row r="2498" spans="1:4" x14ac:dyDescent="0.35">
      <c r="A2498" s="16" t="s">
        <v>2453</v>
      </c>
      <c r="B2498">
        <v>0</v>
      </c>
      <c r="C2498">
        <v>4.5300000000000002E-3</v>
      </c>
      <c r="D2498">
        <v>0</v>
      </c>
    </row>
    <row r="2499" spans="1:4" x14ac:dyDescent="0.35">
      <c r="A2499" s="16" t="s">
        <v>2454</v>
      </c>
      <c r="B2499">
        <v>0</v>
      </c>
      <c r="C2499">
        <v>2.7100000000000002E-3</v>
      </c>
      <c r="D2499">
        <v>0</v>
      </c>
    </row>
    <row r="2500" spans="1:4" x14ac:dyDescent="0.35">
      <c r="A2500" s="16" t="s">
        <v>2455</v>
      </c>
      <c r="B2500">
        <v>0.125</v>
      </c>
      <c r="C2500">
        <v>0.15</v>
      </c>
      <c r="D2500">
        <v>0</v>
      </c>
    </row>
    <row r="2501" spans="1:4" x14ac:dyDescent="0.35">
      <c r="A2501" s="16" t="s">
        <v>2456</v>
      </c>
      <c r="B2501">
        <v>0.16700000000000001</v>
      </c>
      <c r="C2501">
        <v>0.06</v>
      </c>
      <c r="D2501">
        <v>0</v>
      </c>
    </row>
    <row r="2502" spans="1:4" x14ac:dyDescent="0.35">
      <c r="A2502" s="16" t="s">
        <v>2457</v>
      </c>
      <c r="B2502">
        <v>0.16700000000000001</v>
      </c>
      <c r="C2502">
        <v>5.4679500000000001</v>
      </c>
      <c r="D2502">
        <v>0</v>
      </c>
    </row>
    <row r="2503" spans="1:4" x14ac:dyDescent="0.35">
      <c r="A2503" s="16" t="s">
        <v>2458</v>
      </c>
      <c r="B2503">
        <v>0.16700000000000001</v>
      </c>
      <c r="C2503">
        <v>4</v>
      </c>
      <c r="D2503">
        <v>0</v>
      </c>
    </row>
    <row r="2504" spans="1:4" x14ac:dyDescent="0.35">
      <c r="A2504" s="16" t="s">
        <v>2459</v>
      </c>
      <c r="B2504">
        <v>0.21</v>
      </c>
      <c r="C2504">
        <v>0.65452999999999995</v>
      </c>
      <c r="D2504">
        <v>0</v>
      </c>
    </row>
    <row r="2505" spans="1:4" x14ac:dyDescent="0.35">
      <c r="A2505" s="16" t="s">
        <v>2460</v>
      </c>
      <c r="B2505">
        <v>0</v>
      </c>
      <c r="C2505">
        <v>2.7100000000000002E-3</v>
      </c>
      <c r="D2505">
        <v>0</v>
      </c>
    </row>
    <row r="2506" spans="1:4" x14ac:dyDescent="0.35">
      <c r="A2506" s="16" t="s">
        <v>2461</v>
      </c>
      <c r="B2506">
        <v>0.83330000000000004</v>
      </c>
      <c r="C2506">
        <v>4.6620000000000002E-2</v>
      </c>
      <c r="D2506">
        <v>4.6620000000000002E-2</v>
      </c>
    </row>
    <row r="2507" spans="1:4" x14ac:dyDescent="0.35">
      <c r="A2507" s="16" t="s">
        <v>2462</v>
      </c>
      <c r="B2507">
        <v>8.3000000000000004E-2</v>
      </c>
      <c r="C2507">
        <v>0.215</v>
      </c>
      <c r="D2507">
        <v>0</v>
      </c>
    </row>
    <row r="2508" spans="1:4" x14ac:dyDescent="0.35">
      <c r="A2508" s="16" t="s">
        <v>2463</v>
      </c>
      <c r="B2508">
        <v>1.1633</v>
      </c>
      <c r="C2508">
        <v>0.10920000000000001</v>
      </c>
      <c r="D2508">
        <v>0.10920000000000001</v>
      </c>
    </row>
    <row r="2509" spans="1:4" x14ac:dyDescent="0.35">
      <c r="A2509" s="16" t="s">
        <v>2464</v>
      </c>
      <c r="B2509">
        <v>0.16700000000000001</v>
      </c>
      <c r="C2509">
        <v>1.4596199999999999</v>
      </c>
      <c r="D2509">
        <v>0</v>
      </c>
    </row>
    <row r="2510" spans="1:4" x14ac:dyDescent="0.35">
      <c r="A2510" s="16" t="s">
        <v>2465</v>
      </c>
      <c r="B2510">
        <v>0.25</v>
      </c>
      <c r="C2510">
        <v>3.32</v>
      </c>
      <c r="D2510">
        <v>0</v>
      </c>
    </row>
    <row r="2511" spans="1:4" x14ac:dyDescent="0.35">
      <c r="A2511" s="16" t="s">
        <v>2466</v>
      </c>
      <c r="B2511">
        <v>0.16700000000000001</v>
      </c>
      <c r="C2511">
        <v>4</v>
      </c>
      <c r="D2511">
        <v>0</v>
      </c>
    </row>
    <row r="2512" spans="1:4" x14ac:dyDescent="0.35">
      <c r="A2512" s="16" t="s">
        <v>2467</v>
      </c>
      <c r="B2512">
        <v>0.1</v>
      </c>
      <c r="C2512">
        <v>0.16667000000000001</v>
      </c>
      <c r="D2512">
        <v>0.16667000000000001</v>
      </c>
    </row>
    <row r="2513" spans="1:4" x14ac:dyDescent="0.35">
      <c r="A2513" s="16" t="s">
        <v>2468</v>
      </c>
      <c r="B2513">
        <v>0.74329999999999996</v>
      </c>
      <c r="C2513">
        <v>3.6720000000000003E-2</v>
      </c>
      <c r="D2513">
        <v>3.6720000000000003E-2</v>
      </c>
    </row>
    <row r="2514" spans="1:4" x14ac:dyDescent="0.35">
      <c r="A2514" s="16" t="s">
        <v>2469</v>
      </c>
      <c r="B2514">
        <v>1.5832999999999999</v>
      </c>
      <c r="C2514">
        <v>0.11133</v>
      </c>
      <c r="D2514">
        <v>0.11133</v>
      </c>
    </row>
    <row r="2515" spans="1:4" x14ac:dyDescent="0.35">
      <c r="A2515" s="16" t="s">
        <v>2470</v>
      </c>
      <c r="B2515">
        <v>8.3000000000000004E-2</v>
      </c>
      <c r="C2515">
        <v>0.31</v>
      </c>
      <c r="D2515">
        <v>0</v>
      </c>
    </row>
    <row r="2516" spans="1:4" x14ac:dyDescent="0.35">
      <c r="A2516" s="16" t="s">
        <v>2471</v>
      </c>
      <c r="B2516">
        <v>0</v>
      </c>
      <c r="C2516">
        <v>6.3400000000000001E-3</v>
      </c>
      <c r="D2516">
        <v>0</v>
      </c>
    </row>
    <row r="2517" spans="1:4" x14ac:dyDescent="0.35">
      <c r="A2517" s="16" t="s">
        <v>2472</v>
      </c>
      <c r="B2517">
        <v>8.3000000000000004E-2</v>
      </c>
      <c r="C2517">
        <v>0.39</v>
      </c>
      <c r="D2517">
        <v>0</v>
      </c>
    </row>
    <row r="2518" spans="1:4" x14ac:dyDescent="0.35">
      <c r="A2518" s="16" t="s">
        <v>2473</v>
      </c>
      <c r="B2518">
        <v>0.125</v>
      </c>
      <c r="C2518">
        <v>0.50438000000000005</v>
      </c>
      <c r="D2518">
        <v>0</v>
      </c>
    </row>
    <row r="2519" spans="1:4" x14ac:dyDescent="0.35">
      <c r="A2519" s="16" t="s">
        <v>2474</v>
      </c>
      <c r="B2519">
        <v>0.17</v>
      </c>
      <c r="C2519">
        <v>0.90612000000000004</v>
      </c>
      <c r="D2519">
        <v>0</v>
      </c>
    </row>
    <row r="2520" spans="1:4" x14ac:dyDescent="0.35">
      <c r="A2520" s="16" t="s">
        <v>2475</v>
      </c>
      <c r="B2520">
        <v>0.17</v>
      </c>
      <c r="C2520">
        <v>1.7</v>
      </c>
      <c r="D2520">
        <v>0</v>
      </c>
    </row>
    <row r="2521" spans="1:4" x14ac:dyDescent="0.35">
      <c r="A2521" s="16" t="s">
        <v>2476</v>
      </c>
      <c r="B2521">
        <v>0.16700000000000001</v>
      </c>
      <c r="C2521">
        <v>0.25</v>
      </c>
      <c r="D2521">
        <v>0</v>
      </c>
    </row>
    <row r="2522" spans="1:4" x14ac:dyDescent="0.35">
      <c r="A2522" s="16" t="s">
        <v>2477</v>
      </c>
      <c r="B2522">
        <v>0</v>
      </c>
      <c r="C2522">
        <v>4.5300000000000002E-3</v>
      </c>
      <c r="D2522">
        <v>0</v>
      </c>
    </row>
    <row r="2523" spans="1:4" x14ac:dyDescent="0.35">
      <c r="A2523" s="16">
        <v>101041</v>
      </c>
      <c r="B2523">
        <v>0.33333000000000002</v>
      </c>
      <c r="C2523">
        <v>8.3300000000000006E-3</v>
      </c>
      <c r="D2523">
        <v>8.3300000000000006E-3</v>
      </c>
    </row>
    <row r="2524" spans="1:4" x14ac:dyDescent="0.35">
      <c r="A2524" s="16" t="s">
        <v>2478</v>
      </c>
      <c r="B2524">
        <v>0</v>
      </c>
      <c r="C2524">
        <v>4.5300000000000002E-3</v>
      </c>
      <c r="D2524">
        <v>0</v>
      </c>
    </row>
    <row r="2525" spans="1:4" x14ac:dyDescent="0.35">
      <c r="A2525" s="16" t="s">
        <v>2479</v>
      </c>
      <c r="B2525">
        <v>0.17</v>
      </c>
      <c r="C2525">
        <v>1.33317</v>
      </c>
      <c r="D2525">
        <v>0</v>
      </c>
    </row>
    <row r="2526" spans="1:4" x14ac:dyDescent="0.35">
      <c r="A2526" s="16" t="s">
        <v>2480</v>
      </c>
      <c r="B2526">
        <v>0.17</v>
      </c>
      <c r="C2526">
        <v>2.2000000000000002</v>
      </c>
      <c r="D2526">
        <v>0</v>
      </c>
    </row>
    <row r="2527" spans="1:4" x14ac:dyDescent="0.35">
      <c r="A2527" s="16" t="s">
        <v>75</v>
      </c>
      <c r="B2527">
        <v>0.125</v>
      </c>
      <c r="C2527">
        <v>0.27010000000000001</v>
      </c>
      <c r="D2527">
        <v>0</v>
      </c>
    </row>
    <row r="2528" spans="1:4" x14ac:dyDescent="0.35">
      <c r="A2528" s="16" t="s">
        <v>2481</v>
      </c>
      <c r="B2528">
        <v>0.34</v>
      </c>
      <c r="C2528">
        <v>0.04</v>
      </c>
      <c r="D2528">
        <v>0.04</v>
      </c>
    </row>
    <row r="2529" spans="1:4" x14ac:dyDescent="0.35">
      <c r="A2529" s="16" t="s">
        <v>2482</v>
      </c>
      <c r="B2529">
        <v>0.9103</v>
      </c>
      <c r="C2529">
        <v>5.8840000000000003E-2</v>
      </c>
      <c r="D2529">
        <v>5.8840000000000003E-2</v>
      </c>
    </row>
    <row r="2530" spans="1:4" x14ac:dyDescent="0.35">
      <c r="A2530" s="16" t="s">
        <v>2483</v>
      </c>
      <c r="B2530">
        <v>0.74329999999999996</v>
      </c>
      <c r="C2530">
        <v>0.10920000000000001</v>
      </c>
      <c r="D2530">
        <v>0.10920000000000001</v>
      </c>
    </row>
    <row r="2531" spans="1:4" x14ac:dyDescent="0.35">
      <c r="A2531" s="16" t="s">
        <v>2484</v>
      </c>
      <c r="B2531">
        <v>0.21</v>
      </c>
      <c r="C2531">
        <v>8.3300000000000006E-3</v>
      </c>
      <c r="D2531">
        <v>8.3300000000000006E-3</v>
      </c>
    </row>
    <row r="2532" spans="1:4" x14ac:dyDescent="0.35">
      <c r="A2532" s="16" t="s">
        <v>2485</v>
      </c>
      <c r="B2532">
        <v>0.75</v>
      </c>
      <c r="C2532">
        <v>0.13833000000000001</v>
      </c>
      <c r="D2532">
        <v>0.13833000000000001</v>
      </c>
    </row>
    <row r="2533" spans="1:4" x14ac:dyDescent="0.35">
      <c r="A2533" s="16" t="s">
        <v>2486</v>
      </c>
      <c r="B2533">
        <v>0</v>
      </c>
      <c r="C2533">
        <v>0.04</v>
      </c>
      <c r="D2533">
        <v>0</v>
      </c>
    </row>
    <row r="2534" spans="1:4" x14ac:dyDescent="0.35">
      <c r="A2534" s="16" t="s">
        <v>2487</v>
      </c>
      <c r="B2534">
        <v>0.17</v>
      </c>
      <c r="C2534">
        <v>1.7</v>
      </c>
      <c r="D2534">
        <v>0</v>
      </c>
    </row>
    <row r="2535" spans="1:4" x14ac:dyDescent="0.35">
      <c r="A2535" s="16" t="s">
        <v>2488</v>
      </c>
      <c r="B2535">
        <v>0.33</v>
      </c>
      <c r="C2535">
        <v>5.0480099999999997</v>
      </c>
      <c r="D2535">
        <v>0</v>
      </c>
    </row>
    <row r="2536" spans="1:4" x14ac:dyDescent="0.35">
      <c r="A2536" s="16" t="s">
        <v>2489</v>
      </c>
      <c r="B2536">
        <v>0.5</v>
      </c>
      <c r="C2536">
        <v>6</v>
      </c>
      <c r="D2536">
        <v>0</v>
      </c>
    </row>
    <row r="2537" spans="1:4" x14ac:dyDescent="0.35">
      <c r="A2537" s="22">
        <v>44621</v>
      </c>
      <c r="B2537">
        <v>0.4133</v>
      </c>
      <c r="C2537">
        <v>0.01</v>
      </c>
      <c r="D2537">
        <v>0.01</v>
      </c>
    </row>
    <row r="2538" spans="1:4" x14ac:dyDescent="0.35">
      <c r="A2538" s="16" t="s">
        <v>2490</v>
      </c>
      <c r="B2538">
        <v>0.74329999999999996</v>
      </c>
      <c r="C2538">
        <v>2.5010000000000001E-2</v>
      </c>
      <c r="D2538">
        <v>2.5010000000000001E-2</v>
      </c>
    </row>
    <row r="2539" spans="1:4" x14ac:dyDescent="0.35">
      <c r="A2539" s="16" t="s">
        <v>2491</v>
      </c>
      <c r="B2539">
        <v>0</v>
      </c>
      <c r="C2539">
        <v>4.5300000000000002E-3</v>
      </c>
      <c r="D2539">
        <v>0</v>
      </c>
    </row>
    <row r="2540" spans="1:4" x14ac:dyDescent="0.35">
      <c r="A2540" s="16" t="s">
        <v>2492</v>
      </c>
      <c r="B2540">
        <v>0.16700000000000001</v>
      </c>
      <c r="C2540">
        <v>3.00271</v>
      </c>
      <c r="D2540">
        <v>0</v>
      </c>
    </row>
    <row r="2541" spans="1:4" x14ac:dyDescent="0.35">
      <c r="A2541" s="16" t="s">
        <v>2493</v>
      </c>
      <c r="B2541">
        <v>0.16700000000000001</v>
      </c>
      <c r="C2541">
        <v>2.8</v>
      </c>
      <c r="D2541">
        <v>0</v>
      </c>
    </row>
    <row r="2542" spans="1:4" x14ac:dyDescent="0.35">
      <c r="A2542" s="16" t="s">
        <v>2494</v>
      </c>
      <c r="B2542">
        <v>0</v>
      </c>
      <c r="C2542">
        <v>4.5300000000000002E-3</v>
      </c>
      <c r="D2542">
        <v>0</v>
      </c>
    </row>
    <row r="2543" spans="1:4" x14ac:dyDescent="0.35">
      <c r="A2543" s="16" t="s">
        <v>2495</v>
      </c>
      <c r="B2543">
        <v>0</v>
      </c>
      <c r="C2543">
        <v>2.5729999999999999E-2</v>
      </c>
      <c r="D2543">
        <v>0</v>
      </c>
    </row>
    <row r="2544" spans="1:4" x14ac:dyDescent="0.35">
      <c r="A2544" s="16" t="s">
        <v>2496</v>
      </c>
      <c r="B2544">
        <v>0.74329999999999996</v>
      </c>
      <c r="C2544">
        <v>3.8010000000000002E-2</v>
      </c>
      <c r="D2544">
        <v>3.8010000000000002E-2</v>
      </c>
    </row>
    <row r="2545" spans="1:4" x14ac:dyDescent="0.35">
      <c r="A2545" s="16" t="s">
        <v>2497</v>
      </c>
      <c r="B2545">
        <v>0</v>
      </c>
      <c r="C2545">
        <v>4.5300000000000002E-3</v>
      </c>
      <c r="D2545">
        <v>0</v>
      </c>
    </row>
    <row r="2546" spans="1:4" x14ac:dyDescent="0.35">
      <c r="A2546" s="16" t="s">
        <v>2498</v>
      </c>
      <c r="B2546">
        <v>0</v>
      </c>
      <c r="C2546">
        <v>4.2430000000000002E-2</v>
      </c>
      <c r="D2546">
        <v>3.5189999999999999E-2</v>
      </c>
    </row>
    <row r="2547" spans="1:4" x14ac:dyDescent="0.35">
      <c r="A2547" s="16" t="s">
        <v>2499</v>
      </c>
      <c r="B2547">
        <v>0.16700000000000001</v>
      </c>
      <c r="C2547">
        <v>2.8588900000000002</v>
      </c>
      <c r="D2547">
        <v>0</v>
      </c>
    </row>
    <row r="2548" spans="1:4" x14ac:dyDescent="0.35">
      <c r="A2548" s="16" t="s">
        <v>2500</v>
      </c>
      <c r="B2548">
        <v>0.33333000000000002</v>
      </c>
      <c r="C2548">
        <v>4.0617099999999997</v>
      </c>
      <c r="D2548">
        <v>0</v>
      </c>
    </row>
    <row r="2549" spans="1:4" x14ac:dyDescent="0.35">
      <c r="A2549" s="16" t="s">
        <v>2501</v>
      </c>
      <c r="B2549">
        <v>0.16700000000000001</v>
      </c>
      <c r="C2549">
        <v>4.0800000000000003E-2</v>
      </c>
      <c r="D2549">
        <v>4.0800000000000003E-2</v>
      </c>
    </row>
    <row r="2550" spans="1:4" x14ac:dyDescent="0.35">
      <c r="A2550" s="16" t="s">
        <v>2502</v>
      </c>
      <c r="B2550">
        <v>0.74329999999999996</v>
      </c>
      <c r="C2550">
        <v>5.3629999999999997E-2</v>
      </c>
      <c r="D2550">
        <v>5.3629999999999997E-2</v>
      </c>
    </row>
    <row r="2551" spans="1:4" x14ac:dyDescent="0.35">
      <c r="A2551" s="16" t="s">
        <v>2503</v>
      </c>
      <c r="B2551">
        <v>8.3000000000000004E-2</v>
      </c>
      <c r="C2551">
        <v>0.23</v>
      </c>
      <c r="D2551">
        <v>0</v>
      </c>
    </row>
    <row r="2552" spans="1:4" x14ac:dyDescent="0.35">
      <c r="A2552" s="16" t="s">
        <v>2504</v>
      </c>
      <c r="B2552">
        <v>0</v>
      </c>
      <c r="C2552">
        <v>4.5300000000000002E-3</v>
      </c>
      <c r="D2552">
        <v>0</v>
      </c>
    </row>
    <row r="2553" spans="1:4" x14ac:dyDescent="0.35">
      <c r="A2553" s="16" t="s">
        <v>2505</v>
      </c>
      <c r="B2553">
        <v>0</v>
      </c>
      <c r="C2553">
        <v>4.5300000000000002E-3</v>
      </c>
      <c r="D2553">
        <v>0</v>
      </c>
    </row>
    <row r="2554" spans="1:4" x14ac:dyDescent="0.35">
      <c r="A2554" s="16" t="s">
        <v>2506</v>
      </c>
      <c r="B2554">
        <v>0.16700000000000001</v>
      </c>
      <c r="C2554">
        <v>2.8588900000000002</v>
      </c>
      <c r="D2554">
        <v>0</v>
      </c>
    </row>
    <row r="2555" spans="1:4" x14ac:dyDescent="0.35">
      <c r="A2555" s="16" t="s">
        <v>152</v>
      </c>
      <c r="B2555">
        <v>0.125</v>
      </c>
      <c r="C2555">
        <v>0.05</v>
      </c>
      <c r="D2555">
        <v>0</v>
      </c>
    </row>
    <row r="2556" spans="1:4" x14ac:dyDescent="0.35">
      <c r="A2556" s="16" t="s">
        <v>2507</v>
      </c>
      <c r="B2556">
        <v>0.21</v>
      </c>
      <c r="C2556">
        <v>0.90452999999999995</v>
      </c>
      <c r="D2556">
        <v>0</v>
      </c>
    </row>
    <row r="2557" spans="1:4" x14ac:dyDescent="0.35">
      <c r="A2557" s="16" t="s">
        <v>2508</v>
      </c>
      <c r="B2557">
        <v>0</v>
      </c>
      <c r="C2557">
        <v>2.5729999999999999E-2</v>
      </c>
      <c r="D2557">
        <v>0</v>
      </c>
    </row>
    <row r="2558" spans="1:4" x14ac:dyDescent="0.35">
      <c r="A2558" s="16" t="s">
        <v>301</v>
      </c>
      <c r="B2558">
        <v>0.1</v>
      </c>
      <c r="C2558">
        <v>6.6669999999999993E-2</v>
      </c>
      <c r="D2558">
        <v>6.6669999999999993E-2</v>
      </c>
    </row>
    <row r="2559" spans="1:4" x14ac:dyDescent="0.35">
      <c r="A2559" s="16">
        <v>66880</v>
      </c>
      <c r="B2559">
        <v>0</v>
      </c>
      <c r="C2559">
        <v>0.33400000000000002</v>
      </c>
      <c r="D2559">
        <v>0</v>
      </c>
    </row>
    <row r="2560" spans="1:4" x14ac:dyDescent="0.35">
      <c r="A2560" s="16" t="s">
        <v>2509</v>
      </c>
      <c r="B2560">
        <v>0</v>
      </c>
      <c r="C2560">
        <v>4.5300000000000002E-3</v>
      </c>
      <c r="D2560">
        <v>0</v>
      </c>
    </row>
    <row r="2561" spans="1:4" x14ac:dyDescent="0.35">
      <c r="A2561" s="16" t="s">
        <v>2510</v>
      </c>
      <c r="B2561">
        <v>0</v>
      </c>
      <c r="C2561">
        <v>0.21</v>
      </c>
      <c r="D2561">
        <v>0</v>
      </c>
    </row>
    <row r="2562" spans="1:4" x14ac:dyDescent="0.35">
      <c r="A2562" s="16" t="s">
        <v>2511</v>
      </c>
      <c r="B2562">
        <v>0.125</v>
      </c>
      <c r="C2562">
        <v>2</v>
      </c>
      <c r="D2562">
        <v>0</v>
      </c>
    </row>
    <row r="2563" spans="1:4" x14ac:dyDescent="0.35">
      <c r="A2563" s="16" t="s">
        <v>2512</v>
      </c>
      <c r="B2563">
        <v>0</v>
      </c>
      <c r="C2563">
        <v>1.8679999999999999E-2</v>
      </c>
      <c r="D2563">
        <v>1.8679999999999999E-2</v>
      </c>
    </row>
    <row r="2564" spans="1:4" x14ac:dyDescent="0.35">
      <c r="A2564" s="16" t="s">
        <v>2513</v>
      </c>
      <c r="B2564">
        <v>0.125</v>
      </c>
      <c r="C2564">
        <v>0.95242000000000004</v>
      </c>
      <c r="D2564">
        <v>0</v>
      </c>
    </row>
    <row r="2565" spans="1:4" x14ac:dyDescent="0.35">
      <c r="A2565" s="16" t="s">
        <v>121</v>
      </c>
      <c r="B2565">
        <v>0.125</v>
      </c>
      <c r="C2565">
        <v>0.13724</v>
      </c>
      <c r="D2565">
        <v>0</v>
      </c>
    </row>
    <row r="2566" spans="1:4" x14ac:dyDescent="0.35">
      <c r="A2566" s="16" t="s">
        <v>2514</v>
      </c>
      <c r="B2566">
        <v>0</v>
      </c>
      <c r="C2566">
        <v>4.5300000000000002E-3</v>
      </c>
      <c r="D2566">
        <v>0</v>
      </c>
    </row>
    <row r="2567" spans="1:4" x14ac:dyDescent="0.35">
      <c r="A2567" s="16" t="s">
        <v>2515</v>
      </c>
      <c r="B2567">
        <v>0.6633</v>
      </c>
      <c r="C2567">
        <v>1.491E-2</v>
      </c>
      <c r="D2567">
        <v>1.491E-2</v>
      </c>
    </row>
    <row r="2568" spans="1:4" x14ac:dyDescent="0.35">
      <c r="A2568" s="16" t="s">
        <v>2516</v>
      </c>
      <c r="B2568">
        <v>0</v>
      </c>
      <c r="C2568">
        <v>4.5300000000000002E-3</v>
      </c>
      <c r="D2568">
        <v>0</v>
      </c>
    </row>
    <row r="2569" spans="1:4" x14ac:dyDescent="0.35">
      <c r="A2569" s="16" t="s">
        <v>2517</v>
      </c>
      <c r="B2569">
        <v>0.21</v>
      </c>
      <c r="C2569">
        <v>0.20399999999999999</v>
      </c>
      <c r="D2569">
        <v>0</v>
      </c>
    </row>
    <row r="2570" spans="1:4" x14ac:dyDescent="0.35">
      <c r="A2570" s="16" t="s">
        <v>2518</v>
      </c>
      <c r="B2570">
        <v>0.16700000000000001</v>
      </c>
      <c r="C2570">
        <v>3.6876899999999999</v>
      </c>
      <c r="D2570">
        <v>0</v>
      </c>
    </row>
    <row r="2571" spans="1:4" x14ac:dyDescent="0.35">
      <c r="A2571" s="16" t="s">
        <v>2519</v>
      </c>
      <c r="B2571">
        <v>0.21</v>
      </c>
      <c r="C2571">
        <v>0.23943999999999999</v>
      </c>
      <c r="D2571">
        <v>0</v>
      </c>
    </row>
    <row r="2572" spans="1:4" x14ac:dyDescent="0.35">
      <c r="A2572" s="16">
        <v>101229</v>
      </c>
      <c r="B2572">
        <v>0.6633</v>
      </c>
      <c r="C2572">
        <v>6.3880000000000006E-2</v>
      </c>
      <c r="D2572">
        <v>6.3880000000000006E-2</v>
      </c>
    </row>
    <row r="2573" spans="1:4" x14ac:dyDescent="0.35">
      <c r="A2573" s="16" t="s">
        <v>2520</v>
      </c>
      <c r="B2573">
        <v>0.6633</v>
      </c>
      <c r="C2573">
        <v>3.125E-2</v>
      </c>
      <c r="D2573">
        <v>3.125E-2</v>
      </c>
    </row>
    <row r="2574" spans="1:4" x14ac:dyDescent="0.35">
      <c r="A2574" s="16" t="s">
        <v>2521</v>
      </c>
      <c r="B2574">
        <v>0.75</v>
      </c>
      <c r="C2574">
        <v>3.3329999999999999E-2</v>
      </c>
      <c r="D2574">
        <v>3.3329999999999999E-2</v>
      </c>
    </row>
    <row r="2575" spans="1:4" x14ac:dyDescent="0.35">
      <c r="A2575" s="16" t="s">
        <v>2522</v>
      </c>
      <c r="B2575">
        <v>0.16700000000000001</v>
      </c>
      <c r="C2575">
        <v>0.16</v>
      </c>
      <c r="D2575">
        <v>0</v>
      </c>
    </row>
    <row r="2576" spans="1:4" x14ac:dyDescent="0.35">
      <c r="A2576" s="16" t="s">
        <v>2523</v>
      </c>
      <c r="B2576">
        <v>0.16700000000000001</v>
      </c>
      <c r="C2576">
        <v>2.8588900000000002</v>
      </c>
      <c r="D2576">
        <v>0</v>
      </c>
    </row>
    <row r="2577" spans="1:4" x14ac:dyDescent="0.35">
      <c r="A2577" s="16" t="s">
        <v>2524</v>
      </c>
      <c r="B2577">
        <v>0.125</v>
      </c>
      <c r="C2577">
        <v>0.23</v>
      </c>
      <c r="D2577">
        <v>0</v>
      </c>
    </row>
    <row r="2578" spans="1:4" x14ac:dyDescent="0.35">
      <c r="A2578" s="16">
        <v>100014</v>
      </c>
      <c r="B2578">
        <v>0.6633</v>
      </c>
      <c r="C2578">
        <v>3.9E-2</v>
      </c>
      <c r="D2578">
        <v>3.9E-2</v>
      </c>
    </row>
    <row r="2579" spans="1:4" x14ac:dyDescent="0.35">
      <c r="A2579" s="16">
        <v>100404</v>
      </c>
      <c r="B2579">
        <v>0.74329999999999996</v>
      </c>
      <c r="C2579">
        <v>2.1530000000000001E-2</v>
      </c>
      <c r="D2579">
        <v>2.1530000000000001E-2</v>
      </c>
    </row>
    <row r="2580" spans="1:4" x14ac:dyDescent="0.35">
      <c r="A2580" s="16" t="s">
        <v>2525</v>
      </c>
      <c r="B2580">
        <v>0</v>
      </c>
      <c r="C2580">
        <v>4.5300000000000002E-3</v>
      </c>
      <c r="D2580">
        <v>0</v>
      </c>
    </row>
    <row r="2581" spans="1:4" x14ac:dyDescent="0.35">
      <c r="A2581" s="16" t="s">
        <v>2526</v>
      </c>
      <c r="B2581">
        <v>0</v>
      </c>
      <c r="C2581">
        <v>4.5300000000000002E-3</v>
      </c>
      <c r="D2581">
        <v>0</v>
      </c>
    </row>
    <row r="2582" spans="1:4" x14ac:dyDescent="0.35">
      <c r="A2582" s="16" t="s">
        <v>2527</v>
      </c>
      <c r="B2582">
        <v>0</v>
      </c>
      <c r="C2582">
        <v>4.5300000000000002E-3</v>
      </c>
      <c r="D2582">
        <v>0</v>
      </c>
    </row>
    <row r="2583" spans="1:4" x14ac:dyDescent="0.35">
      <c r="A2583" s="16" t="s">
        <v>2528</v>
      </c>
      <c r="B2583">
        <v>0</v>
      </c>
      <c r="C2583">
        <v>4.5300000000000002E-3</v>
      </c>
      <c r="D2583">
        <v>0</v>
      </c>
    </row>
    <row r="2584" spans="1:4" x14ac:dyDescent="0.35">
      <c r="A2584" s="16" t="s">
        <v>2529</v>
      </c>
      <c r="B2584">
        <v>0</v>
      </c>
      <c r="C2584">
        <v>0.21</v>
      </c>
      <c r="D2584">
        <v>0</v>
      </c>
    </row>
    <row r="2585" spans="1:4" x14ac:dyDescent="0.35">
      <c r="A2585" s="16" t="s">
        <v>2530</v>
      </c>
      <c r="B2585">
        <v>0.74329999999999996</v>
      </c>
      <c r="C2585">
        <v>2.937E-2</v>
      </c>
      <c r="D2585">
        <v>2.937E-2</v>
      </c>
    </row>
    <row r="2586" spans="1:4" x14ac:dyDescent="0.35">
      <c r="A2586" s="16" t="s">
        <v>2531</v>
      </c>
      <c r="B2586">
        <v>0.4133</v>
      </c>
      <c r="C2586">
        <v>2.383E-2</v>
      </c>
      <c r="D2586">
        <v>2.383E-2</v>
      </c>
    </row>
    <row r="2587" spans="1:4" x14ac:dyDescent="0.35">
      <c r="A2587" s="16" t="s">
        <v>2532</v>
      </c>
      <c r="B2587">
        <v>0.33333000000000002</v>
      </c>
      <c r="C2587">
        <v>5.5500000000000002E-3</v>
      </c>
      <c r="D2587">
        <v>5.5500000000000002E-3</v>
      </c>
    </row>
    <row r="2588" spans="1:4" x14ac:dyDescent="0.35">
      <c r="A2588" s="16">
        <v>101631</v>
      </c>
      <c r="B2588">
        <v>0.17</v>
      </c>
      <c r="C2588">
        <v>0.23799999999999999</v>
      </c>
      <c r="D2588">
        <v>0.23799999999999999</v>
      </c>
    </row>
    <row r="2589" spans="1:4" x14ac:dyDescent="0.35">
      <c r="A2589" s="16">
        <v>105335</v>
      </c>
      <c r="B2589">
        <v>2.3332999999999999</v>
      </c>
      <c r="C2589">
        <v>0.30554999999999999</v>
      </c>
      <c r="D2589">
        <v>0.30554999999999999</v>
      </c>
    </row>
    <row r="2590" spans="1:4" x14ac:dyDescent="0.35">
      <c r="A2590" s="16" t="s">
        <v>2533</v>
      </c>
      <c r="B2590">
        <v>8.3000000000000004E-2</v>
      </c>
      <c r="C2590">
        <v>0.215</v>
      </c>
      <c r="D2590">
        <v>0</v>
      </c>
    </row>
    <row r="2591" spans="1:4" x14ac:dyDescent="0.35">
      <c r="A2591" s="16" t="s">
        <v>2534</v>
      </c>
      <c r="B2591">
        <v>0.17</v>
      </c>
      <c r="C2591">
        <v>1.52</v>
      </c>
      <c r="D2591">
        <v>0</v>
      </c>
    </row>
    <row r="2592" spans="1:4" x14ac:dyDescent="0.35">
      <c r="A2592" s="16" t="s">
        <v>2535</v>
      </c>
      <c r="B2592">
        <v>0.17</v>
      </c>
      <c r="C2592">
        <v>4</v>
      </c>
      <c r="D2592">
        <v>0</v>
      </c>
    </row>
    <row r="2593" spans="1:4" x14ac:dyDescent="0.35">
      <c r="A2593" s="16" t="s">
        <v>2536</v>
      </c>
      <c r="B2593">
        <v>0.125</v>
      </c>
      <c r="C2593">
        <v>0.20452999999999999</v>
      </c>
      <c r="D2593">
        <v>0</v>
      </c>
    </row>
    <row r="2594" spans="1:4" x14ac:dyDescent="0.35">
      <c r="A2594" s="16">
        <v>105992</v>
      </c>
      <c r="B2594">
        <v>0</v>
      </c>
      <c r="C2594">
        <v>4.5300000000000002E-3</v>
      </c>
      <c r="D2594">
        <v>0</v>
      </c>
    </row>
    <row r="2595" spans="1:4" x14ac:dyDescent="0.35">
      <c r="A2595" s="16" t="s">
        <v>2537</v>
      </c>
      <c r="B2595">
        <v>0.74329999999999996</v>
      </c>
      <c r="C2595">
        <v>4.3999999999999997E-2</v>
      </c>
      <c r="D2595">
        <v>4.3999999999999997E-2</v>
      </c>
    </row>
    <row r="2596" spans="1:4" x14ac:dyDescent="0.35">
      <c r="A2596" s="16" t="s">
        <v>2538</v>
      </c>
      <c r="B2596">
        <v>0.33</v>
      </c>
      <c r="C2596">
        <v>1.243E-2</v>
      </c>
      <c r="D2596">
        <v>1.243E-2</v>
      </c>
    </row>
    <row r="2597" spans="1:4" x14ac:dyDescent="0.35">
      <c r="A2597" s="16" t="s">
        <v>2539</v>
      </c>
      <c r="B2597">
        <v>0</v>
      </c>
      <c r="C2597">
        <v>4.5300000000000002E-3</v>
      </c>
      <c r="D2597">
        <v>0</v>
      </c>
    </row>
    <row r="2598" spans="1:4" x14ac:dyDescent="0.35">
      <c r="A2598" s="16" t="s">
        <v>2540</v>
      </c>
      <c r="B2598">
        <v>0.21</v>
      </c>
      <c r="C2598">
        <v>0.20399999999999999</v>
      </c>
      <c r="D2598">
        <v>0</v>
      </c>
    </row>
    <row r="2599" spans="1:4" x14ac:dyDescent="0.35">
      <c r="A2599" s="16" t="s">
        <v>2541</v>
      </c>
      <c r="B2599">
        <v>8.3000000000000004E-2</v>
      </c>
      <c r="C2599">
        <v>0.05</v>
      </c>
      <c r="D2599">
        <v>0</v>
      </c>
    </row>
    <row r="2600" spans="1:4" x14ac:dyDescent="0.35">
      <c r="A2600" s="16" t="s">
        <v>2542</v>
      </c>
      <c r="B2600">
        <v>0</v>
      </c>
      <c r="C2600">
        <v>8.2118199999999995</v>
      </c>
      <c r="D2600">
        <v>0</v>
      </c>
    </row>
    <row r="2601" spans="1:4" x14ac:dyDescent="0.35">
      <c r="A2601" s="16" t="s">
        <v>2543</v>
      </c>
      <c r="B2601">
        <v>0.33329999999999999</v>
      </c>
      <c r="C2601">
        <v>5.4400000000000004E-3</v>
      </c>
      <c r="D2601">
        <v>5.4400000000000004E-3</v>
      </c>
    </row>
    <row r="2602" spans="1:4" x14ac:dyDescent="0.35">
      <c r="A2602" s="16">
        <v>104304</v>
      </c>
      <c r="B2602">
        <v>0.59662999999999999</v>
      </c>
      <c r="C2602">
        <v>0.24645</v>
      </c>
      <c r="D2602">
        <v>0.24645</v>
      </c>
    </row>
    <row r="2603" spans="1:4" x14ac:dyDescent="0.35">
      <c r="A2603" s="16">
        <v>104727</v>
      </c>
      <c r="B2603">
        <v>0</v>
      </c>
      <c r="C2603">
        <v>0.33400000000000002</v>
      </c>
      <c r="D2603">
        <v>0</v>
      </c>
    </row>
    <row r="2604" spans="1:4" x14ac:dyDescent="0.35">
      <c r="A2604" s="16">
        <v>105113</v>
      </c>
      <c r="B2604">
        <v>0.50329999999999997</v>
      </c>
      <c r="C2604">
        <v>1.2149999999999999E-2</v>
      </c>
      <c r="D2604">
        <v>1.255E-2</v>
      </c>
    </row>
    <row r="2605" spans="1:4" x14ac:dyDescent="0.35">
      <c r="A2605" s="16" t="s">
        <v>2544</v>
      </c>
      <c r="B2605">
        <v>0.1</v>
      </c>
      <c r="C2605">
        <v>6.9370000000000001E-2</v>
      </c>
      <c r="D2605">
        <v>6.9370000000000001E-2</v>
      </c>
    </row>
    <row r="2606" spans="1:4" x14ac:dyDescent="0.35">
      <c r="A2606" s="16" t="s">
        <v>2545</v>
      </c>
      <c r="B2606">
        <v>0</v>
      </c>
      <c r="C2606">
        <v>4.5300000000000002E-3</v>
      </c>
      <c r="D2606">
        <v>0</v>
      </c>
    </row>
    <row r="2607" spans="1:4" x14ac:dyDescent="0.35">
      <c r="A2607" s="16" t="s">
        <v>2546</v>
      </c>
      <c r="B2607">
        <v>0</v>
      </c>
      <c r="C2607">
        <v>4.5300000000000002E-3</v>
      </c>
      <c r="D2607">
        <v>0</v>
      </c>
    </row>
    <row r="2608" spans="1:4" x14ac:dyDescent="0.35">
      <c r="A2608" s="16" t="s">
        <v>2547</v>
      </c>
      <c r="B2608">
        <v>0.25</v>
      </c>
      <c r="C2608">
        <v>8.0878499999999995</v>
      </c>
      <c r="D2608">
        <v>0</v>
      </c>
    </row>
    <row r="2609" spans="1:4" x14ac:dyDescent="0.35">
      <c r="A2609" s="16">
        <v>100128</v>
      </c>
      <c r="B2609">
        <v>0</v>
      </c>
      <c r="C2609">
        <v>0</v>
      </c>
      <c r="D2609">
        <v>0</v>
      </c>
    </row>
    <row r="2610" spans="1:4" x14ac:dyDescent="0.35">
      <c r="A2610" s="16" t="s">
        <v>2548</v>
      </c>
      <c r="B2610">
        <v>0.5</v>
      </c>
      <c r="C2610">
        <v>2.6530000000000001E-2</v>
      </c>
      <c r="D2610">
        <v>0</v>
      </c>
    </row>
    <row r="2611" spans="1:4" x14ac:dyDescent="0.35">
      <c r="A2611" s="16" t="s">
        <v>2549</v>
      </c>
      <c r="B2611">
        <v>0.16700000000000001</v>
      </c>
      <c r="C2611">
        <v>1.4</v>
      </c>
      <c r="D2611">
        <v>0</v>
      </c>
    </row>
    <row r="2612" spans="1:4" x14ac:dyDescent="0.35">
      <c r="A2612" s="16" t="s">
        <v>2550</v>
      </c>
      <c r="B2612">
        <v>0.17</v>
      </c>
      <c r="C2612">
        <v>3.0181200000000001</v>
      </c>
      <c r="D2612">
        <v>0</v>
      </c>
    </row>
    <row r="2613" spans="1:4" x14ac:dyDescent="0.35">
      <c r="A2613" s="16" t="s">
        <v>2551</v>
      </c>
      <c r="B2613">
        <v>0.16700000000000001</v>
      </c>
      <c r="C2613">
        <v>0.35271000000000002</v>
      </c>
      <c r="D2613">
        <v>0</v>
      </c>
    </row>
    <row r="2614" spans="1:4" x14ac:dyDescent="0.35">
      <c r="A2614" s="16" t="s">
        <v>2552</v>
      </c>
      <c r="B2614">
        <v>0.5</v>
      </c>
      <c r="C2614">
        <v>4.1599999999999996E-3</v>
      </c>
      <c r="D2614">
        <v>4.1599999999999996E-3</v>
      </c>
    </row>
    <row r="2615" spans="1:4" x14ac:dyDescent="0.35">
      <c r="A2615" s="16" t="s">
        <v>2553</v>
      </c>
      <c r="B2615">
        <v>0.1</v>
      </c>
      <c r="C2615">
        <v>3.5000000000000003E-2</v>
      </c>
      <c r="D2615">
        <v>3.5000000000000003E-2</v>
      </c>
    </row>
    <row r="2616" spans="1:4" x14ac:dyDescent="0.35">
      <c r="A2616" s="16" t="s">
        <v>2554</v>
      </c>
      <c r="B2616">
        <v>0</v>
      </c>
      <c r="C2616">
        <v>0</v>
      </c>
      <c r="D2616">
        <v>0</v>
      </c>
    </row>
    <row r="2617" spans="1:4" x14ac:dyDescent="0.35">
      <c r="A2617" s="16" t="s">
        <v>2555</v>
      </c>
      <c r="B2617">
        <v>0</v>
      </c>
      <c r="C2617">
        <v>4.5300000000000002E-3</v>
      </c>
      <c r="D2617">
        <v>0</v>
      </c>
    </row>
    <row r="2618" spans="1:4" x14ac:dyDescent="0.35">
      <c r="A2618" s="16" t="s">
        <v>2556</v>
      </c>
      <c r="B2618">
        <v>0.125</v>
      </c>
      <c r="C2618">
        <v>0.5</v>
      </c>
      <c r="D2618">
        <v>0</v>
      </c>
    </row>
    <row r="2619" spans="1:4" x14ac:dyDescent="0.35">
      <c r="A2619" s="16" t="s">
        <v>2557</v>
      </c>
      <c r="B2619">
        <v>0.125</v>
      </c>
      <c r="C2619">
        <v>0.31009999999999999</v>
      </c>
      <c r="D2619">
        <v>0</v>
      </c>
    </row>
    <row r="2620" spans="1:4" x14ac:dyDescent="0.35">
      <c r="A2620" s="16" t="s">
        <v>2558</v>
      </c>
      <c r="B2620">
        <v>0.125</v>
      </c>
      <c r="C2620">
        <v>0.19392999999999999</v>
      </c>
      <c r="D2620">
        <v>0</v>
      </c>
    </row>
    <row r="2621" spans="1:4" x14ac:dyDescent="0.35">
      <c r="A2621" s="16" t="s">
        <v>2559</v>
      </c>
      <c r="B2621">
        <v>0.75</v>
      </c>
      <c r="C2621">
        <v>2.1669999999999998E-2</v>
      </c>
      <c r="D2621">
        <v>2.1669999999999998E-2</v>
      </c>
    </row>
    <row r="2622" spans="1:4" x14ac:dyDescent="0.35">
      <c r="A2622" s="16" t="s">
        <v>2560</v>
      </c>
      <c r="B2622">
        <v>0.25</v>
      </c>
      <c r="C2622">
        <v>3.54758</v>
      </c>
      <c r="D2622">
        <v>0</v>
      </c>
    </row>
    <row r="2623" spans="1:4" x14ac:dyDescent="0.35">
      <c r="A2623" s="16" t="s">
        <v>2561</v>
      </c>
      <c r="B2623">
        <v>0.16700000000000001</v>
      </c>
      <c r="C2623">
        <v>3.448</v>
      </c>
      <c r="D2623">
        <v>0</v>
      </c>
    </row>
    <row r="2624" spans="1:4" x14ac:dyDescent="0.35">
      <c r="A2624" s="16" t="s">
        <v>2562</v>
      </c>
      <c r="B2624">
        <v>0.16700000000000001</v>
      </c>
      <c r="C2624">
        <v>4</v>
      </c>
      <c r="D2624">
        <v>0</v>
      </c>
    </row>
    <row r="2625" spans="1:4" x14ac:dyDescent="0.35">
      <c r="A2625" s="16" t="s">
        <v>2563</v>
      </c>
      <c r="B2625">
        <v>0</v>
      </c>
      <c r="C2625">
        <v>0</v>
      </c>
      <c r="D2625">
        <v>0</v>
      </c>
    </row>
    <row r="2626" spans="1:4" x14ac:dyDescent="0.35">
      <c r="A2626" s="16" t="s">
        <v>76</v>
      </c>
      <c r="B2626">
        <v>0.125</v>
      </c>
      <c r="C2626">
        <v>0.21704999999999999</v>
      </c>
      <c r="D2626">
        <v>0</v>
      </c>
    </row>
    <row r="2627" spans="1:4" x14ac:dyDescent="0.35">
      <c r="A2627" s="16" t="s">
        <v>2564</v>
      </c>
      <c r="B2627">
        <v>0.68030000000000002</v>
      </c>
      <c r="C2627">
        <v>3.9309999999999998E-2</v>
      </c>
      <c r="D2627">
        <v>3.9309999999999998E-2</v>
      </c>
    </row>
    <row r="2628" spans="1:4" x14ac:dyDescent="0.35">
      <c r="A2628" s="16">
        <v>104421</v>
      </c>
      <c r="B2628">
        <v>0.58330000000000004</v>
      </c>
      <c r="C2628">
        <v>8.3999999999999995E-3</v>
      </c>
      <c r="D2628">
        <v>8.3999999999999995E-3</v>
      </c>
    </row>
    <row r="2629" spans="1:4" x14ac:dyDescent="0.35">
      <c r="A2629" s="16" t="s">
        <v>2565</v>
      </c>
      <c r="B2629">
        <v>0</v>
      </c>
      <c r="C2629">
        <v>7.7179999999999999E-2</v>
      </c>
      <c r="D2629">
        <v>0</v>
      </c>
    </row>
    <row r="2630" spans="1:4" x14ac:dyDescent="0.35">
      <c r="A2630" s="16" t="s">
        <v>2566</v>
      </c>
      <c r="B2630">
        <v>0.6633</v>
      </c>
      <c r="C2630">
        <v>3.2149999999999998E-2</v>
      </c>
      <c r="D2630">
        <v>3.2149999999999998E-2</v>
      </c>
    </row>
    <row r="2631" spans="1:4" x14ac:dyDescent="0.35">
      <c r="A2631" s="16" t="s">
        <v>2567</v>
      </c>
      <c r="B2631">
        <v>0.24997</v>
      </c>
      <c r="C2631">
        <v>3.6099999999999999E-3</v>
      </c>
      <c r="D2631">
        <v>3.6099999999999999E-3</v>
      </c>
    </row>
    <row r="2632" spans="1:4" x14ac:dyDescent="0.35">
      <c r="A2632" s="16" t="s">
        <v>2568</v>
      </c>
      <c r="B2632">
        <v>0.82330000000000003</v>
      </c>
      <c r="C2632">
        <v>3.9170000000000003E-2</v>
      </c>
      <c r="D2632">
        <v>3.9170000000000003E-2</v>
      </c>
    </row>
    <row r="2633" spans="1:4" x14ac:dyDescent="0.35">
      <c r="A2633" s="16" t="s">
        <v>2569</v>
      </c>
      <c r="B2633">
        <v>0</v>
      </c>
      <c r="C2633">
        <v>0.04</v>
      </c>
      <c r="D2633">
        <v>0</v>
      </c>
    </row>
    <row r="2634" spans="1:4" x14ac:dyDescent="0.35">
      <c r="A2634" s="16" t="s">
        <v>2570</v>
      </c>
      <c r="B2634">
        <v>0.17</v>
      </c>
      <c r="C2634">
        <v>1.7181200000000001</v>
      </c>
      <c r="D2634">
        <v>0</v>
      </c>
    </row>
    <row r="2635" spans="1:4" x14ac:dyDescent="0.35">
      <c r="A2635" s="16" t="s">
        <v>2571</v>
      </c>
      <c r="B2635">
        <v>0.21</v>
      </c>
      <c r="C2635">
        <v>0.65452999999999995</v>
      </c>
      <c r="D2635">
        <v>0</v>
      </c>
    </row>
    <row r="2636" spans="1:4" x14ac:dyDescent="0.35">
      <c r="A2636" s="16" t="s">
        <v>2572</v>
      </c>
      <c r="B2636">
        <v>0.05</v>
      </c>
      <c r="C2636">
        <v>1.67E-3</v>
      </c>
      <c r="D2636">
        <v>0</v>
      </c>
    </row>
    <row r="2637" spans="1:4" x14ac:dyDescent="0.35">
      <c r="A2637" s="16" t="s">
        <v>2573</v>
      </c>
      <c r="B2637">
        <v>0</v>
      </c>
      <c r="C2637">
        <v>0.04</v>
      </c>
      <c r="D2637">
        <v>0.04</v>
      </c>
    </row>
    <row r="2638" spans="1:4" x14ac:dyDescent="0.35">
      <c r="A2638" s="16" t="s">
        <v>2574</v>
      </c>
      <c r="B2638">
        <v>0.33329999999999999</v>
      </c>
      <c r="C2638">
        <v>4.0499999999999998E-3</v>
      </c>
      <c r="D2638">
        <v>4.0499999999999998E-3</v>
      </c>
    </row>
    <row r="2639" spans="1:4" x14ac:dyDescent="0.35">
      <c r="A2639" s="16" t="s">
        <v>2575</v>
      </c>
      <c r="B2639">
        <v>0.1</v>
      </c>
      <c r="C2639">
        <v>3.5000000000000003E-2</v>
      </c>
      <c r="D2639">
        <v>3.5000000000000003E-2</v>
      </c>
    </row>
    <row r="2640" spans="1:4" x14ac:dyDescent="0.35">
      <c r="A2640" s="16" t="s">
        <v>2576</v>
      </c>
      <c r="B2640">
        <v>0</v>
      </c>
      <c r="C2640">
        <v>0</v>
      </c>
      <c r="D2640">
        <v>0</v>
      </c>
    </row>
    <row r="2641" spans="1:4" x14ac:dyDescent="0.35">
      <c r="A2641" s="16" t="s">
        <v>2577</v>
      </c>
      <c r="B2641">
        <v>8.3000000000000004E-2</v>
      </c>
      <c r="C2641">
        <v>0.23</v>
      </c>
      <c r="D2641">
        <v>0</v>
      </c>
    </row>
    <row r="2642" spans="1:4" x14ac:dyDescent="0.35">
      <c r="A2642" s="16" t="s">
        <v>2578</v>
      </c>
      <c r="B2642">
        <v>0.49997000000000003</v>
      </c>
      <c r="C2642">
        <v>1.2109999999999999E-2</v>
      </c>
      <c r="D2642">
        <v>1.2109999999999999E-2</v>
      </c>
    </row>
    <row r="2643" spans="1:4" x14ac:dyDescent="0.35">
      <c r="A2643" s="16" t="s">
        <v>2579</v>
      </c>
      <c r="B2643">
        <v>0.17</v>
      </c>
      <c r="C2643">
        <v>1.7181200000000001</v>
      </c>
      <c r="D2643">
        <v>0</v>
      </c>
    </row>
    <row r="2644" spans="1:4" x14ac:dyDescent="0.35">
      <c r="A2644" s="16" t="s">
        <v>2580</v>
      </c>
      <c r="B2644">
        <v>0.16700000000000001</v>
      </c>
      <c r="C2644">
        <v>0.57572999999999996</v>
      </c>
      <c r="D2644">
        <v>0</v>
      </c>
    </row>
    <row r="2645" spans="1:4" x14ac:dyDescent="0.35">
      <c r="A2645" s="16" t="s">
        <v>2581</v>
      </c>
      <c r="B2645">
        <v>0.35</v>
      </c>
      <c r="C2645">
        <v>11.2</v>
      </c>
      <c r="D2645">
        <v>0</v>
      </c>
    </row>
    <row r="2646" spans="1:4" x14ac:dyDescent="0.35">
      <c r="A2646" s="16" t="s">
        <v>2582</v>
      </c>
      <c r="B2646">
        <v>0</v>
      </c>
      <c r="C2646">
        <v>4.5300000000000002E-3</v>
      </c>
      <c r="D2646">
        <v>0</v>
      </c>
    </row>
    <row r="2647" spans="1:4" x14ac:dyDescent="0.35">
      <c r="A2647" s="16">
        <v>104436</v>
      </c>
      <c r="B2647">
        <v>0.1</v>
      </c>
      <c r="C2647">
        <v>0.01</v>
      </c>
      <c r="D2647">
        <v>0.16667000000000001</v>
      </c>
    </row>
    <row r="2648" spans="1:4" x14ac:dyDescent="0.35">
      <c r="A2648" s="16">
        <v>104461</v>
      </c>
      <c r="B2648">
        <v>0.16700000000000001</v>
      </c>
      <c r="C2648">
        <v>5.6669999999999998E-2</v>
      </c>
      <c r="D2648">
        <v>5.6669999999999998E-2</v>
      </c>
    </row>
    <row r="2649" spans="1:4" x14ac:dyDescent="0.35">
      <c r="A2649" s="16">
        <v>104490</v>
      </c>
      <c r="B2649">
        <v>0</v>
      </c>
      <c r="C2649">
        <v>0.5</v>
      </c>
      <c r="D2649">
        <v>0</v>
      </c>
    </row>
    <row r="2650" spans="1:4" x14ac:dyDescent="0.35">
      <c r="A2650" s="16" t="s">
        <v>2583</v>
      </c>
      <c r="B2650">
        <v>0</v>
      </c>
      <c r="C2650">
        <v>4.5300000000000002E-3</v>
      </c>
      <c r="D2650">
        <v>0</v>
      </c>
    </row>
    <row r="2651" spans="1:4" x14ac:dyDescent="0.35">
      <c r="A2651" s="16" t="s">
        <v>2584</v>
      </c>
      <c r="B2651">
        <v>0.26700000000000002</v>
      </c>
      <c r="C2651">
        <v>0.27945999999999999</v>
      </c>
      <c r="D2651">
        <v>0.27945999999999999</v>
      </c>
    </row>
    <row r="2652" spans="1:4" x14ac:dyDescent="0.35">
      <c r="A2652" s="16" t="s">
        <v>2585</v>
      </c>
      <c r="B2652">
        <v>0.25</v>
      </c>
      <c r="C2652">
        <v>3.52</v>
      </c>
      <c r="D2652">
        <v>0</v>
      </c>
    </row>
    <row r="2653" spans="1:4" x14ac:dyDescent="0.35">
      <c r="A2653" s="22">
        <v>44714</v>
      </c>
      <c r="B2653">
        <v>0.4133</v>
      </c>
      <c r="C2653">
        <v>2.1190000000000001E-2</v>
      </c>
      <c r="D2653">
        <v>2.1190000000000001E-2</v>
      </c>
    </row>
    <row r="2654" spans="1:4" x14ac:dyDescent="0.35">
      <c r="A2654" s="16" t="s">
        <v>2586</v>
      </c>
      <c r="B2654">
        <v>0</v>
      </c>
      <c r="C2654">
        <v>4.5300000000000002E-3</v>
      </c>
      <c r="D2654">
        <v>0</v>
      </c>
    </row>
    <row r="2655" spans="1:4" x14ac:dyDescent="0.35">
      <c r="A2655" s="16" t="s">
        <v>2587</v>
      </c>
      <c r="B2655">
        <v>0.17</v>
      </c>
      <c r="C2655">
        <v>1.27718</v>
      </c>
      <c r="D2655">
        <v>0</v>
      </c>
    </row>
    <row r="2656" spans="1:4" x14ac:dyDescent="0.35">
      <c r="A2656" s="16" t="s">
        <v>2588</v>
      </c>
      <c r="B2656">
        <v>0.17</v>
      </c>
      <c r="C2656">
        <v>1.7</v>
      </c>
      <c r="D2656">
        <v>0</v>
      </c>
    </row>
    <row r="2657" spans="1:4" x14ac:dyDescent="0.35">
      <c r="A2657" s="16" t="s">
        <v>2589</v>
      </c>
      <c r="B2657">
        <v>0.21</v>
      </c>
      <c r="C2657">
        <v>0.20399999999999999</v>
      </c>
      <c r="D2657">
        <v>0</v>
      </c>
    </row>
    <row r="2658" spans="1:4" x14ac:dyDescent="0.35">
      <c r="A2658" s="16" t="s">
        <v>2590</v>
      </c>
      <c r="B2658">
        <v>0.16700000000000001</v>
      </c>
      <c r="C2658">
        <v>2.5</v>
      </c>
      <c r="D2658">
        <v>0</v>
      </c>
    </row>
    <row r="2659" spans="1:4" x14ac:dyDescent="0.35">
      <c r="A2659" s="16" t="s">
        <v>2591</v>
      </c>
      <c r="B2659">
        <v>0.125</v>
      </c>
      <c r="C2659">
        <v>0.18953</v>
      </c>
      <c r="D2659">
        <v>0</v>
      </c>
    </row>
    <row r="2660" spans="1:4" x14ac:dyDescent="0.35">
      <c r="A2660" s="16" t="s">
        <v>2592</v>
      </c>
      <c r="B2660">
        <v>0</v>
      </c>
      <c r="C2660">
        <v>8.3300000000000006E-3</v>
      </c>
      <c r="D2660">
        <v>0</v>
      </c>
    </row>
    <row r="2661" spans="1:4" x14ac:dyDescent="0.35">
      <c r="A2661" s="16" t="s">
        <v>2593</v>
      </c>
      <c r="B2661">
        <v>0</v>
      </c>
      <c r="C2661">
        <v>9.7999999999999997E-3</v>
      </c>
      <c r="D2661">
        <v>9.7999999999999997E-3</v>
      </c>
    </row>
    <row r="2662" spans="1:4" x14ac:dyDescent="0.35">
      <c r="A2662" s="16">
        <v>100099</v>
      </c>
      <c r="B2662">
        <v>0.31</v>
      </c>
      <c r="C2662">
        <v>0.14099999999999999</v>
      </c>
      <c r="D2662">
        <v>0.14099999999999999</v>
      </c>
    </row>
    <row r="2663" spans="1:4" x14ac:dyDescent="0.35">
      <c r="A2663" s="16" t="s">
        <v>2594</v>
      </c>
      <c r="B2663">
        <v>0</v>
      </c>
      <c r="C2663">
        <v>4.5300000000000002E-3</v>
      </c>
      <c r="D2663">
        <v>0</v>
      </c>
    </row>
    <row r="2664" spans="1:4" x14ac:dyDescent="0.35">
      <c r="A2664" s="16" t="s">
        <v>2595</v>
      </c>
      <c r="B2664">
        <v>0</v>
      </c>
      <c r="C2664">
        <v>4.5300000000000002E-3</v>
      </c>
      <c r="D2664">
        <v>0</v>
      </c>
    </row>
    <row r="2665" spans="1:4" x14ac:dyDescent="0.35">
      <c r="A2665" s="16" t="s">
        <v>2596</v>
      </c>
      <c r="B2665">
        <v>0.33</v>
      </c>
      <c r="C2665">
        <v>1.111E-2</v>
      </c>
      <c r="D2665">
        <v>1.111E-2</v>
      </c>
    </row>
    <row r="2666" spans="1:4" x14ac:dyDescent="0.35">
      <c r="A2666" s="16" t="s">
        <v>2597</v>
      </c>
      <c r="B2666">
        <v>0</v>
      </c>
      <c r="C2666">
        <v>0</v>
      </c>
      <c r="D2666">
        <v>0</v>
      </c>
    </row>
    <row r="2667" spans="1:4" x14ac:dyDescent="0.35">
      <c r="A2667" s="16" t="s">
        <v>2598</v>
      </c>
      <c r="B2667">
        <v>0.16700000000000001</v>
      </c>
      <c r="C2667">
        <v>0.45</v>
      </c>
      <c r="D2667">
        <v>0</v>
      </c>
    </row>
    <row r="2668" spans="1:4" x14ac:dyDescent="0.35">
      <c r="A2668" s="16" t="s">
        <v>2599</v>
      </c>
      <c r="B2668">
        <v>0.17</v>
      </c>
      <c r="C2668">
        <v>1.58613</v>
      </c>
      <c r="D2668">
        <v>0</v>
      </c>
    </row>
    <row r="2669" spans="1:4" x14ac:dyDescent="0.35">
      <c r="A2669" s="16" t="s">
        <v>2600</v>
      </c>
      <c r="B2669">
        <v>0.21</v>
      </c>
      <c r="C2669">
        <v>0.91539999999999999</v>
      </c>
      <c r="D2669">
        <v>0</v>
      </c>
    </row>
    <row r="2670" spans="1:4" x14ac:dyDescent="0.35">
      <c r="A2670" s="16" t="s">
        <v>191</v>
      </c>
      <c r="B2670">
        <v>8.3000000000000004E-2</v>
      </c>
      <c r="C2670">
        <v>6.8999999999999999E-3</v>
      </c>
      <c r="D2670">
        <v>6.8999999999999999E-3</v>
      </c>
    </row>
    <row r="2671" spans="1:4" x14ac:dyDescent="0.35">
      <c r="A2671" s="16">
        <v>101297</v>
      </c>
      <c r="B2671">
        <v>0.33329999999999999</v>
      </c>
      <c r="C2671">
        <v>2.2100000000000002E-3</v>
      </c>
      <c r="D2671">
        <v>2.2100000000000002E-3</v>
      </c>
    </row>
    <row r="2672" spans="1:4" x14ac:dyDescent="0.35">
      <c r="A2672" s="16" t="s">
        <v>2601</v>
      </c>
      <c r="B2672">
        <v>0.33</v>
      </c>
      <c r="C2672">
        <v>0.18332999999999999</v>
      </c>
      <c r="D2672">
        <v>0.18332999999999999</v>
      </c>
    </row>
    <row r="2673" spans="1:4" x14ac:dyDescent="0.35">
      <c r="A2673" s="16" t="s">
        <v>2602</v>
      </c>
      <c r="B2673">
        <v>0.74329999999999996</v>
      </c>
      <c r="C2673">
        <v>1.8329999999999999E-2</v>
      </c>
      <c r="D2673">
        <v>1.8329999999999999E-2</v>
      </c>
    </row>
    <row r="2674" spans="1:4" x14ac:dyDescent="0.35">
      <c r="A2674" s="16" t="s">
        <v>2603</v>
      </c>
      <c r="B2674">
        <v>0</v>
      </c>
      <c r="C2674">
        <v>4.5300000000000002E-3</v>
      </c>
      <c r="D2674">
        <v>0</v>
      </c>
    </row>
    <row r="2675" spans="1:4" x14ac:dyDescent="0.35">
      <c r="A2675" s="16" t="s">
        <v>2604</v>
      </c>
      <c r="B2675">
        <v>0.125</v>
      </c>
      <c r="C2675">
        <v>1.5290600000000001</v>
      </c>
      <c r="D2675">
        <v>0</v>
      </c>
    </row>
    <row r="2676" spans="1:4" x14ac:dyDescent="0.35">
      <c r="A2676" s="16" t="s">
        <v>2605</v>
      </c>
      <c r="B2676">
        <v>0.16700000000000001</v>
      </c>
      <c r="C2676">
        <v>0.59643000000000002</v>
      </c>
      <c r="D2676">
        <v>0</v>
      </c>
    </row>
    <row r="2677" spans="1:4" x14ac:dyDescent="0.35">
      <c r="A2677" s="16" t="s">
        <v>272</v>
      </c>
      <c r="B2677">
        <v>0.125</v>
      </c>
      <c r="C2677">
        <v>0.38514999999999999</v>
      </c>
      <c r="D2677">
        <v>0</v>
      </c>
    </row>
    <row r="2678" spans="1:4" x14ac:dyDescent="0.35">
      <c r="A2678" s="16" t="s">
        <v>2606</v>
      </c>
      <c r="B2678">
        <v>0.16700000000000001</v>
      </c>
      <c r="C2678">
        <v>7.4999999999999997E-2</v>
      </c>
      <c r="D2678">
        <v>7.4999999999999997E-2</v>
      </c>
    </row>
    <row r="2679" spans="1:4" x14ac:dyDescent="0.35">
      <c r="A2679" s="16" t="s">
        <v>2607</v>
      </c>
      <c r="B2679">
        <v>0.25</v>
      </c>
      <c r="C2679">
        <v>6.7729999999999999E-2</v>
      </c>
      <c r="D2679">
        <v>6.7729999999999999E-2</v>
      </c>
    </row>
    <row r="2680" spans="1:4" x14ac:dyDescent="0.35">
      <c r="A2680" s="16" t="s">
        <v>2608</v>
      </c>
      <c r="B2680">
        <v>0</v>
      </c>
      <c r="C2680">
        <v>2.7100000000000002E-3</v>
      </c>
      <c r="D2680">
        <v>0</v>
      </c>
    </row>
    <row r="2681" spans="1:4" x14ac:dyDescent="0.35">
      <c r="A2681" s="16" t="s">
        <v>2609</v>
      </c>
      <c r="B2681">
        <v>0</v>
      </c>
      <c r="C2681">
        <v>1.4679500000000001</v>
      </c>
      <c r="D2681">
        <v>0</v>
      </c>
    </row>
    <row r="2682" spans="1:4" x14ac:dyDescent="0.35">
      <c r="A2682" s="16" t="s">
        <v>2610</v>
      </c>
      <c r="B2682">
        <v>0.125</v>
      </c>
      <c r="C2682">
        <v>1.6110800000000001</v>
      </c>
      <c r="D2682">
        <v>0</v>
      </c>
    </row>
    <row r="2683" spans="1:4" x14ac:dyDescent="0.35">
      <c r="A2683" s="16" t="s">
        <v>2611</v>
      </c>
      <c r="B2683">
        <v>0.125</v>
      </c>
      <c r="C2683">
        <v>0.14541999999999999</v>
      </c>
      <c r="D2683">
        <v>0</v>
      </c>
    </row>
    <row r="2684" spans="1:4" x14ac:dyDescent="0.35">
      <c r="A2684" s="16" t="s">
        <v>2612</v>
      </c>
      <c r="B2684">
        <v>0.125</v>
      </c>
      <c r="C2684">
        <v>0.2</v>
      </c>
      <c r="D2684">
        <v>0</v>
      </c>
    </row>
    <row r="2685" spans="1:4" x14ac:dyDescent="0.35">
      <c r="A2685" s="16" t="s">
        <v>308</v>
      </c>
      <c r="B2685">
        <v>0.1</v>
      </c>
      <c r="C2685">
        <v>8.8000000000000005E-3</v>
      </c>
      <c r="D2685">
        <v>8.8000000000000005E-3</v>
      </c>
    </row>
    <row r="2686" spans="1:4" x14ac:dyDescent="0.35">
      <c r="A2686" s="16">
        <v>100047</v>
      </c>
      <c r="B2686">
        <v>0.82330000000000003</v>
      </c>
      <c r="C2686">
        <v>0.13667000000000001</v>
      </c>
      <c r="D2686">
        <v>0.13667000000000001</v>
      </c>
    </row>
    <row r="2687" spans="1:4" x14ac:dyDescent="0.35">
      <c r="A2687" s="16" t="s">
        <v>2613</v>
      </c>
      <c r="B2687">
        <v>0.25</v>
      </c>
      <c r="C2687">
        <v>7.4999999999999997E-3</v>
      </c>
      <c r="D2687">
        <v>7.4999999999999997E-3</v>
      </c>
    </row>
    <row r="2688" spans="1:4" x14ac:dyDescent="0.35">
      <c r="A2688" s="16">
        <v>104987</v>
      </c>
      <c r="B2688">
        <v>0.17</v>
      </c>
      <c r="C2688">
        <v>0.11595999999999999</v>
      </c>
      <c r="D2688">
        <v>0.11595999999999999</v>
      </c>
    </row>
    <row r="2689" spans="1:4" x14ac:dyDescent="0.35">
      <c r="A2689" s="16" t="s">
        <v>2614</v>
      </c>
      <c r="B2689">
        <v>0.74329999999999996</v>
      </c>
      <c r="C2689">
        <v>3.0630000000000001E-2</v>
      </c>
      <c r="D2689">
        <v>3.0630000000000001E-2</v>
      </c>
    </row>
    <row r="2690" spans="1:4" x14ac:dyDescent="0.35">
      <c r="A2690" s="16" t="s">
        <v>2615</v>
      </c>
      <c r="B2690">
        <v>0</v>
      </c>
      <c r="C2690">
        <v>4.5300000000000002E-3</v>
      </c>
      <c r="D2690">
        <v>0</v>
      </c>
    </row>
    <row r="2691" spans="1:4" x14ac:dyDescent="0.35">
      <c r="A2691" s="16" t="s">
        <v>2616</v>
      </c>
      <c r="B2691">
        <v>0.16700000000000001</v>
      </c>
      <c r="C2691">
        <v>3</v>
      </c>
      <c r="D2691">
        <v>0</v>
      </c>
    </row>
    <row r="2692" spans="1:4" x14ac:dyDescent="0.35">
      <c r="A2692" s="16" t="s">
        <v>2617</v>
      </c>
      <c r="B2692">
        <v>0.16700000000000001</v>
      </c>
      <c r="C2692">
        <v>0.223</v>
      </c>
      <c r="D2692">
        <v>0</v>
      </c>
    </row>
    <row r="2693" spans="1:4" x14ac:dyDescent="0.35">
      <c r="A2693" s="16" t="s">
        <v>2618</v>
      </c>
      <c r="B2693">
        <v>0.16700000000000001</v>
      </c>
      <c r="C2693">
        <v>2.8643100000000001</v>
      </c>
      <c r="D2693">
        <v>0</v>
      </c>
    </row>
    <row r="2694" spans="1:4" x14ac:dyDescent="0.35">
      <c r="A2694" s="16" t="s">
        <v>2619</v>
      </c>
      <c r="B2694">
        <v>0.16700000000000001</v>
      </c>
      <c r="C2694">
        <v>2.8</v>
      </c>
      <c r="D2694">
        <v>0</v>
      </c>
    </row>
    <row r="2695" spans="1:4" x14ac:dyDescent="0.35">
      <c r="A2695" s="16" t="s">
        <v>2620</v>
      </c>
      <c r="B2695">
        <v>0.25</v>
      </c>
      <c r="C2695">
        <v>0.25452999999999998</v>
      </c>
      <c r="D2695">
        <v>0</v>
      </c>
    </row>
    <row r="2696" spans="1:4" x14ac:dyDescent="0.35">
      <c r="A2696" s="16" t="s">
        <v>2621</v>
      </c>
      <c r="B2696">
        <v>0</v>
      </c>
      <c r="C2696">
        <v>2.5729999999999999E-2</v>
      </c>
      <c r="D2696">
        <v>0</v>
      </c>
    </row>
    <row r="2697" spans="1:4" x14ac:dyDescent="0.35">
      <c r="A2697" s="16" t="s">
        <v>2622</v>
      </c>
      <c r="B2697">
        <v>0</v>
      </c>
      <c r="C2697">
        <v>4.5300000000000002E-3</v>
      </c>
      <c r="D2697">
        <v>0</v>
      </c>
    </row>
    <row r="2698" spans="1:4" x14ac:dyDescent="0.35">
      <c r="A2698" s="16">
        <v>105132</v>
      </c>
      <c r="B2698">
        <v>2.2833000000000001</v>
      </c>
      <c r="C2698">
        <v>7.6100000000000001E-2</v>
      </c>
      <c r="D2698">
        <v>7.6100000000000001E-2</v>
      </c>
    </row>
    <row r="2699" spans="1:4" x14ac:dyDescent="0.35">
      <c r="A2699" s="16">
        <v>105311</v>
      </c>
      <c r="B2699">
        <v>0</v>
      </c>
      <c r="C2699">
        <v>0</v>
      </c>
      <c r="D2699">
        <v>0</v>
      </c>
    </row>
    <row r="2700" spans="1:4" x14ac:dyDescent="0.35">
      <c r="A2700" s="16" t="s">
        <v>2623</v>
      </c>
      <c r="B2700">
        <v>0.1</v>
      </c>
      <c r="C2700">
        <v>0.02</v>
      </c>
      <c r="D2700">
        <v>0.02</v>
      </c>
    </row>
    <row r="2701" spans="1:4" x14ac:dyDescent="0.35">
      <c r="A2701" s="16" t="s">
        <v>2624</v>
      </c>
      <c r="B2701">
        <v>0</v>
      </c>
      <c r="C2701">
        <v>4.5300000000000002E-3</v>
      </c>
      <c r="D2701">
        <v>0</v>
      </c>
    </row>
    <row r="2702" spans="1:4" x14ac:dyDescent="0.35">
      <c r="A2702" s="16" t="s">
        <v>2625</v>
      </c>
      <c r="B2702">
        <v>0.125</v>
      </c>
      <c r="C2702">
        <v>1.66E-2</v>
      </c>
      <c r="D2702">
        <v>0</v>
      </c>
    </row>
    <row r="2703" spans="1:4" x14ac:dyDescent="0.35">
      <c r="A2703" s="16" t="s">
        <v>142</v>
      </c>
      <c r="B2703">
        <v>0.125</v>
      </c>
      <c r="C2703">
        <v>0.20452999999999999</v>
      </c>
      <c r="D2703">
        <v>0</v>
      </c>
    </row>
    <row r="2704" spans="1:4" x14ac:dyDescent="0.35">
      <c r="A2704" s="16" t="s">
        <v>2626</v>
      </c>
      <c r="B2704">
        <v>0</v>
      </c>
      <c r="C2704">
        <v>4.5300000000000002E-3</v>
      </c>
      <c r="D2704">
        <v>0</v>
      </c>
    </row>
    <row r="2705" spans="1:4" x14ac:dyDescent="0.35">
      <c r="A2705" s="16" t="s">
        <v>2627</v>
      </c>
      <c r="B2705">
        <v>0</v>
      </c>
      <c r="C2705">
        <v>4.5300000000000002E-3</v>
      </c>
      <c r="D2705">
        <v>0</v>
      </c>
    </row>
    <row r="2706" spans="1:4" x14ac:dyDescent="0.35">
      <c r="A2706" s="16" t="s">
        <v>2628</v>
      </c>
      <c r="B2706">
        <v>0.25</v>
      </c>
      <c r="C2706">
        <v>3.0385300000000002</v>
      </c>
      <c r="D2706">
        <v>0</v>
      </c>
    </row>
    <row r="2707" spans="1:4" x14ac:dyDescent="0.35">
      <c r="A2707" s="16" t="s">
        <v>2629</v>
      </c>
      <c r="B2707">
        <v>0.21</v>
      </c>
      <c r="C2707">
        <v>0.20399999999999999</v>
      </c>
      <c r="D2707">
        <v>0</v>
      </c>
    </row>
    <row r="2708" spans="1:4" x14ac:dyDescent="0.35">
      <c r="A2708" s="16" t="s">
        <v>2630</v>
      </c>
      <c r="B2708">
        <v>0.16700000000000001</v>
      </c>
      <c r="C2708">
        <v>0.59113000000000004</v>
      </c>
      <c r="D2708">
        <v>0</v>
      </c>
    </row>
    <row r="2709" spans="1:4" x14ac:dyDescent="0.35">
      <c r="A2709" s="16" t="s">
        <v>2631</v>
      </c>
      <c r="B2709">
        <v>0.125</v>
      </c>
      <c r="C2709">
        <v>0.15831999999999999</v>
      </c>
      <c r="D2709">
        <v>0</v>
      </c>
    </row>
    <row r="2710" spans="1:4" x14ac:dyDescent="0.35">
      <c r="A2710" s="16" t="s">
        <v>2632</v>
      </c>
      <c r="B2710">
        <v>1.0832999999999999</v>
      </c>
      <c r="C2710">
        <v>3.5000000000000003E-2</v>
      </c>
      <c r="D2710">
        <v>3.5000000000000003E-2</v>
      </c>
    </row>
    <row r="2711" spans="1:4" x14ac:dyDescent="0.35">
      <c r="A2711" s="16" t="s">
        <v>2633</v>
      </c>
      <c r="B2711">
        <v>0.25</v>
      </c>
      <c r="C2711">
        <v>6</v>
      </c>
      <c r="D2711">
        <v>0</v>
      </c>
    </row>
    <row r="2712" spans="1:4" x14ac:dyDescent="0.35">
      <c r="A2712" s="16" t="s">
        <v>2634</v>
      </c>
      <c r="B2712">
        <v>0.21</v>
      </c>
      <c r="C2712">
        <v>0.4</v>
      </c>
      <c r="D2712">
        <v>0</v>
      </c>
    </row>
    <row r="2713" spans="1:4" x14ac:dyDescent="0.35">
      <c r="A2713" s="16" t="s">
        <v>2635</v>
      </c>
      <c r="B2713">
        <v>0</v>
      </c>
      <c r="C2713">
        <v>4.5300000000000002E-3</v>
      </c>
      <c r="D2713">
        <v>0</v>
      </c>
    </row>
    <row r="2714" spans="1:4" x14ac:dyDescent="0.35">
      <c r="A2714" s="16" t="s">
        <v>2636</v>
      </c>
      <c r="B2714">
        <v>0.85</v>
      </c>
      <c r="C2714">
        <v>3.3329999999999999E-2</v>
      </c>
      <c r="D2714">
        <v>3.3329999999999999E-2</v>
      </c>
    </row>
    <row r="2715" spans="1:4" x14ac:dyDescent="0.35">
      <c r="A2715" s="16" t="s">
        <v>2637</v>
      </c>
      <c r="B2715">
        <v>0.4133</v>
      </c>
      <c r="C2715">
        <v>2.5559999999999999E-2</v>
      </c>
      <c r="D2715">
        <v>2.5559999999999999E-2</v>
      </c>
    </row>
    <row r="2716" spans="1:4" x14ac:dyDescent="0.35">
      <c r="A2716" s="16" t="s">
        <v>2638</v>
      </c>
      <c r="B2716">
        <v>0.25</v>
      </c>
      <c r="C2716">
        <v>3.3548300000000002</v>
      </c>
      <c r="D2716">
        <v>0</v>
      </c>
    </row>
    <row r="2717" spans="1:4" x14ac:dyDescent="0.35">
      <c r="A2717" s="16" t="s">
        <v>2639</v>
      </c>
      <c r="B2717">
        <v>0.16700000000000001</v>
      </c>
      <c r="C2717">
        <v>2.5000000000000001E-2</v>
      </c>
      <c r="D2717">
        <v>2.5000000000000001E-2</v>
      </c>
    </row>
    <row r="2718" spans="1:4" x14ac:dyDescent="0.35">
      <c r="A2718" s="16" t="s">
        <v>2640</v>
      </c>
      <c r="B2718">
        <v>0</v>
      </c>
      <c r="C2718">
        <v>4.5300000000000002E-3</v>
      </c>
      <c r="D2718">
        <v>0</v>
      </c>
    </row>
    <row r="2719" spans="1:4" x14ac:dyDescent="0.35">
      <c r="A2719" s="16" t="s">
        <v>2641</v>
      </c>
      <c r="B2719">
        <v>0.35</v>
      </c>
      <c r="C2719">
        <v>4</v>
      </c>
      <c r="D2719">
        <v>0</v>
      </c>
    </row>
    <row r="2720" spans="1:4" x14ac:dyDescent="0.35">
      <c r="A2720" s="16" t="s">
        <v>2642</v>
      </c>
      <c r="B2720">
        <v>0.125</v>
      </c>
      <c r="C2720">
        <v>0.26</v>
      </c>
      <c r="D2720">
        <v>0</v>
      </c>
    </row>
    <row r="2721" spans="1:4" x14ac:dyDescent="0.35">
      <c r="A2721" s="22">
        <v>44570</v>
      </c>
      <c r="B2721">
        <v>0.5333</v>
      </c>
      <c r="C2721">
        <v>6.9199999999999999E-3</v>
      </c>
      <c r="D2721">
        <v>6.9199999999999999E-3</v>
      </c>
    </row>
    <row r="2722" spans="1:4" x14ac:dyDescent="0.35">
      <c r="A2722" s="16" t="s">
        <v>2643</v>
      </c>
      <c r="B2722">
        <v>0</v>
      </c>
      <c r="C2722">
        <v>2.7100000000000002E-3</v>
      </c>
      <c r="D2722">
        <v>0</v>
      </c>
    </row>
    <row r="2723" spans="1:4" x14ac:dyDescent="0.35">
      <c r="A2723" s="16" t="s">
        <v>2644</v>
      </c>
      <c r="B2723">
        <v>0</v>
      </c>
      <c r="C2723">
        <v>2.5729999999999999E-2</v>
      </c>
      <c r="D2723">
        <v>0</v>
      </c>
    </row>
    <row r="2724" spans="1:4" x14ac:dyDescent="0.35">
      <c r="A2724" s="16" t="s">
        <v>2645</v>
      </c>
      <c r="B2724">
        <v>0.76329999999999998</v>
      </c>
      <c r="C2724">
        <v>5.5259999999999997E-2</v>
      </c>
      <c r="D2724">
        <v>5.5259999999999997E-2</v>
      </c>
    </row>
    <row r="2725" spans="1:4" x14ac:dyDescent="0.35">
      <c r="A2725" s="16" t="s">
        <v>2646</v>
      </c>
      <c r="B2725">
        <v>0</v>
      </c>
      <c r="C2725">
        <v>4.5300000000000002E-3</v>
      </c>
      <c r="D2725">
        <v>0</v>
      </c>
    </row>
    <row r="2726" spans="1:4" x14ac:dyDescent="0.35">
      <c r="A2726" s="16" t="s">
        <v>2647</v>
      </c>
      <c r="B2726">
        <v>0.25</v>
      </c>
      <c r="C2726">
        <v>3.0339999999999998</v>
      </c>
      <c r="D2726">
        <v>0</v>
      </c>
    </row>
    <row r="2727" spans="1:4" x14ac:dyDescent="0.35">
      <c r="A2727" s="16" t="s">
        <v>2648</v>
      </c>
      <c r="B2727">
        <v>0.16700000000000001</v>
      </c>
      <c r="C2727">
        <v>2.9386700000000001</v>
      </c>
      <c r="D2727">
        <v>0</v>
      </c>
    </row>
    <row r="2728" spans="1:4" x14ac:dyDescent="0.35">
      <c r="A2728" s="16" t="s">
        <v>2649</v>
      </c>
      <c r="B2728">
        <v>0.16700000000000001</v>
      </c>
      <c r="C2728">
        <v>3.5</v>
      </c>
      <c r="D2728">
        <v>0</v>
      </c>
    </row>
    <row r="2729" spans="1:4" x14ac:dyDescent="0.35">
      <c r="A2729" s="16" t="s">
        <v>2650</v>
      </c>
      <c r="B2729">
        <v>0</v>
      </c>
      <c r="C2729">
        <v>0</v>
      </c>
      <c r="D2729">
        <v>0</v>
      </c>
    </row>
    <row r="2730" spans="1:4" x14ac:dyDescent="0.35">
      <c r="A2730" s="16" t="s">
        <v>2651</v>
      </c>
      <c r="B2730">
        <v>0</v>
      </c>
      <c r="C2730">
        <v>4.5300000000000002E-3</v>
      </c>
      <c r="D2730">
        <v>0</v>
      </c>
    </row>
    <row r="2731" spans="1:4" x14ac:dyDescent="0.35">
      <c r="A2731" s="16">
        <v>103968</v>
      </c>
      <c r="B2731">
        <v>0.51</v>
      </c>
      <c r="C2731">
        <v>0.18504000000000001</v>
      </c>
      <c r="D2731">
        <v>0.18504000000000001</v>
      </c>
    </row>
    <row r="2732" spans="1:4" x14ac:dyDescent="0.35">
      <c r="A2732" s="16" t="s">
        <v>2652</v>
      </c>
      <c r="B2732">
        <v>0.33</v>
      </c>
      <c r="C2732">
        <v>2.1669999999999998E-2</v>
      </c>
      <c r="D2732">
        <v>2.1669999999999998E-2</v>
      </c>
    </row>
    <row r="2733" spans="1:4" x14ac:dyDescent="0.35">
      <c r="A2733" s="16" t="s">
        <v>2653</v>
      </c>
      <c r="B2733">
        <v>0</v>
      </c>
      <c r="C2733">
        <v>4.5300000000000002E-3</v>
      </c>
      <c r="D2733">
        <v>0</v>
      </c>
    </row>
    <row r="2734" spans="1:4" x14ac:dyDescent="0.35">
      <c r="A2734" s="16" t="s">
        <v>2654</v>
      </c>
      <c r="B2734">
        <v>0</v>
      </c>
      <c r="C2734">
        <v>6.3409999999999994E-2</v>
      </c>
      <c r="D2734">
        <v>0</v>
      </c>
    </row>
    <row r="2735" spans="1:4" x14ac:dyDescent="0.35">
      <c r="A2735" s="16">
        <v>100852</v>
      </c>
      <c r="B2735">
        <v>0.33329999999999999</v>
      </c>
      <c r="C2735">
        <v>2.2499999999999998E-3</v>
      </c>
      <c r="D2735">
        <v>2.2499999999999998E-3</v>
      </c>
    </row>
    <row r="2736" spans="1:4" x14ac:dyDescent="0.35">
      <c r="A2736" s="16">
        <v>100981</v>
      </c>
      <c r="B2736">
        <v>0.75</v>
      </c>
      <c r="C2736">
        <v>0.98</v>
      </c>
      <c r="D2736">
        <v>0.98</v>
      </c>
    </row>
    <row r="2737" spans="1:4" x14ac:dyDescent="0.35">
      <c r="A2737" s="16">
        <v>101087</v>
      </c>
      <c r="B2737">
        <v>8.3330000000000001E-2</v>
      </c>
      <c r="C2737">
        <v>0.5</v>
      </c>
      <c r="D2737">
        <v>0.5</v>
      </c>
    </row>
    <row r="2738" spans="1:4" x14ac:dyDescent="0.35">
      <c r="A2738" s="16">
        <v>104021</v>
      </c>
      <c r="B2738">
        <v>0.25</v>
      </c>
      <c r="C2738">
        <v>1.6660000000000001E-2</v>
      </c>
      <c r="D2738">
        <v>1.6660000000000001E-2</v>
      </c>
    </row>
    <row r="2739" spans="1:4" x14ac:dyDescent="0.35">
      <c r="A2739" s="16" t="s">
        <v>2655</v>
      </c>
      <c r="B2739">
        <v>0</v>
      </c>
      <c r="C2739">
        <v>0</v>
      </c>
      <c r="D2739">
        <v>0</v>
      </c>
    </row>
    <row r="2740" spans="1:4" x14ac:dyDescent="0.35">
      <c r="A2740" s="16" t="s">
        <v>2656</v>
      </c>
      <c r="B2740">
        <v>0</v>
      </c>
      <c r="C2740">
        <v>0.45</v>
      </c>
      <c r="D2740">
        <v>0</v>
      </c>
    </row>
    <row r="2741" spans="1:4" x14ac:dyDescent="0.35">
      <c r="A2741" s="16" t="s">
        <v>2657</v>
      </c>
      <c r="B2741">
        <v>0.21</v>
      </c>
      <c r="C2741">
        <v>0.65452999999999995</v>
      </c>
      <c r="D2741">
        <v>0</v>
      </c>
    </row>
    <row r="2742" spans="1:4" x14ac:dyDescent="0.35">
      <c r="A2742" s="16" t="s">
        <v>2658</v>
      </c>
      <c r="B2742">
        <v>0</v>
      </c>
      <c r="C2742">
        <v>4.5300000000000002E-3</v>
      </c>
      <c r="D2742">
        <v>0</v>
      </c>
    </row>
    <row r="2743" spans="1:4" x14ac:dyDescent="0.35">
      <c r="A2743" s="16" t="s">
        <v>2659</v>
      </c>
      <c r="B2743">
        <v>0.25</v>
      </c>
      <c r="C2743">
        <v>0.5</v>
      </c>
      <c r="D2743">
        <v>0</v>
      </c>
    </row>
    <row r="2744" spans="1:4" x14ac:dyDescent="0.35">
      <c r="A2744" s="16" t="s">
        <v>2660</v>
      </c>
      <c r="B2744">
        <v>0.33</v>
      </c>
      <c r="C2744">
        <v>0.40271000000000001</v>
      </c>
      <c r="D2744">
        <v>0</v>
      </c>
    </row>
    <row r="2745" spans="1:4" x14ac:dyDescent="0.35">
      <c r="A2745" s="16" t="s">
        <v>2661</v>
      </c>
      <c r="B2745">
        <v>0.185</v>
      </c>
      <c r="C2745">
        <v>0.92</v>
      </c>
      <c r="D2745">
        <v>0</v>
      </c>
    </row>
    <row r="2746" spans="1:4" x14ac:dyDescent="0.35">
      <c r="A2746" s="16" t="s">
        <v>2662</v>
      </c>
      <c r="B2746">
        <v>0.17</v>
      </c>
      <c r="C2746">
        <v>1.7271799999999999</v>
      </c>
      <c r="D2746">
        <v>0</v>
      </c>
    </row>
    <row r="2747" spans="1:4" x14ac:dyDescent="0.35">
      <c r="A2747" s="16" t="s">
        <v>2663</v>
      </c>
      <c r="B2747">
        <v>0.16700000000000001</v>
      </c>
      <c r="C2747">
        <v>4.0313600000000003</v>
      </c>
      <c r="D2747">
        <v>0</v>
      </c>
    </row>
    <row r="2748" spans="1:4" x14ac:dyDescent="0.35">
      <c r="A2748" s="16" t="s">
        <v>2664</v>
      </c>
      <c r="B2748">
        <v>0</v>
      </c>
      <c r="C2748">
        <v>4.5300000000000002E-3</v>
      </c>
      <c r="D2748">
        <v>0</v>
      </c>
    </row>
    <row r="2749" spans="1:4" x14ac:dyDescent="0.35">
      <c r="A2749" s="16" t="s">
        <v>2665</v>
      </c>
      <c r="B2749">
        <v>0.17</v>
      </c>
      <c r="C2749">
        <v>2.5</v>
      </c>
      <c r="D2749">
        <v>0</v>
      </c>
    </row>
    <row r="2750" spans="1:4" x14ac:dyDescent="0.35">
      <c r="A2750" s="16" t="s">
        <v>2666</v>
      </c>
      <c r="B2750">
        <v>0.25</v>
      </c>
      <c r="C2750">
        <v>3.3</v>
      </c>
      <c r="D2750">
        <v>0</v>
      </c>
    </row>
    <row r="2751" spans="1:4" x14ac:dyDescent="0.35">
      <c r="A2751" s="16" t="s">
        <v>2667</v>
      </c>
      <c r="B2751">
        <v>0.21</v>
      </c>
      <c r="C2751">
        <v>0.35</v>
      </c>
      <c r="D2751">
        <v>0</v>
      </c>
    </row>
    <row r="2752" spans="1:4" x14ac:dyDescent="0.35">
      <c r="A2752" s="16" t="s">
        <v>2668</v>
      </c>
      <c r="B2752">
        <v>0.6633</v>
      </c>
      <c r="C2752">
        <v>9.5499999999999995E-3</v>
      </c>
      <c r="D2752">
        <v>9.5499999999999995E-3</v>
      </c>
    </row>
    <row r="2753" spans="1:4" x14ac:dyDescent="0.35">
      <c r="A2753" s="16" t="s">
        <v>2669</v>
      </c>
      <c r="B2753">
        <v>0.74329999999999996</v>
      </c>
      <c r="C2753">
        <v>6.812E-2</v>
      </c>
      <c r="D2753">
        <v>6.812E-2</v>
      </c>
    </row>
    <row r="2754" spans="1:4" x14ac:dyDescent="0.35">
      <c r="A2754" s="16" t="s">
        <v>2670</v>
      </c>
      <c r="B2754">
        <v>0</v>
      </c>
      <c r="C2754">
        <v>4.5300000000000002E-3</v>
      </c>
      <c r="D2754">
        <v>0</v>
      </c>
    </row>
    <row r="2755" spans="1:4" x14ac:dyDescent="0.35">
      <c r="A2755" s="16" t="s">
        <v>2671</v>
      </c>
      <c r="B2755">
        <v>0.16700000000000001</v>
      </c>
      <c r="C2755">
        <v>0.06</v>
      </c>
      <c r="D2755">
        <v>0</v>
      </c>
    </row>
    <row r="2756" spans="1:4" x14ac:dyDescent="0.35">
      <c r="A2756" s="16" t="s">
        <v>2672</v>
      </c>
      <c r="B2756">
        <v>0.17</v>
      </c>
      <c r="C2756">
        <v>4</v>
      </c>
      <c r="D2756">
        <v>0</v>
      </c>
    </row>
    <row r="2757" spans="1:4" x14ac:dyDescent="0.35">
      <c r="A2757" s="16" t="s">
        <v>2673</v>
      </c>
      <c r="B2757">
        <v>0.25</v>
      </c>
      <c r="C2757">
        <v>3.0339999999999998</v>
      </c>
      <c r="D2757">
        <v>0</v>
      </c>
    </row>
    <row r="2758" spans="1:4" x14ac:dyDescent="0.35">
      <c r="A2758" s="16" t="s">
        <v>2674</v>
      </c>
      <c r="B2758">
        <v>0</v>
      </c>
      <c r="C2758">
        <v>4.5300000000000002E-3</v>
      </c>
      <c r="D2758">
        <v>0</v>
      </c>
    </row>
    <row r="2759" spans="1:4" x14ac:dyDescent="0.35">
      <c r="A2759" s="16" t="s">
        <v>2675</v>
      </c>
      <c r="B2759">
        <v>0</v>
      </c>
      <c r="C2759">
        <v>0</v>
      </c>
      <c r="D2759">
        <v>0</v>
      </c>
    </row>
    <row r="2760" spans="1:4" x14ac:dyDescent="0.35">
      <c r="A2760" s="16">
        <v>103924</v>
      </c>
      <c r="B2760">
        <v>0.91659999999999997</v>
      </c>
      <c r="C2760">
        <v>8.5599999999999996E-2</v>
      </c>
      <c r="D2760">
        <v>8.5599999999999996E-2</v>
      </c>
    </row>
    <row r="2761" spans="1:4" x14ac:dyDescent="0.35">
      <c r="A2761" s="16" t="s">
        <v>2676</v>
      </c>
      <c r="B2761">
        <v>0.125</v>
      </c>
      <c r="C2761">
        <v>1.25</v>
      </c>
      <c r="D2761">
        <v>0</v>
      </c>
    </row>
    <row r="2762" spans="1:4" x14ac:dyDescent="0.35">
      <c r="A2762" s="16" t="s">
        <v>2677</v>
      </c>
      <c r="B2762">
        <v>0.16700000000000001</v>
      </c>
      <c r="C2762">
        <v>2.87066</v>
      </c>
      <c r="D2762">
        <v>0</v>
      </c>
    </row>
    <row r="2763" spans="1:4" x14ac:dyDescent="0.35">
      <c r="A2763" s="16" t="s">
        <v>2678</v>
      </c>
      <c r="B2763">
        <v>0.16700000000000001</v>
      </c>
      <c r="C2763">
        <v>0.60729999999999995</v>
      </c>
      <c r="D2763">
        <v>0</v>
      </c>
    </row>
    <row r="2764" spans="1:4" x14ac:dyDescent="0.35">
      <c r="A2764" s="16" t="s">
        <v>2679</v>
      </c>
      <c r="B2764">
        <v>0.21</v>
      </c>
      <c r="C2764">
        <v>0.65452999999999995</v>
      </c>
      <c r="D2764">
        <v>0</v>
      </c>
    </row>
    <row r="2765" spans="1:4" x14ac:dyDescent="0.35">
      <c r="A2765" s="16" t="s">
        <v>2680</v>
      </c>
      <c r="B2765">
        <v>0</v>
      </c>
      <c r="C2765">
        <v>4.5300000000000002E-3</v>
      </c>
      <c r="D2765">
        <v>0</v>
      </c>
    </row>
    <row r="2766" spans="1:4" x14ac:dyDescent="0.35">
      <c r="A2766" s="16">
        <v>104422</v>
      </c>
      <c r="B2766">
        <v>0.33</v>
      </c>
      <c r="C2766">
        <v>9.7000000000000005E-4</v>
      </c>
      <c r="D2766">
        <v>9.7000000000000005E-4</v>
      </c>
    </row>
    <row r="2767" spans="1:4" x14ac:dyDescent="0.35">
      <c r="A2767" s="16" t="s">
        <v>2681</v>
      </c>
      <c r="B2767">
        <v>0</v>
      </c>
      <c r="C2767">
        <v>4.3400000000000001E-3</v>
      </c>
      <c r="D2767">
        <v>0</v>
      </c>
    </row>
    <row r="2768" spans="1:4" x14ac:dyDescent="0.35">
      <c r="A2768" s="16" t="s">
        <v>2682</v>
      </c>
      <c r="B2768">
        <v>0</v>
      </c>
      <c r="C2768">
        <v>0</v>
      </c>
      <c r="D2768">
        <v>0</v>
      </c>
    </row>
    <row r="2769" spans="1:4" x14ac:dyDescent="0.35">
      <c r="A2769" s="16" t="s">
        <v>2683</v>
      </c>
      <c r="B2769">
        <v>0.21</v>
      </c>
      <c r="C2769">
        <v>0.13100000000000001</v>
      </c>
      <c r="D2769">
        <v>0.13100000000000001</v>
      </c>
    </row>
    <row r="2770" spans="1:4" x14ac:dyDescent="0.35">
      <c r="A2770" s="16" t="s">
        <v>2684</v>
      </c>
      <c r="B2770">
        <v>0</v>
      </c>
      <c r="C2770">
        <v>4.5300000000000002E-3</v>
      </c>
      <c r="D2770">
        <v>0</v>
      </c>
    </row>
    <row r="2771" spans="1:4" x14ac:dyDescent="0.35">
      <c r="A2771" s="16" t="s">
        <v>2685</v>
      </c>
      <c r="B2771">
        <v>0</v>
      </c>
      <c r="C2771">
        <v>2.7100000000000002E-3</v>
      </c>
      <c r="D2771">
        <v>0</v>
      </c>
    </row>
    <row r="2772" spans="1:4" x14ac:dyDescent="0.35">
      <c r="A2772" s="16">
        <v>99009</v>
      </c>
      <c r="B2772">
        <v>0.35</v>
      </c>
      <c r="C2772">
        <v>4</v>
      </c>
      <c r="D2772">
        <v>0</v>
      </c>
    </row>
    <row r="2773" spans="1:4" x14ac:dyDescent="0.35">
      <c r="A2773" s="16" t="s">
        <v>2686</v>
      </c>
      <c r="B2773">
        <v>0</v>
      </c>
      <c r="C2773">
        <v>3.7999999999999999E-2</v>
      </c>
      <c r="D2773">
        <v>0</v>
      </c>
    </row>
    <row r="2774" spans="1:4" x14ac:dyDescent="0.35">
      <c r="A2774" s="16" t="s">
        <v>2687</v>
      </c>
      <c r="B2774">
        <v>0.25</v>
      </c>
      <c r="C2774">
        <v>3.3340000000000001</v>
      </c>
      <c r="D2774">
        <v>0</v>
      </c>
    </row>
    <row r="2775" spans="1:4" x14ac:dyDescent="0.35">
      <c r="A2775" s="16" t="s">
        <v>2688</v>
      </c>
      <c r="B2775">
        <v>8.3000000000000004E-2</v>
      </c>
      <c r="C2775">
        <v>0.75</v>
      </c>
      <c r="D2775">
        <v>0</v>
      </c>
    </row>
    <row r="2776" spans="1:4" x14ac:dyDescent="0.35">
      <c r="A2776" s="16" t="s">
        <v>2689</v>
      </c>
      <c r="B2776">
        <v>0.21</v>
      </c>
      <c r="C2776">
        <v>0.91539999999999999</v>
      </c>
      <c r="D2776">
        <v>0</v>
      </c>
    </row>
    <row r="2777" spans="1:4" x14ac:dyDescent="0.35">
      <c r="A2777" s="16">
        <v>100373</v>
      </c>
      <c r="B2777">
        <v>1.9333</v>
      </c>
      <c r="C2777">
        <v>7.8990000000000005E-2</v>
      </c>
      <c r="D2777">
        <v>7.8990000000000005E-2</v>
      </c>
    </row>
    <row r="2778" spans="1:4" x14ac:dyDescent="0.35">
      <c r="A2778" s="16" t="s">
        <v>2690</v>
      </c>
      <c r="B2778">
        <v>0.33400000000000002</v>
      </c>
      <c r="C2778">
        <v>5.7200000000000003E-3</v>
      </c>
      <c r="D2778">
        <v>5.7200000000000003E-3</v>
      </c>
    </row>
    <row r="2779" spans="1:4" x14ac:dyDescent="0.35">
      <c r="A2779" s="16" t="s">
        <v>2691</v>
      </c>
      <c r="B2779">
        <v>0</v>
      </c>
      <c r="C2779">
        <v>2.7100000000000002E-3</v>
      </c>
      <c r="D2779">
        <v>0</v>
      </c>
    </row>
    <row r="2780" spans="1:4" x14ac:dyDescent="0.35">
      <c r="A2780" s="16" t="s">
        <v>2692</v>
      </c>
      <c r="B2780">
        <v>0.16700000000000001</v>
      </c>
      <c r="C2780">
        <v>5.5377000000000001</v>
      </c>
      <c r="D2780">
        <v>0</v>
      </c>
    </row>
    <row r="2781" spans="1:4" x14ac:dyDescent="0.35">
      <c r="A2781" s="16">
        <v>101039</v>
      </c>
      <c r="B2781">
        <v>0.9133</v>
      </c>
      <c r="C2781">
        <v>2.4639999999999999E-2</v>
      </c>
      <c r="D2781">
        <v>2.4639999999999999E-2</v>
      </c>
    </row>
    <row r="2782" spans="1:4" x14ac:dyDescent="0.35">
      <c r="A2782" s="16">
        <v>101150</v>
      </c>
      <c r="B2782">
        <v>1.0133000000000001</v>
      </c>
      <c r="C2782">
        <v>0.17044000000000001</v>
      </c>
      <c r="D2782">
        <v>0.17044000000000001</v>
      </c>
    </row>
    <row r="2783" spans="1:4" x14ac:dyDescent="0.35">
      <c r="A2783" s="16" t="s">
        <v>280</v>
      </c>
      <c r="B2783">
        <v>1.2433000000000001</v>
      </c>
      <c r="C2783">
        <v>6.5280000000000005E-2</v>
      </c>
      <c r="D2783">
        <v>6.5280000000000005E-2</v>
      </c>
    </row>
    <row r="2784" spans="1:4" x14ac:dyDescent="0.35">
      <c r="A2784" s="16" t="s">
        <v>2693</v>
      </c>
      <c r="B2784">
        <v>0.21</v>
      </c>
      <c r="C2784">
        <v>0.90452999999999995</v>
      </c>
      <c r="D2784">
        <v>0</v>
      </c>
    </row>
    <row r="2785" spans="1:4" x14ac:dyDescent="0.35">
      <c r="A2785" s="16" t="s">
        <v>2694</v>
      </c>
      <c r="B2785">
        <v>0.25</v>
      </c>
      <c r="C2785">
        <v>0.28542000000000001</v>
      </c>
      <c r="D2785">
        <v>0</v>
      </c>
    </row>
    <row r="2786" spans="1:4" x14ac:dyDescent="0.35">
      <c r="A2786" s="16" t="s">
        <v>2695</v>
      </c>
      <c r="B2786">
        <v>0</v>
      </c>
      <c r="C2786">
        <v>4.5300000000000002E-3</v>
      </c>
      <c r="D2786">
        <v>0</v>
      </c>
    </row>
    <row r="2787" spans="1:4" x14ac:dyDescent="0.35">
      <c r="A2787" s="16" t="s">
        <v>2696</v>
      </c>
      <c r="B2787">
        <v>0.74329999999999996</v>
      </c>
      <c r="C2787">
        <v>6.5530000000000005E-2</v>
      </c>
      <c r="D2787">
        <v>6.5530000000000005E-2</v>
      </c>
    </row>
    <row r="2788" spans="1:4" x14ac:dyDescent="0.35">
      <c r="A2788" s="16" t="s">
        <v>2697</v>
      </c>
      <c r="B2788">
        <v>0</v>
      </c>
      <c r="C2788">
        <v>0.3</v>
      </c>
      <c r="D2788">
        <v>0</v>
      </c>
    </row>
    <row r="2789" spans="1:4" x14ac:dyDescent="0.35">
      <c r="A2789" s="16" t="s">
        <v>2698</v>
      </c>
      <c r="B2789">
        <v>0</v>
      </c>
      <c r="C2789">
        <v>8.8999999999999995E-4</v>
      </c>
      <c r="D2789">
        <v>0</v>
      </c>
    </row>
    <row r="2790" spans="1:4" x14ac:dyDescent="0.35">
      <c r="A2790" s="16" t="s">
        <v>2699</v>
      </c>
      <c r="B2790">
        <v>0</v>
      </c>
      <c r="C2790">
        <v>1.2E-2</v>
      </c>
      <c r="D2790">
        <v>0</v>
      </c>
    </row>
    <row r="2791" spans="1:4" x14ac:dyDescent="0.35">
      <c r="A2791" s="16" t="s">
        <v>2700</v>
      </c>
      <c r="B2791">
        <v>0.17</v>
      </c>
      <c r="C2791">
        <v>2.02</v>
      </c>
      <c r="D2791">
        <v>0</v>
      </c>
    </row>
    <row r="2792" spans="1:4" x14ac:dyDescent="0.35">
      <c r="A2792" s="16" t="s">
        <v>2701</v>
      </c>
      <c r="B2792">
        <v>0.25</v>
      </c>
      <c r="C2792">
        <v>3.0339999999999998</v>
      </c>
      <c r="D2792">
        <v>0</v>
      </c>
    </row>
    <row r="2793" spans="1:4" x14ac:dyDescent="0.35">
      <c r="A2793" s="16" t="s">
        <v>2702</v>
      </c>
      <c r="B2793">
        <v>0.16700000000000001</v>
      </c>
      <c r="C2793">
        <v>3</v>
      </c>
      <c r="D2793">
        <v>0</v>
      </c>
    </row>
    <row r="2794" spans="1:4" x14ac:dyDescent="0.35">
      <c r="A2794" s="16" t="s">
        <v>2703</v>
      </c>
      <c r="B2794">
        <v>0.1</v>
      </c>
      <c r="C2794">
        <v>0.05</v>
      </c>
      <c r="D2794">
        <v>0.05</v>
      </c>
    </row>
    <row r="2795" spans="1:4" x14ac:dyDescent="0.35">
      <c r="A2795" s="16" t="s">
        <v>2704</v>
      </c>
      <c r="B2795">
        <v>0.6633</v>
      </c>
      <c r="C2795">
        <v>2.5860000000000001E-2</v>
      </c>
      <c r="D2795">
        <v>2.5860000000000001E-2</v>
      </c>
    </row>
    <row r="2796" spans="1:4" x14ac:dyDescent="0.35">
      <c r="A2796" s="16" t="s">
        <v>2705</v>
      </c>
      <c r="B2796">
        <v>0</v>
      </c>
      <c r="C2796">
        <v>4.5300000000000002E-3</v>
      </c>
      <c r="D2796">
        <v>0</v>
      </c>
    </row>
    <row r="2797" spans="1:4" x14ac:dyDescent="0.35">
      <c r="A2797" s="16" t="s">
        <v>2706</v>
      </c>
      <c r="B2797">
        <v>0</v>
      </c>
      <c r="C2797">
        <v>4.5300000000000002E-3</v>
      </c>
      <c r="D2797">
        <v>0</v>
      </c>
    </row>
    <row r="2798" spans="1:4" x14ac:dyDescent="0.35">
      <c r="A2798" s="16" t="s">
        <v>2707</v>
      </c>
      <c r="B2798">
        <v>0.83330000000000004</v>
      </c>
      <c r="C2798">
        <v>5.7840000000000003E-2</v>
      </c>
      <c r="D2798">
        <v>5.7840000000000003E-2</v>
      </c>
    </row>
    <row r="2799" spans="1:4" x14ac:dyDescent="0.35">
      <c r="A2799" s="16" t="s">
        <v>185</v>
      </c>
      <c r="B2799">
        <v>0</v>
      </c>
      <c r="C2799">
        <v>5.8E-4</v>
      </c>
      <c r="D2799">
        <v>5.8E-4</v>
      </c>
    </row>
    <row r="2800" spans="1:4" x14ac:dyDescent="0.35">
      <c r="A2800" s="16" t="s">
        <v>2708</v>
      </c>
      <c r="B2800">
        <v>0.92330000000000001</v>
      </c>
      <c r="C2800">
        <v>0.2417</v>
      </c>
      <c r="D2800">
        <v>0.2417</v>
      </c>
    </row>
    <row r="2801" spans="1:4" x14ac:dyDescent="0.35">
      <c r="A2801" s="16" t="s">
        <v>2709</v>
      </c>
      <c r="B2801">
        <v>0</v>
      </c>
      <c r="C2801">
        <v>0.48</v>
      </c>
      <c r="D2801">
        <v>0</v>
      </c>
    </row>
    <row r="2802" spans="1:4" x14ac:dyDescent="0.35">
      <c r="A2802" s="16" t="s">
        <v>2710</v>
      </c>
      <c r="B2802">
        <v>0.33</v>
      </c>
      <c r="C2802">
        <v>1.33E-3</v>
      </c>
      <c r="D2802">
        <v>1.33E-3</v>
      </c>
    </row>
    <row r="2803" spans="1:4" x14ac:dyDescent="0.35">
      <c r="A2803" s="16" t="s">
        <v>2711</v>
      </c>
      <c r="B2803">
        <v>8.3000000000000004E-2</v>
      </c>
      <c r="C2803">
        <v>0.31</v>
      </c>
      <c r="D2803">
        <v>0</v>
      </c>
    </row>
    <row r="2804" spans="1:4" x14ac:dyDescent="0.35">
      <c r="A2804" s="16" t="s">
        <v>2712</v>
      </c>
      <c r="B2804">
        <v>0.125</v>
      </c>
      <c r="C2804">
        <v>0.15</v>
      </c>
      <c r="D2804">
        <v>0</v>
      </c>
    </row>
    <row r="2805" spans="1:4" x14ac:dyDescent="0.35">
      <c r="A2805" s="16" t="s">
        <v>2713</v>
      </c>
      <c r="B2805">
        <v>0.125</v>
      </c>
      <c r="C2805">
        <v>0.50438000000000005</v>
      </c>
      <c r="D2805">
        <v>0</v>
      </c>
    </row>
    <row r="2806" spans="1:4" x14ac:dyDescent="0.35">
      <c r="A2806" s="16" t="s">
        <v>2714</v>
      </c>
      <c r="B2806">
        <v>0.17</v>
      </c>
      <c r="C2806">
        <v>1.7</v>
      </c>
      <c r="D2806">
        <v>0</v>
      </c>
    </row>
    <row r="2807" spans="1:4" x14ac:dyDescent="0.35">
      <c r="A2807" s="16" t="s">
        <v>2715</v>
      </c>
      <c r="B2807">
        <v>0.21</v>
      </c>
      <c r="C2807">
        <v>0.20399999999999999</v>
      </c>
      <c r="D2807">
        <v>0</v>
      </c>
    </row>
    <row r="2808" spans="1:4" x14ac:dyDescent="0.35">
      <c r="A2808" s="16" t="s">
        <v>2716</v>
      </c>
      <c r="B2808">
        <v>8.3000000000000004E-2</v>
      </c>
      <c r="C2808">
        <v>0.39</v>
      </c>
      <c r="D2808">
        <v>0</v>
      </c>
    </row>
    <row r="2809" spans="1:4" x14ac:dyDescent="0.35">
      <c r="A2809" s="16" t="s">
        <v>2717</v>
      </c>
      <c r="B2809">
        <v>0</v>
      </c>
      <c r="C2809">
        <v>4.5300000000000002E-3</v>
      </c>
      <c r="D2809">
        <v>0</v>
      </c>
    </row>
    <row r="2810" spans="1:4" x14ac:dyDescent="0.35">
      <c r="A2810" s="16" t="s">
        <v>2718</v>
      </c>
      <c r="B2810">
        <v>0</v>
      </c>
      <c r="C2810">
        <v>4.5300000000000002E-3</v>
      </c>
      <c r="D2810">
        <v>0</v>
      </c>
    </row>
    <row r="2811" spans="1:4" x14ac:dyDescent="0.35">
      <c r="A2811" s="16">
        <v>81040</v>
      </c>
      <c r="B2811">
        <v>0</v>
      </c>
      <c r="C2811">
        <v>0.04</v>
      </c>
      <c r="D2811">
        <v>0</v>
      </c>
    </row>
    <row r="2812" spans="1:4" x14ac:dyDescent="0.35">
      <c r="A2812" s="16" t="s">
        <v>2719</v>
      </c>
      <c r="B2812">
        <v>0.33</v>
      </c>
      <c r="C2812">
        <v>5.0271800000000004</v>
      </c>
      <c r="D2812">
        <v>0</v>
      </c>
    </row>
    <row r="2813" spans="1:4" x14ac:dyDescent="0.35">
      <c r="A2813" s="16" t="s">
        <v>2720</v>
      </c>
      <c r="B2813">
        <v>0</v>
      </c>
      <c r="C2813">
        <v>0.2</v>
      </c>
      <c r="D2813">
        <v>0</v>
      </c>
    </row>
    <row r="2814" spans="1:4" x14ac:dyDescent="0.35">
      <c r="A2814" s="16" t="s">
        <v>2721</v>
      </c>
      <c r="B2814">
        <v>0.25</v>
      </c>
      <c r="C2814">
        <v>3.3457699999999999</v>
      </c>
      <c r="D2814">
        <v>0</v>
      </c>
    </row>
    <row r="2815" spans="1:4" x14ac:dyDescent="0.35">
      <c r="A2815" s="16">
        <v>104137</v>
      </c>
      <c r="B2815">
        <v>0.58030000000000004</v>
      </c>
      <c r="C2815">
        <v>2.1659999999999999E-2</v>
      </c>
      <c r="D2815">
        <v>2.1659999999999999E-2</v>
      </c>
    </row>
    <row r="2816" spans="1:4" x14ac:dyDescent="0.35">
      <c r="A2816" s="16">
        <v>105957</v>
      </c>
      <c r="B2816">
        <v>0.6633</v>
      </c>
      <c r="C2816">
        <v>3.2939999999999997E-2</v>
      </c>
      <c r="D2816">
        <v>3.3570000000000003E-2</v>
      </c>
    </row>
    <row r="2817" spans="1:4" x14ac:dyDescent="0.35">
      <c r="A2817" s="16" t="s">
        <v>2722</v>
      </c>
      <c r="B2817">
        <v>0</v>
      </c>
      <c r="C2817">
        <v>4.5300000000000002E-3</v>
      </c>
      <c r="D2817">
        <v>0</v>
      </c>
    </row>
    <row r="2818" spans="1:4" x14ac:dyDescent="0.35">
      <c r="A2818" s="16" t="s">
        <v>2723</v>
      </c>
      <c r="B2818">
        <v>0.16700000000000001</v>
      </c>
      <c r="C2818">
        <v>0.45</v>
      </c>
      <c r="D2818">
        <v>0</v>
      </c>
    </row>
    <row r="2819" spans="1:4" x14ac:dyDescent="0.35">
      <c r="A2819" s="16" t="s">
        <v>2724</v>
      </c>
      <c r="B2819">
        <v>0.25</v>
      </c>
      <c r="C2819">
        <v>3.0385300000000002</v>
      </c>
      <c r="D2819">
        <v>0</v>
      </c>
    </row>
    <row r="2820" spans="1:4" x14ac:dyDescent="0.35">
      <c r="A2820" s="16" t="s">
        <v>2725</v>
      </c>
      <c r="B2820">
        <v>0.16700000000000001</v>
      </c>
      <c r="C2820">
        <v>5.5041799999999999</v>
      </c>
      <c r="D2820">
        <v>0</v>
      </c>
    </row>
    <row r="2821" spans="1:4" x14ac:dyDescent="0.35">
      <c r="A2821" s="16" t="s">
        <v>2726</v>
      </c>
      <c r="B2821">
        <v>0.125</v>
      </c>
      <c r="C2821">
        <v>0.185</v>
      </c>
      <c r="D2821">
        <v>0</v>
      </c>
    </row>
    <row r="2822" spans="1:4" x14ac:dyDescent="0.35">
      <c r="A2822" s="16">
        <v>101663</v>
      </c>
      <c r="B2822">
        <v>0.33</v>
      </c>
      <c r="C2822">
        <v>0.33333000000000002</v>
      </c>
      <c r="D2822">
        <v>0.33333000000000002</v>
      </c>
    </row>
    <row r="2823" spans="1:4" x14ac:dyDescent="0.35">
      <c r="A2823" s="16" t="s">
        <v>2727</v>
      </c>
      <c r="B2823">
        <v>0</v>
      </c>
      <c r="C2823">
        <v>6.3589999999999994E-2</v>
      </c>
      <c r="D2823">
        <v>0</v>
      </c>
    </row>
    <row r="2824" spans="1:4" x14ac:dyDescent="0.35">
      <c r="A2824" s="16">
        <v>105645</v>
      </c>
      <c r="B2824">
        <v>0.56630000000000003</v>
      </c>
      <c r="C2824">
        <v>5.3760000000000002E-2</v>
      </c>
      <c r="D2824">
        <v>5.3760000000000002E-2</v>
      </c>
    </row>
    <row r="2825" spans="1:4" x14ac:dyDescent="0.35">
      <c r="A2825" s="16" t="s">
        <v>2728</v>
      </c>
      <c r="B2825">
        <v>0.74329999999999996</v>
      </c>
      <c r="C2825">
        <v>5.0689999999999999E-2</v>
      </c>
      <c r="D2825">
        <v>5.0689999999999999E-2</v>
      </c>
    </row>
    <row r="2826" spans="1:4" x14ac:dyDescent="0.35">
      <c r="A2826" s="16" t="s">
        <v>2729</v>
      </c>
      <c r="B2826">
        <v>8.3000000000000004E-2</v>
      </c>
      <c r="C2826">
        <v>0.23</v>
      </c>
      <c r="D2826">
        <v>0</v>
      </c>
    </row>
    <row r="2827" spans="1:4" x14ac:dyDescent="0.35">
      <c r="A2827" s="16" t="s">
        <v>2730</v>
      </c>
      <c r="B2827">
        <v>0</v>
      </c>
      <c r="C2827">
        <v>2.7100000000000002E-3</v>
      </c>
      <c r="D2827">
        <v>0</v>
      </c>
    </row>
    <row r="2828" spans="1:4" x14ac:dyDescent="0.35">
      <c r="A2828" s="16" t="s">
        <v>2731</v>
      </c>
      <c r="B2828">
        <v>0</v>
      </c>
      <c r="C2828">
        <v>4.5300000000000002E-3</v>
      </c>
      <c r="D2828">
        <v>0</v>
      </c>
    </row>
    <row r="2829" spans="1:4" x14ac:dyDescent="0.35">
      <c r="A2829" s="16" t="s">
        <v>2732</v>
      </c>
      <c r="B2829">
        <v>8.3000000000000004E-2</v>
      </c>
      <c r="C2829">
        <v>0.7</v>
      </c>
      <c r="D2829">
        <v>0</v>
      </c>
    </row>
    <row r="2830" spans="1:4" x14ac:dyDescent="0.35">
      <c r="A2830" s="16" t="s">
        <v>2733</v>
      </c>
      <c r="B2830">
        <v>0.25</v>
      </c>
      <c r="C2830">
        <v>2.8340000000000001</v>
      </c>
      <c r="D2830">
        <v>0</v>
      </c>
    </row>
    <row r="2831" spans="1:4" x14ac:dyDescent="0.35">
      <c r="A2831" s="16" t="s">
        <v>196</v>
      </c>
      <c r="B2831">
        <v>0.4133</v>
      </c>
      <c r="C2831">
        <v>6.4799999999999996E-3</v>
      </c>
      <c r="D2831">
        <v>3.4199999999999999E-3</v>
      </c>
    </row>
    <row r="2832" spans="1:4" x14ac:dyDescent="0.35">
      <c r="A2832" s="16">
        <v>100115</v>
      </c>
      <c r="B2832">
        <v>0.49997000000000003</v>
      </c>
      <c r="C2832">
        <v>7.1300000000000001E-3</v>
      </c>
      <c r="D2832">
        <v>6.6499999999999997E-3</v>
      </c>
    </row>
    <row r="2833" spans="1:4" x14ac:dyDescent="0.35">
      <c r="A2833" s="16">
        <v>100986</v>
      </c>
      <c r="B2833">
        <v>0.83330000000000004</v>
      </c>
      <c r="C2833">
        <v>4.2599999999999999E-3</v>
      </c>
      <c r="D2833">
        <v>4.2599999999999999E-3</v>
      </c>
    </row>
    <row r="2834" spans="1:4" x14ac:dyDescent="0.35">
      <c r="A2834" s="16" t="s">
        <v>2734</v>
      </c>
      <c r="B2834">
        <v>0.6633</v>
      </c>
      <c r="C2834">
        <v>5.5120000000000002E-2</v>
      </c>
      <c r="D2834">
        <v>5.5120000000000002E-2</v>
      </c>
    </row>
    <row r="2835" spans="1:4" x14ac:dyDescent="0.35">
      <c r="A2835" s="16" t="s">
        <v>2735</v>
      </c>
      <c r="B2835">
        <v>0</v>
      </c>
      <c r="C2835">
        <v>4.5300000000000002E-3</v>
      </c>
      <c r="D2835">
        <v>0</v>
      </c>
    </row>
    <row r="2836" spans="1:4" x14ac:dyDescent="0.35">
      <c r="A2836" s="16" t="s">
        <v>2736</v>
      </c>
      <c r="B2836">
        <v>0</v>
      </c>
      <c r="C2836">
        <v>4.5300000000000002E-3</v>
      </c>
      <c r="D2836">
        <v>0</v>
      </c>
    </row>
    <row r="2837" spans="1:4" x14ac:dyDescent="0.35">
      <c r="A2837" s="16" t="s">
        <v>2737</v>
      </c>
      <c r="B2837">
        <v>0.125</v>
      </c>
      <c r="C2837">
        <v>0.50438000000000005</v>
      </c>
      <c r="D2837">
        <v>0</v>
      </c>
    </row>
    <row r="2838" spans="1:4" x14ac:dyDescent="0.35">
      <c r="A2838" s="16" t="s">
        <v>2738</v>
      </c>
      <c r="B2838">
        <v>0.16700000000000001</v>
      </c>
      <c r="C2838">
        <v>0.02</v>
      </c>
      <c r="D2838">
        <v>0</v>
      </c>
    </row>
    <row r="2839" spans="1:4" x14ac:dyDescent="0.35">
      <c r="A2839" s="16" t="s">
        <v>2739</v>
      </c>
      <c r="B2839">
        <v>0.21</v>
      </c>
      <c r="C2839">
        <v>0.66539999999999999</v>
      </c>
      <c r="D2839">
        <v>0</v>
      </c>
    </row>
    <row r="2840" spans="1:4" x14ac:dyDescent="0.35">
      <c r="A2840" s="16" t="s">
        <v>2740</v>
      </c>
      <c r="B2840">
        <v>0.25</v>
      </c>
      <c r="C2840">
        <v>8</v>
      </c>
      <c r="D2840">
        <v>0</v>
      </c>
    </row>
    <row r="2841" spans="1:4" x14ac:dyDescent="0.35">
      <c r="A2841" s="16" t="s">
        <v>2741</v>
      </c>
      <c r="B2841">
        <v>0</v>
      </c>
      <c r="C2841">
        <v>4.5300000000000002E-3</v>
      </c>
      <c r="D2841">
        <v>0</v>
      </c>
    </row>
    <row r="2842" spans="1:4" x14ac:dyDescent="0.35">
      <c r="A2842" s="16" t="s">
        <v>2742</v>
      </c>
      <c r="B2842">
        <v>0</v>
      </c>
      <c r="C2842">
        <v>4.5300000000000002E-3</v>
      </c>
      <c r="D2842">
        <v>0</v>
      </c>
    </row>
    <row r="2843" spans="1:4" x14ac:dyDescent="0.35">
      <c r="A2843" s="16" t="s">
        <v>2743</v>
      </c>
      <c r="B2843">
        <v>0.17</v>
      </c>
      <c r="C2843">
        <v>1.40872</v>
      </c>
      <c r="D2843">
        <v>0</v>
      </c>
    </row>
    <row r="2844" spans="1:4" x14ac:dyDescent="0.35">
      <c r="A2844" s="16" t="s">
        <v>2744</v>
      </c>
      <c r="B2844">
        <v>0.17</v>
      </c>
      <c r="C2844">
        <v>2.2200000000000002</v>
      </c>
      <c r="D2844">
        <v>0</v>
      </c>
    </row>
    <row r="2845" spans="1:4" x14ac:dyDescent="0.35">
      <c r="A2845" s="16" t="s">
        <v>2745</v>
      </c>
      <c r="B2845">
        <v>0.17</v>
      </c>
      <c r="C2845">
        <v>5</v>
      </c>
      <c r="D2845">
        <v>0</v>
      </c>
    </row>
    <row r="2846" spans="1:4" x14ac:dyDescent="0.35">
      <c r="A2846" s="16" t="s">
        <v>2746</v>
      </c>
      <c r="B2846">
        <v>0.25</v>
      </c>
      <c r="C2846">
        <v>3</v>
      </c>
      <c r="D2846">
        <v>0</v>
      </c>
    </row>
    <row r="2847" spans="1:4" x14ac:dyDescent="0.35">
      <c r="A2847" s="16">
        <v>100035</v>
      </c>
      <c r="B2847">
        <v>0.33</v>
      </c>
      <c r="C2847">
        <v>3.601E-2</v>
      </c>
      <c r="D2847">
        <v>3.601E-2</v>
      </c>
    </row>
    <row r="2848" spans="1:4" x14ac:dyDescent="0.35">
      <c r="A2848" s="16" t="s">
        <v>2747</v>
      </c>
      <c r="B2848">
        <v>8.3000000000000004E-2</v>
      </c>
      <c r="C2848">
        <v>8.3000000000000004E-2</v>
      </c>
      <c r="D2848">
        <v>8.3000000000000004E-2</v>
      </c>
    </row>
    <row r="2849" spans="1:4" x14ac:dyDescent="0.35">
      <c r="A2849" s="16" t="s">
        <v>2748</v>
      </c>
      <c r="B2849">
        <v>0</v>
      </c>
      <c r="C2849">
        <v>0.3</v>
      </c>
      <c r="D2849">
        <v>0</v>
      </c>
    </row>
    <row r="2850" spans="1:4" x14ac:dyDescent="0.35">
      <c r="A2850" s="16" t="s">
        <v>2749</v>
      </c>
      <c r="B2850">
        <v>0</v>
      </c>
      <c r="C2850">
        <v>0</v>
      </c>
      <c r="D2850">
        <v>0</v>
      </c>
    </row>
    <row r="2851" spans="1:4" x14ac:dyDescent="0.35">
      <c r="A2851" s="16" t="s">
        <v>2750</v>
      </c>
      <c r="B2851">
        <v>0.6633</v>
      </c>
      <c r="C2851">
        <v>3.3619999999999997E-2</v>
      </c>
      <c r="D2851">
        <v>3.3619999999999997E-2</v>
      </c>
    </row>
    <row r="2852" spans="1:4" x14ac:dyDescent="0.35">
      <c r="A2852" s="16" t="s">
        <v>2751</v>
      </c>
      <c r="B2852">
        <v>0.58030000000000004</v>
      </c>
      <c r="C2852">
        <v>1.355E-2</v>
      </c>
      <c r="D2852">
        <v>1.355E-2</v>
      </c>
    </row>
    <row r="2853" spans="1:4" x14ac:dyDescent="0.35">
      <c r="A2853" s="16" t="s">
        <v>2752</v>
      </c>
      <c r="B2853">
        <v>0</v>
      </c>
      <c r="C2853">
        <v>4.5300000000000002E-3</v>
      </c>
      <c r="D2853">
        <v>0</v>
      </c>
    </row>
    <row r="2854" spans="1:4" x14ac:dyDescent="0.35">
      <c r="A2854" s="16" t="s">
        <v>2753</v>
      </c>
      <c r="B2854">
        <v>0</v>
      </c>
      <c r="C2854">
        <v>0.1</v>
      </c>
      <c r="D2854">
        <v>0</v>
      </c>
    </row>
    <row r="2855" spans="1:4" x14ac:dyDescent="0.35">
      <c r="A2855" s="16" t="s">
        <v>2754</v>
      </c>
      <c r="B2855">
        <v>0.25</v>
      </c>
      <c r="C2855">
        <v>3.3367100000000001</v>
      </c>
      <c r="D2855">
        <v>0</v>
      </c>
    </row>
    <row r="2856" spans="1:4" x14ac:dyDescent="0.35">
      <c r="A2856" s="16" t="s">
        <v>2755</v>
      </c>
      <c r="B2856">
        <v>0.9133</v>
      </c>
      <c r="C2856">
        <v>7.4020000000000002E-2</v>
      </c>
      <c r="D2856">
        <v>7.4020000000000002E-2</v>
      </c>
    </row>
    <row r="2857" spans="1:4" x14ac:dyDescent="0.35">
      <c r="A2857" s="16">
        <v>104740</v>
      </c>
      <c r="B2857">
        <v>0</v>
      </c>
      <c r="C2857">
        <v>0.33400000000000002</v>
      </c>
      <c r="D2857">
        <v>0</v>
      </c>
    </row>
    <row r="2858" spans="1:4" x14ac:dyDescent="0.35">
      <c r="A2858" s="16">
        <v>105118</v>
      </c>
      <c r="B2858">
        <v>0</v>
      </c>
      <c r="C2858">
        <v>0</v>
      </c>
      <c r="D2858">
        <v>0</v>
      </c>
    </row>
    <row r="2859" spans="1:4" x14ac:dyDescent="0.35">
      <c r="A2859" s="16" t="s">
        <v>2756</v>
      </c>
      <c r="B2859">
        <v>0</v>
      </c>
      <c r="C2859">
        <v>4.5300000000000002E-3</v>
      </c>
      <c r="D2859">
        <v>0</v>
      </c>
    </row>
    <row r="2860" spans="1:4" x14ac:dyDescent="0.35">
      <c r="A2860" s="16" t="s">
        <v>2757</v>
      </c>
      <c r="B2860">
        <v>0</v>
      </c>
      <c r="C2860">
        <v>2.7100000000000002E-3</v>
      </c>
      <c r="D2860">
        <v>0</v>
      </c>
    </row>
    <row r="2861" spans="1:4" x14ac:dyDescent="0.35">
      <c r="A2861" s="16" t="s">
        <v>2758</v>
      </c>
      <c r="B2861">
        <v>0.125</v>
      </c>
      <c r="C2861">
        <v>0.5</v>
      </c>
      <c r="D2861">
        <v>0</v>
      </c>
    </row>
    <row r="2862" spans="1:4" x14ac:dyDescent="0.35">
      <c r="A2862" s="16">
        <v>100055</v>
      </c>
      <c r="B2862">
        <v>0.16700000000000001</v>
      </c>
      <c r="C2862">
        <v>2.3E-2</v>
      </c>
      <c r="D2862">
        <v>2.3E-2</v>
      </c>
    </row>
    <row r="2863" spans="1:4" x14ac:dyDescent="0.35">
      <c r="A2863" s="16" t="s">
        <v>2759</v>
      </c>
      <c r="B2863">
        <v>0.21</v>
      </c>
      <c r="C2863">
        <v>1.6670000000000001E-2</v>
      </c>
      <c r="D2863">
        <v>1.6670000000000001E-2</v>
      </c>
    </row>
    <row r="2864" spans="1:4" x14ac:dyDescent="0.35">
      <c r="A2864" s="16">
        <v>103128</v>
      </c>
      <c r="B2864">
        <v>0</v>
      </c>
      <c r="C2864">
        <v>0.25</v>
      </c>
      <c r="D2864">
        <v>0</v>
      </c>
    </row>
    <row r="2865" spans="1:4" x14ac:dyDescent="0.35">
      <c r="A2865" s="16" t="s">
        <v>2760</v>
      </c>
      <c r="B2865">
        <v>0.33329999999999999</v>
      </c>
      <c r="C2865">
        <v>5.2670000000000002E-2</v>
      </c>
      <c r="D2865">
        <v>5.2670000000000002E-2</v>
      </c>
    </row>
    <row r="2866" spans="1:4" x14ac:dyDescent="0.35">
      <c r="A2866" s="16" t="s">
        <v>2761</v>
      </c>
      <c r="B2866">
        <v>0.74329999999999996</v>
      </c>
      <c r="C2866">
        <v>3.8010000000000002E-2</v>
      </c>
      <c r="D2866">
        <v>3.8010000000000002E-2</v>
      </c>
    </row>
    <row r="2867" spans="1:4" x14ac:dyDescent="0.35">
      <c r="A2867" s="16" t="s">
        <v>2762</v>
      </c>
      <c r="B2867">
        <v>0</v>
      </c>
      <c r="C2867">
        <v>0</v>
      </c>
      <c r="D2867">
        <v>0</v>
      </c>
    </row>
    <row r="2868" spans="1:4" x14ac:dyDescent="0.35">
      <c r="A2868" s="16" t="s">
        <v>2763</v>
      </c>
      <c r="B2868">
        <v>0.25</v>
      </c>
      <c r="C2868">
        <v>3.3430599999999999</v>
      </c>
      <c r="D2868">
        <v>0</v>
      </c>
    </row>
    <row r="2869" spans="1:4" x14ac:dyDescent="0.35">
      <c r="A2869" s="16" t="s">
        <v>2764</v>
      </c>
      <c r="B2869">
        <v>0.125</v>
      </c>
      <c r="C2869">
        <v>0.18953</v>
      </c>
      <c r="D2869">
        <v>0</v>
      </c>
    </row>
    <row r="2870" spans="1:4" x14ac:dyDescent="0.35">
      <c r="A2870" s="16" t="s">
        <v>101</v>
      </c>
      <c r="B2870">
        <v>0.125</v>
      </c>
      <c r="C2870">
        <v>0.21434</v>
      </c>
      <c r="D2870">
        <v>0</v>
      </c>
    </row>
    <row r="2871" spans="1:4" x14ac:dyDescent="0.35">
      <c r="A2871" s="16" t="s">
        <v>2765</v>
      </c>
      <c r="B2871">
        <v>0</v>
      </c>
      <c r="C2871">
        <v>3.3329999999999999E-2</v>
      </c>
      <c r="D2871">
        <v>0</v>
      </c>
    </row>
    <row r="2872" spans="1:4" x14ac:dyDescent="0.35">
      <c r="A2872" s="16" t="s">
        <v>2766</v>
      </c>
      <c r="B2872">
        <v>0</v>
      </c>
      <c r="C2872">
        <v>4.5300000000000002E-3</v>
      </c>
      <c r="D2872">
        <v>0</v>
      </c>
    </row>
    <row r="2873" spans="1:4" x14ac:dyDescent="0.35">
      <c r="A2873" s="16" t="s">
        <v>2767</v>
      </c>
      <c r="B2873">
        <v>0.33</v>
      </c>
      <c r="C2873">
        <v>0.40271000000000001</v>
      </c>
      <c r="D2873">
        <v>0</v>
      </c>
    </row>
    <row r="2874" spans="1:4" x14ac:dyDescent="0.35">
      <c r="A2874" s="16" t="s">
        <v>2768</v>
      </c>
      <c r="B2874">
        <v>0.125</v>
      </c>
      <c r="C2874">
        <v>0.5</v>
      </c>
      <c r="D2874">
        <v>0</v>
      </c>
    </row>
    <row r="2875" spans="1:4" x14ac:dyDescent="0.35">
      <c r="A2875" s="16" t="s">
        <v>2769</v>
      </c>
      <c r="B2875">
        <v>0.16700000000000001</v>
      </c>
      <c r="C2875">
        <v>0.47593000000000002</v>
      </c>
      <c r="D2875">
        <v>0</v>
      </c>
    </row>
    <row r="2876" spans="1:4" x14ac:dyDescent="0.35">
      <c r="A2876" s="16" t="s">
        <v>2770</v>
      </c>
      <c r="B2876">
        <v>0.17</v>
      </c>
      <c r="C2876">
        <v>1.29983</v>
      </c>
      <c r="D2876">
        <v>0</v>
      </c>
    </row>
    <row r="2877" spans="1:4" x14ac:dyDescent="0.35">
      <c r="A2877" s="16" t="s">
        <v>2771</v>
      </c>
      <c r="B2877">
        <v>0</v>
      </c>
      <c r="C2877">
        <v>2.5729999999999999E-2</v>
      </c>
      <c r="D2877">
        <v>0</v>
      </c>
    </row>
    <row r="2878" spans="1:4" x14ac:dyDescent="0.35">
      <c r="A2878" s="16" t="s">
        <v>2772</v>
      </c>
      <c r="B2878">
        <v>8.3000000000000004E-2</v>
      </c>
      <c r="C2878">
        <v>0.27</v>
      </c>
      <c r="D2878">
        <v>0</v>
      </c>
    </row>
    <row r="2879" spans="1:4" x14ac:dyDescent="0.35">
      <c r="A2879" s="16" t="s">
        <v>2773</v>
      </c>
      <c r="B2879">
        <v>0</v>
      </c>
      <c r="C2879">
        <v>4.5300000000000002E-3</v>
      </c>
      <c r="D2879">
        <v>0</v>
      </c>
    </row>
    <row r="2880" spans="1:4" x14ac:dyDescent="0.35">
      <c r="A2880" s="16" t="s">
        <v>2774</v>
      </c>
      <c r="B2880">
        <v>0</v>
      </c>
      <c r="C2880">
        <v>4.5300000000000002E-3</v>
      </c>
      <c r="D2880">
        <v>0</v>
      </c>
    </row>
    <row r="2881" spans="1:4" x14ac:dyDescent="0.35">
      <c r="A2881" s="16" t="s">
        <v>2775</v>
      </c>
      <c r="B2881">
        <v>0</v>
      </c>
      <c r="C2881">
        <v>4.5300000000000002E-3</v>
      </c>
      <c r="D2881">
        <v>0</v>
      </c>
    </row>
    <row r="2882" spans="1:4" x14ac:dyDescent="0.35">
      <c r="A2882" s="16" t="s">
        <v>2776</v>
      </c>
      <c r="B2882">
        <v>0.25</v>
      </c>
      <c r="C2882">
        <v>1.01359</v>
      </c>
      <c r="D2882">
        <v>0</v>
      </c>
    </row>
    <row r="2883" spans="1:4" x14ac:dyDescent="0.35">
      <c r="A2883" s="16" t="s">
        <v>2777</v>
      </c>
      <c r="B2883">
        <v>0</v>
      </c>
      <c r="C2883">
        <v>1.4815400000000001</v>
      </c>
      <c r="D2883">
        <v>0</v>
      </c>
    </row>
    <row r="2884" spans="1:4" x14ac:dyDescent="0.35">
      <c r="A2884" s="16" t="s">
        <v>2778</v>
      </c>
      <c r="B2884">
        <v>0.75</v>
      </c>
      <c r="C2884">
        <v>2.1669999999999998E-2</v>
      </c>
      <c r="D2884">
        <v>2.1669999999999998E-2</v>
      </c>
    </row>
    <row r="2885" spans="1:4" x14ac:dyDescent="0.35">
      <c r="A2885" s="16" t="s">
        <v>2779</v>
      </c>
      <c r="B2885">
        <v>0</v>
      </c>
      <c r="C2885">
        <v>4.5300000000000002E-3</v>
      </c>
      <c r="D2885">
        <v>0</v>
      </c>
    </row>
    <row r="2886" spans="1:4" x14ac:dyDescent="0.35">
      <c r="A2886" s="16" t="s">
        <v>2780</v>
      </c>
      <c r="B2886">
        <v>0</v>
      </c>
      <c r="C2886">
        <v>2.7100000000000002E-3</v>
      </c>
      <c r="D2886">
        <v>0</v>
      </c>
    </row>
    <row r="2887" spans="1:4" x14ac:dyDescent="0.35">
      <c r="A2887" s="16" t="s">
        <v>2781</v>
      </c>
      <c r="B2887">
        <v>0.125</v>
      </c>
      <c r="C2887">
        <v>0.21</v>
      </c>
      <c r="D2887">
        <v>0</v>
      </c>
    </row>
    <row r="2888" spans="1:4" x14ac:dyDescent="0.35">
      <c r="A2888" s="16" t="s">
        <v>2782</v>
      </c>
      <c r="B2888">
        <v>0.4133</v>
      </c>
      <c r="C2888">
        <v>2.383E-2</v>
      </c>
      <c r="D2888">
        <v>2.383E-2</v>
      </c>
    </row>
    <row r="2889" spans="1:4" x14ac:dyDescent="0.35">
      <c r="A2889" s="16" t="s">
        <v>2783</v>
      </c>
      <c r="B2889">
        <v>0</v>
      </c>
      <c r="C2889">
        <v>1.4</v>
      </c>
      <c r="D2889">
        <v>0</v>
      </c>
    </row>
    <row r="2890" spans="1:4" x14ac:dyDescent="0.35">
      <c r="A2890" s="16" t="s">
        <v>2784</v>
      </c>
      <c r="B2890">
        <v>0.17</v>
      </c>
      <c r="C2890">
        <v>1.57613</v>
      </c>
      <c r="D2890">
        <v>0</v>
      </c>
    </row>
    <row r="2891" spans="1:4" x14ac:dyDescent="0.35">
      <c r="A2891" s="16" t="s">
        <v>2785</v>
      </c>
      <c r="B2891">
        <v>0.16700000000000001</v>
      </c>
      <c r="C2891">
        <v>4.9887800000000002</v>
      </c>
      <c r="D2891">
        <v>0</v>
      </c>
    </row>
    <row r="2892" spans="1:4" x14ac:dyDescent="0.35">
      <c r="A2892" s="16" t="s">
        <v>2786</v>
      </c>
      <c r="B2892">
        <v>0.125</v>
      </c>
      <c r="C2892">
        <v>0.17943000000000001</v>
      </c>
      <c r="D2892">
        <v>0</v>
      </c>
    </row>
    <row r="2893" spans="1:4" x14ac:dyDescent="0.35">
      <c r="A2893" s="16" t="s">
        <v>2787</v>
      </c>
      <c r="B2893">
        <v>0</v>
      </c>
      <c r="C2893">
        <v>4.5300000000000002E-3</v>
      </c>
      <c r="D2893">
        <v>0</v>
      </c>
    </row>
    <row r="2894" spans="1:4" x14ac:dyDescent="0.35">
      <c r="A2894" s="16" t="s">
        <v>2788</v>
      </c>
      <c r="B2894">
        <v>0.33333000000000002</v>
      </c>
      <c r="C2894">
        <v>0.01</v>
      </c>
      <c r="D2894">
        <v>0.01</v>
      </c>
    </row>
    <row r="2895" spans="1:4" x14ac:dyDescent="0.35">
      <c r="A2895" s="16" t="s">
        <v>2789</v>
      </c>
      <c r="B2895">
        <v>0</v>
      </c>
      <c r="C2895">
        <v>1.4679500000000001</v>
      </c>
      <c r="D2895">
        <v>0</v>
      </c>
    </row>
    <row r="2896" spans="1:4" x14ac:dyDescent="0.35">
      <c r="A2896" s="16" t="s">
        <v>2790</v>
      </c>
      <c r="B2896">
        <v>0</v>
      </c>
      <c r="C2896">
        <v>4.5300000000000002E-3</v>
      </c>
      <c r="D2896">
        <v>0</v>
      </c>
    </row>
    <row r="2897" spans="1:4" x14ac:dyDescent="0.35">
      <c r="A2897" s="16" t="s">
        <v>2791</v>
      </c>
      <c r="B2897">
        <v>0.125</v>
      </c>
      <c r="C2897">
        <v>0.31009999999999999</v>
      </c>
      <c r="D2897">
        <v>0</v>
      </c>
    </row>
    <row r="2898" spans="1:4" x14ac:dyDescent="0.35">
      <c r="A2898" s="16" t="s">
        <v>2792</v>
      </c>
      <c r="B2898">
        <v>0</v>
      </c>
      <c r="C2898">
        <v>4.5300000000000002E-3</v>
      </c>
      <c r="D2898">
        <v>0</v>
      </c>
    </row>
    <row r="2899" spans="1:4" x14ac:dyDescent="0.35">
      <c r="A2899" s="16" t="s">
        <v>2793</v>
      </c>
      <c r="B2899">
        <v>0</v>
      </c>
      <c r="C2899">
        <v>0</v>
      </c>
      <c r="D2899">
        <v>0</v>
      </c>
    </row>
    <row r="2900" spans="1:4" x14ac:dyDescent="0.35">
      <c r="A2900" s="16" t="s">
        <v>2794</v>
      </c>
      <c r="B2900">
        <v>0.25</v>
      </c>
      <c r="C2900">
        <v>0.13500000000000001</v>
      </c>
      <c r="D2900">
        <v>0.13500000000000001</v>
      </c>
    </row>
    <row r="2901" spans="1:4" x14ac:dyDescent="0.35">
      <c r="A2901" s="16" t="s">
        <v>2795</v>
      </c>
      <c r="B2901">
        <v>0</v>
      </c>
      <c r="C2901">
        <v>4.5300000000000002E-3</v>
      </c>
      <c r="D2901">
        <v>0</v>
      </c>
    </row>
    <row r="2902" spans="1:4" x14ac:dyDescent="0.35">
      <c r="A2902" s="16" t="s">
        <v>2796</v>
      </c>
      <c r="B2902">
        <v>0</v>
      </c>
      <c r="C2902">
        <v>4.5300000000000002E-3</v>
      </c>
      <c r="D2902">
        <v>0</v>
      </c>
    </row>
    <row r="2903" spans="1:4" x14ac:dyDescent="0.35">
      <c r="A2903" s="16" t="s">
        <v>2797</v>
      </c>
      <c r="B2903">
        <v>0</v>
      </c>
      <c r="C2903">
        <v>0.20452999999999999</v>
      </c>
      <c r="D2903">
        <v>0</v>
      </c>
    </row>
    <row r="2904" spans="1:4" x14ac:dyDescent="0.35">
      <c r="A2904" s="16" t="s">
        <v>2798</v>
      </c>
      <c r="B2904">
        <v>0.16700000000000001</v>
      </c>
      <c r="C2904">
        <v>3.6</v>
      </c>
      <c r="D2904">
        <v>0</v>
      </c>
    </row>
    <row r="2905" spans="1:4" x14ac:dyDescent="0.35">
      <c r="A2905" s="16" t="s">
        <v>2799</v>
      </c>
      <c r="B2905">
        <v>0.33333000000000002</v>
      </c>
      <c r="C2905">
        <v>3.3953000000000002</v>
      </c>
      <c r="D2905">
        <v>0</v>
      </c>
    </row>
    <row r="2906" spans="1:4" x14ac:dyDescent="0.35">
      <c r="A2906" s="16" t="s">
        <v>2800</v>
      </c>
      <c r="B2906">
        <v>0</v>
      </c>
      <c r="C2906">
        <v>0</v>
      </c>
      <c r="D2906">
        <v>0</v>
      </c>
    </row>
    <row r="2907" spans="1:4" x14ac:dyDescent="0.35">
      <c r="A2907" s="16">
        <v>100664</v>
      </c>
      <c r="B2907">
        <v>0</v>
      </c>
      <c r="C2907">
        <v>5.9060000000000001E-2</v>
      </c>
      <c r="D2907">
        <v>0</v>
      </c>
    </row>
    <row r="2908" spans="1:4" x14ac:dyDescent="0.35">
      <c r="A2908" s="16" t="s">
        <v>2801</v>
      </c>
      <c r="B2908">
        <v>0.6633</v>
      </c>
      <c r="C2908">
        <v>9.5499999999999995E-3</v>
      </c>
      <c r="D2908">
        <v>9.5499999999999995E-3</v>
      </c>
    </row>
    <row r="2909" spans="1:4" x14ac:dyDescent="0.35">
      <c r="A2909" s="16" t="s">
        <v>2802</v>
      </c>
      <c r="B2909">
        <v>0</v>
      </c>
      <c r="C2909">
        <v>4.5300000000000002E-3</v>
      </c>
      <c r="D2909">
        <v>0</v>
      </c>
    </row>
    <row r="2910" spans="1:4" x14ac:dyDescent="0.35">
      <c r="A2910" s="16" t="s">
        <v>2803</v>
      </c>
      <c r="B2910">
        <v>0.17</v>
      </c>
      <c r="C2910">
        <v>1.3170200000000001</v>
      </c>
      <c r="D2910">
        <v>0</v>
      </c>
    </row>
    <row r="2911" spans="1:4" x14ac:dyDescent="0.35">
      <c r="A2911" s="16" t="s">
        <v>2804</v>
      </c>
      <c r="B2911">
        <v>0.16700000000000001</v>
      </c>
      <c r="C2911">
        <v>4.0223000000000004</v>
      </c>
      <c r="D2911">
        <v>0</v>
      </c>
    </row>
    <row r="2912" spans="1:4" x14ac:dyDescent="0.35">
      <c r="A2912" s="16" t="s">
        <v>262</v>
      </c>
      <c r="B2912">
        <v>0.125</v>
      </c>
      <c r="C2912">
        <v>0.24709</v>
      </c>
      <c r="D2912">
        <v>0</v>
      </c>
    </row>
    <row r="2913" spans="1:4" x14ac:dyDescent="0.35">
      <c r="A2913" s="16" t="s">
        <v>2805</v>
      </c>
      <c r="B2913">
        <v>0</v>
      </c>
      <c r="C2913">
        <v>1.54043</v>
      </c>
      <c r="D2913">
        <v>0</v>
      </c>
    </row>
    <row r="2914" spans="1:4" x14ac:dyDescent="0.35">
      <c r="A2914" s="16" t="s">
        <v>2806</v>
      </c>
      <c r="B2914">
        <v>0</v>
      </c>
      <c r="C2914">
        <v>4.5300000000000002E-3</v>
      </c>
      <c r="D2914">
        <v>0</v>
      </c>
    </row>
    <row r="2915" spans="1:4" x14ac:dyDescent="0.35">
      <c r="A2915" s="16" t="s">
        <v>2807</v>
      </c>
      <c r="B2915">
        <v>8.3000000000000004E-2</v>
      </c>
      <c r="C2915">
        <v>0.02</v>
      </c>
      <c r="D2915">
        <v>0</v>
      </c>
    </row>
    <row r="2916" spans="1:4" x14ac:dyDescent="0.35">
      <c r="A2916" s="16" t="s">
        <v>2808</v>
      </c>
      <c r="B2916">
        <v>0.25</v>
      </c>
      <c r="C2916">
        <v>3.0385300000000002</v>
      </c>
      <c r="D2916">
        <v>0</v>
      </c>
    </row>
    <row r="2917" spans="1:4" x14ac:dyDescent="0.35">
      <c r="A2917" s="16" t="s">
        <v>2809</v>
      </c>
      <c r="B2917">
        <v>0.16700000000000001</v>
      </c>
      <c r="C2917">
        <v>0.57572999999999996</v>
      </c>
      <c r="D2917">
        <v>0</v>
      </c>
    </row>
    <row r="2918" spans="1:4" x14ac:dyDescent="0.35">
      <c r="A2918" s="16" t="s">
        <v>2810</v>
      </c>
      <c r="B2918">
        <v>0.16700000000000001</v>
      </c>
      <c r="C2918">
        <v>0.59643000000000002</v>
      </c>
      <c r="D2918">
        <v>0</v>
      </c>
    </row>
    <row r="2919" spans="1:4" x14ac:dyDescent="0.35">
      <c r="A2919" s="16" t="s">
        <v>2811</v>
      </c>
      <c r="B2919">
        <v>0.125</v>
      </c>
      <c r="C2919">
        <v>0.26995000000000002</v>
      </c>
      <c r="D2919">
        <v>0</v>
      </c>
    </row>
    <row r="2920" spans="1:4" x14ac:dyDescent="0.35">
      <c r="A2920" s="16">
        <v>100042</v>
      </c>
      <c r="B2920">
        <v>0.6633</v>
      </c>
      <c r="C2920">
        <v>0.02</v>
      </c>
      <c r="D2920">
        <v>0.02</v>
      </c>
    </row>
    <row r="2921" spans="1:4" x14ac:dyDescent="0.35">
      <c r="A2921" s="16" t="s">
        <v>2812</v>
      </c>
      <c r="B2921">
        <v>0</v>
      </c>
      <c r="C2921">
        <v>2.5729999999999999E-2</v>
      </c>
      <c r="D2921">
        <v>0</v>
      </c>
    </row>
    <row r="2922" spans="1:4" x14ac:dyDescent="0.35">
      <c r="A2922" s="16" t="s">
        <v>2813</v>
      </c>
      <c r="B2922">
        <v>0.58030000000000004</v>
      </c>
      <c r="C2922">
        <v>3.5520000000000003E-2</v>
      </c>
      <c r="D2922">
        <v>3.5520000000000003E-2</v>
      </c>
    </row>
    <row r="2923" spans="1:4" x14ac:dyDescent="0.35">
      <c r="A2923" s="16" t="s">
        <v>2814</v>
      </c>
      <c r="B2923">
        <v>0.35</v>
      </c>
      <c r="C2923">
        <v>7.9960000000000003E-2</v>
      </c>
      <c r="D2923">
        <v>7.9960000000000003E-2</v>
      </c>
    </row>
    <row r="2924" spans="1:4" x14ac:dyDescent="0.35">
      <c r="A2924" s="16" t="s">
        <v>2815</v>
      </c>
      <c r="B2924">
        <v>0.25</v>
      </c>
      <c r="C2924">
        <v>7.4999999999999997E-3</v>
      </c>
      <c r="D2924">
        <v>2.2000000000000001E-3</v>
      </c>
    </row>
    <row r="2925" spans="1:4" x14ac:dyDescent="0.35">
      <c r="A2925" s="16" t="s">
        <v>2816</v>
      </c>
      <c r="B2925">
        <v>8.3000000000000004E-2</v>
      </c>
      <c r="C2925">
        <v>0.23</v>
      </c>
      <c r="D2925">
        <v>0</v>
      </c>
    </row>
    <row r="2926" spans="1:4" x14ac:dyDescent="0.35">
      <c r="A2926" s="16" t="s">
        <v>2817</v>
      </c>
      <c r="B2926">
        <v>0</v>
      </c>
      <c r="C2926">
        <v>0.2</v>
      </c>
      <c r="D2926">
        <v>0</v>
      </c>
    </row>
    <row r="2927" spans="1:4" x14ac:dyDescent="0.35">
      <c r="A2927" s="16" t="s">
        <v>2818</v>
      </c>
      <c r="B2927">
        <v>0.25</v>
      </c>
      <c r="C2927">
        <v>3.6385299999999998</v>
      </c>
      <c r="D2927">
        <v>0</v>
      </c>
    </row>
    <row r="2928" spans="1:4" x14ac:dyDescent="0.35">
      <c r="A2928" s="16" t="s">
        <v>2819</v>
      </c>
      <c r="B2928">
        <v>0.25</v>
      </c>
      <c r="C2928">
        <v>4.0219999999999999E-2</v>
      </c>
      <c r="D2928">
        <v>4.0219999999999999E-2</v>
      </c>
    </row>
    <row r="2929" spans="1:4" x14ac:dyDescent="0.35">
      <c r="A2929" s="16">
        <v>101567</v>
      </c>
      <c r="B2929">
        <v>0.16700000000000001</v>
      </c>
      <c r="C2929">
        <v>0.35</v>
      </c>
      <c r="D2929">
        <v>0</v>
      </c>
    </row>
    <row r="2930" spans="1:4" x14ac:dyDescent="0.35">
      <c r="A2930" s="16" t="s">
        <v>2820</v>
      </c>
      <c r="B2930">
        <v>0.58030000000000004</v>
      </c>
      <c r="C2930">
        <v>3.4630000000000001E-2</v>
      </c>
      <c r="D2930">
        <v>3.4630000000000001E-2</v>
      </c>
    </row>
    <row r="2931" spans="1:4" x14ac:dyDescent="0.35">
      <c r="A2931" s="16" t="s">
        <v>2821</v>
      </c>
      <c r="B2931">
        <v>0.125</v>
      </c>
      <c r="C2931">
        <v>2.0135900000000002</v>
      </c>
      <c r="D2931">
        <v>0</v>
      </c>
    </row>
    <row r="2932" spans="1:4" x14ac:dyDescent="0.35">
      <c r="A2932" s="16" t="s">
        <v>2822</v>
      </c>
      <c r="B2932">
        <v>0.17</v>
      </c>
      <c r="C2932">
        <v>1.7344200000000001</v>
      </c>
      <c r="D2932">
        <v>0</v>
      </c>
    </row>
    <row r="2933" spans="1:4" x14ac:dyDescent="0.35">
      <c r="A2933" s="16" t="s">
        <v>2823</v>
      </c>
      <c r="B2933">
        <v>0</v>
      </c>
      <c r="C2933">
        <v>0.05</v>
      </c>
      <c r="D2933">
        <v>0</v>
      </c>
    </row>
    <row r="2934" spans="1:4" x14ac:dyDescent="0.35">
      <c r="A2934" s="16" t="s">
        <v>2824</v>
      </c>
      <c r="B2934">
        <v>0</v>
      </c>
      <c r="C2934">
        <v>4.5300000000000002E-3</v>
      </c>
      <c r="D2934">
        <v>0</v>
      </c>
    </row>
    <row r="2935" spans="1:4" x14ac:dyDescent="0.35">
      <c r="A2935" s="16" t="s">
        <v>2825</v>
      </c>
      <c r="B2935">
        <v>0</v>
      </c>
      <c r="C2935">
        <v>4.5300000000000002E-3</v>
      </c>
      <c r="D2935">
        <v>0</v>
      </c>
    </row>
    <row r="2936" spans="1:4" x14ac:dyDescent="0.35">
      <c r="A2936" s="16" t="s">
        <v>2826</v>
      </c>
      <c r="B2936">
        <v>0.25</v>
      </c>
      <c r="C2936">
        <v>2.1669999999999998E-2</v>
      </c>
      <c r="D2936">
        <v>2.1669999999999998E-2</v>
      </c>
    </row>
    <row r="2937" spans="1:4" x14ac:dyDescent="0.35">
      <c r="A2937" s="16" t="s">
        <v>2827</v>
      </c>
      <c r="B2937">
        <v>0</v>
      </c>
      <c r="C2937">
        <v>4.5300000000000002E-3</v>
      </c>
      <c r="D2937">
        <v>0</v>
      </c>
    </row>
    <row r="2938" spans="1:4" x14ac:dyDescent="0.35">
      <c r="A2938" s="16" t="s">
        <v>2828</v>
      </c>
      <c r="B2938">
        <v>0.16700000000000001</v>
      </c>
      <c r="C2938">
        <v>2.8</v>
      </c>
      <c r="D2938">
        <v>0</v>
      </c>
    </row>
    <row r="2939" spans="1:4" x14ac:dyDescent="0.35">
      <c r="A2939" s="16" t="s">
        <v>2829</v>
      </c>
      <c r="B2939">
        <v>0.21</v>
      </c>
      <c r="C2939">
        <v>0.90452999999999995</v>
      </c>
      <c r="D2939">
        <v>0</v>
      </c>
    </row>
    <row r="2940" spans="1:4" x14ac:dyDescent="0.35">
      <c r="A2940" s="16" t="s">
        <v>2830</v>
      </c>
      <c r="B2940">
        <v>0.21</v>
      </c>
      <c r="C2940">
        <v>0.65452999999999995</v>
      </c>
      <c r="D2940">
        <v>0</v>
      </c>
    </row>
    <row r="2941" spans="1:4" x14ac:dyDescent="0.35">
      <c r="A2941" s="16" t="s">
        <v>2831</v>
      </c>
      <c r="B2941">
        <v>0.16</v>
      </c>
      <c r="C2941">
        <v>8.0099999999999998E-3</v>
      </c>
      <c r="D2941">
        <v>8.0099999999999998E-3</v>
      </c>
    </row>
    <row r="2942" spans="1:4" x14ac:dyDescent="0.35">
      <c r="A2942" s="16" t="s">
        <v>2832</v>
      </c>
      <c r="B2942">
        <v>0</v>
      </c>
      <c r="C2942">
        <v>4.5300000000000002E-3</v>
      </c>
      <c r="D2942">
        <v>0</v>
      </c>
    </row>
    <row r="2943" spans="1:4" x14ac:dyDescent="0.35">
      <c r="A2943" s="16" t="s">
        <v>2833</v>
      </c>
      <c r="B2943">
        <v>0.1</v>
      </c>
      <c r="C2943">
        <v>8.3300000000000006E-3</v>
      </c>
      <c r="D2943">
        <v>8.3300000000000006E-3</v>
      </c>
    </row>
    <row r="2944" spans="1:4" x14ac:dyDescent="0.35">
      <c r="A2944" s="16">
        <v>104418</v>
      </c>
      <c r="B2944">
        <v>0.74329999999999996</v>
      </c>
      <c r="C2944">
        <v>2.5229999999999999E-2</v>
      </c>
      <c r="D2944">
        <v>2.5229999999999999E-2</v>
      </c>
    </row>
    <row r="2945" spans="1:4" x14ac:dyDescent="0.35">
      <c r="A2945" s="16" t="s">
        <v>2834</v>
      </c>
      <c r="B2945">
        <v>0</v>
      </c>
      <c r="C2945">
        <v>0</v>
      </c>
      <c r="D2945">
        <v>0</v>
      </c>
    </row>
    <row r="2946" spans="1:4" x14ac:dyDescent="0.35">
      <c r="A2946" s="16" t="s">
        <v>2835</v>
      </c>
      <c r="B2946">
        <v>0.33</v>
      </c>
      <c r="C2946">
        <v>1.6840000000000001E-2</v>
      </c>
      <c r="D2946">
        <v>1.6840000000000001E-2</v>
      </c>
    </row>
    <row r="2947" spans="1:4" x14ac:dyDescent="0.35">
      <c r="A2947" s="16" t="s">
        <v>2836</v>
      </c>
      <c r="B2947">
        <v>0</v>
      </c>
      <c r="C2947">
        <v>0.21</v>
      </c>
      <c r="D2947">
        <v>0</v>
      </c>
    </row>
    <row r="2948" spans="1:4" x14ac:dyDescent="0.35">
      <c r="A2948" s="16" t="s">
        <v>2837</v>
      </c>
      <c r="B2948">
        <v>0.125</v>
      </c>
      <c r="C2948">
        <v>2.02</v>
      </c>
      <c r="D2948">
        <v>0</v>
      </c>
    </row>
    <row r="2949" spans="1:4" x14ac:dyDescent="0.35">
      <c r="A2949" s="16" t="s">
        <v>2838</v>
      </c>
      <c r="B2949">
        <v>0.16700000000000001</v>
      </c>
      <c r="C2949">
        <v>0.05</v>
      </c>
      <c r="D2949">
        <v>0</v>
      </c>
    </row>
    <row r="2950" spans="1:4" x14ac:dyDescent="0.35">
      <c r="A2950" s="16" t="s">
        <v>2839</v>
      </c>
      <c r="B2950">
        <v>0</v>
      </c>
      <c r="C2950">
        <v>1.45889</v>
      </c>
      <c r="D2950">
        <v>0</v>
      </c>
    </row>
    <row r="2951" spans="1:4" x14ac:dyDescent="0.35">
      <c r="A2951" s="16" t="s">
        <v>2840</v>
      </c>
      <c r="B2951">
        <v>0.125</v>
      </c>
      <c r="C2951">
        <v>1.25</v>
      </c>
      <c r="D2951">
        <v>0</v>
      </c>
    </row>
    <row r="2952" spans="1:4" x14ac:dyDescent="0.35">
      <c r="A2952" s="16" t="s">
        <v>2841</v>
      </c>
      <c r="B2952">
        <v>0.17</v>
      </c>
      <c r="C2952">
        <v>4</v>
      </c>
      <c r="D2952">
        <v>0</v>
      </c>
    </row>
    <row r="2953" spans="1:4" x14ac:dyDescent="0.35">
      <c r="A2953" s="16" t="s">
        <v>2842</v>
      </c>
      <c r="B2953">
        <v>0.16700000000000001</v>
      </c>
      <c r="C2953">
        <v>4.5271800000000004</v>
      </c>
      <c r="D2953">
        <v>0</v>
      </c>
    </row>
    <row r="2954" spans="1:4" x14ac:dyDescent="0.35">
      <c r="A2954" s="16" t="s">
        <v>2843</v>
      </c>
      <c r="B2954">
        <v>0.16700000000000001</v>
      </c>
      <c r="C2954">
        <v>0.16</v>
      </c>
      <c r="D2954">
        <v>0</v>
      </c>
    </row>
    <row r="2955" spans="1:4" x14ac:dyDescent="0.35">
      <c r="A2955" s="16" t="s">
        <v>2844</v>
      </c>
      <c r="B2955">
        <v>0.16700000000000001</v>
      </c>
      <c r="C2955">
        <v>0.33900000000000002</v>
      </c>
      <c r="D2955">
        <v>0</v>
      </c>
    </row>
    <row r="2956" spans="1:4" x14ac:dyDescent="0.35">
      <c r="A2956" s="16">
        <v>100347</v>
      </c>
      <c r="B2956">
        <v>1.4133</v>
      </c>
      <c r="C2956">
        <v>6.3539999999999999E-2</v>
      </c>
      <c r="D2956">
        <v>6.3539999999999999E-2</v>
      </c>
    </row>
    <row r="2957" spans="1:4" x14ac:dyDescent="0.35">
      <c r="A2957" s="16">
        <v>104733</v>
      </c>
      <c r="B2957">
        <v>0</v>
      </c>
      <c r="C2957">
        <v>0.33400000000000002</v>
      </c>
      <c r="D2957">
        <v>0</v>
      </c>
    </row>
    <row r="2958" spans="1:4" x14ac:dyDescent="0.35">
      <c r="A2958" s="16" t="s">
        <v>2845</v>
      </c>
      <c r="B2958">
        <v>0.58030000000000004</v>
      </c>
      <c r="C2958">
        <v>7.8399999999999997E-3</v>
      </c>
      <c r="D2958">
        <v>7.8399999999999997E-3</v>
      </c>
    </row>
    <row r="2959" spans="1:4" x14ac:dyDescent="0.35">
      <c r="A2959" s="16" t="s">
        <v>2846</v>
      </c>
      <c r="B2959">
        <v>0.5</v>
      </c>
      <c r="C2959">
        <v>0.08</v>
      </c>
      <c r="D2959">
        <v>0</v>
      </c>
    </row>
    <row r="2960" spans="1:4" x14ac:dyDescent="0.35">
      <c r="A2960" s="16" t="s">
        <v>2847</v>
      </c>
      <c r="B2960">
        <v>0.125</v>
      </c>
      <c r="C2960">
        <v>0.13724</v>
      </c>
      <c r="D2960">
        <v>0</v>
      </c>
    </row>
    <row r="2961" spans="1:4" x14ac:dyDescent="0.35">
      <c r="A2961" s="16" t="s">
        <v>2848</v>
      </c>
      <c r="B2961">
        <v>8.3000000000000004E-2</v>
      </c>
      <c r="C2961">
        <v>0.39</v>
      </c>
      <c r="D2961">
        <v>0</v>
      </c>
    </row>
    <row r="2962" spans="1:4" x14ac:dyDescent="0.35">
      <c r="A2962" s="16" t="s">
        <v>2849</v>
      </c>
      <c r="B2962">
        <v>0.25</v>
      </c>
      <c r="C2962">
        <v>1.0202599999999999</v>
      </c>
      <c r="D2962">
        <v>0</v>
      </c>
    </row>
    <row r="2963" spans="1:4" x14ac:dyDescent="0.35">
      <c r="A2963" s="16" t="s">
        <v>2850</v>
      </c>
      <c r="B2963">
        <v>0.74329999999999996</v>
      </c>
      <c r="C2963">
        <v>5.3629999999999997E-2</v>
      </c>
      <c r="D2963">
        <v>5.3629999999999997E-2</v>
      </c>
    </row>
    <row r="2964" spans="1:4" x14ac:dyDescent="0.35">
      <c r="A2964" s="16" t="s">
        <v>2851</v>
      </c>
      <c r="B2964">
        <v>0</v>
      </c>
      <c r="C2964">
        <v>4.5300000000000002E-3</v>
      </c>
      <c r="D2964">
        <v>0</v>
      </c>
    </row>
    <row r="2965" spans="1:4" x14ac:dyDescent="0.35">
      <c r="A2965" s="16" t="s">
        <v>2852</v>
      </c>
      <c r="B2965">
        <v>0.17</v>
      </c>
      <c r="C2965">
        <v>2.3251900000000001</v>
      </c>
      <c r="D2965">
        <v>0</v>
      </c>
    </row>
    <row r="2966" spans="1:4" x14ac:dyDescent="0.35">
      <c r="A2966" s="16" t="s">
        <v>2853</v>
      </c>
      <c r="B2966">
        <v>0.125</v>
      </c>
      <c r="C2966">
        <v>0.23</v>
      </c>
      <c r="D2966">
        <v>0</v>
      </c>
    </row>
    <row r="2967" spans="1:4" x14ac:dyDescent="0.35">
      <c r="A2967" s="16" t="s">
        <v>77</v>
      </c>
      <c r="B2967">
        <v>0.125</v>
      </c>
      <c r="C2967">
        <v>0.13724</v>
      </c>
      <c r="D2967">
        <v>0</v>
      </c>
    </row>
    <row r="2968" spans="1:4" x14ac:dyDescent="0.35">
      <c r="A2968" s="16" t="s">
        <v>2854</v>
      </c>
      <c r="B2968">
        <v>0</v>
      </c>
      <c r="C2968">
        <v>4.5300000000000002E-3</v>
      </c>
      <c r="D2968">
        <v>0</v>
      </c>
    </row>
    <row r="2969" spans="1:4" x14ac:dyDescent="0.35">
      <c r="A2969" s="16" t="s">
        <v>2855</v>
      </c>
      <c r="B2969">
        <v>0.17</v>
      </c>
      <c r="C2969">
        <v>1.52</v>
      </c>
      <c r="D2969">
        <v>0</v>
      </c>
    </row>
    <row r="2970" spans="1:4" x14ac:dyDescent="0.35">
      <c r="A2970" s="16" t="s">
        <v>2856</v>
      </c>
      <c r="B2970">
        <v>0.33</v>
      </c>
      <c r="C2970">
        <v>1</v>
      </c>
      <c r="D2970">
        <v>0</v>
      </c>
    </row>
    <row r="2971" spans="1:4" x14ac:dyDescent="0.35">
      <c r="A2971" s="16" t="s">
        <v>2857</v>
      </c>
      <c r="B2971">
        <v>0.125</v>
      </c>
      <c r="C2971">
        <v>0.18953</v>
      </c>
      <c r="D2971">
        <v>0</v>
      </c>
    </row>
    <row r="2972" spans="1:4" x14ac:dyDescent="0.35">
      <c r="A2972" s="16" t="s">
        <v>2858</v>
      </c>
      <c r="B2972">
        <v>0.9103</v>
      </c>
      <c r="C2972">
        <v>4.1309999999999999E-2</v>
      </c>
      <c r="D2972">
        <v>4.1309999999999999E-2</v>
      </c>
    </row>
    <row r="2973" spans="1:4" x14ac:dyDescent="0.35">
      <c r="A2973" s="16" t="s">
        <v>2859</v>
      </c>
      <c r="B2973">
        <v>0</v>
      </c>
      <c r="C2973">
        <v>4.5300000000000002E-3</v>
      </c>
      <c r="D2973">
        <v>0</v>
      </c>
    </row>
    <row r="2974" spans="1:4" x14ac:dyDescent="0.35">
      <c r="A2974" s="16" t="s">
        <v>2860</v>
      </c>
      <c r="B2974">
        <v>0.84330000000000005</v>
      </c>
      <c r="C2974">
        <v>6.4699999999999994E-2</v>
      </c>
      <c r="D2974">
        <v>6.4699999999999994E-2</v>
      </c>
    </row>
    <row r="2975" spans="1:4" x14ac:dyDescent="0.35">
      <c r="A2975" s="16" t="s">
        <v>2861</v>
      </c>
      <c r="B2975">
        <v>0</v>
      </c>
      <c r="C2975">
        <v>4.5300000000000002E-3</v>
      </c>
      <c r="D2975">
        <v>0</v>
      </c>
    </row>
    <row r="2976" spans="1:4" x14ac:dyDescent="0.35">
      <c r="A2976" s="16" t="s">
        <v>2862</v>
      </c>
      <c r="B2976">
        <v>0</v>
      </c>
      <c r="C2976">
        <v>4.5300000000000002E-3</v>
      </c>
      <c r="D2976">
        <v>0</v>
      </c>
    </row>
    <row r="2977" spans="1:4" x14ac:dyDescent="0.35">
      <c r="A2977" s="16" t="s">
        <v>2863</v>
      </c>
      <c r="B2977">
        <v>0</v>
      </c>
      <c r="C2977">
        <v>4.5300000000000002E-3</v>
      </c>
      <c r="D2977">
        <v>0</v>
      </c>
    </row>
    <row r="2978" spans="1:4" x14ac:dyDescent="0.35">
      <c r="A2978" s="16" t="s">
        <v>2864</v>
      </c>
      <c r="B2978">
        <v>0</v>
      </c>
      <c r="C2978">
        <v>0.08</v>
      </c>
      <c r="D2978">
        <v>0</v>
      </c>
    </row>
    <row r="2979" spans="1:4" x14ac:dyDescent="0.35">
      <c r="A2979" s="16" t="s">
        <v>2865</v>
      </c>
      <c r="B2979">
        <v>0.16700000000000001</v>
      </c>
      <c r="C2979">
        <v>5.4</v>
      </c>
      <c r="D2979">
        <v>0</v>
      </c>
    </row>
    <row r="2980" spans="1:4" x14ac:dyDescent="0.35">
      <c r="A2980" s="16" t="s">
        <v>2866</v>
      </c>
      <c r="B2980">
        <v>0.21</v>
      </c>
      <c r="C2980">
        <v>0.65452999999999995</v>
      </c>
      <c r="D2980">
        <v>0</v>
      </c>
    </row>
    <row r="2981" spans="1:4" x14ac:dyDescent="0.35">
      <c r="A2981" s="16" t="s">
        <v>2867</v>
      </c>
      <c r="B2981">
        <v>0</v>
      </c>
      <c r="C2981">
        <v>4.5300000000000002E-3</v>
      </c>
      <c r="D2981">
        <v>0</v>
      </c>
    </row>
    <row r="2982" spans="1:4" x14ac:dyDescent="0.35">
      <c r="A2982" s="16" t="s">
        <v>237</v>
      </c>
      <c r="B2982">
        <v>0.58330000000000004</v>
      </c>
      <c r="C2982">
        <v>1.226E-2</v>
      </c>
      <c r="D2982">
        <v>1.226E-2</v>
      </c>
    </row>
    <row r="2983" spans="1:4" x14ac:dyDescent="0.35">
      <c r="A2983" s="16" t="s">
        <v>206</v>
      </c>
      <c r="B2983">
        <v>0.6633</v>
      </c>
      <c r="C2983">
        <v>2.555E-2</v>
      </c>
      <c r="D2983">
        <v>2.555E-2</v>
      </c>
    </row>
    <row r="2984" spans="1:4" x14ac:dyDescent="0.35">
      <c r="A2984" s="16" t="s">
        <v>2868</v>
      </c>
      <c r="B2984">
        <v>0.9103</v>
      </c>
      <c r="C2984">
        <v>0.13578999999999999</v>
      </c>
      <c r="D2984">
        <v>0.13578999999999999</v>
      </c>
    </row>
    <row r="2985" spans="1:4" x14ac:dyDescent="0.35">
      <c r="A2985" s="16" t="s">
        <v>2869</v>
      </c>
      <c r="B2985">
        <v>0.21</v>
      </c>
      <c r="C2985">
        <v>0.02</v>
      </c>
      <c r="D2985">
        <v>0.02</v>
      </c>
    </row>
    <row r="2986" spans="1:4" x14ac:dyDescent="0.35">
      <c r="A2986" s="16" t="s">
        <v>2870</v>
      </c>
      <c r="B2986">
        <v>0</v>
      </c>
      <c r="C2986">
        <v>3.5189999999999999E-2</v>
      </c>
      <c r="D2986">
        <v>3.5189999999999999E-2</v>
      </c>
    </row>
    <row r="2987" spans="1:4" x14ac:dyDescent="0.35">
      <c r="A2987" s="16" t="s">
        <v>95</v>
      </c>
      <c r="B2987">
        <v>0.25</v>
      </c>
      <c r="C2987">
        <v>0.38723999999999997</v>
      </c>
      <c r="D2987">
        <v>0</v>
      </c>
    </row>
    <row r="2988" spans="1:4" x14ac:dyDescent="0.35">
      <c r="A2988" s="16" t="s">
        <v>2871</v>
      </c>
      <c r="B2988">
        <v>0.9133</v>
      </c>
      <c r="C2988">
        <v>0.12769</v>
      </c>
      <c r="D2988">
        <v>0.12769</v>
      </c>
    </row>
    <row r="2989" spans="1:4" x14ac:dyDescent="0.35">
      <c r="A2989" s="16" t="s">
        <v>2872</v>
      </c>
      <c r="B2989">
        <v>0</v>
      </c>
      <c r="C2989">
        <v>4.5300000000000002E-3</v>
      </c>
      <c r="D2989">
        <v>0</v>
      </c>
    </row>
    <row r="2990" spans="1:4" x14ac:dyDescent="0.35">
      <c r="A2990" s="16" t="s">
        <v>2873</v>
      </c>
      <c r="B2990">
        <v>0</v>
      </c>
      <c r="C2990">
        <v>2.7100000000000002E-3</v>
      </c>
      <c r="D2990">
        <v>0</v>
      </c>
    </row>
    <row r="2991" spans="1:4" x14ac:dyDescent="0.35">
      <c r="A2991" s="16" t="s">
        <v>2874</v>
      </c>
      <c r="B2991">
        <v>0</v>
      </c>
      <c r="C2991">
        <v>2.7100000000000002E-3</v>
      </c>
      <c r="D2991">
        <v>0</v>
      </c>
    </row>
    <row r="2992" spans="1:4" x14ac:dyDescent="0.35">
      <c r="A2992" s="16" t="s">
        <v>2875</v>
      </c>
      <c r="B2992">
        <v>0.16700000000000001</v>
      </c>
      <c r="C2992">
        <v>3.7231999999999998</v>
      </c>
      <c r="D2992">
        <v>0</v>
      </c>
    </row>
    <row r="2993" spans="1:4" x14ac:dyDescent="0.35">
      <c r="A2993" s="16" t="s">
        <v>2876</v>
      </c>
      <c r="B2993">
        <v>0.25</v>
      </c>
      <c r="C2993">
        <v>8.0634200000000007</v>
      </c>
      <c r="D2993">
        <v>0</v>
      </c>
    </row>
    <row r="2994" spans="1:4" x14ac:dyDescent="0.35">
      <c r="A2994" s="16" t="s">
        <v>2877</v>
      </c>
      <c r="B2994">
        <v>0.74329999999999996</v>
      </c>
      <c r="C2994">
        <v>3.7409999999999999E-2</v>
      </c>
      <c r="D2994">
        <v>3.7409999999999999E-2</v>
      </c>
    </row>
    <row r="2995" spans="1:4" x14ac:dyDescent="0.35">
      <c r="A2995" s="16" t="s">
        <v>2878</v>
      </c>
      <c r="B2995">
        <v>0</v>
      </c>
      <c r="C2995">
        <v>7.5999999999999998E-2</v>
      </c>
      <c r="D2995">
        <v>0</v>
      </c>
    </row>
    <row r="2996" spans="1:4" x14ac:dyDescent="0.35">
      <c r="A2996" s="16" t="s">
        <v>2879</v>
      </c>
      <c r="B2996">
        <v>0.125</v>
      </c>
      <c r="C2996">
        <v>1.52</v>
      </c>
      <c r="D2996">
        <v>0</v>
      </c>
    </row>
    <row r="2997" spans="1:4" x14ac:dyDescent="0.35">
      <c r="A2997" s="16" t="s">
        <v>2880</v>
      </c>
      <c r="B2997">
        <v>0.33</v>
      </c>
      <c r="C2997">
        <v>5</v>
      </c>
      <c r="D2997">
        <v>0</v>
      </c>
    </row>
    <row r="2998" spans="1:4" x14ac:dyDescent="0.35">
      <c r="A2998" s="16" t="s">
        <v>2881</v>
      </c>
      <c r="B2998">
        <v>0</v>
      </c>
      <c r="C2998">
        <v>8.3300000000000006E-3</v>
      </c>
      <c r="D2998">
        <v>0</v>
      </c>
    </row>
    <row r="2999" spans="1:4" x14ac:dyDescent="0.35">
      <c r="A2999" s="16" t="s">
        <v>2882</v>
      </c>
      <c r="B2999">
        <v>0.58030000000000004</v>
      </c>
      <c r="C2999">
        <v>1.491E-2</v>
      </c>
      <c r="D2999">
        <v>1.491E-2</v>
      </c>
    </row>
    <row r="3000" spans="1:4" x14ac:dyDescent="0.35">
      <c r="A3000" s="16" t="s">
        <v>2883</v>
      </c>
      <c r="B3000">
        <v>8.3000000000000004E-2</v>
      </c>
      <c r="C3000">
        <v>0.215</v>
      </c>
      <c r="D3000">
        <v>0</v>
      </c>
    </row>
    <row r="3001" spans="1:4" x14ac:dyDescent="0.35">
      <c r="A3001" s="16" t="s">
        <v>2884</v>
      </c>
      <c r="B3001">
        <v>0.74329999999999996</v>
      </c>
      <c r="C3001">
        <v>8.1500000000000003E-2</v>
      </c>
      <c r="D3001">
        <v>8.1500000000000003E-2</v>
      </c>
    </row>
    <row r="3002" spans="1:4" x14ac:dyDescent="0.35">
      <c r="A3002" s="16" t="s">
        <v>2885</v>
      </c>
      <c r="B3002">
        <v>0.75</v>
      </c>
      <c r="C3002">
        <v>3.3329999999999999E-2</v>
      </c>
      <c r="D3002">
        <v>3.3329999999999999E-2</v>
      </c>
    </row>
    <row r="3003" spans="1:4" x14ac:dyDescent="0.35">
      <c r="A3003" s="16" t="s">
        <v>2886</v>
      </c>
      <c r="B3003">
        <v>0.1</v>
      </c>
      <c r="C3003">
        <v>6.25E-2</v>
      </c>
      <c r="D3003">
        <v>6.25E-2</v>
      </c>
    </row>
    <row r="3004" spans="1:4" x14ac:dyDescent="0.35">
      <c r="A3004" s="16" t="s">
        <v>2887</v>
      </c>
      <c r="B3004">
        <v>0.125</v>
      </c>
      <c r="C3004">
        <v>0.14285999999999999</v>
      </c>
      <c r="D3004">
        <v>0</v>
      </c>
    </row>
    <row r="3005" spans="1:4" x14ac:dyDescent="0.35">
      <c r="A3005" s="16" t="s">
        <v>2888</v>
      </c>
      <c r="B3005">
        <v>0.1</v>
      </c>
      <c r="C3005">
        <v>0.1903</v>
      </c>
      <c r="D3005">
        <v>0.1167</v>
      </c>
    </row>
    <row r="3006" spans="1:4" x14ac:dyDescent="0.35">
      <c r="A3006" s="16" t="s">
        <v>2889</v>
      </c>
      <c r="B3006">
        <v>0</v>
      </c>
      <c r="C3006">
        <v>4.5300000000000002E-3</v>
      </c>
      <c r="D3006">
        <v>0</v>
      </c>
    </row>
    <row r="3007" spans="1:4" x14ac:dyDescent="0.35">
      <c r="A3007" s="16">
        <v>103927</v>
      </c>
      <c r="B3007">
        <v>0.25</v>
      </c>
      <c r="C3007">
        <v>0.125</v>
      </c>
      <c r="D3007">
        <v>0.125</v>
      </c>
    </row>
    <row r="3008" spans="1:4" x14ac:dyDescent="0.35">
      <c r="A3008" s="16" t="s">
        <v>2890</v>
      </c>
      <c r="B3008">
        <v>8.3000000000000004E-2</v>
      </c>
      <c r="C3008">
        <v>0.53</v>
      </c>
      <c r="D3008">
        <v>0</v>
      </c>
    </row>
    <row r="3009" spans="1:4" x14ac:dyDescent="0.35">
      <c r="A3009" s="16" t="s">
        <v>2891</v>
      </c>
      <c r="B3009">
        <v>0.16700000000000001</v>
      </c>
      <c r="C3009">
        <v>4.0999999999999996</v>
      </c>
      <c r="D3009">
        <v>0</v>
      </c>
    </row>
    <row r="3010" spans="1:4" x14ac:dyDescent="0.35">
      <c r="A3010" s="16" t="s">
        <v>2892</v>
      </c>
      <c r="B3010">
        <v>0.33</v>
      </c>
      <c r="C3010">
        <v>1</v>
      </c>
      <c r="D3010">
        <v>0</v>
      </c>
    </row>
    <row r="3011" spans="1:4" x14ac:dyDescent="0.35">
      <c r="A3011" s="16" t="s">
        <v>2893</v>
      </c>
      <c r="B3011">
        <v>0.125</v>
      </c>
      <c r="C3011">
        <v>0.23724000000000001</v>
      </c>
      <c r="D3011">
        <v>0</v>
      </c>
    </row>
    <row r="3012" spans="1:4" x14ac:dyDescent="0.35">
      <c r="A3012" s="16">
        <v>101034</v>
      </c>
      <c r="B3012">
        <v>0.57996999999999999</v>
      </c>
      <c r="C3012">
        <v>1.7330000000000002E-2</v>
      </c>
      <c r="D3012">
        <v>1.7330000000000002E-2</v>
      </c>
    </row>
    <row r="3013" spans="1:4" x14ac:dyDescent="0.35">
      <c r="A3013" s="16">
        <v>103915</v>
      </c>
      <c r="B3013">
        <v>0.5</v>
      </c>
      <c r="C3013">
        <v>0.25</v>
      </c>
      <c r="D3013">
        <v>0.25</v>
      </c>
    </row>
    <row r="3014" spans="1:4" x14ac:dyDescent="0.35">
      <c r="A3014" s="16">
        <v>105676</v>
      </c>
      <c r="B3014">
        <v>0</v>
      </c>
      <c r="C3014">
        <v>1.66E-2</v>
      </c>
      <c r="D3014">
        <v>1.66E-2</v>
      </c>
    </row>
    <row r="3015" spans="1:4" x14ac:dyDescent="0.35">
      <c r="A3015" s="16" t="s">
        <v>2894</v>
      </c>
      <c r="B3015">
        <v>0.4133</v>
      </c>
      <c r="C3015">
        <v>2.606E-2</v>
      </c>
      <c r="D3015">
        <v>2.606E-2</v>
      </c>
    </row>
    <row r="3016" spans="1:4" x14ac:dyDescent="0.35">
      <c r="A3016" s="16" t="s">
        <v>2895</v>
      </c>
      <c r="B3016">
        <v>0</v>
      </c>
      <c r="C3016">
        <v>4.5300000000000002E-3</v>
      </c>
      <c r="D3016">
        <v>0</v>
      </c>
    </row>
    <row r="3017" spans="1:4" x14ac:dyDescent="0.35">
      <c r="A3017" s="16" t="s">
        <v>2896</v>
      </c>
      <c r="B3017">
        <v>0</v>
      </c>
      <c r="C3017">
        <v>4.5300000000000002E-3</v>
      </c>
      <c r="D3017">
        <v>0</v>
      </c>
    </row>
    <row r="3018" spans="1:4" x14ac:dyDescent="0.35">
      <c r="A3018" s="16" t="s">
        <v>2897</v>
      </c>
      <c r="B3018">
        <v>0.25</v>
      </c>
      <c r="C3018">
        <v>8</v>
      </c>
      <c r="D3018">
        <v>0</v>
      </c>
    </row>
    <row r="3019" spans="1:4" x14ac:dyDescent="0.35">
      <c r="A3019" s="16" t="s">
        <v>2898</v>
      </c>
      <c r="B3019">
        <v>0.125</v>
      </c>
      <c r="C3019">
        <v>7.3200000000000001E-2</v>
      </c>
      <c r="D3019">
        <v>0</v>
      </c>
    </row>
    <row r="3020" spans="1:4" x14ac:dyDescent="0.35">
      <c r="A3020" s="16" t="s">
        <v>2899</v>
      </c>
      <c r="B3020">
        <v>0.33400000000000002</v>
      </c>
      <c r="C3020">
        <v>4.9230000000000003E-2</v>
      </c>
      <c r="D3020">
        <v>4.9230000000000003E-2</v>
      </c>
    </row>
    <row r="3021" spans="1:4" x14ac:dyDescent="0.35">
      <c r="A3021" s="16">
        <v>100996</v>
      </c>
      <c r="B3021">
        <v>0.83330000000000004</v>
      </c>
      <c r="C3021">
        <v>1.303E-2</v>
      </c>
      <c r="D3021">
        <v>1.303E-2</v>
      </c>
    </row>
    <row r="3022" spans="1:4" x14ac:dyDescent="0.35">
      <c r="A3022" s="16">
        <v>105008</v>
      </c>
      <c r="B3022">
        <v>0</v>
      </c>
      <c r="C3022">
        <v>5.9060000000000001E-2</v>
      </c>
      <c r="D3022">
        <v>0</v>
      </c>
    </row>
    <row r="3023" spans="1:4" x14ac:dyDescent="0.35">
      <c r="A3023" s="16" t="s">
        <v>2900</v>
      </c>
      <c r="B3023">
        <v>0</v>
      </c>
      <c r="C3023">
        <v>0</v>
      </c>
      <c r="D3023">
        <v>0</v>
      </c>
    </row>
    <row r="3024" spans="1:4" x14ac:dyDescent="0.35">
      <c r="A3024" s="16" t="s">
        <v>2901</v>
      </c>
      <c r="B3024">
        <v>0</v>
      </c>
      <c r="C3024">
        <v>4.5300000000000002E-3</v>
      </c>
      <c r="D3024">
        <v>0</v>
      </c>
    </row>
    <row r="3025" spans="1:4" x14ac:dyDescent="0.35">
      <c r="A3025" s="16" t="s">
        <v>2902</v>
      </c>
      <c r="B3025">
        <v>0</v>
      </c>
      <c r="C3025">
        <v>4.5300000000000002E-3</v>
      </c>
      <c r="D3025">
        <v>0</v>
      </c>
    </row>
    <row r="3026" spans="1:4" x14ac:dyDescent="0.35">
      <c r="A3026" s="16" t="s">
        <v>2903</v>
      </c>
      <c r="B3026">
        <v>0</v>
      </c>
      <c r="C3026">
        <v>4.5300000000000002E-3</v>
      </c>
      <c r="D3026">
        <v>0</v>
      </c>
    </row>
    <row r="3027" spans="1:4" x14ac:dyDescent="0.35">
      <c r="A3027" s="16" t="s">
        <v>2904</v>
      </c>
      <c r="B3027">
        <v>0.16700000000000001</v>
      </c>
      <c r="C3027">
        <v>2.8670200000000001</v>
      </c>
      <c r="D3027">
        <v>0</v>
      </c>
    </row>
    <row r="3028" spans="1:4" x14ac:dyDescent="0.35">
      <c r="A3028" s="16" t="s">
        <v>2905</v>
      </c>
      <c r="B3028">
        <v>0.16700000000000001</v>
      </c>
      <c r="C3028">
        <v>3.7612100000000002</v>
      </c>
      <c r="D3028">
        <v>0</v>
      </c>
    </row>
    <row r="3029" spans="1:4" x14ac:dyDescent="0.35">
      <c r="A3029" s="16" t="s">
        <v>2906</v>
      </c>
      <c r="B3029">
        <v>0.21</v>
      </c>
      <c r="C3029">
        <v>0.90452999999999995</v>
      </c>
      <c r="D3029">
        <v>0</v>
      </c>
    </row>
    <row r="3030" spans="1:4" x14ac:dyDescent="0.35">
      <c r="A3030" s="16" t="s">
        <v>2907</v>
      </c>
      <c r="B3030">
        <v>0.125</v>
      </c>
      <c r="C3030">
        <v>0.26</v>
      </c>
      <c r="D3030">
        <v>0</v>
      </c>
    </row>
    <row r="3031" spans="1:4" x14ac:dyDescent="0.35">
      <c r="A3031" s="16" t="s">
        <v>2908</v>
      </c>
      <c r="B3031">
        <v>0</v>
      </c>
      <c r="C3031">
        <v>0</v>
      </c>
      <c r="D3031">
        <v>0</v>
      </c>
    </row>
    <row r="3032" spans="1:4" x14ac:dyDescent="0.35">
      <c r="A3032" s="16" t="s">
        <v>2909</v>
      </c>
      <c r="B3032">
        <v>0</v>
      </c>
      <c r="C3032">
        <v>4.5300000000000002E-3</v>
      </c>
      <c r="D3032">
        <v>0</v>
      </c>
    </row>
    <row r="3033" spans="1:4" x14ac:dyDescent="0.35">
      <c r="A3033" s="16" t="s">
        <v>2910</v>
      </c>
      <c r="B3033">
        <v>0</v>
      </c>
      <c r="C3033">
        <v>4.5300000000000002E-3</v>
      </c>
      <c r="D3033">
        <v>0</v>
      </c>
    </row>
    <row r="3034" spans="1:4" x14ac:dyDescent="0.35">
      <c r="A3034" s="16" t="s">
        <v>2911</v>
      </c>
      <c r="B3034">
        <v>0</v>
      </c>
      <c r="C3034">
        <v>4.5300000000000002E-3</v>
      </c>
      <c r="D3034">
        <v>0</v>
      </c>
    </row>
    <row r="3035" spans="1:4" x14ac:dyDescent="0.35">
      <c r="A3035" s="16" t="s">
        <v>2912</v>
      </c>
      <c r="B3035">
        <v>0</v>
      </c>
      <c r="C3035">
        <v>4.5300000000000002E-3</v>
      </c>
      <c r="D3035">
        <v>0</v>
      </c>
    </row>
    <row r="3036" spans="1:4" x14ac:dyDescent="0.35">
      <c r="A3036" s="16" t="s">
        <v>2913</v>
      </c>
      <c r="B3036">
        <v>0</v>
      </c>
      <c r="C3036">
        <v>7.2399999999999999E-3</v>
      </c>
      <c r="D3036">
        <v>0</v>
      </c>
    </row>
    <row r="3037" spans="1:4" x14ac:dyDescent="0.35">
      <c r="A3037" s="16" t="s">
        <v>2914</v>
      </c>
      <c r="B3037">
        <v>0.25</v>
      </c>
      <c r="C3037">
        <v>3.0339999999999998</v>
      </c>
      <c r="D3037">
        <v>0</v>
      </c>
    </row>
    <row r="3038" spans="1:4" x14ac:dyDescent="0.35">
      <c r="A3038" s="16" t="s">
        <v>2915</v>
      </c>
      <c r="B3038">
        <v>0.25</v>
      </c>
      <c r="C3038">
        <v>8</v>
      </c>
      <c r="D3038">
        <v>0</v>
      </c>
    </row>
    <row r="3039" spans="1:4" x14ac:dyDescent="0.35">
      <c r="A3039" s="16" t="s">
        <v>2916</v>
      </c>
      <c r="B3039">
        <v>0.1</v>
      </c>
      <c r="C3039">
        <v>0.11111</v>
      </c>
      <c r="D3039">
        <v>0.11111</v>
      </c>
    </row>
    <row r="3040" spans="1:4" x14ac:dyDescent="0.35">
      <c r="A3040" s="16" t="s">
        <v>2917</v>
      </c>
      <c r="B3040">
        <v>0.75029999999999997</v>
      </c>
      <c r="C3040">
        <v>3.848E-2</v>
      </c>
      <c r="D3040">
        <v>3.848E-2</v>
      </c>
    </row>
    <row r="3041" spans="1:4" x14ac:dyDescent="0.35">
      <c r="A3041" s="16" t="s">
        <v>2918</v>
      </c>
      <c r="B3041">
        <v>0.17</v>
      </c>
      <c r="C3041">
        <v>1.56342</v>
      </c>
      <c r="D3041">
        <v>0</v>
      </c>
    </row>
    <row r="3042" spans="1:4" x14ac:dyDescent="0.35">
      <c r="A3042" s="16" t="s">
        <v>2919</v>
      </c>
      <c r="B3042">
        <v>0.25</v>
      </c>
      <c r="C3042">
        <v>3.3</v>
      </c>
      <c r="D3042">
        <v>0</v>
      </c>
    </row>
    <row r="3043" spans="1:4" x14ac:dyDescent="0.35">
      <c r="A3043" s="16" t="s">
        <v>2920</v>
      </c>
      <c r="B3043">
        <v>0.2792</v>
      </c>
      <c r="C3043">
        <v>3.7530000000000001E-2</v>
      </c>
      <c r="D3043">
        <v>3.7530000000000001E-2</v>
      </c>
    </row>
    <row r="3044" spans="1:4" x14ac:dyDescent="0.35">
      <c r="A3044" s="16">
        <v>100254</v>
      </c>
      <c r="B3044">
        <v>0</v>
      </c>
      <c r="C3044">
        <v>0</v>
      </c>
      <c r="D3044">
        <v>0</v>
      </c>
    </row>
    <row r="3045" spans="1:4" x14ac:dyDescent="0.35">
      <c r="A3045" s="16">
        <v>105642</v>
      </c>
      <c r="B3045">
        <v>0</v>
      </c>
      <c r="C3045">
        <v>2.7100000000000002E-3</v>
      </c>
      <c r="D3045">
        <v>0</v>
      </c>
    </row>
    <row r="3046" spans="1:4" x14ac:dyDescent="0.35">
      <c r="A3046" s="16" t="s">
        <v>2921</v>
      </c>
      <c r="B3046">
        <v>0.9133</v>
      </c>
      <c r="C3046">
        <v>7.8060000000000004E-2</v>
      </c>
      <c r="D3046">
        <v>7.8060000000000004E-2</v>
      </c>
    </row>
    <row r="3047" spans="1:4" x14ac:dyDescent="0.35">
      <c r="A3047" s="16" t="s">
        <v>2922</v>
      </c>
      <c r="B3047">
        <v>0.16600000000000001</v>
      </c>
      <c r="C3047">
        <v>0.83</v>
      </c>
      <c r="D3047">
        <v>0</v>
      </c>
    </row>
    <row r="3048" spans="1:4" x14ac:dyDescent="0.35">
      <c r="A3048" s="16" t="s">
        <v>2923</v>
      </c>
      <c r="B3048">
        <v>0</v>
      </c>
      <c r="C3048">
        <v>4.5300000000000002E-3</v>
      </c>
      <c r="D3048">
        <v>0</v>
      </c>
    </row>
    <row r="3049" spans="1:4" x14ac:dyDescent="0.35">
      <c r="A3049" s="16" t="s">
        <v>2924</v>
      </c>
      <c r="B3049">
        <v>0</v>
      </c>
      <c r="C3049">
        <v>4.5300000000000002E-3</v>
      </c>
      <c r="D3049">
        <v>0</v>
      </c>
    </row>
    <row r="3050" spans="1:4" x14ac:dyDescent="0.35">
      <c r="A3050" s="16" t="s">
        <v>2925</v>
      </c>
      <c r="B3050">
        <v>0.25</v>
      </c>
      <c r="C3050">
        <v>3.0430600000000001</v>
      </c>
      <c r="D3050">
        <v>0</v>
      </c>
    </row>
    <row r="3051" spans="1:4" x14ac:dyDescent="0.35">
      <c r="A3051" s="16" t="s">
        <v>2926</v>
      </c>
      <c r="B3051">
        <v>0.125</v>
      </c>
      <c r="C3051">
        <v>0.24709</v>
      </c>
      <c r="D3051">
        <v>0</v>
      </c>
    </row>
    <row r="3052" spans="1:4" x14ac:dyDescent="0.35">
      <c r="A3052" s="16" t="s">
        <v>2927</v>
      </c>
      <c r="B3052">
        <v>0</v>
      </c>
      <c r="C3052">
        <v>0</v>
      </c>
      <c r="D3052">
        <v>0</v>
      </c>
    </row>
    <row r="3053" spans="1:4" x14ac:dyDescent="0.35">
      <c r="A3053" s="16" t="s">
        <v>2928</v>
      </c>
      <c r="B3053">
        <v>0</v>
      </c>
      <c r="C3053">
        <v>2.5729999999999999E-2</v>
      </c>
      <c r="D3053">
        <v>0</v>
      </c>
    </row>
    <row r="3054" spans="1:4" x14ac:dyDescent="0.35">
      <c r="A3054" s="16">
        <v>105878</v>
      </c>
      <c r="B3054">
        <v>0</v>
      </c>
      <c r="C3054">
        <v>1.82E-3</v>
      </c>
      <c r="D3054">
        <v>0</v>
      </c>
    </row>
    <row r="3055" spans="1:4" x14ac:dyDescent="0.35">
      <c r="A3055" s="16" t="s">
        <v>2929</v>
      </c>
      <c r="B3055">
        <v>0.33</v>
      </c>
      <c r="C3055">
        <v>1.499E-2</v>
      </c>
      <c r="D3055">
        <v>1.499E-2</v>
      </c>
    </row>
    <row r="3056" spans="1:4" x14ac:dyDescent="0.35">
      <c r="A3056" s="16">
        <v>66893</v>
      </c>
      <c r="B3056">
        <v>0</v>
      </c>
      <c r="C3056">
        <v>0.33400000000000002</v>
      </c>
      <c r="D3056">
        <v>0</v>
      </c>
    </row>
    <row r="3057" spans="1:4" x14ac:dyDescent="0.35">
      <c r="A3057" s="16" t="s">
        <v>2930</v>
      </c>
      <c r="B3057">
        <v>0.125</v>
      </c>
      <c r="C3057">
        <v>1.25</v>
      </c>
      <c r="D3057">
        <v>0</v>
      </c>
    </row>
    <row r="3058" spans="1:4" x14ac:dyDescent="0.35">
      <c r="A3058" s="16" t="s">
        <v>2931</v>
      </c>
      <c r="B3058">
        <v>0.17</v>
      </c>
      <c r="C3058">
        <v>1.2</v>
      </c>
      <c r="D3058">
        <v>0</v>
      </c>
    </row>
    <row r="3059" spans="1:4" x14ac:dyDescent="0.35">
      <c r="A3059" s="16" t="s">
        <v>2932</v>
      </c>
      <c r="B3059">
        <v>0.125</v>
      </c>
      <c r="C3059">
        <v>0.28061999999999998</v>
      </c>
      <c r="D3059">
        <v>0</v>
      </c>
    </row>
    <row r="3060" spans="1:4" x14ac:dyDescent="0.35">
      <c r="A3060" s="16" t="s">
        <v>2933</v>
      </c>
      <c r="B3060">
        <v>0</v>
      </c>
      <c r="C3060">
        <v>2.5729999999999999E-2</v>
      </c>
      <c r="D3060">
        <v>0</v>
      </c>
    </row>
    <row r="3061" spans="1:4" x14ac:dyDescent="0.35">
      <c r="A3061" s="16" t="s">
        <v>2934</v>
      </c>
      <c r="B3061">
        <v>0</v>
      </c>
      <c r="C3061">
        <v>4.5300000000000002E-3</v>
      </c>
      <c r="D3061">
        <v>0</v>
      </c>
    </row>
    <row r="3062" spans="1:4" x14ac:dyDescent="0.35">
      <c r="A3062" s="16">
        <v>101234</v>
      </c>
      <c r="B3062">
        <v>1.0832999999999999</v>
      </c>
      <c r="C3062">
        <v>0.11860999999999999</v>
      </c>
      <c r="D3062">
        <v>0.11860999999999999</v>
      </c>
    </row>
    <row r="3063" spans="1:4" x14ac:dyDescent="0.35">
      <c r="A3063" s="16" t="s">
        <v>2935</v>
      </c>
      <c r="B3063">
        <v>0</v>
      </c>
      <c r="C3063">
        <v>6.3589999999999994E-2</v>
      </c>
      <c r="D3063">
        <v>0</v>
      </c>
    </row>
    <row r="3064" spans="1:4" x14ac:dyDescent="0.35">
      <c r="A3064" s="16" t="s">
        <v>2936</v>
      </c>
      <c r="B3064">
        <v>0.33</v>
      </c>
      <c r="C3064">
        <v>1.6930000000000001E-2</v>
      </c>
      <c r="D3064">
        <v>1.6930000000000001E-2</v>
      </c>
    </row>
    <row r="3065" spans="1:4" x14ac:dyDescent="0.35">
      <c r="A3065" s="16" t="s">
        <v>2937</v>
      </c>
      <c r="B3065">
        <v>0</v>
      </c>
      <c r="C3065">
        <v>4.5300000000000002E-3</v>
      </c>
      <c r="D3065">
        <v>0</v>
      </c>
    </row>
    <row r="3066" spans="1:4" x14ac:dyDescent="0.35">
      <c r="A3066" s="16" t="s">
        <v>2938</v>
      </c>
      <c r="B3066">
        <v>0.33</v>
      </c>
      <c r="C3066">
        <v>5.0199999999999996</v>
      </c>
      <c r="D3066">
        <v>0</v>
      </c>
    </row>
    <row r="3067" spans="1:4" x14ac:dyDescent="0.35">
      <c r="A3067" s="16" t="s">
        <v>2939</v>
      </c>
      <c r="B3067">
        <v>0.25</v>
      </c>
      <c r="C3067">
        <v>4.5199999999999996</v>
      </c>
      <c r="D3067">
        <v>0</v>
      </c>
    </row>
    <row r="3068" spans="1:4" x14ac:dyDescent="0.35">
      <c r="A3068" s="16" t="s">
        <v>63</v>
      </c>
      <c r="B3068">
        <v>0.125</v>
      </c>
      <c r="C3068">
        <v>0.17943000000000001</v>
      </c>
      <c r="D3068">
        <v>0</v>
      </c>
    </row>
    <row r="3069" spans="1:4" x14ac:dyDescent="0.35">
      <c r="A3069" s="16">
        <v>100058</v>
      </c>
      <c r="B3069">
        <v>0.4703</v>
      </c>
      <c r="C3069">
        <v>4.1709999999999997E-2</v>
      </c>
      <c r="D3069">
        <v>4.1709999999999997E-2</v>
      </c>
    </row>
    <row r="3070" spans="1:4" x14ac:dyDescent="0.35">
      <c r="A3070" s="16" t="s">
        <v>2940</v>
      </c>
      <c r="B3070">
        <v>0.9133</v>
      </c>
      <c r="C3070">
        <v>6.1359999999999998E-2</v>
      </c>
      <c r="D3070">
        <v>6.1359999999999998E-2</v>
      </c>
    </row>
    <row r="3071" spans="1:4" x14ac:dyDescent="0.35">
      <c r="A3071" s="16" t="s">
        <v>2941</v>
      </c>
      <c r="B3071">
        <v>0</v>
      </c>
      <c r="C3071">
        <v>1.2500000000000001E-2</v>
      </c>
      <c r="D3071">
        <v>0</v>
      </c>
    </row>
    <row r="3072" spans="1:4" x14ac:dyDescent="0.35">
      <c r="A3072" s="16" t="s">
        <v>2942</v>
      </c>
      <c r="B3072">
        <v>0.25</v>
      </c>
      <c r="C3072">
        <v>6.02</v>
      </c>
      <c r="D3072">
        <v>0</v>
      </c>
    </row>
    <row r="3073" spans="1:4" x14ac:dyDescent="0.35">
      <c r="A3073" s="16" t="s">
        <v>2943</v>
      </c>
      <c r="B3073">
        <v>0.17</v>
      </c>
      <c r="C3073">
        <v>1.7</v>
      </c>
      <c r="D3073">
        <v>0</v>
      </c>
    </row>
    <row r="3074" spans="1:4" x14ac:dyDescent="0.35">
      <c r="A3074" s="16" t="s">
        <v>2944</v>
      </c>
      <c r="B3074">
        <v>0.21</v>
      </c>
      <c r="C3074">
        <v>0.90452999999999995</v>
      </c>
      <c r="D3074">
        <v>0</v>
      </c>
    </row>
    <row r="3075" spans="1:4" x14ac:dyDescent="0.35">
      <c r="A3075" s="16" t="s">
        <v>139</v>
      </c>
      <c r="B3075">
        <v>0.125</v>
      </c>
      <c r="C3075">
        <v>9.8599999999999993E-2</v>
      </c>
      <c r="D3075">
        <v>0</v>
      </c>
    </row>
    <row r="3076" spans="1:4" x14ac:dyDescent="0.35">
      <c r="A3076" s="16" t="s">
        <v>2945</v>
      </c>
      <c r="B3076">
        <v>0</v>
      </c>
      <c r="C3076">
        <v>0.01</v>
      </c>
      <c r="D3076">
        <v>0</v>
      </c>
    </row>
    <row r="3077" spans="1:4" x14ac:dyDescent="0.35">
      <c r="A3077" s="16" t="s">
        <v>254</v>
      </c>
      <c r="B3077">
        <v>0.16700000000000001</v>
      </c>
      <c r="C3077">
        <v>0.25</v>
      </c>
      <c r="D3077">
        <v>0</v>
      </c>
    </row>
    <row r="3078" spans="1:4" x14ac:dyDescent="0.35">
      <c r="A3078" s="16" t="s">
        <v>2946</v>
      </c>
      <c r="B3078">
        <v>0</v>
      </c>
      <c r="C3078">
        <v>2.2000000000000001E-3</v>
      </c>
      <c r="D3078">
        <v>2.2000000000000001E-3</v>
      </c>
    </row>
    <row r="3079" spans="1:4" x14ac:dyDescent="0.35">
      <c r="A3079" s="16" t="s">
        <v>2947</v>
      </c>
      <c r="B3079">
        <v>0.74329999999999996</v>
      </c>
      <c r="C3079">
        <v>0.11047</v>
      </c>
      <c r="D3079">
        <v>0.11047</v>
      </c>
    </row>
    <row r="3080" spans="1:4" x14ac:dyDescent="0.35">
      <c r="A3080" s="16" t="s">
        <v>2948</v>
      </c>
      <c r="B3080">
        <v>0.25330000000000003</v>
      </c>
      <c r="C3080">
        <v>4.6499999999999996E-3</v>
      </c>
      <c r="D3080">
        <v>1.035E-2</v>
      </c>
    </row>
    <row r="3081" spans="1:4" x14ac:dyDescent="0.35">
      <c r="A3081" s="16" t="s">
        <v>2949</v>
      </c>
      <c r="B3081">
        <v>0.21</v>
      </c>
      <c r="C3081">
        <v>8.3300000000000006E-3</v>
      </c>
      <c r="D3081">
        <v>8.3300000000000006E-3</v>
      </c>
    </row>
    <row r="3082" spans="1:4" x14ac:dyDescent="0.35">
      <c r="A3082" s="16" t="s">
        <v>2950</v>
      </c>
      <c r="B3082">
        <v>0</v>
      </c>
      <c r="C3082">
        <v>3.64E-3</v>
      </c>
      <c r="D3082">
        <v>0</v>
      </c>
    </row>
    <row r="3083" spans="1:4" x14ac:dyDescent="0.35">
      <c r="A3083" s="16" t="s">
        <v>2951</v>
      </c>
      <c r="B3083">
        <v>0</v>
      </c>
      <c r="C3083">
        <v>4.5300000000000002E-3</v>
      </c>
      <c r="D3083">
        <v>0</v>
      </c>
    </row>
    <row r="3084" spans="1:4" x14ac:dyDescent="0.35">
      <c r="A3084" s="16" t="s">
        <v>2952</v>
      </c>
      <c r="B3084">
        <v>0</v>
      </c>
      <c r="C3084">
        <v>4.5300000000000002E-3</v>
      </c>
      <c r="D3084">
        <v>0</v>
      </c>
    </row>
    <row r="3085" spans="1:4" x14ac:dyDescent="0.35">
      <c r="A3085" s="16" t="s">
        <v>2953</v>
      </c>
      <c r="B3085">
        <v>0.33</v>
      </c>
      <c r="C3085">
        <v>0.4</v>
      </c>
      <c r="D3085">
        <v>0</v>
      </c>
    </row>
    <row r="3086" spans="1:4" x14ac:dyDescent="0.35">
      <c r="A3086" s="16" t="s">
        <v>2954</v>
      </c>
      <c r="B3086">
        <v>0.17</v>
      </c>
      <c r="C3086">
        <v>3.02718</v>
      </c>
      <c r="D3086">
        <v>0</v>
      </c>
    </row>
    <row r="3087" spans="1:4" x14ac:dyDescent="0.35">
      <c r="A3087" s="16" t="s">
        <v>2955</v>
      </c>
      <c r="B3087">
        <v>0.25</v>
      </c>
      <c r="C3087">
        <v>0.33723999999999998</v>
      </c>
      <c r="D3087">
        <v>0</v>
      </c>
    </row>
    <row r="3088" spans="1:4" x14ac:dyDescent="0.35">
      <c r="A3088" s="16" t="s">
        <v>2956</v>
      </c>
      <c r="B3088">
        <v>0</v>
      </c>
      <c r="C3088">
        <v>4.5300000000000002E-3</v>
      </c>
      <c r="D3088">
        <v>0</v>
      </c>
    </row>
    <row r="3089" spans="1:4" x14ac:dyDescent="0.35">
      <c r="A3089" s="16" t="s">
        <v>2957</v>
      </c>
      <c r="B3089">
        <v>0</v>
      </c>
      <c r="C3089">
        <v>4.5300000000000002E-3</v>
      </c>
      <c r="D3089">
        <v>0</v>
      </c>
    </row>
    <row r="3090" spans="1:4" x14ac:dyDescent="0.35">
      <c r="A3090" s="16">
        <v>100334</v>
      </c>
      <c r="B3090">
        <v>0</v>
      </c>
      <c r="C3090">
        <v>1.2500000000000001E-2</v>
      </c>
      <c r="D3090">
        <v>0</v>
      </c>
    </row>
    <row r="3091" spans="1:4" x14ac:dyDescent="0.35">
      <c r="A3091" s="16" t="s">
        <v>2958</v>
      </c>
      <c r="B3091">
        <v>0</v>
      </c>
      <c r="C3091">
        <v>2.5729999999999999E-2</v>
      </c>
      <c r="D3091">
        <v>0</v>
      </c>
    </row>
    <row r="3092" spans="1:4" x14ac:dyDescent="0.35">
      <c r="A3092" s="16" t="s">
        <v>2959</v>
      </c>
      <c r="B3092">
        <v>0.74329999999999996</v>
      </c>
      <c r="C3092">
        <v>0.10410999999999999</v>
      </c>
      <c r="D3092">
        <v>0.10410999999999999</v>
      </c>
    </row>
    <row r="3093" spans="1:4" x14ac:dyDescent="0.35">
      <c r="A3093" s="16" t="s">
        <v>2960</v>
      </c>
      <c r="B3093">
        <v>0</v>
      </c>
      <c r="C3093">
        <v>2.7100000000000002E-3</v>
      </c>
      <c r="D3093">
        <v>0</v>
      </c>
    </row>
    <row r="3094" spans="1:4" x14ac:dyDescent="0.35">
      <c r="A3094" s="16" t="s">
        <v>2961</v>
      </c>
      <c r="B3094">
        <v>0.25</v>
      </c>
      <c r="C3094">
        <v>6</v>
      </c>
      <c r="D3094">
        <v>0</v>
      </c>
    </row>
    <row r="3095" spans="1:4" x14ac:dyDescent="0.35">
      <c r="A3095" s="16" t="s">
        <v>2962</v>
      </c>
      <c r="B3095">
        <v>0.16700000000000001</v>
      </c>
      <c r="C3095">
        <v>0.48031000000000001</v>
      </c>
      <c r="D3095">
        <v>0</v>
      </c>
    </row>
    <row r="3096" spans="1:4" x14ac:dyDescent="0.35">
      <c r="A3096" s="16" t="s">
        <v>2963</v>
      </c>
      <c r="B3096">
        <v>0.17</v>
      </c>
      <c r="C3096">
        <v>2</v>
      </c>
      <c r="D3096">
        <v>0</v>
      </c>
    </row>
    <row r="3097" spans="1:4" x14ac:dyDescent="0.35">
      <c r="A3097" s="22">
        <v>44634</v>
      </c>
      <c r="B3097">
        <v>0</v>
      </c>
      <c r="C3097">
        <v>0.02</v>
      </c>
      <c r="D3097">
        <v>0.02</v>
      </c>
    </row>
    <row r="3098" spans="1:4" x14ac:dyDescent="0.35">
      <c r="A3098" s="16" t="s">
        <v>2964</v>
      </c>
      <c r="B3098">
        <v>0</v>
      </c>
      <c r="C3098">
        <v>4.5300000000000002E-3</v>
      </c>
      <c r="D3098">
        <v>0</v>
      </c>
    </row>
    <row r="3099" spans="1:4" x14ac:dyDescent="0.35">
      <c r="A3099" s="16">
        <v>105172</v>
      </c>
      <c r="B3099">
        <v>0.74329999999999996</v>
      </c>
      <c r="C3099">
        <v>1.6330000000000001E-2</v>
      </c>
      <c r="D3099">
        <v>1.6330000000000001E-2</v>
      </c>
    </row>
    <row r="3100" spans="1:4" x14ac:dyDescent="0.35">
      <c r="A3100" s="16" t="s">
        <v>2965</v>
      </c>
      <c r="B3100">
        <v>0</v>
      </c>
      <c r="C3100">
        <v>0.33333000000000002</v>
      </c>
      <c r="D3100">
        <v>0.33333000000000002</v>
      </c>
    </row>
    <row r="3101" spans="1:4" x14ac:dyDescent="0.35">
      <c r="A3101" s="16" t="s">
        <v>2966</v>
      </c>
      <c r="B3101">
        <v>0.1</v>
      </c>
      <c r="C3101">
        <v>0.4</v>
      </c>
      <c r="D3101">
        <v>0</v>
      </c>
    </row>
    <row r="3102" spans="1:4" x14ac:dyDescent="0.35">
      <c r="A3102" s="16" t="s">
        <v>2967</v>
      </c>
      <c r="B3102">
        <v>0.125</v>
      </c>
      <c r="C3102">
        <v>0.31009999999999999</v>
      </c>
      <c r="D3102">
        <v>0</v>
      </c>
    </row>
    <row r="3103" spans="1:4" x14ac:dyDescent="0.35">
      <c r="A3103" s="16" t="s">
        <v>2968</v>
      </c>
      <c r="B3103">
        <v>0.25</v>
      </c>
      <c r="C3103">
        <v>3.5861299999999998</v>
      </c>
      <c r="D3103">
        <v>0</v>
      </c>
    </row>
    <row r="3104" spans="1:4" x14ac:dyDescent="0.35">
      <c r="A3104" s="16" t="s">
        <v>2969</v>
      </c>
      <c r="B3104">
        <v>0.16700000000000001</v>
      </c>
      <c r="C3104">
        <v>0.36667</v>
      </c>
      <c r="D3104">
        <v>1.4E-2</v>
      </c>
    </row>
    <row r="3105" spans="1:4" x14ac:dyDescent="0.35">
      <c r="A3105" s="16" t="s">
        <v>2970</v>
      </c>
      <c r="B3105">
        <v>0</v>
      </c>
      <c r="C3105">
        <v>4.5300000000000002E-3</v>
      </c>
      <c r="D3105">
        <v>0</v>
      </c>
    </row>
    <row r="3106" spans="1:4" x14ac:dyDescent="0.35">
      <c r="A3106" s="16" t="s">
        <v>2971</v>
      </c>
      <c r="B3106">
        <v>0.33</v>
      </c>
      <c r="C3106">
        <v>1.9439999999999999E-2</v>
      </c>
      <c r="D3106">
        <v>1.9439999999999999E-2</v>
      </c>
    </row>
    <row r="3107" spans="1:4" x14ac:dyDescent="0.35">
      <c r="A3107" s="16">
        <v>101914</v>
      </c>
      <c r="B3107">
        <v>0.125</v>
      </c>
      <c r="C3107">
        <v>8.6239999999999997E-2</v>
      </c>
      <c r="D3107">
        <v>0</v>
      </c>
    </row>
    <row r="3108" spans="1:4" x14ac:dyDescent="0.35">
      <c r="A3108" s="16">
        <v>105317</v>
      </c>
      <c r="B3108">
        <v>0</v>
      </c>
      <c r="C3108">
        <v>0</v>
      </c>
      <c r="D3108">
        <v>0</v>
      </c>
    </row>
    <row r="3109" spans="1:4" x14ac:dyDescent="0.35">
      <c r="A3109" s="16">
        <v>105783</v>
      </c>
      <c r="B3109">
        <v>0</v>
      </c>
      <c r="C3109">
        <v>1.82E-3</v>
      </c>
      <c r="D3109">
        <v>0</v>
      </c>
    </row>
    <row r="3110" spans="1:4" x14ac:dyDescent="0.35">
      <c r="A3110" s="16" t="s">
        <v>2972</v>
      </c>
      <c r="B3110">
        <v>0.125</v>
      </c>
      <c r="C3110">
        <v>0.40010000000000001</v>
      </c>
      <c r="D3110">
        <v>0</v>
      </c>
    </row>
    <row r="3111" spans="1:4" x14ac:dyDescent="0.35">
      <c r="A3111" s="16" t="s">
        <v>2973</v>
      </c>
      <c r="B3111">
        <v>0.6633</v>
      </c>
      <c r="C3111">
        <v>2.5190000000000001E-2</v>
      </c>
      <c r="D3111">
        <v>2.5190000000000001E-2</v>
      </c>
    </row>
    <row r="3112" spans="1:4" x14ac:dyDescent="0.35">
      <c r="A3112" s="16" t="s">
        <v>2974</v>
      </c>
      <c r="B3112">
        <v>0</v>
      </c>
      <c r="C3112">
        <v>2.7100000000000002E-3</v>
      </c>
      <c r="D3112">
        <v>0</v>
      </c>
    </row>
    <row r="3113" spans="1:4" x14ac:dyDescent="0.35">
      <c r="A3113" s="16" t="s">
        <v>2975</v>
      </c>
      <c r="B3113">
        <v>0.125</v>
      </c>
      <c r="C3113">
        <v>0.5</v>
      </c>
      <c r="D3113">
        <v>0</v>
      </c>
    </row>
    <row r="3114" spans="1:4" x14ac:dyDescent="0.35">
      <c r="A3114" s="16" t="s">
        <v>2976</v>
      </c>
      <c r="B3114">
        <v>0.17</v>
      </c>
      <c r="C3114">
        <v>2.5407700000000002</v>
      </c>
      <c r="D3114">
        <v>0</v>
      </c>
    </row>
    <row r="3115" spans="1:4" x14ac:dyDescent="0.35">
      <c r="A3115" s="16" t="s">
        <v>2977</v>
      </c>
      <c r="B3115">
        <v>0.21</v>
      </c>
      <c r="C3115">
        <v>0.254</v>
      </c>
      <c r="D3115">
        <v>0</v>
      </c>
    </row>
    <row r="3116" spans="1:4" x14ac:dyDescent="0.35">
      <c r="A3116" s="16" t="s">
        <v>2978</v>
      </c>
      <c r="B3116">
        <v>0.16700000000000001</v>
      </c>
      <c r="C3116">
        <v>3</v>
      </c>
      <c r="D3116">
        <v>0</v>
      </c>
    </row>
    <row r="3117" spans="1:4" x14ac:dyDescent="0.35">
      <c r="A3117" s="16" t="s">
        <v>2979</v>
      </c>
      <c r="B3117">
        <v>0</v>
      </c>
      <c r="C3117">
        <v>0.12475</v>
      </c>
      <c r="D3117">
        <v>0.12475</v>
      </c>
    </row>
    <row r="3118" spans="1:4" x14ac:dyDescent="0.35">
      <c r="A3118" s="16" t="s">
        <v>2980</v>
      </c>
      <c r="B3118">
        <v>0.58030000000000004</v>
      </c>
      <c r="C3118">
        <v>3.6650000000000002E-2</v>
      </c>
      <c r="D3118">
        <v>3.6650000000000002E-2</v>
      </c>
    </row>
    <row r="3119" spans="1:4" x14ac:dyDescent="0.35">
      <c r="A3119" s="16" t="s">
        <v>2981</v>
      </c>
      <c r="B3119">
        <v>0.58030000000000004</v>
      </c>
      <c r="C3119">
        <v>1.414E-2</v>
      </c>
      <c r="D3119">
        <v>1.414E-2</v>
      </c>
    </row>
    <row r="3120" spans="1:4" x14ac:dyDescent="0.35">
      <c r="A3120" s="16" t="s">
        <v>2982</v>
      </c>
      <c r="B3120">
        <v>0</v>
      </c>
      <c r="C3120">
        <v>4.5300000000000002E-3</v>
      </c>
      <c r="D3120">
        <v>0</v>
      </c>
    </row>
    <row r="3121" spans="1:4" x14ac:dyDescent="0.35">
      <c r="A3121" s="16" t="s">
        <v>2983</v>
      </c>
      <c r="B3121">
        <v>0</v>
      </c>
      <c r="C3121">
        <v>4.5300000000000002E-3</v>
      </c>
      <c r="D3121">
        <v>0</v>
      </c>
    </row>
    <row r="3122" spans="1:4" x14ac:dyDescent="0.35">
      <c r="A3122" s="16" t="s">
        <v>2984</v>
      </c>
      <c r="B3122">
        <v>0.17</v>
      </c>
      <c r="C3122">
        <v>1.2</v>
      </c>
      <c r="D3122">
        <v>0</v>
      </c>
    </row>
    <row r="3123" spans="1:4" x14ac:dyDescent="0.35">
      <c r="A3123" s="16" t="s">
        <v>2985</v>
      </c>
      <c r="B3123">
        <v>0.125</v>
      </c>
      <c r="C3123">
        <v>0.23</v>
      </c>
      <c r="D3123">
        <v>0</v>
      </c>
    </row>
    <row r="3124" spans="1:4" x14ac:dyDescent="0.35">
      <c r="A3124" s="16" t="s">
        <v>2986</v>
      </c>
      <c r="B3124">
        <v>0.125</v>
      </c>
      <c r="C3124">
        <v>0.17943000000000001</v>
      </c>
      <c r="D3124">
        <v>0</v>
      </c>
    </row>
    <row r="3125" spans="1:4" x14ac:dyDescent="0.35">
      <c r="A3125" s="16" t="s">
        <v>2987</v>
      </c>
      <c r="B3125">
        <v>0.4703</v>
      </c>
      <c r="C3125">
        <v>1.2E-2</v>
      </c>
      <c r="D3125">
        <v>1.2E-2</v>
      </c>
    </row>
    <row r="3126" spans="1:4" x14ac:dyDescent="0.35">
      <c r="A3126" s="16" t="s">
        <v>2988</v>
      </c>
      <c r="B3126">
        <v>0</v>
      </c>
      <c r="C3126">
        <v>4.5300000000000002E-3</v>
      </c>
      <c r="D3126">
        <v>0</v>
      </c>
    </row>
    <row r="3127" spans="1:4" x14ac:dyDescent="0.35">
      <c r="A3127" s="16">
        <v>100821</v>
      </c>
      <c r="B3127">
        <v>0.16700000000000001</v>
      </c>
      <c r="C3127">
        <v>3.0550000000000001E-2</v>
      </c>
      <c r="D3127">
        <v>3.0550000000000001E-2</v>
      </c>
    </row>
    <row r="3128" spans="1:4" x14ac:dyDescent="0.35">
      <c r="A3128" s="16">
        <v>101069</v>
      </c>
      <c r="B3128">
        <v>0.6633</v>
      </c>
      <c r="C3128">
        <v>1.3050000000000001E-2</v>
      </c>
      <c r="D3128">
        <v>1.3050000000000001E-2</v>
      </c>
    </row>
    <row r="3129" spans="1:4" x14ac:dyDescent="0.35">
      <c r="A3129" s="16">
        <v>105001</v>
      </c>
      <c r="B3129">
        <v>0.23300000000000001</v>
      </c>
      <c r="C3129">
        <v>2.3900000000000002E-3</v>
      </c>
      <c r="D3129">
        <v>2.3900000000000002E-3</v>
      </c>
    </row>
    <row r="3130" spans="1:4" x14ac:dyDescent="0.35">
      <c r="A3130" s="16" t="s">
        <v>2989</v>
      </c>
      <c r="B3130">
        <v>0.1</v>
      </c>
      <c r="C3130">
        <v>4.1000000000000002E-2</v>
      </c>
      <c r="D3130">
        <v>4.1000000000000002E-2</v>
      </c>
    </row>
    <row r="3131" spans="1:4" x14ac:dyDescent="0.35">
      <c r="A3131" s="16" t="s">
        <v>2990</v>
      </c>
      <c r="B3131">
        <v>0.16700000000000001</v>
      </c>
      <c r="C3131">
        <v>3.4797199999999999</v>
      </c>
      <c r="D3131">
        <v>0</v>
      </c>
    </row>
    <row r="3132" spans="1:4" x14ac:dyDescent="0.35">
      <c r="A3132" s="16" t="s">
        <v>2991</v>
      </c>
      <c r="B3132">
        <v>0.16700000000000001</v>
      </c>
      <c r="C3132">
        <v>4.0000000000000003E-5</v>
      </c>
      <c r="D3132">
        <v>0</v>
      </c>
    </row>
    <row r="3133" spans="1:4" x14ac:dyDescent="0.35">
      <c r="A3133" s="16" t="s">
        <v>2992</v>
      </c>
      <c r="B3133">
        <v>0</v>
      </c>
      <c r="C3133">
        <v>0.27945999999999999</v>
      </c>
      <c r="D3133">
        <v>0.27945999999999999</v>
      </c>
    </row>
    <row r="3134" spans="1:4" x14ac:dyDescent="0.35">
      <c r="A3134" s="16" t="s">
        <v>2993</v>
      </c>
      <c r="B3134">
        <v>0.33</v>
      </c>
      <c r="C3134">
        <v>1.111E-2</v>
      </c>
      <c r="D3134">
        <v>1.111E-2</v>
      </c>
    </row>
    <row r="3135" spans="1:4" x14ac:dyDescent="0.35">
      <c r="A3135" s="16" t="s">
        <v>2994</v>
      </c>
      <c r="B3135">
        <v>0</v>
      </c>
      <c r="C3135">
        <v>4.5300000000000002E-3</v>
      </c>
      <c r="D3135">
        <v>0</v>
      </c>
    </row>
    <row r="3136" spans="1:4" x14ac:dyDescent="0.35">
      <c r="A3136" s="16" t="s">
        <v>2995</v>
      </c>
      <c r="B3136">
        <v>0</v>
      </c>
      <c r="C3136">
        <v>2.87E-2</v>
      </c>
      <c r="D3136">
        <v>2.87E-2</v>
      </c>
    </row>
    <row r="3137" spans="1:4" x14ac:dyDescent="0.35">
      <c r="A3137" s="16" t="s">
        <v>2996</v>
      </c>
      <c r="B3137">
        <v>0.185</v>
      </c>
      <c r="C3137">
        <v>0.65542</v>
      </c>
      <c r="D3137">
        <v>0</v>
      </c>
    </row>
    <row r="3138" spans="1:4" x14ac:dyDescent="0.35">
      <c r="A3138" s="16" t="s">
        <v>2997</v>
      </c>
      <c r="B3138">
        <v>0.17</v>
      </c>
      <c r="C3138">
        <v>1.30436</v>
      </c>
      <c r="D3138">
        <v>0</v>
      </c>
    </row>
    <row r="3139" spans="1:4" x14ac:dyDescent="0.35">
      <c r="A3139" s="16" t="s">
        <v>2998</v>
      </c>
      <c r="B3139">
        <v>1.2533000000000001</v>
      </c>
      <c r="C3139">
        <v>6.7409999999999998E-2</v>
      </c>
      <c r="D3139">
        <v>6.7409999999999998E-2</v>
      </c>
    </row>
    <row r="3140" spans="1:4" x14ac:dyDescent="0.35">
      <c r="A3140" s="16" t="s">
        <v>2999</v>
      </c>
      <c r="B3140">
        <v>0.25</v>
      </c>
      <c r="C3140">
        <v>0.11001</v>
      </c>
      <c r="D3140">
        <v>0.11001</v>
      </c>
    </row>
    <row r="3141" spans="1:4" x14ac:dyDescent="0.35">
      <c r="A3141" s="16" t="s">
        <v>3000</v>
      </c>
      <c r="B3141">
        <v>0.25</v>
      </c>
      <c r="C3141">
        <v>2.7</v>
      </c>
      <c r="D3141">
        <v>0</v>
      </c>
    </row>
    <row r="3142" spans="1:4" x14ac:dyDescent="0.35">
      <c r="A3142" s="16" t="s">
        <v>3001</v>
      </c>
      <c r="B3142">
        <v>0.25</v>
      </c>
      <c r="C3142">
        <v>3.5339999999999998</v>
      </c>
      <c r="D3142">
        <v>0</v>
      </c>
    </row>
    <row r="3143" spans="1:4" x14ac:dyDescent="0.35">
      <c r="A3143" s="16" t="s">
        <v>69</v>
      </c>
      <c r="B3143">
        <v>0.125</v>
      </c>
      <c r="C3143">
        <v>0.15672</v>
      </c>
      <c r="D3143">
        <v>0</v>
      </c>
    </row>
    <row r="3144" spans="1:4" x14ac:dyDescent="0.35">
      <c r="A3144" s="16" t="s">
        <v>3002</v>
      </c>
      <c r="B3144">
        <v>0</v>
      </c>
      <c r="C3144">
        <v>0.13428000000000001</v>
      </c>
      <c r="D3144">
        <v>0.13428000000000001</v>
      </c>
    </row>
    <row r="3145" spans="1:4" x14ac:dyDescent="0.35">
      <c r="A3145" s="16" t="s">
        <v>3003</v>
      </c>
      <c r="B3145">
        <v>0.17</v>
      </c>
      <c r="C3145">
        <v>2</v>
      </c>
      <c r="D3145">
        <v>0</v>
      </c>
    </row>
    <row r="3146" spans="1:4" x14ac:dyDescent="0.35">
      <c r="A3146" s="16" t="s">
        <v>3004</v>
      </c>
      <c r="B3146">
        <v>0.17</v>
      </c>
      <c r="C3146">
        <v>1.7181200000000001</v>
      </c>
      <c r="D3146">
        <v>0</v>
      </c>
    </row>
    <row r="3147" spans="1:4" x14ac:dyDescent="0.35">
      <c r="A3147" s="16" t="s">
        <v>3005</v>
      </c>
      <c r="B3147">
        <v>0.125</v>
      </c>
      <c r="C3147">
        <v>0.18953</v>
      </c>
      <c r="D3147">
        <v>0</v>
      </c>
    </row>
    <row r="3148" spans="1:4" x14ac:dyDescent="0.35">
      <c r="A3148" s="22">
        <v>23743</v>
      </c>
      <c r="B3148">
        <v>0</v>
      </c>
      <c r="C3148">
        <v>5.7500000000000002E-2</v>
      </c>
      <c r="D3148">
        <v>5.7500000000000002E-2</v>
      </c>
    </row>
    <row r="3149" spans="1:4" x14ac:dyDescent="0.35">
      <c r="A3149" s="16" t="s">
        <v>3006</v>
      </c>
      <c r="B3149">
        <v>0</v>
      </c>
      <c r="C3149">
        <v>2.5729999999999999E-2</v>
      </c>
      <c r="D3149">
        <v>0</v>
      </c>
    </row>
    <row r="3150" spans="1:4" x14ac:dyDescent="0.35">
      <c r="A3150" s="16" t="s">
        <v>3007</v>
      </c>
      <c r="B3150">
        <v>0</v>
      </c>
      <c r="C3150">
        <v>1.5104900000000001</v>
      </c>
      <c r="D3150">
        <v>0</v>
      </c>
    </row>
    <row r="3151" spans="1:4" x14ac:dyDescent="0.35">
      <c r="A3151" s="16" t="s">
        <v>3008</v>
      </c>
      <c r="B3151">
        <v>0.74729999999999996</v>
      </c>
      <c r="C3151">
        <v>4.2520000000000002E-2</v>
      </c>
      <c r="D3151">
        <v>4.2520000000000002E-2</v>
      </c>
    </row>
    <row r="3152" spans="1:4" x14ac:dyDescent="0.35">
      <c r="A3152" s="16" t="s">
        <v>3009</v>
      </c>
      <c r="B3152">
        <v>0</v>
      </c>
      <c r="C3152">
        <v>0</v>
      </c>
      <c r="D3152">
        <v>0</v>
      </c>
    </row>
    <row r="3153" spans="1:4" x14ac:dyDescent="0.35">
      <c r="A3153" s="16" t="s">
        <v>3010</v>
      </c>
      <c r="B3153">
        <v>0.1</v>
      </c>
      <c r="C3153">
        <v>2.5000000000000001E-2</v>
      </c>
      <c r="D3153">
        <v>2.5000000000000001E-2</v>
      </c>
    </row>
    <row r="3154" spans="1:4" x14ac:dyDescent="0.35">
      <c r="A3154" s="16">
        <v>66887</v>
      </c>
      <c r="B3154">
        <v>0</v>
      </c>
      <c r="C3154">
        <v>0.33400000000000002</v>
      </c>
      <c r="D3154">
        <v>0</v>
      </c>
    </row>
    <row r="3155" spans="1:4" x14ac:dyDescent="0.35">
      <c r="A3155" s="16" t="s">
        <v>3011</v>
      </c>
      <c r="B3155">
        <v>0</v>
      </c>
      <c r="C3155">
        <v>4.5300000000000002E-3</v>
      </c>
      <c r="D3155">
        <v>0</v>
      </c>
    </row>
    <row r="3156" spans="1:4" x14ac:dyDescent="0.35">
      <c r="A3156" s="16" t="s">
        <v>3012</v>
      </c>
      <c r="B3156">
        <v>0</v>
      </c>
      <c r="C3156">
        <v>4.5300000000000002E-3</v>
      </c>
      <c r="D3156">
        <v>0</v>
      </c>
    </row>
    <row r="3157" spans="1:4" x14ac:dyDescent="0.35">
      <c r="A3157" s="16" t="s">
        <v>3013</v>
      </c>
      <c r="B3157">
        <v>0.16700000000000001</v>
      </c>
      <c r="C3157">
        <v>1.4596199999999999</v>
      </c>
      <c r="D3157">
        <v>0</v>
      </c>
    </row>
    <row r="3158" spans="1:4" x14ac:dyDescent="0.35">
      <c r="A3158" s="16" t="s">
        <v>3014</v>
      </c>
      <c r="B3158">
        <v>0.25</v>
      </c>
      <c r="C3158">
        <v>3.3367100000000001</v>
      </c>
      <c r="D3158">
        <v>0</v>
      </c>
    </row>
    <row r="3159" spans="1:4" x14ac:dyDescent="0.35">
      <c r="A3159" s="16" t="s">
        <v>3015</v>
      </c>
      <c r="B3159">
        <v>0</v>
      </c>
      <c r="C3159">
        <v>8.1559999999999994E-2</v>
      </c>
      <c r="D3159">
        <v>8.1559999999999994E-2</v>
      </c>
    </row>
    <row r="3160" spans="1:4" x14ac:dyDescent="0.35">
      <c r="A3160" s="16" t="s">
        <v>3016</v>
      </c>
      <c r="B3160">
        <v>0.9133</v>
      </c>
      <c r="C3160">
        <v>2.8920000000000001E-2</v>
      </c>
      <c r="D3160">
        <v>2.8920000000000001E-2</v>
      </c>
    </row>
    <row r="3161" spans="1:4" x14ac:dyDescent="0.35">
      <c r="A3161" s="16" t="s">
        <v>3017</v>
      </c>
      <c r="B3161">
        <v>0</v>
      </c>
      <c r="C3161">
        <v>1.44983</v>
      </c>
      <c r="D3161">
        <v>0</v>
      </c>
    </row>
    <row r="3162" spans="1:4" x14ac:dyDescent="0.35">
      <c r="A3162" s="16" t="s">
        <v>3018</v>
      </c>
      <c r="B3162">
        <v>0</v>
      </c>
      <c r="C3162">
        <v>0</v>
      </c>
      <c r="D3162">
        <v>0</v>
      </c>
    </row>
    <row r="3163" spans="1:4" x14ac:dyDescent="0.35">
      <c r="A3163" s="16" t="s">
        <v>3019</v>
      </c>
      <c r="B3163">
        <v>0.74329999999999996</v>
      </c>
      <c r="C3163">
        <v>5.3170000000000002E-2</v>
      </c>
      <c r="D3163">
        <v>5.3170000000000002E-2</v>
      </c>
    </row>
    <row r="3164" spans="1:4" x14ac:dyDescent="0.35">
      <c r="A3164" s="16" t="s">
        <v>3020</v>
      </c>
      <c r="B3164">
        <v>0</v>
      </c>
      <c r="C3164">
        <v>4.5300000000000002E-3</v>
      </c>
      <c r="D3164">
        <v>0</v>
      </c>
    </row>
    <row r="3165" spans="1:4" x14ac:dyDescent="0.35">
      <c r="A3165" s="16" t="s">
        <v>3021</v>
      </c>
      <c r="B3165">
        <v>0.25</v>
      </c>
      <c r="C3165">
        <v>3.0339999999999998</v>
      </c>
      <c r="D3165">
        <v>0</v>
      </c>
    </row>
    <row r="3166" spans="1:4" x14ac:dyDescent="0.35">
      <c r="A3166" s="16">
        <v>103942</v>
      </c>
      <c r="B3166">
        <v>0.44330000000000003</v>
      </c>
      <c r="C3166">
        <v>2.7E-2</v>
      </c>
      <c r="D3166">
        <v>2.7E-2</v>
      </c>
    </row>
    <row r="3167" spans="1:4" x14ac:dyDescent="0.35">
      <c r="A3167" s="16" t="s">
        <v>208</v>
      </c>
      <c r="B3167">
        <v>0.6633</v>
      </c>
      <c r="C3167">
        <v>3.5799999999999998E-2</v>
      </c>
      <c r="D3167">
        <v>3.5799999999999998E-2</v>
      </c>
    </row>
    <row r="3168" spans="1:4" x14ac:dyDescent="0.35">
      <c r="A3168" s="16" t="s">
        <v>3022</v>
      </c>
      <c r="B3168">
        <v>0.16700000000000001</v>
      </c>
      <c r="C3168">
        <v>2.2000000000000001E-3</v>
      </c>
      <c r="D3168">
        <v>2.2000000000000001E-3</v>
      </c>
    </row>
    <row r="3169" spans="1:4" x14ac:dyDescent="0.35">
      <c r="A3169" s="16" t="s">
        <v>3023</v>
      </c>
      <c r="B3169">
        <v>0</v>
      </c>
      <c r="C3169">
        <v>4.5300000000000002E-3</v>
      </c>
      <c r="D3169">
        <v>0</v>
      </c>
    </row>
    <row r="3170" spans="1:4" x14ac:dyDescent="0.35">
      <c r="A3170" s="16" t="s">
        <v>3024</v>
      </c>
      <c r="B3170">
        <v>0.17</v>
      </c>
      <c r="C3170">
        <v>1.53624</v>
      </c>
      <c r="D3170">
        <v>0</v>
      </c>
    </row>
    <row r="3171" spans="1:4" x14ac:dyDescent="0.35">
      <c r="A3171" s="16" t="s">
        <v>3025</v>
      </c>
      <c r="B3171">
        <v>0.125</v>
      </c>
      <c r="C3171">
        <v>0.46504000000000001</v>
      </c>
      <c r="D3171">
        <v>0</v>
      </c>
    </row>
    <row r="3172" spans="1:4" x14ac:dyDescent="0.35">
      <c r="A3172" s="16" t="s">
        <v>3026</v>
      </c>
      <c r="B3172">
        <v>0</v>
      </c>
      <c r="C3172">
        <v>8.3300000000000006E-3</v>
      </c>
      <c r="D3172">
        <v>0</v>
      </c>
    </row>
    <row r="3173" spans="1:4" x14ac:dyDescent="0.35">
      <c r="A3173" s="16">
        <v>104951</v>
      </c>
      <c r="B3173">
        <v>0.6633</v>
      </c>
      <c r="C3173">
        <v>3.8190000000000002E-2</v>
      </c>
      <c r="D3173">
        <v>3.8190000000000002E-2</v>
      </c>
    </row>
    <row r="3174" spans="1:4" x14ac:dyDescent="0.35">
      <c r="A3174" s="16" t="s">
        <v>3027</v>
      </c>
      <c r="B3174">
        <v>0</v>
      </c>
      <c r="C3174">
        <v>1.4</v>
      </c>
      <c r="D3174">
        <v>0</v>
      </c>
    </row>
    <row r="3175" spans="1:4" x14ac:dyDescent="0.35">
      <c r="A3175" s="16" t="s">
        <v>3028</v>
      </c>
      <c r="B3175">
        <v>0.4133</v>
      </c>
      <c r="C3175">
        <v>3.0339999999999999E-2</v>
      </c>
      <c r="D3175">
        <v>3.0339999999999999E-2</v>
      </c>
    </row>
    <row r="3176" spans="1:4" x14ac:dyDescent="0.35">
      <c r="A3176" s="16" t="s">
        <v>3029</v>
      </c>
      <c r="B3176">
        <v>0.2</v>
      </c>
      <c r="C3176">
        <v>0.13816999999999999</v>
      </c>
      <c r="D3176">
        <v>0.13816999999999999</v>
      </c>
    </row>
    <row r="3177" spans="1:4" x14ac:dyDescent="0.35">
      <c r="A3177" s="16" t="s">
        <v>3030</v>
      </c>
      <c r="B3177">
        <v>0</v>
      </c>
      <c r="C3177">
        <v>4.5300000000000002E-3</v>
      </c>
      <c r="D3177">
        <v>0</v>
      </c>
    </row>
    <row r="3178" spans="1:4" x14ac:dyDescent="0.35">
      <c r="A3178" s="16" t="s">
        <v>3031</v>
      </c>
      <c r="B3178">
        <v>0.17</v>
      </c>
      <c r="C3178">
        <v>2</v>
      </c>
      <c r="D3178">
        <v>0</v>
      </c>
    </row>
    <row r="3179" spans="1:4" x14ac:dyDescent="0.35">
      <c r="A3179" s="16" t="s">
        <v>3032</v>
      </c>
      <c r="B3179">
        <v>0.16700000000000001</v>
      </c>
      <c r="C3179">
        <v>0.58660000000000001</v>
      </c>
      <c r="D3179">
        <v>0</v>
      </c>
    </row>
    <row r="3180" spans="1:4" x14ac:dyDescent="0.35">
      <c r="A3180" s="16" t="s">
        <v>3033</v>
      </c>
      <c r="B3180">
        <v>0.125</v>
      </c>
      <c r="C3180">
        <v>0.46504000000000001</v>
      </c>
      <c r="D3180">
        <v>0</v>
      </c>
    </row>
    <row r="3181" spans="1:4" x14ac:dyDescent="0.35">
      <c r="A3181" s="16" t="s">
        <v>3034</v>
      </c>
      <c r="B3181">
        <v>0.125</v>
      </c>
      <c r="C3181">
        <v>0.24709</v>
      </c>
      <c r="D3181">
        <v>0</v>
      </c>
    </row>
    <row r="3182" spans="1:4" x14ac:dyDescent="0.35">
      <c r="A3182" s="16" t="s">
        <v>3035</v>
      </c>
      <c r="B3182">
        <v>0.125</v>
      </c>
      <c r="C3182">
        <v>0.15873000000000001</v>
      </c>
      <c r="D3182">
        <v>0</v>
      </c>
    </row>
    <row r="3183" spans="1:4" x14ac:dyDescent="0.35">
      <c r="A3183" s="16" t="s">
        <v>3036</v>
      </c>
      <c r="B3183">
        <v>0.125</v>
      </c>
      <c r="C3183">
        <v>0.19392999999999999</v>
      </c>
      <c r="D3183">
        <v>0</v>
      </c>
    </row>
    <row r="3184" spans="1:4" x14ac:dyDescent="0.35">
      <c r="A3184" s="16" t="s">
        <v>3037</v>
      </c>
      <c r="B3184">
        <v>0.66662999999999994</v>
      </c>
      <c r="C3184">
        <v>1.7239999999999998E-2</v>
      </c>
      <c r="D3184">
        <v>1.7239999999999998E-2</v>
      </c>
    </row>
    <row r="3185" spans="1:4" x14ac:dyDescent="0.35">
      <c r="A3185" s="16" t="s">
        <v>3038</v>
      </c>
      <c r="B3185">
        <v>0</v>
      </c>
      <c r="C3185">
        <v>4.5300000000000002E-3</v>
      </c>
      <c r="D3185">
        <v>0</v>
      </c>
    </row>
    <row r="3186" spans="1:4" x14ac:dyDescent="0.35">
      <c r="A3186" s="16" t="s">
        <v>3039</v>
      </c>
      <c r="B3186">
        <v>0.125</v>
      </c>
      <c r="C3186">
        <v>1.5443499999999999</v>
      </c>
      <c r="D3186">
        <v>0</v>
      </c>
    </row>
    <row r="3187" spans="1:4" x14ac:dyDescent="0.35">
      <c r="A3187" s="16" t="s">
        <v>3040</v>
      </c>
      <c r="B3187">
        <v>0.125</v>
      </c>
      <c r="C3187">
        <v>0.31009999999999999</v>
      </c>
      <c r="D3187">
        <v>0</v>
      </c>
    </row>
    <row r="3188" spans="1:4" x14ac:dyDescent="0.35">
      <c r="A3188" s="16" t="s">
        <v>3041</v>
      </c>
      <c r="B3188">
        <v>0.16700000000000001</v>
      </c>
      <c r="C3188">
        <v>0.58464000000000005</v>
      </c>
      <c r="D3188">
        <v>0</v>
      </c>
    </row>
    <row r="3189" spans="1:4" x14ac:dyDescent="0.35">
      <c r="A3189" s="16" t="s">
        <v>3042</v>
      </c>
      <c r="B3189">
        <v>0.25</v>
      </c>
      <c r="C3189">
        <v>7.4999999999999997E-3</v>
      </c>
      <c r="D3189">
        <v>7.4999999999999997E-3</v>
      </c>
    </row>
    <row r="3190" spans="1:4" x14ac:dyDescent="0.35">
      <c r="A3190" s="16">
        <v>100322</v>
      </c>
      <c r="B3190">
        <v>0.17</v>
      </c>
      <c r="C3190">
        <v>0.37759999999999999</v>
      </c>
      <c r="D3190">
        <v>0.37759999999999999</v>
      </c>
    </row>
    <row r="3191" spans="1:4" x14ac:dyDescent="0.35">
      <c r="A3191" s="16">
        <v>104736</v>
      </c>
      <c r="B3191">
        <v>0</v>
      </c>
      <c r="C3191">
        <v>0.33400000000000002</v>
      </c>
      <c r="D3191">
        <v>0</v>
      </c>
    </row>
    <row r="3192" spans="1:4" x14ac:dyDescent="0.35">
      <c r="A3192" s="16" t="s">
        <v>3043</v>
      </c>
      <c r="B3192">
        <v>0</v>
      </c>
      <c r="C3192">
        <v>1.4634199999999999</v>
      </c>
      <c r="D3192">
        <v>0</v>
      </c>
    </row>
    <row r="3193" spans="1:4" x14ac:dyDescent="0.35">
      <c r="A3193" s="16" t="s">
        <v>3044</v>
      </c>
      <c r="B3193">
        <v>0</v>
      </c>
      <c r="C3193">
        <v>4.5300000000000002E-3</v>
      </c>
      <c r="D3193">
        <v>0</v>
      </c>
    </row>
    <row r="3194" spans="1:4" x14ac:dyDescent="0.35">
      <c r="A3194" s="16" t="s">
        <v>3045</v>
      </c>
      <c r="B3194">
        <v>0</v>
      </c>
      <c r="C3194">
        <v>0.35</v>
      </c>
      <c r="D3194">
        <v>0</v>
      </c>
    </row>
    <row r="3195" spans="1:4" x14ac:dyDescent="0.35">
      <c r="A3195" s="16" t="s">
        <v>3046</v>
      </c>
      <c r="B3195">
        <v>0.16700000000000001</v>
      </c>
      <c r="C3195">
        <v>2.5887799999999999</v>
      </c>
      <c r="D3195">
        <v>0</v>
      </c>
    </row>
    <row r="3196" spans="1:4" x14ac:dyDescent="0.35">
      <c r="A3196" s="16" t="s">
        <v>3047</v>
      </c>
      <c r="B3196">
        <v>0.16700000000000001</v>
      </c>
      <c r="C3196">
        <v>0.05</v>
      </c>
      <c r="D3196">
        <v>0</v>
      </c>
    </row>
    <row r="3197" spans="1:4" x14ac:dyDescent="0.35">
      <c r="A3197" s="16" t="s">
        <v>3048</v>
      </c>
      <c r="B3197">
        <v>0.58030000000000004</v>
      </c>
      <c r="C3197">
        <v>4.7820000000000001E-2</v>
      </c>
      <c r="D3197">
        <v>4.7820000000000001E-2</v>
      </c>
    </row>
    <row r="3198" spans="1:4" x14ac:dyDescent="0.35">
      <c r="A3198" s="16" t="s">
        <v>3049</v>
      </c>
      <c r="B3198">
        <v>0</v>
      </c>
      <c r="C3198">
        <v>4.5300000000000002E-3</v>
      </c>
      <c r="D3198">
        <v>0</v>
      </c>
    </row>
    <row r="3199" spans="1:4" x14ac:dyDescent="0.35">
      <c r="A3199" s="16" t="s">
        <v>3050</v>
      </c>
      <c r="B3199">
        <v>0</v>
      </c>
      <c r="C3199">
        <v>4.5300000000000002E-3</v>
      </c>
      <c r="D3199">
        <v>0</v>
      </c>
    </row>
    <row r="3200" spans="1:4" x14ac:dyDescent="0.35">
      <c r="A3200" s="16" t="s">
        <v>3051</v>
      </c>
      <c r="B3200">
        <v>0.16700000000000001</v>
      </c>
      <c r="C3200">
        <v>1.4</v>
      </c>
      <c r="D3200">
        <v>0</v>
      </c>
    </row>
    <row r="3201" spans="1:4" x14ac:dyDescent="0.35">
      <c r="A3201" s="16" t="s">
        <v>3052</v>
      </c>
      <c r="B3201">
        <v>0.16700000000000001</v>
      </c>
      <c r="C3201">
        <v>2</v>
      </c>
      <c r="D3201">
        <v>0</v>
      </c>
    </row>
    <row r="3202" spans="1:4" x14ac:dyDescent="0.35">
      <c r="A3202" s="16" t="s">
        <v>3053</v>
      </c>
      <c r="B3202">
        <v>0.16700000000000001</v>
      </c>
      <c r="C3202">
        <v>3</v>
      </c>
      <c r="D3202">
        <v>0</v>
      </c>
    </row>
    <row r="3203" spans="1:4" x14ac:dyDescent="0.35">
      <c r="A3203" s="16" t="s">
        <v>3054</v>
      </c>
      <c r="B3203">
        <v>0</v>
      </c>
      <c r="C3203">
        <v>0.03</v>
      </c>
      <c r="D3203">
        <v>0</v>
      </c>
    </row>
    <row r="3204" spans="1:4" x14ac:dyDescent="0.35">
      <c r="A3204" s="16" t="s">
        <v>3055</v>
      </c>
      <c r="B3204">
        <v>0.125</v>
      </c>
      <c r="C3204">
        <v>0.20452999999999999</v>
      </c>
      <c r="D3204">
        <v>0</v>
      </c>
    </row>
    <row r="3205" spans="1:4" x14ac:dyDescent="0.35">
      <c r="A3205" s="16" t="s">
        <v>227</v>
      </c>
      <c r="B3205">
        <v>0.16700000000000001</v>
      </c>
      <c r="C3205">
        <v>2.1899999999999999E-2</v>
      </c>
      <c r="D3205">
        <v>2.1899999999999999E-2</v>
      </c>
    </row>
    <row r="3206" spans="1:4" x14ac:dyDescent="0.35">
      <c r="A3206" s="16" t="s">
        <v>3056</v>
      </c>
      <c r="B3206">
        <v>0.6633</v>
      </c>
      <c r="C3206">
        <v>5.7209999999999997E-2</v>
      </c>
      <c r="D3206">
        <v>5.7209999999999997E-2</v>
      </c>
    </row>
    <row r="3207" spans="1:4" x14ac:dyDescent="0.35">
      <c r="A3207" s="16" t="s">
        <v>3057</v>
      </c>
      <c r="B3207">
        <v>0</v>
      </c>
      <c r="C3207">
        <v>7.28E-3</v>
      </c>
      <c r="D3207">
        <v>0</v>
      </c>
    </row>
    <row r="3208" spans="1:4" x14ac:dyDescent="0.35">
      <c r="A3208" s="16" t="s">
        <v>3058</v>
      </c>
      <c r="B3208">
        <v>0</v>
      </c>
      <c r="C3208">
        <v>2.7100000000000002E-3</v>
      </c>
      <c r="D3208">
        <v>0</v>
      </c>
    </row>
    <row r="3209" spans="1:4" x14ac:dyDescent="0.35">
      <c r="A3209" s="16" t="s">
        <v>3059</v>
      </c>
      <c r="B3209">
        <v>0.16700000000000001</v>
      </c>
      <c r="C3209">
        <v>0.45</v>
      </c>
      <c r="D3209">
        <v>0</v>
      </c>
    </row>
    <row r="3210" spans="1:4" x14ac:dyDescent="0.35">
      <c r="A3210" s="16" t="s">
        <v>3060</v>
      </c>
      <c r="B3210">
        <v>0.125</v>
      </c>
      <c r="C3210">
        <v>2</v>
      </c>
      <c r="D3210">
        <v>0</v>
      </c>
    </row>
    <row r="3211" spans="1:4" x14ac:dyDescent="0.35">
      <c r="A3211" s="16" t="s">
        <v>3061</v>
      </c>
      <c r="B3211">
        <v>0.17</v>
      </c>
      <c r="C3211">
        <v>2</v>
      </c>
      <c r="D3211">
        <v>0</v>
      </c>
    </row>
    <row r="3212" spans="1:4" x14ac:dyDescent="0.35">
      <c r="A3212" s="16" t="s">
        <v>3062</v>
      </c>
      <c r="B3212">
        <v>0</v>
      </c>
      <c r="C3212">
        <v>8</v>
      </c>
      <c r="D3212">
        <v>0</v>
      </c>
    </row>
    <row r="3213" spans="1:4" x14ac:dyDescent="0.35">
      <c r="A3213" s="16" t="s">
        <v>3063</v>
      </c>
      <c r="B3213">
        <v>0</v>
      </c>
      <c r="C3213">
        <v>2.5729999999999999E-2</v>
      </c>
      <c r="D3213">
        <v>0</v>
      </c>
    </row>
    <row r="3214" spans="1:4" x14ac:dyDescent="0.35">
      <c r="A3214" s="16">
        <v>101241</v>
      </c>
      <c r="B3214">
        <v>0.33</v>
      </c>
      <c r="C3214">
        <v>0.54098000000000002</v>
      </c>
      <c r="D3214">
        <v>0.54098000000000002</v>
      </c>
    </row>
    <row r="3215" spans="1:4" x14ac:dyDescent="0.35">
      <c r="A3215" s="16" t="s">
        <v>3064</v>
      </c>
      <c r="B3215">
        <v>0.74329999999999996</v>
      </c>
      <c r="C3215">
        <v>1.223E-2</v>
      </c>
      <c r="D3215">
        <v>1.223E-2</v>
      </c>
    </row>
    <row r="3216" spans="1:4" x14ac:dyDescent="0.35">
      <c r="A3216" s="16" t="s">
        <v>3065</v>
      </c>
      <c r="B3216">
        <v>0.9133</v>
      </c>
      <c r="C3216">
        <v>0.10920000000000001</v>
      </c>
      <c r="D3216">
        <v>0.10920000000000001</v>
      </c>
    </row>
    <row r="3217" spans="1:4" x14ac:dyDescent="0.35">
      <c r="A3217" s="16" t="s">
        <v>3066</v>
      </c>
      <c r="B3217">
        <v>0.25</v>
      </c>
      <c r="C3217">
        <v>8</v>
      </c>
      <c r="D3217">
        <v>0</v>
      </c>
    </row>
    <row r="3218" spans="1:4" x14ac:dyDescent="0.35">
      <c r="A3218" s="16" t="s">
        <v>3067</v>
      </c>
      <c r="B3218">
        <v>0.25</v>
      </c>
      <c r="C3218">
        <v>0.25452999999999998</v>
      </c>
      <c r="D3218">
        <v>0</v>
      </c>
    </row>
    <row r="3219" spans="1:4" x14ac:dyDescent="0.35">
      <c r="A3219" s="16" t="s">
        <v>3068</v>
      </c>
      <c r="B3219">
        <v>0.75</v>
      </c>
      <c r="C3219">
        <v>2.1669999999999998E-2</v>
      </c>
      <c r="D3219">
        <v>2.1669999999999998E-2</v>
      </c>
    </row>
    <row r="3220" spans="1:4" x14ac:dyDescent="0.35">
      <c r="A3220" s="16" t="s">
        <v>3069</v>
      </c>
      <c r="B3220">
        <v>8.3000000000000004E-2</v>
      </c>
      <c r="C3220">
        <v>8.3000000000000004E-2</v>
      </c>
      <c r="D3220">
        <v>8.3000000000000004E-2</v>
      </c>
    </row>
    <row r="3221" spans="1:4" x14ac:dyDescent="0.35">
      <c r="A3221" s="16">
        <v>105624</v>
      </c>
      <c r="B3221">
        <v>0</v>
      </c>
      <c r="C3221">
        <v>8.3300000000000006E-3</v>
      </c>
      <c r="D3221">
        <v>0</v>
      </c>
    </row>
    <row r="3222" spans="1:4" x14ac:dyDescent="0.35">
      <c r="A3222" s="16">
        <v>105944</v>
      </c>
      <c r="B3222">
        <v>0.24929999999999999</v>
      </c>
      <c r="C3222">
        <v>3.0899999999999999E-3</v>
      </c>
      <c r="D3222">
        <v>3.0899999999999999E-3</v>
      </c>
    </row>
    <row r="3223" spans="1:4" x14ac:dyDescent="0.35">
      <c r="A3223" s="16" t="s">
        <v>3070</v>
      </c>
      <c r="B3223">
        <v>0</v>
      </c>
      <c r="C3223">
        <v>2.7100000000000002E-3</v>
      </c>
      <c r="D3223">
        <v>0</v>
      </c>
    </row>
    <row r="3224" spans="1:4" x14ac:dyDescent="0.35">
      <c r="A3224" s="16" t="s">
        <v>3071</v>
      </c>
      <c r="B3224">
        <v>0.5</v>
      </c>
      <c r="C3224">
        <v>0.08</v>
      </c>
      <c r="D3224">
        <v>0</v>
      </c>
    </row>
    <row r="3225" spans="1:4" x14ac:dyDescent="0.35">
      <c r="A3225" s="16" t="s">
        <v>3072</v>
      </c>
      <c r="B3225">
        <v>0</v>
      </c>
      <c r="C3225">
        <v>0.18</v>
      </c>
      <c r="D3225">
        <v>0</v>
      </c>
    </row>
    <row r="3226" spans="1:4" x14ac:dyDescent="0.35">
      <c r="A3226" s="16" t="s">
        <v>3073</v>
      </c>
      <c r="B3226">
        <v>0.25</v>
      </c>
      <c r="C3226">
        <v>3.3457699999999999</v>
      </c>
      <c r="D3226">
        <v>0</v>
      </c>
    </row>
    <row r="3227" spans="1:4" x14ac:dyDescent="0.35">
      <c r="A3227" s="16">
        <v>100411</v>
      </c>
      <c r="B3227">
        <v>0.16700000000000001</v>
      </c>
      <c r="C3227">
        <v>0.04</v>
      </c>
      <c r="D3227">
        <v>0.04</v>
      </c>
    </row>
    <row r="3228" spans="1:4" x14ac:dyDescent="0.35">
      <c r="A3228" s="16" t="s">
        <v>3074</v>
      </c>
      <c r="B3228">
        <v>0</v>
      </c>
      <c r="C3228">
        <v>4.5300000000000002E-3</v>
      </c>
      <c r="D3228">
        <v>0</v>
      </c>
    </row>
    <row r="3229" spans="1:4" x14ac:dyDescent="0.35">
      <c r="A3229" s="16" t="s">
        <v>3075</v>
      </c>
      <c r="B3229">
        <v>0</v>
      </c>
      <c r="C3229">
        <v>4.5300000000000002E-3</v>
      </c>
      <c r="D3229">
        <v>0</v>
      </c>
    </row>
    <row r="3230" spans="1:4" x14ac:dyDescent="0.35">
      <c r="A3230" s="16">
        <v>101101</v>
      </c>
      <c r="B3230">
        <v>0.82996999999999999</v>
      </c>
      <c r="C3230">
        <v>6.565E-2</v>
      </c>
      <c r="D3230">
        <v>6.565E-2</v>
      </c>
    </row>
    <row r="3231" spans="1:4" x14ac:dyDescent="0.35">
      <c r="A3231" s="16" t="s">
        <v>3076</v>
      </c>
      <c r="B3231">
        <v>0</v>
      </c>
      <c r="C3231">
        <v>0</v>
      </c>
      <c r="D3231">
        <v>0</v>
      </c>
    </row>
    <row r="3232" spans="1:4" x14ac:dyDescent="0.35">
      <c r="A3232" s="16" t="s">
        <v>3077</v>
      </c>
      <c r="B3232">
        <v>0</v>
      </c>
      <c r="C3232">
        <v>4.5300000000000002E-3</v>
      </c>
      <c r="D3232">
        <v>0</v>
      </c>
    </row>
    <row r="3233" spans="1:4" x14ac:dyDescent="0.35">
      <c r="A3233" s="16" t="s">
        <v>3078</v>
      </c>
      <c r="B3233">
        <v>0.125</v>
      </c>
      <c r="C3233">
        <v>0.24</v>
      </c>
      <c r="D3233">
        <v>0</v>
      </c>
    </row>
    <row r="3234" spans="1:4" x14ac:dyDescent="0.35">
      <c r="A3234" s="16" t="s">
        <v>3079</v>
      </c>
      <c r="B3234">
        <v>0.17</v>
      </c>
      <c r="C3234">
        <v>1.2952999999999999</v>
      </c>
      <c r="D3234">
        <v>0</v>
      </c>
    </row>
    <row r="3235" spans="1:4" x14ac:dyDescent="0.35">
      <c r="A3235" s="16" t="s">
        <v>3080</v>
      </c>
      <c r="B3235">
        <v>0.16700000000000001</v>
      </c>
      <c r="C3235">
        <v>0.57572999999999996</v>
      </c>
      <c r="D3235">
        <v>0</v>
      </c>
    </row>
    <row r="3236" spans="1:4" x14ac:dyDescent="0.35">
      <c r="A3236" s="16" t="s">
        <v>3081</v>
      </c>
      <c r="B3236">
        <v>0</v>
      </c>
      <c r="C3236">
        <v>4.5300000000000002E-3</v>
      </c>
      <c r="D3236">
        <v>0</v>
      </c>
    </row>
    <row r="3237" spans="1:4" x14ac:dyDescent="0.35">
      <c r="A3237" s="16" t="s">
        <v>3082</v>
      </c>
      <c r="B3237">
        <v>1.0832999999999999</v>
      </c>
      <c r="C3237">
        <v>0.16084000000000001</v>
      </c>
      <c r="D3237">
        <v>0.16084000000000001</v>
      </c>
    </row>
    <row r="3238" spans="1:4" x14ac:dyDescent="0.35">
      <c r="A3238" s="16" t="s">
        <v>3083</v>
      </c>
      <c r="B3238">
        <v>0</v>
      </c>
      <c r="C3238">
        <v>4.5300000000000002E-3</v>
      </c>
      <c r="D3238">
        <v>0</v>
      </c>
    </row>
    <row r="3239" spans="1:4" x14ac:dyDescent="0.35">
      <c r="A3239" s="16" t="s">
        <v>3084</v>
      </c>
      <c r="B3239">
        <v>0</v>
      </c>
      <c r="C3239">
        <v>4.5300000000000002E-3</v>
      </c>
      <c r="D3239">
        <v>0</v>
      </c>
    </row>
    <row r="3240" spans="1:4" x14ac:dyDescent="0.35">
      <c r="A3240" s="16" t="s">
        <v>3085</v>
      </c>
      <c r="B3240">
        <v>0</v>
      </c>
      <c r="C3240">
        <v>4.5300000000000002E-3</v>
      </c>
      <c r="D3240">
        <v>0</v>
      </c>
    </row>
    <row r="3241" spans="1:4" x14ac:dyDescent="0.35">
      <c r="A3241" s="16" t="s">
        <v>3086</v>
      </c>
      <c r="B3241">
        <v>0</v>
      </c>
      <c r="C3241">
        <v>4.5300000000000002E-3</v>
      </c>
      <c r="D3241">
        <v>0</v>
      </c>
    </row>
    <row r="3242" spans="1:4" x14ac:dyDescent="0.35">
      <c r="A3242" s="16" t="s">
        <v>3087</v>
      </c>
      <c r="B3242">
        <v>0.25</v>
      </c>
      <c r="C3242">
        <v>2.8430599999999999</v>
      </c>
      <c r="D3242">
        <v>0</v>
      </c>
    </row>
    <row r="3243" spans="1:4" x14ac:dyDescent="0.35">
      <c r="A3243" s="16" t="s">
        <v>3088</v>
      </c>
      <c r="B3243">
        <v>0.25</v>
      </c>
      <c r="C3243">
        <v>3.3340000000000001</v>
      </c>
      <c r="D3243">
        <v>0</v>
      </c>
    </row>
    <row r="3244" spans="1:4" x14ac:dyDescent="0.35">
      <c r="A3244" s="16" t="s">
        <v>3089</v>
      </c>
      <c r="B3244">
        <v>0.16700000000000001</v>
      </c>
      <c r="C3244">
        <v>0.59113000000000004</v>
      </c>
      <c r="D3244">
        <v>0</v>
      </c>
    </row>
    <row r="3245" spans="1:4" x14ac:dyDescent="0.35">
      <c r="A3245" s="16" t="s">
        <v>3090</v>
      </c>
      <c r="B3245">
        <v>0.125</v>
      </c>
      <c r="C3245">
        <v>0.13994999999999999</v>
      </c>
      <c r="D3245">
        <v>0</v>
      </c>
    </row>
    <row r="3246" spans="1:4" x14ac:dyDescent="0.35">
      <c r="A3246" s="16" t="s">
        <v>3091</v>
      </c>
      <c r="B3246">
        <v>0</v>
      </c>
      <c r="C3246">
        <v>4.5300000000000002E-3</v>
      </c>
      <c r="D3246">
        <v>0</v>
      </c>
    </row>
    <row r="3247" spans="1:4" x14ac:dyDescent="0.35">
      <c r="A3247" s="16" t="s">
        <v>3092</v>
      </c>
      <c r="B3247">
        <v>0</v>
      </c>
      <c r="C3247">
        <v>4.5300000000000002E-3</v>
      </c>
      <c r="D3247">
        <v>0</v>
      </c>
    </row>
    <row r="3248" spans="1:4" x14ac:dyDescent="0.35">
      <c r="A3248" s="16">
        <v>81006</v>
      </c>
      <c r="B3248">
        <v>0</v>
      </c>
      <c r="C3248">
        <v>0.33400000000000002</v>
      </c>
      <c r="D3248">
        <v>0</v>
      </c>
    </row>
    <row r="3249" spans="1:4" x14ac:dyDescent="0.35">
      <c r="A3249" s="16" t="s">
        <v>3093</v>
      </c>
      <c r="B3249">
        <v>8.3000000000000004E-2</v>
      </c>
      <c r="C3249">
        <v>0.39</v>
      </c>
      <c r="D3249">
        <v>0</v>
      </c>
    </row>
    <row r="3250" spans="1:4" x14ac:dyDescent="0.35">
      <c r="A3250" s="16" t="s">
        <v>3094</v>
      </c>
      <c r="B3250">
        <v>0.125</v>
      </c>
      <c r="C3250">
        <v>0.5</v>
      </c>
      <c r="D3250">
        <v>0</v>
      </c>
    </row>
    <row r="3251" spans="1:4" x14ac:dyDescent="0.35">
      <c r="A3251" s="16" t="s">
        <v>3095</v>
      </c>
      <c r="B3251">
        <v>0.17</v>
      </c>
      <c r="C3251">
        <v>1.29077</v>
      </c>
      <c r="D3251">
        <v>0</v>
      </c>
    </row>
    <row r="3252" spans="1:4" x14ac:dyDescent="0.35">
      <c r="A3252" s="16" t="s">
        <v>3096</v>
      </c>
      <c r="B3252">
        <v>0.9133</v>
      </c>
      <c r="C3252">
        <v>8.7830000000000005E-2</v>
      </c>
      <c r="D3252">
        <v>8.7830000000000005E-2</v>
      </c>
    </row>
    <row r="3253" spans="1:4" x14ac:dyDescent="0.35">
      <c r="A3253" s="16" t="s">
        <v>3097</v>
      </c>
      <c r="B3253">
        <v>8.3000000000000004E-2</v>
      </c>
      <c r="C3253">
        <v>0.31</v>
      </c>
      <c r="D3253">
        <v>0</v>
      </c>
    </row>
    <row r="3254" spans="1:4" x14ac:dyDescent="0.35">
      <c r="A3254" s="16" t="s">
        <v>3098</v>
      </c>
      <c r="B3254">
        <v>0</v>
      </c>
      <c r="C3254">
        <v>4.5300000000000002E-3</v>
      </c>
      <c r="D3254">
        <v>0</v>
      </c>
    </row>
    <row r="3255" spans="1:4" x14ac:dyDescent="0.35">
      <c r="A3255" s="16" t="s">
        <v>3099</v>
      </c>
      <c r="B3255">
        <v>0</v>
      </c>
      <c r="C3255">
        <v>2.7100000000000002E-3</v>
      </c>
      <c r="D3255">
        <v>0</v>
      </c>
    </row>
    <row r="3256" spans="1:4" x14ac:dyDescent="0.35">
      <c r="A3256" s="16" t="s">
        <v>3100</v>
      </c>
      <c r="B3256">
        <v>0</v>
      </c>
      <c r="C3256">
        <v>0.18</v>
      </c>
      <c r="D3256">
        <v>0</v>
      </c>
    </row>
    <row r="3257" spans="1:4" x14ac:dyDescent="0.35">
      <c r="A3257" s="16" t="s">
        <v>3101</v>
      </c>
      <c r="B3257">
        <v>0.125</v>
      </c>
      <c r="C3257">
        <v>0.51288</v>
      </c>
      <c r="D3257">
        <v>0</v>
      </c>
    </row>
    <row r="3258" spans="1:4" x14ac:dyDescent="0.35">
      <c r="A3258" s="16" t="s">
        <v>3102</v>
      </c>
      <c r="B3258">
        <v>0.16700000000000001</v>
      </c>
      <c r="C3258">
        <v>3.5</v>
      </c>
      <c r="D3258">
        <v>0</v>
      </c>
    </row>
    <row r="3259" spans="1:4" x14ac:dyDescent="0.35">
      <c r="A3259" s="16" t="s">
        <v>3103</v>
      </c>
      <c r="B3259">
        <v>0.21</v>
      </c>
      <c r="C3259">
        <v>0.90452999999999995</v>
      </c>
      <c r="D3259">
        <v>0</v>
      </c>
    </row>
    <row r="3260" spans="1:4" x14ac:dyDescent="0.35">
      <c r="A3260" s="16" t="s">
        <v>3104</v>
      </c>
      <c r="B3260">
        <v>0.16700000000000001</v>
      </c>
      <c r="C3260">
        <v>4.0616000000000003</v>
      </c>
      <c r="D3260">
        <v>0</v>
      </c>
    </row>
    <row r="3261" spans="1:4" x14ac:dyDescent="0.35">
      <c r="A3261" s="16">
        <v>100114</v>
      </c>
      <c r="B3261">
        <v>0.49997000000000003</v>
      </c>
      <c r="C3261">
        <v>8.6999999999999994E-3</v>
      </c>
      <c r="D3261">
        <v>8.6999999999999994E-3</v>
      </c>
    </row>
    <row r="3262" spans="1:4" x14ac:dyDescent="0.35">
      <c r="A3262" s="16">
        <v>105005</v>
      </c>
      <c r="B3262">
        <v>0</v>
      </c>
      <c r="C3262">
        <v>7.2650000000000006E-2</v>
      </c>
      <c r="D3262">
        <v>0</v>
      </c>
    </row>
    <row r="3263" spans="1:4" x14ac:dyDescent="0.35">
      <c r="A3263" s="16">
        <v>105187</v>
      </c>
      <c r="B3263">
        <v>0</v>
      </c>
      <c r="C3263">
        <v>0</v>
      </c>
      <c r="D3263">
        <v>0</v>
      </c>
    </row>
    <row r="3264" spans="1:4" x14ac:dyDescent="0.35">
      <c r="A3264" s="16" t="s">
        <v>3105</v>
      </c>
      <c r="B3264">
        <v>0.84330000000000005</v>
      </c>
      <c r="C3264">
        <v>7.5130000000000002E-2</v>
      </c>
      <c r="D3264">
        <v>7.5130000000000002E-2</v>
      </c>
    </row>
    <row r="3265" spans="1:4" x14ac:dyDescent="0.35">
      <c r="A3265" s="16" t="s">
        <v>3106</v>
      </c>
      <c r="B3265">
        <v>0.4133</v>
      </c>
      <c r="C3265">
        <v>0.03</v>
      </c>
      <c r="D3265">
        <v>0.03</v>
      </c>
    </row>
    <row r="3266" spans="1:4" x14ac:dyDescent="0.35">
      <c r="A3266" s="16" t="s">
        <v>3107</v>
      </c>
      <c r="B3266">
        <v>0</v>
      </c>
      <c r="C3266">
        <v>0.03</v>
      </c>
      <c r="D3266">
        <v>0</v>
      </c>
    </row>
    <row r="3267" spans="1:4" x14ac:dyDescent="0.35">
      <c r="A3267" s="16" t="s">
        <v>244</v>
      </c>
      <c r="B3267">
        <v>0.16700000000000001</v>
      </c>
      <c r="C3267">
        <v>0.60277000000000003</v>
      </c>
      <c r="D3267">
        <v>0</v>
      </c>
    </row>
    <row r="3268" spans="1:4" x14ac:dyDescent="0.35">
      <c r="A3268" s="16" t="s">
        <v>3108</v>
      </c>
      <c r="B3268">
        <v>0.21</v>
      </c>
      <c r="C3268">
        <v>0.65</v>
      </c>
      <c r="D3268">
        <v>0</v>
      </c>
    </row>
    <row r="3269" spans="1:4" x14ac:dyDescent="0.35">
      <c r="A3269" s="16" t="s">
        <v>3109</v>
      </c>
      <c r="B3269">
        <v>0.125</v>
      </c>
      <c r="C3269">
        <v>0.17943000000000001</v>
      </c>
      <c r="D3269">
        <v>0</v>
      </c>
    </row>
    <row r="3270" spans="1:4" x14ac:dyDescent="0.35">
      <c r="A3270" s="16" t="s">
        <v>3110</v>
      </c>
      <c r="B3270">
        <v>0.08</v>
      </c>
      <c r="C3270">
        <v>4.2970000000000001E-2</v>
      </c>
      <c r="D3270">
        <v>4.2970000000000001E-2</v>
      </c>
    </row>
    <row r="3271" spans="1:4" x14ac:dyDescent="0.35">
      <c r="A3271" s="16" t="s">
        <v>3111</v>
      </c>
      <c r="B3271">
        <v>0</v>
      </c>
      <c r="C3271">
        <v>4.5300000000000002E-3</v>
      </c>
      <c r="D3271">
        <v>0</v>
      </c>
    </row>
    <row r="3272" spans="1:4" x14ac:dyDescent="0.35">
      <c r="A3272" s="16">
        <v>104417</v>
      </c>
      <c r="B3272">
        <v>0.76329999999999998</v>
      </c>
      <c r="C3272">
        <v>6.3990000000000005E-2</v>
      </c>
      <c r="D3272">
        <v>6.3990000000000005E-2</v>
      </c>
    </row>
    <row r="3273" spans="1:4" x14ac:dyDescent="0.35">
      <c r="A3273" s="16" t="s">
        <v>3112</v>
      </c>
      <c r="B3273">
        <v>0.16700000000000001</v>
      </c>
      <c r="C3273">
        <v>0.60277000000000003</v>
      </c>
      <c r="D3273">
        <v>0</v>
      </c>
    </row>
    <row r="3274" spans="1:4" x14ac:dyDescent="0.35">
      <c r="A3274" s="16" t="s">
        <v>3113</v>
      </c>
      <c r="B3274">
        <v>0.25</v>
      </c>
      <c r="C3274">
        <v>0.12018</v>
      </c>
      <c r="D3274">
        <v>0.12018</v>
      </c>
    </row>
    <row r="3275" spans="1:4" x14ac:dyDescent="0.35">
      <c r="A3275" s="16" t="s">
        <v>3114</v>
      </c>
      <c r="B3275">
        <v>0.17</v>
      </c>
      <c r="C3275">
        <v>2</v>
      </c>
      <c r="D3275">
        <v>0</v>
      </c>
    </row>
    <row r="3276" spans="1:4" x14ac:dyDescent="0.35">
      <c r="A3276" s="16" t="s">
        <v>3115</v>
      </c>
      <c r="B3276">
        <v>0.21</v>
      </c>
      <c r="C3276">
        <v>0.254</v>
      </c>
      <c r="D3276">
        <v>0</v>
      </c>
    </row>
    <row r="3277" spans="1:4" x14ac:dyDescent="0.35">
      <c r="A3277" s="16" t="s">
        <v>3116</v>
      </c>
      <c r="B3277">
        <v>0.21</v>
      </c>
      <c r="C3277">
        <v>0.65</v>
      </c>
      <c r="D3277">
        <v>0</v>
      </c>
    </row>
    <row r="3278" spans="1:4" x14ac:dyDescent="0.35">
      <c r="A3278" s="16">
        <v>100414</v>
      </c>
      <c r="B3278">
        <v>0.9133</v>
      </c>
      <c r="C3278">
        <v>0.2082</v>
      </c>
      <c r="D3278">
        <v>0.2082</v>
      </c>
    </row>
    <row r="3279" spans="1:4" x14ac:dyDescent="0.35">
      <c r="A3279" s="16">
        <v>101029</v>
      </c>
      <c r="B3279">
        <v>0.16700000000000001</v>
      </c>
      <c r="C3279">
        <v>8.77E-3</v>
      </c>
      <c r="D3279">
        <v>8.77E-3</v>
      </c>
    </row>
    <row r="3280" spans="1:4" x14ac:dyDescent="0.35">
      <c r="A3280" s="16" t="s">
        <v>3117</v>
      </c>
      <c r="B3280">
        <v>0</v>
      </c>
      <c r="C3280">
        <v>4.5300000000000002E-3</v>
      </c>
      <c r="D3280">
        <v>0</v>
      </c>
    </row>
    <row r="3281" spans="1:4" x14ac:dyDescent="0.35">
      <c r="A3281" s="16" t="s">
        <v>3118</v>
      </c>
      <c r="B3281">
        <v>0</v>
      </c>
      <c r="C3281">
        <v>0</v>
      </c>
      <c r="D3281">
        <v>0</v>
      </c>
    </row>
    <row r="3282" spans="1:4" x14ac:dyDescent="0.35">
      <c r="A3282" s="16" t="s">
        <v>286</v>
      </c>
      <c r="B3282">
        <v>0.1</v>
      </c>
      <c r="C3282">
        <v>6.6669999999999993E-2</v>
      </c>
      <c r="D3282">
        <v>6.6669999999999993E-2</v>
      </c>
    </row>
    <row r="3283" spans="1:4" x14ac:dyDescent="0.35">
      <c r="A3283" s="16" t="s">
        <v>3119</v>
      </c>
      <c r="B3283">
        <v>0</v>
      </c>
      <c r="C3283">
        <v>5.0689999999999999E-2</v>
      </c>
      <c r="D3283">
        <v>5.0689999999999999E-2</v>
      </c>
    </row>
    <row r="3284" spans="1:4" x14ac:dyDescent="0.35">
      <c r="A3284" s="16" t="s">
        <v>3120</v>
      </c>
      <c r="B3284">
        <v>0.16700000000000001</v>
      </c>
      <c r="C3284">
        <v>1.5301</v>
      </c>
      <c r="D3284">
        <v>0</v>
      </c>
    </row>
    <row r="3285" spans="1:4" x14ac:dyDescent="0.35">
      <c r="A3285" s="16">
        <v>100057</v>
      </c>
      <c r="B3285">
        <v>0.50029999999999997</v>
      </c>
      <c r="C3285">
        <v>7.127E-2</v>
      </c>
      <c r="D3285">
        <v>7.127E-2</v>
      </c>
    </row>
    <row r="3286" spans="1:4" x14ac:dyDescent="0.35">
      <c r="A3286" s="16">
        <v>101414</v>
      </c>
      <c r="B3286">
        <v>0</v>
      </c>
      <c r="C3286">
        <v>0.12</v>
      </c>
      <c r="D3286">
        <v>0.12</v>
      </c>
    </row>
    <row r="3287" spans="1:4" x14ac:dyDescent="0.35">
      <c r="A3287" s="16" t="s">
        <v>3121</v>
      </c>
      <c r="B3287">
        <v>0</v>
      </c>
      <c r="C3287">
        <v>4.5300000000000002E-3</v>
      </c>
      <c r="D3287">
        <v>0</v>
      </c>
    </row>
    <row r="3288" spans="1:4" x14ac:dyDescent="0.35">
      <c r="A3288" s="16" t="s">
        <v>3122</v>
      </c>
      <c r="B3288">
        <v>0.16700000000000001</v>
      </c>
      <c r="C3288">
        <v>3.4887800000000002</v>
      </c>
      <c r="D3288">
        <v>0</v>
      </c>
    </row>
    <row r="3289" spans="1:4" x14ac:dyDescent="0.35">
      <c r="A3289" s="16" t="s">
        <v>3123</v>
      </c>
      <c r="B3289">
        <v>0.16700000000000001</v>
      </c>
      <c r="C3289">
        <v>5.4933100000000001</v>
      </c>
      <c r="D3289">
        <v>0</v>
      </c>
    </row>
    <row r="3290" spans="1:4" x14ac:dyDescent="0.35">
      <c r="A3290" s="16" t="s">
        <v>80</v>
      </c>
      <c r="B3290">
        <v>0.125</v>
      </c>
      <c r="C3290">
        <v>4.1200000000000001E-2</v>
      </c>
      <c r="D3290">
        <v>0</v>
      </c>
    </row>
    <row r="3291" spans="1:4" x14ac:dyDescent="0.35">
      <c r="A3291" s="16" t="s">
        <v>3124</v>
      </c>
      <c r="B3291">
        <v>0.16700000000000001</v>
      </c>
      <c r="C3291">
        <v>0.59643000000000002</v>
      </c>
      <c r="D3291">
        <v>0</v>
      </c>
    </row>
    <row r="3292" spans="1:4" x14ac:dyDescent="0.35">
      <c r="A3292" s="16">
        <v>100005</v>
      </c>
      <c r="B3292">
        <v>0.26700000000000002</v>
      </c>
      <c r="C3292">
        <v>4.086E-2</v>
      </c>
      <c r="D3292">
        <v>4.086E-2</v>
      </c>
    </row>
    <row r="3293" spans="1:4" x14ac:dyDescent="0.35">
      <c r="A3293" s="16">
        <v>100965</v>
      </c>
      <c r="B3293">
        <v>0</v>
      </c>
      <c r="C3293">
        <v>3.9E-2</v>
      </c>
      <c r="D3293">
        <v>0</v>
      </c>
    </row>
    <row r="3294" spans="1:4" x14ac:dyDescent="0.35">
      <c r="A3294" s="16" t="s">
        <v>3125</v>
      </c>
      <c r="B3294">
        <v>0.25</v>
      </c>
      <c r="C3294">
        <v>1.2500000000000001E-2</v>
      </c>
      <c r="D3294">
        <v>1.2500000000000001E-2</v>
      </c>
    </row>
    <row r="3295" spans="1:4" x14ac:dyDescent="0.35">
      <c r="A3295" s="16" t="s">
        <v>3126</v>
      </c>
      <c r="B3295">
        <v>0</v>
      </c>
      <c r="C3295">
        <v>0</v>
      </c>
      <c r="D3295">
        <v>0</v>
      </c>
    </row>
    <row r="3296" spans="1:4" x14ac:dyDescent="0.35">
      <c r="A3296" s="16" t="s">
        <v>3127</v>
      </c>
      <c r="B3296">
        <v>0</v>
      </c>
      <c r="C3296">
        <v>4.5300000000000002E-3</v>
      </c>
      <c r="D3296">
        <v>0</v>
      </c>
    </row>
    <row r="3297" spans="1:4" x14ac:dyDescent="0.35">
      <c r="A3297" s="16" t="s">
        <v>3128</v>
      </c>
      <c r="B3297">
        <v>0.6633</v>
      </c>
      <c r="C3297">
        <v>1.3509999999999999E-2</v>
      </c>
      <c r="D3297">
        <v>1.3509999999999999E-2</v>
      </c>
    </row>
    <row r="3298" spans="1:4" x14ac:dyDescent="0.35">
      <c r="A3298" s="16" t="s">
        <v>3129</v>
      </c>
      <c r="B3298">
        <v>0.6633</v>
      </c>
      <c r="C3298">
        <v>8.0839999999999995E-2</v>
      </c>
      <c r="D3298">
        <v>8.0839999999999995E-2</v>
      </c>
    </row>
    <row r="3299" spans="1:4" x14ac:dyDescent="0.35">
      <c r="A3299" s="16" t="s">
        <v>3130</v>
      </c>
      <c r="B3299">
        <v>0.185</v>
      </c>
      <c r="C3299">
        <v>0.92</v>
      </c>
      <c r="D3299">
        <v>0</v>
      </c>
    </row>
    <row r="3300" spans="1:4" x14ac:dyDescent="0.35">
      <c r="A3300" s="16" t="s">
        <v>3131</v>
      </c>
      <c r="B3300">
        <v>0.125</v>
      </c>
      <c r="C3300">
        <v>0.16</v>
      </c>
      <c r="D3300">
        <v>0</v>
      </c>
    </row>
    <row r="3301" spans="1:4" x14ac:dyDescent="0.35">
      <c r="A3301" s="16">
        <v>104790</v>
      </c>
      <c r="B3301">
        <v>0</v>
      </c>
      <c r="C3301">
        <v>8.3300000000000006E-3</v>
      </c>
      <c r="D3301">
        <v>0</v>
      </c>
    </row>
    <row r="3302" spans="1:4" x14ac:dyDescent="0.35">
      <c r="A3302" s="16">
        <v>105786</v>
      </c>
      <c r="B3302">
        <v>0</v>
      </c>
      <c r="C3302">
        <v>1.82E-3</v>
      </c>
      <c r="D3302">
        <v>0</v>
      </c>
    </row>
    <row r="3303" spans="1:4" x14ac:dyDescent="0.35">
      <c r="A3303" s="16" t="s">
        <v>3132</v>
      </c>
      <c r="B3303">
        <v>0.17</v>
      </c>
      <c r="C3303">
        <v>1.75624</v>
      </c>
      <c r="D3303">
        <v>0</v>
      </c>
    </row>
    <row r="3304" spans="1:4" x14ac:dyDescent="0.35">
      <c r="A3304" s="16" t="s">
        <v>3133</v>
      </c>
      <c r="B3304">
        <v>0.17</v>
      </c>
      <c r="C3304">
        <v>5</v>
      </c>
      <c r="D3304">
        <v>0</v>
      </c>
    </row>
    <row r="3305" spans="1:4" x14ac:dyDescent="0.35">
      <c r="A3305" s="16" t="s">
        <v>3134</v>
      </c>
      <c r="B3305">
        <v>0</v>
      </c>
      <c r="C3305">
        <v>4.3800000000000002E-3</v>
      </c>
      <c r="D3305">
        <v>0</v>
      </c>
    </row>
    <row r="3306" spans="1:4" x14ac:dyDescent="0.35">
      <c r="A3306" s="16" t="s">
        <v>3135</v>
      </c>
      <c r="B3306">
        <v>0.25</v>
      </c>
      <c r="C3306">
        <v>1.01844</v>
      </c>
      <c r="D3306">
        <v>0</v>
      </c>
    </row>
    <row r="3307" spans="1:4" x14ac:dyDescent="0.35">
      <c r="A3307" s="16" t="s">
        <v>3136</v>
      </c>
      <c r="B3307">
        <v>0.25</v>
      </c>
      <c r="C3307">
        <v>8</v>
      </c>
      <c r="D3307">
        <v>0</v>
      </c>
    </row>
    <row r="3308" spans="1:4" x14ac:dyDescent="0.35">
      <c r="A3308" s="16">
        <v>103851</v>
      </c>
      <c r="B3308">
        <v>0.33</v>
      </c>
      <c r="C3308">
        <v>6.25E-2</v>
      </c>
      <c r="D3308">
        <v>6.25E-2</v>
      </c>
    </row>
    <row r="3309" spans="1:4" x14ac:dyDescent="0.35">
      <c r="A3309" s="16" t="s">
        <v>3137</v>
      </c>
      <c r="B3309">
        <v>0.16700000000000001</v>
      </c>
      <c r="C3309">
        <v>9.1670000000000001E-2</v>
      </c>
      <c r="D3309">
        <v>9.1670000000000001E-2</v>
      </c>
    </row>
    <row r="3310" spans="1:4" x14ac:dyDescent="0.35">
      <c r="A3310" s="16" t="s">
        <v>3138</v>
      </c>
      <c r="B3310">
        <v>0</v>
      </c>
      <c r="C3310">
        <v>0.13114999999999999</v>
      </c>
      <c r="D3310">
        <v>0</v>
      </c>
    </row>
    <row r="3311" spans="1:4" x14ac:dyDescent="0.35">
      <c r="A3311" s="16" t="s">
        <v>3139</v>
      </c>
      <c r="B3311">
        <v>0.33</v>
      </c>
      <c r="C3311">
        <v>6.0299999999999998E-3</v>
      </c>
      <c r="D3311">
        <v>6.0299999999999998E-3</v>
      </c>
    </row>
    <row r="3312" spans="1:4" x14ac:dyDescent="0.35">
      <c r="A3312" s="16" t="s">
        <v>3140</v>
      </c>
      <c r="B3312">
        <v>0</v>
      </c>
      <c r="C3312">
        <v>4.5300000000000002E-3</v>
      </c>
      <c r="D3312">
        <v>0</v>
      </c>
    </row>
    <row r="3313" spans="1:4" x14ac:dyDescent="0.35">
      <c r="A3313" s="16" t="s">
        <v>3141</v>
      </c>
      <c r="B3313">
        <v>0</v>
      </c>
      <c r="C3313">
        <v>2.7100000000000002E-3</v>
      </c>
      <c r="D3313">
        <v>0</v>
      </c>
    </row>
    <row r="3314" spans="1:4" x14ac:dyDescent="0.35">
      <c r="A3314" s="16" t="s">
        <v>3142</v>
      </c>
      <c r="B3314">
        <v>0.16700000000000001</v>
      </c>
      <c r="C3314">
        <v>0.45</v>
      </c>
      <c r="D3314">
        <v>0</v>
      </c>
    </row>
    <row r="3315" spans="1:4" x14ac:dyDescent="0.35">
      <c r="A3315" s="16" t="s">
        <v>110</v>
      </c>
      <c r="B3315">
        <v>0.125</v>
      </c>
      <c r="C3315">
        <v>0.18953</v>
      </c>
      <c r="D3315">
        <v>0</v>
      </c>
    </row>
    <row r="3316" spans="1:4" x14ac:dyDescent="0.35">
      <c r="A3316" s="16" t="s">
        <v>3143</v>
      </c>
      <c r="B3316">
        <v>0</v>
      </c>
      <c r="C3316">
        <v>0.14141999999999999</v>
      </c>
      <c r="D3316">
        <v>0.14141999999999999</v>
      </c>
    </row>
    <row r="3317" spans="1:4" x14ac:dyDescent="0.35">
      <c r="A3317" s="16">
        <v>100553</v>
      </c>
      <c r="B3317">
        <v>0</v>
      </c>
      <c r="C3317">
        <v>5.9060000000000001E-2</v>
      </c>
      <c r="D3317">
        <v>0</v>
      </c>
    </row>
    <row r="3318" spans="1:4" x14ac:dyDescent="0.35">
      <c r="A3318" s="16" t="s">
        <v>3144</v>
      </c>
      <c r="B3318">
        <v>0</v>
      </c>
      <c r="C3318">
        <v>2.5729999999999999E-2</v>
      </c>
      <c r="D3318">
        <v>0</v>
      </c>
    </row>
    <row r="3319" spans="1:4" x14ac:dyDescent="0.35">
      <c r="A3319" s="16" t="s">
        <v>3145</v>
      </c>
      <c r="B3319">
        <v>0</v>
      </c>
      <c r="C3319">
        <v>4.5300000000000002E-3</v>
      </c>
      <c r="D3319">
        <v>0</v>
      </c>
    </row>
    <row r="3320" spans="1:4" x14ac:dyDescent="0.35">
      <c r="A3320" s="16">
        <v>101239</v>
      </c>
      <c r="B3320">
        <v>1.0829599999999999</v>
      </c>
      <c r="C3320">
        <v>7.6730000000000007E-2</v>
      </c>
      <c r="D3320">
        <v>7.6730000000000007E-2</v>
      </c>
    </row>
    <row r="3321" spans="1:4" x14ac:dyDescent="0.35">
      <c r="A3321" s="16">
        <v>101571</v>
      </c>
      <c r="B3321">
        <v>0.83330000000000004</v>
      </c>
      <c r="C3321">
        <v>6.1600000000000002E-2</v>
      </c>
      <c r="D3321">
        <v>6.1600000000000002E-2</v>
      </c>
    </row>
    <row r="3322" spans="1:4" x14ac:dyDescent="0.35">
      <c r="A3322" s="16" t="s">
        <v>3146</v>
      </c>
      <c r="B3322">
        <v>0.16700000000000001</v>
      </c>
      <c r="C3322">
        <v>0.25</v>
      </c>
      <c r="D3322">
        <v>0</v>
      </c>
    </row>
    <row r="3323" spans="1:4" x14ac:dyDescent="0.35">
      <c r="A3323" s="16" t="s">
        <v>3147</v>
      </c>
      <c r="B3323">
        <v>0.99329999999999996</v>
      </c>
      <c r="C3323">
        <v>0.19222</v>
      </c>
      <c r="D3323">
        <v>0.19222</v>
      </c>
    </row>
    <row r="3324" spans="1:4" x14ac:dyDescent="0.35">
      <c r="A3324" s="16" t="s">
        <v>3148</v>
      </c>
      <c r="B3324">
        <v>8.3000000000000004E-2</v>
      </c>
      <c r="C3324">
        <v>0.23</v>
      </c>
      <c r="D3324">
        <v>0</v>
      </c>
    </row>
    <row r="3325" spans="1:4" x14ac:dyDescent="0.35">
      <c r="A3325" s="16" t="s">
        <v>3149</v>
      </c>
      <c r="B3325">
        <v>0.74329999999999996</v>
      </c>
      <c r="C3325">
        <v>9.8330000000000001E-2</v>
      </c>
      <c r="D3325">
        <v>9.8330000000000001E-2</v>
      </c>
    </row>
    <row r="3326" spans="1:4" x14ac:dyDescent="0.35">
      <c r="A3326" s="16" t="s">
        <v>3150</v>
      </c>
      <c r="B3326">
        <v>0.21</v>
      </c>
      <c r="C3326">
        <v>0.28499999999999998</v>
      </c>
      <c r="D3326">
        <v>0</v>
      </c>
    </row>
    <row r="3327" spans="1:4" x14ac:dyDescent="0.35">
      <c r="A3327" s="16" t="s">
        <v>3151</v>
      </c>
      <c r="B3327">
        <v>0.13333999999999999</v>
      </c>
      <c r="C3327">
        <v>3.13225</v>
      </c>
      <c r="D3327">
        <v>0</v>
      </c>
    </row>
    <row r="3328" spans="1:4" x14ac:dyDescent="0.35">
      <c r="A3328" s="16" t="s">
        <v>3152</v>
      </c>
      <c r="B3328">
        <v>0.16700000000000001</v>
      </c>
      <c r="C3328">
        <v>4.0000000000000003E-5</v>
      </c>
      <c r="D3328">
        <v>0</v>
      </c>
    </row>
    <row r="3329" spans="1:4" x14ac:dyDescent="0.35">
      <c r="A3329" s="16">
        <v>101403</v>
      </c>
      <c r="B3329">
        <v>1.0832999999999999</v>
      </c>
      <c r="C3329">
        <v>4.9439999999999998E-2</v>
      </c>
      <c r="D3329">
        <v>4.9439999999999998E-2</v>
      </c>
    </row>
    <row r="3330" spans="1:4" x14ac:dyDescent="0.35">
      <c r="A3330" s="16" t="s">
        <v>3153</v>
      </c>
      <c r="B3330">
        <v>0</v>
      </c>
      <c r="C3330">
        <v>2.7100000000000002E-3</v>
      </c>
      <c r="D3330">
        <v>0</v>
      </c>
    </row>
    <row r="3331" spans="1:4" x14ac:dyDescent="0.35">
      <c r="A3331" s="16" t="s">
        <v>3154</v>
      </c>
      <c r="B3331">
        <v>0.33833000000000002</v>
      </c>
      <c r="C3331">
        <v>0.12725</v>
      </c>
      <c r="D3331">
        <v>0.12695000000000001</v>
      </c>
    </row>
    <row r="3332" spans="1:4" x14ac:dyDescent="0.35">
      <c r="A3332" s="16" t="s">
        <v>3155</v>
      </c>
      <c r="B3332">
        <v>8.3000000000000004E-2</v>
      </c>
      <c r="C3332">
        <v>0.31</v>
      </c>
      <c r="D3332">
        <v>0</v>
      </c>
    </row>
    <row r="3333" spans="1:4" x14ac:dyDescent="0.35">
      <c r="A3333" s="16" t="s">
        <v>3156</v>
      </c>
      <c r="B3333">
        <v>0</v>
      </c>
      <c r="C3333">
        <v>4.5300000000000002E-3</v>
      </c>
      <c r="D3333">
        <v>0</v>
      </c>
    </row>
    <row r="3334" spans="1:4" x14ac:dyDescent="0.35">
      <c r="A3334" s="16" t="s">
        <v>3157</v>
      </c>
      <c r="B3334">
        <v>0</v>
      </c>
      <c r="C3334">
        <v>4.5300000000000002E-3</v>
      </c>
      <c r="D3334">
        <v>0</v>
      </c>
    </row>
    <row r="3335" spans="1:4" x14ac:dyDescent="0.35">
      <c r="A3335" s="16" t="s">
        <v>3158</v>
      </c>
      <c r="B3335">
        <v>0.17</v>
      </c>
      <c r="C3335">
        <v>1.7</v>
      </c>
      <c r="D3335">
        <v>0</v>
      </c>
    </row>
    <row r="3336" spans="1:4" x14ac:dyDescent="0.35">
      <c r="A3336" s="16" t="s">
        <v>3159</v>
      </c>
      <c r="B3336">
        <v>0.16700000000000001</v>
      </c>
      <c r="C3336">
        <v>3.4089</v>
      </c>
      <c r="D3336">
        <v>0</v>
      </c>
    </row>
    <row r="3337" spans="1:4" x14ac:dyDescent="0.35">
      <c r="A3337" s="16">
        <v>100294</v>
      </c>
      <c r="B3337">
        <v>0.5</v>
      </c>
      <c r="C3337">
        <v>1.8890000000000001E-2</v>
      </c>
      <c r="D3337">
        <v>1.8890000000000001E-2</v>
      </c>
    </row>
    <row r="3338" spans="1:4" x14ac:dyDescent="0.35">
      <c r="A3338" s="16" t="s">
        <v>3160</v>
      </c>
      <c r="B3338">
        <v>0</v>
      </c>
      <c r="C3338">
        <v>4.5300000000000002E-3</v>
      </c>
      <c r="D3338">
        <v>0</v>
      </c>
    </row>
    <row r="3339" spans="1:4" x14ac:dyDescent="0.35">
      <c r="A3339" s="16">
        <v>101078</v>
      </c>
      <c r="B3339">
        <v>0.59662999999999999</v>
      </c>
      <c r="C3339">
        <v>1.5910000000000001E-2</v>
      </c>
      <c r="D3339">
        <v>1.5910000000000001E-2</v>
      </c>
    </row>
    <row r="3340" spans="1:4" x14ac:dyDescent="0.35">
      <c r="A3340" s="16">
        <v>102162</v>
      </c>
      <c r="B3340">
        <v>0.49997000000000003</v>
      </c>
      <c r="C3340">
        <v>2.7179999999999999E-2</v>
      </c>
      <c r="D3340">
        <v>2.7179999999999999E-2</v>
      </c>
    </row>
    <row r="3341" spans="1:4" x14ac:dyDescent="0.35">
      <c r="A3341" s="16">
        <v>105643</v>
      </c>
      <c r="B3341">
        <v>0</v>
      </c>
      <c r="C3341">
        <v>2.7100000000000002E-3</v>
      </c>
      <c r="D3341">
        <v>0</v>
      </c>
    </row>
    <row r="3342" spans="1:4" x14ac:dyDescent="0.35">
      <c r="A3342" s="16" t="s">
        <v>3161</v>
      </c>
      <c r="B3342">
        <v>0</v>
      </c>
      <c r="C3342">
        <v>0.05</v>
      </c>
      <c r="D3342">
        <v>0.05</v>
      </c>
    </row>
    <row r="3343" spans="1:4" x14ac:dyDescent="0.35">
      <c r="A3343" s="16" t="s">
        <v>3162</v>
      </c>
      <c r="B3343">
        <v>0.33</v>
      </c>
      <c r="C3343">
        <v>5.1310000000000001E-2</v>
      </c>
      <c r="D3343">
        <v>5.1310000000000001E-2</v>
      </c>
    </row>
    <row r="3344" spans="1:4" x14ac:dyDescent="0.35">
      <c r="A3344" s="16" t="s">
        <v>3163</v>
      </c>
      <c r="B3344">
        <v>0.1</v>
      </c>
      <c r="C3344">
        <v>0.02</v>
      </c>
      <c r="D3344">
        <v>0.02</v>
      </c>
    </row>
    <row r="3345" spans="1:4" x14ac:dyDescent="0.35">
      <c r="A3345" s="16" t="s">
        <v>3164</v>
      </c>
      <c r="B3345">
        <v>0</v>
      </c>
      <c r="C3345">
        <v>4.5300000000000002E-3</v>
      </c>
      <c r="D3345">
        <v>0</v>
      </c>
    </row>
    <row r="3346" spans="1:4" x14ac:dyDescent="0.35">
      <c r="A3346" s="16" t="s">
        <v>251</v>
      </c>
      <c r="B3346">
        <v>0.16700000000000001</v>
      </c>
      <c r="C3346">
        <v>0.25</v>
      </c>
      <c r="D3346">
        <v>0</v>
      </c>
    </row>
    <row r="3347" spans="1:4" x14ac:dyDescent="0.35">
      <c r="A3347" s="16" t="s">
        <v>3165</v>
      </c>
      <c r="B3347">
        <v>0</v>
      </c>
      <c r="C3347">
        <v>4.5300000000000002E-3</v>
      </c>
      <c r="D3347">
        <v>0</v>
      </c>
    </row>
    <row r="3348" spans="1:4" x14ac:dyDescent="0.35">
      <c r="A3348" s="16" t="s">
        <v>3166</v>
      </c>
      <c r="B3348">
        <v>1.1606000000000001</v>
      </c>
      <c r="C3348">
        <v>7.1040000000000006E-2</v>
      </c>
      <c r="D3348">
        <v>7.1040000000000006E-2</v>
      </c>
    </row>
    <row r="3349" spans="1:4" x14ac:dyDescent="0.35">
      <c r="A3349" s="16" t="s">
        <v>3167</v>
      </c>
      <c r="B3349">
        <v>0</v>
      </c>
      <c r="C3349">
        <v>0</v>
      </c>
      <c r="D3349">
        <v>0</v>
      </c>
    </row>
    <row r="3350" spans="1:4" x14ac:dyDescent="0.35">
      <c r="A3350" s="16" t="s">
        <v>320</v>
      </c>
      <c r="B3350">
        <v>0.58030000000000004</v>
      </c>
      <c r="C3350">
        <v>1.448E-2</v>
      </c>
      <c r="D3350">
        <v>1.448E-2</v>
      </c>
    </row>
    <row r="3351" spans="1:4" x14ac:dyDescent="0.35">
      <c r="A3351" s="16" t="s">
        <v>3168</v>
      </c>
      <c r="B3351">
        <v>0</v>
      </c>
      <c r="C3351">
        <v>4.5300000000000002E-3</v>
      </c>
      <c r="D3351">
        <v>0</v>
      </c>
    </row>
    <row r="3352" spans="1:4" x14ac:dyDescent="0.35">
      <c r="A3352" s="16" t="s">
        <v>3169</v>
      </c>
      <c r="B3352">
        <v>0.16700000000000001</v>
      </c>
      <c r="C3352">
        <v>2</v>
      </c>
      <c r="D3352">
        <v>0</v>
      </c>
    </row>
    <row r="3353" spans="1:4" x14ac:dyDescent="0.35">
      <c r="A3353" s="16" t="s">
        <v>3170</v>
      </c>
      <c r="B3353">
        <v>0.16700000000000001</v>
      </c>
      <c r="C3353">
        <v>0.25</v>
      </c>
      <c r="D3353">
        <v>0</v>
      </c>
    </row>
    <row r="3354" spans="1:4" x14ac:dyDescent="0.35">
      <c r="A3354" s="16" t="s">
        <v>3171</v>
      </c>
      <c r="B3354">
        <v>0.125</v>
      </c>
      <c r="C3354">
        <v>0.21723999999999999</v>
      </c>
      <c r="D3354">
        <v>0</v>
      </c>
    </row>
    <row r="3355" spans="1:4" x14ac:dyDescent="0.35">
      <c r="A3355" s="16" t="s">
        <v>3172</v>
      </c>
      <c r="B3355">
        <v>0.08</v>
      </c>
      <c r="C3355">
        <v>3.0890000000000001E-2</v>
      </c>
      <c r="D3355">
        <v>7.9100000000000004E-2</v>
      </c>
    </row>
    <row r="3356" spans="1:4" x14ac:dyDescent="0.35">
      <c r="A3356" s="16" t="s">
        <v>3173</v>
      </c>
      <c r="B3356">
        <v>0.16</v>
      </c>
      <c r="C3356">
        <v>8.0099999999999998E-3</v>
      </c>
      <c r="D3356">
        <v>8.0099999999999998E-3</v>
      </c>
    </row>
    <row r="3357" spans="1:4" x14ac:dyDescent="0.35">
      <c r="A3357" s="16" t="s">
        <v>3174</v>
      </c>
      <c r="B3357">
        <v>0</v>
      </c>
      <c r="C3357">
        <v>2.5729999999999999E-2</v>
      </c>
      <c r="D3357">
        <v>0</v>
      </c>
    </row>
    <row r="3358" spans="1:4" x14ac:dyDescent="0.35">
      <c r="A3358" s="16">
        <v>101439</v>
      </c>
      <c r="B3358">
        <v>0.74329999999999996</v>
      </c>
      <c r="C3358">
        <v>0.10421999999999999</v>
      </c>
      <c r="D3358">
        <v>0.10421999999999999</v>
      </c>
    </row>
    <row r="3359" spans="1:4" x14ac:dyDescent="0.35">
      <c r="A3359" s="16">
        <v>105329</v>
      </c>
      <c r="B3359">
        <v>0.76329999999999998</v>
      </c>
      <c r="C3359">
        <v>8.1850000000000006E-2</v>
      </c>
      <c r="D3359">
        <v>8.1850000000000006E-2</v>
      </c>
    </row>
    <row r="3360" spans="1:4" x14ac:dyDescent="0.35">
      <c r="A3360" s="16" t="s">
        <v>288</v>
      </c>
      <c r="B3360">
        <v>1.32663</v>
      </c>
      <c r="C3360">
        <v>7.775E-2</v>
      </c>
      <c r="D3360">
        <v>7.3219999999999993E-2</v>
      </c>
    </row>
    <row r="3361" spans="1:4" x14ac:dyDescent="0.35">
      <c r="A3361" s="16" t="s">
        <v>3175</v>
      </c>
      <c r="B3361">
        <v>0</v>
      </c>
      <c r="C3361">
        <v>4.5300000000000002E-3</v>
      </c>
      <c r="D3361">
        <v>0</v>
      </c>
    </row>
    <row r="3362" spans="1:4" x14ac:dyDescent="0.35">
      <c r="A3362" s="16" t="s">
        <v>3176</v>
      </c>
      <c r="B3362">
        <v>0</v>
      </c>
      <c r="C3362">
        <v>2.7100000000000002E-3</v>
      </c>
      <c r="D3362">
        <v>0</v>
      </c>
    </row>
    <row r="3363" spans="1:4" x14ac:dyDescent="0.35">
      <c r="A3363" s="16" t="s">
        <v>3177</v>
      </c>
      <c r="B3363">
        <v>0</v>
      </c>
      <c r="C3363">
        <v>8.2516599999999993</v>
      </c>
      <c r="D3363">
        <v>0</v>
      </c>
    </row>
    <row r="3364" spans="1:4" x14ac:dyDescent="0.35">
      <c r="A3364" s="16" t="s">
        <v>3178</v>
      </c>
      <c r="B3364">
        <v>0.125</v>
      </c>
      <c r="C3364">
        <v>0.14541999999999999</v>
      </c>
      <c r="D3364">
        <v>0</v>
      </c>
    </row>
    <row r="3365" spans="1:4" x14ac:dyDescent="0.35">
      <c r="A3365" s="16" t="s">
        <v>94</v>
      </c>
      <c r="B3365">
        <v>0.125</v>
      </c>
      <c r="C3365">
        <v>9.8599999999999993E-2</v>
      </c>
      <c r="D3365">
        <v>0</v>
      </c>
    </row>
    <row r="3366" spans="1:4" x14ac:dyDescent="0.35">
      <c r="A3366" s="16" t="s">
        <v>195</v>
      </c>
      <c r="B3366">
        <v>0.33329999999999999</v>
      </c>
      <c r="C3366">
        <v>7.4400000000000004E-3</v>
      </c>
      <c r="D3366">
        <v>7.4400000000000004E-3</v>
      </c>
    </row>
    <row r="3367" spans="1:4" x14ac:dyDescent="0.35">
      <c r="A3367" s="16">
        <v>100015</v>
      </c>
      <c r="B3367">
        <v>0.58030000000000004</v>
      </c>
      <c r="C3367">
        <v>1.9869999999999999E-2</v>
      </c>
      <c r="D3367">
        <v>1.9869999999999999E-2</v>
      </c>
    </row>
    <row r="3368" spans="1:4" x14ac:dyDescent="0.35">
      <c r="A3368" s="16">
        <v>100160</v>
      </c>
      <c r="B3368">
        <v>0.58330000000000004</v>
      </c>
      <c r="C3368">
        <v>3.857E-2</v>
      </c>
      <c r="D3368">
        <v>3.857E-2</v>
      </c>
    </row>
    <row r="3369" spans="1:4" x14ac:dyDescent="0.35">
      <c r="A3369" s="16" t="s">
        <v>3179</v>
      </c>
      <c r="B3369">
        <v>0</v>
      </c>
      <c r="C3369">
        <v>4.5300000000000002E-3</v>
      </c>
      <c r="D3369">
        <v>0</v>
      </c>
    </row>
    <row r="3370" spans="1:4" x14ac:dyDescent="0.35">
      <c r="A3370" s="16" t="s">
        <v>319</v>
      </c>
      <c r="B3370">
        <v>0.1</v>
      </c>
      <c r="C3370">
        <v>3.6670000000000001E-2</v>
      </c>
      <c r="D3370">
        <v>3.6670000000000001E-2</v>
      </c>
    </row>
    <row r="3371" spans="1:4" x14ac:dyDescent="0.35">
      <c r="A3371" s="16" t="s">
        <v>3180</v>
      </c>
      <c r="B3371">
        <v>0.6633</v>
      </c>
      <c r="C3371">
        <v>4.3499999999999997E-2</v>
      </c>
      <c r="D3371">
        <v>4.3499999999999997E-2</v>
      </c>
    </row>
    <row r="3372" spans="1:4" x14ac:dyDescent="0.35">
      <c r="A3372" s="16" t="s">
        <v>3181</v>
      </c>
      <c r="B3372">
        <v>0</v>
      </c>
      <c r="C3372">
        <v>4.5300000000000002E-3</v>
      </c>
      <c r="D3372">
        <v>0</v>
      </c>
    </row>
    <row r="3373" spans="1:4" x14ac:dyDescent="0.35">
      <c r="A3373" s="16" t="s">
        <v>3182</v>
      </c>
      <c r="B3373">
        <v>0.125</v>
      </c>
      <c r="C3373">
        <v>0.45</v>
      </c>
      <c r="D3373">
        <v>0</v>
      </c>
    </row>
    <row r="3374" spans="1:4" x14ac:dyDescent="0.35">
      <c r="A3374" s="16" t="s">
        <v>3183</v>
      </c>
      <c r="B3374">
        <v>0.16700000000000001</v>
      </c>
      <c r="C3374">
        <v>0.45</v>
      </c>
      <c r="D3374">
        <v>0</v>
      </c>
    </row>
    <row r="3375" spans="1:4" x14ac:dyDescent="0.35">
      <c r="A3375" s="16" t="s">
        <v>3184</v>
      </c>
      <c r="B3375">
        <v>0.16700000000000001</v>
      </c>
      <c r="C3375">
        <v>4.0733699999999997</v>
      </c>
      <c r="D3375">
        <v>0</v>
      </c>
    </row>
    <row r="3376" spans="1:4" x14ac:dyDescent="0.35">
      <c r="A3376" s="16" t="s">
        <v>3185</v>
      </c>
      <c r="B3376">
        <v>0.125</v>
      </c>
      <c r="C3376">
        <v>0.185</v>
      </c>
      <c r="D3376">
        <v>0</v>
      </c>
    </row>
    <row r="3377" spans="1:4" x14ac:dyDescent="0.35">
      <c r="A3377" s="16" t="s">
        <v>3186</v>
      </c>
      <c r="B3377">
        <v>0</v>
      </c>
      <c r="C3377">
        <v>0</v>
      </c>
      <c r="D3377">
        <v>0</v>
      </c>
    </row>
    <row r="3378" spans="1:4" x14ac:dyDescent="0.35">
      <c r="A3378" s="16" t="s">
        <v>3187</v>
      </c>
      <c r="B3378">
        <v>0.21</v>
      </c>
      <c r="C3378">
        <v>0.67732999999999999</v>
      </c>
      <c r="D3378">
        <v>0</v>
      </c>
    </row>
    <row r="3379" spans="1:4" x14ac:dyDescent="0.35">
      <c r="A3379" s="16" t="s">
        <v>3188</v>
      </c>
      <c r="B3379">
        <v>0.68030000000000002</v>
      </c>
      <c r="C3379">
        <v>3.9309999999999998E-2</v>
      </c>
      <c r="D3379">
        <v>3.9309999999999998E-2</v>
      </c>
    </row>
    <row r="3380" spans="1:4" x14ac:dyDescent="0.35">
      <c r="A3380" s="16" t="s">
        <v>3189</v>
      </c>
      <c r="B3380">
        <v>0</v>
      </c>
      <c r="C3380">
        <v>4.5300000000000002E-3</v>
      </c>
      <c r="D3380">
        <v>0</v>
      </c>
    </row>
    <row r="3381" spans="1:4" x14ac:dyDescent="0.35">
      <c r="A3381" s="16" t="s">
        <v>3190</v>
      </c>
      <c r="B3381">
        <v>0</v>
      </c>
      <c r="C3381">
        <v>4.5300000000000002E-3</v>
      </c>
      <c r="D3381">
        <v>0</v>
      </c>
    </row>
    <row r="3382" spans="1:4" x14ac:dyDescent="0.35">
      <c r="A3382" s="16">
        <v>103813</v>
      </c>
      <c r="B3382">
        <v>8.3000000000000004E-2</v>
      </c>
      <c r="C3382">
        <v>8.3000000000000004E-2</v>
      </c>
      <c r="D3382">
        <v>0</v>
      </c>
    </row>
    <row r="3383" spans="1:4" x14ac:dyDescent="0.35">
      <c r="A3383" s="16" t="s">
        <v>3191</v>
      </c>
      <c r="B3383">
        <v>0.1</v>
      </c>
      <c r="C3383">
        <v>0.04</v>
      </c>
      <c r="D3383">
        <v>0.04</v>
      </c>
    </row>
    <row r="3384" spans="1:4" x14ac:dyDescent="0.35">
      <c r="A3384" s="16" t="s">
        <v>3192</v>
      </c>
      <c r="B3384">
        <v>0</v>
      </c>
      <c r="C3384">
        <v>1.4634199999999999</v>
      </c>
      <c r="D3384">
        <v>0</v>
      </c>
    </row>
    <row r="3385" spans="1:4" x14ac:dyDescent="0.35">
      <c r="A3385" s="16" t="s">
        <v>3193</v>
      </c>
      <c r="B3385">
        <v>0</v>
      </c>
      <c r="C3385">
        <v>0</v>
      </c>
      <c r="D3385">
        <v>0</v>
      </c>
    </row>
    <row r="3386" spans="1:4" x14ac:dyDescent="0.35">
      <c r="A3386" s="16" t="s">
        <v>3194</v>
      </c>
      <c r="B3386">
        <v>1.0832999999999999</v>
      </c>
      <c r="C3386">
        <v>1.8610000000000002E-2</v>
      </c>
      <c r="D3386">
        <v>1.8610000000000002E-2</v>
      </c>
    </row>
    <row r="3387" spans="1:4" x14ac:dyDescent="0.35">
      <c r="A3387" s="16" t="s">
        <v>3195</v>
      </c>
      <c r="B3387">
        <v>0</v>
      </c>
      <c r="C3387">
        <v>4.5300000000000002E-3</v>
      </c>
      <c r="D3387">
        <v>0</v>
      </c>
    </row>
    <row r="3388" spans="1:4" x14ac:dyDescent="0.35">
      <c r="A3388" s="16" t="s">
        <v>3196</v>
      </c>
      <c r="B3388">
        <v>0</v>
      </c>
      <c r="C3388">
        <v>0.04</v>
      </c>
      <c r="D3388">
        <v>0</v>
      </c>
    </row>
    <row r="3389" spans="1:4" x14ac:dyDescent="0.35">
      <c r="A3389" s="16" t="s">
        <v>3197</v>
      </c>
      <c r="B3389">
        <v>0</v>
      </c>
      <c r="C3389">
        <v>4.5300000000000002E-3</v>
      </c>
      <c r="D3389">
        <v>0</v>
      </c>
    </row>
    <row r="3390" spans="1:4" x14ac:dyDescent="0.35">
      <c r="A3390" s="16" t="s">
        <v>3198</v>
      </c>
      <c r="B3390">
        <v>0</v>
      </c>
      <c r="C3390">
        <v>2.7100000000000002E-3</v>
      </c>
      <c r="D3390">
        <v>0</v>
      </c>
    </row>
    <row r="3391" spans="1:4" x14ac:dyDescent="0.35">
      <c r="A3391" s="16" t="s">
        <v>3199</v>
      </c>
      <c r="B3391">
        <v>0</v>
      </c>
      <c r="C3391">
        <v>4.5300000000000002E-3</v>
      </c>
      <c r="D3391">
        <v>0</v>
      </c>
    </row>
    <row r="3392" spans="1:4" x14ac:dyDescent="0.35">
      <c r="A3392" s="16" t="s">
        <v>3200</v>
      </c>
      <c r="B3392">
        <v>0</v>
      </c>
      <c r="C3392">
        <v>4.5300000000000002E-3</v>
      </c>
      <c r="D3392">
        <v>0</v>
      </c>
    </row>
    <row r="3393" spans="1:4" x14ac:dyDescent="0.35">
      <c r="A3393" s="16" t="s">
        <v>3201</v>
      </c>
      <c r="B3393">
        <v>0</v>
      </c>
      <c r="C3393">
        <v>4.5300000000000002E-3</v>
      </c>
      <c r="D3393">
        <v>0</v>
      </c>
    </row>
    <row r="3394" spans="1:4" x14ac:dyDescent="0.35">
      <c r="A3394" s="16" t="s">
        <v>3202</v>
      </c>
      <c r="B3394">
        <v>0.125</v>
      </c>
      <c r="C3394">
        <v>0.45</v>
      </c>
      <c r="D3394">
        <v>0</v>
      </c>
    </row>
    <row r="3395" spans="1:4" x14ac:dyDescent="0.35">
      <c r="A3395" s="16" t="s">
        <v>3203</v>
      </c>
      <c r="B3395">
        <v>0.17</v>
      </c>
      <c r="C3395">
        <v>2.02</v>
      </c>
      <c r="D3395">
        <v>0</v>
      </c>
    </row>
    <row r="3396" spans="1:4" x14ac:dyDescent="0.35">
      <c r="A3396" s="16" t="s">
        <v>3204</v>
      </c>
      <c r="B3396">
        <v>0.17</v>
      </c>
      <c r="C3396">
        <v>1.5</v>
      </c>
      <c r="D3396">
        <v>0</v>
      </c>
    </row>
    <row r="3397" spans="1:4" x14ac:dyDescent="0.35">
      <c r="A3397" s="16" t="s">
        <v>3205</v>
      </c>
      <c r="B3397">
        <v>0.21</v>
      </c>
      <c r="C3397">
        <v>0.28499999999999998</v>
      </c>
      <c r="D3397">
        <v>0</v>
      </c>
    </row>
    <row r="3398" spans="1:4" x14ac:dyDescent="0.35">
      <c r="A3398" s="16" t="s">
        <v>3206</v>
      </c>
      <c r="B3398">
        <v>0.21</v>
      </c>
      <c r="C3398">
        <v>0.66539999999999999</v>
      </c>
      <c r="D3398">
        <v>0</v>
      </c>
    </row>
    <row r="3399" spans="1:4" x14ac:dyDescent="0.35">
      <c r="A3399" s="16" t="s">
        <v>3207</v>
      </c>
      <c r="B3399">
        <v>0</v>
      </c>
      <c r="C3399">
        <v>8.3300000000000006E-3</v>
      </c>
      <c r="D3399">
        <v>0</v>
      </c>
    </row>
    <row r="3400" spans="1:4" x14ac:dyDescent="0.35">
      <c r="A3400" s="16" t="s">
        <v>3208</v>
      </c>
      <c r="B3400">
        <v>0</v>
      </c>
      <c r="C3400">
        <v>1.7000000000000001E-2</v>
      </c>
      <c r="D3400">
        <v>1.7000000000000001E-2</v>
      </c>
    </row>
    <row r="3401" spans="1:4" x14ac:dyDescent="0.35">
      <c r="A3401" s="16" t="s">
        <v>3209</v>
      </c>
      <c r="B3401">
        <v>0.5</v>
      </c>
      <c r="C3401">
        <v>2.5000000000000001E-2</v>
      </c>
      <c r="D3401">
        <v>2.5000000000000001E-2</v>
      </c>
    </row>
    <row r="3402" spans="1:4" x14ac:dyDescent="0.35">
      <c r="A3402" s="16" t="s">
        <v>3210</v>
      </c>
      <c r="B3402">
        <v>0</v>
      </c>
      <c r="C3402">
        <v>4.5300000000000002E-3</v>
      </c>
      <c r="D3402">
        <v>0</v>
      </c>
    </row>
    <row r="3403" spans="1:4" x14ac:dyDescent="0.35">
      <c r="A3403" s="16" t="s">
        <v>3211</v>
      </c>
      <c r="B3403">
        <v>0</v>
      </c>
      <c r="C3403">
        <v>4.5300000000000002E-3</v>
      </c>
      <c r="D3403">
        <v>0</v>
      </c>
    </row>
    <row r="3404" spans="1:4" x14ac:dyDescent="0.35">
      <c r="A3404" s="16" t="s">
        <v>3212</v>
      </c>
      <c r="B3404">
        <v>0.25</v>
      </c>
      <c r="C3404">
        <v>3.0339999999999998</v>
      </c>
      <c r="D3404">
        <v>0</v>
      </c>
    </row>
    <row r="3405" spans="1:4" x14ac:dyDescent="0.35">
      <c r="A3405" s="16" t="s">
        <v>3213</v>
      </c>
      <c r="B3405">
        <v>0.16700000000000001</v>
      </c>
      <c r="C3405">
        <v>3.62</v>
      </c>
      <c r="D3405">
        <v>0</v>
      </c>
    </row>
    <row r="3406" spans="1:4" x14ac:dyDescent="0.35">
      <c r="A3406" s="16" t="s">
        <v>242</v>
      </c>
      <c r="B3406">
        <v>0.125</v>
      </c>
      <c r="C3406">
        <v>0.38514999999999999</v>
      </c>
      <c r="D3406">
        <v>0</v>
      </c>
    </row>
    <row r="3407" spans="1:4" x14ac:dyDescent="0.35">
      <c r="A3407" s="16" t="s">
        <v>3214</v>
      </c>
      <c r="B3407">
        <v>0</v>
      </c>
      <c r="C3407">
        <v>4.5300000000000002E-3</v>
      </c>
      <c r="D3407">
        <v>0</v>
      </c>
    </row>
    <row r="3408" spans="1:4" x14ac:dyDescent="0.35">
      <c r="A3408" s="16">
        <v>101655</v>
      </c>
      <c r="B3408">
        <v>1.24997</v>
      </c>
      <c r="C3408">
        <v>4.931E-2</v>
      </c>
      <c r="D3408">
        <v>4.931E-2</v>
      </c>
    </row>
    <row r="3409" spans="1:4" x14ac:dyDescent="0.35">
      <c r="A3409" s="16">
        <v>99101</v>
      </c>
      <c r="B3409">
        <v>0</v>
      </c>
      <c r="C3409">
        <v>0.22974</v>
      </c>
      <c r="D3409">
        <v>0</v>
      </c>
    </row>
    <row r="3410" spans="1:4" x14ac:dyDescent="0.35">
      <c r="A3410" s="16" t="s">
        <v>3215</v>
      </c>
      <c r="B3410">
        <v>0</v>
      </c>
      <c r="C3410">
        <v>4.6469999999999997E-2</v>
      </c>
      <c r="D3410">
        <v>4.6469999999999997E-2</v>
      </c>
    </row>
    <row r="3411" spans="1:4" x14ac:dyDescent="0.35">
      <c r="A3411" s="16" t="s">
        <v>3216</v>
      </c>
      <c r="B3411">
        <v>0</v>
      </c>
      <c r="C3411">
        <v>0.06</v>
      </c>
      <c r="D3411">
        <v>0</v>
      </c>
    </row>
    <row r="3412" spans="1:4" x14ac:dyDescent="0.35">
      <c r="A3412" s="16" t="s">
        <v>3217</v>
      </c>
      <c r="B3412">
        <v>0.21</v>
      </c>
      <c r="C3412">
        <v>0.20399999999999999</v>
      </c>
      <c r="D3412">
        <v>0</v>
      </c>
    </row>
    <row r="3413" spans="1:4" x14ac:dyDescent="0.35">
      <c r="A3413" s="16" t="s">
        <v>55</v>
      </c>
      <c r="B3413">
        <v>0.125</v>
      </c>
      <c r="C3413">
        <v>0.27010000000000001</v>
      </c>
      <c r="D3413">
        <v>0</v>
      </c>
    </row>
    <row r="3414" spans="1:4" x14ac:dyDescent="0.35">
      <c r="A3414" s="16" t="s">
        <v>3218</v>
      </c>
      <c r="B3414">
        <v>0.21</v>
      </c>
      <c r="C3414">
        <v>0.9</v>
      </c>
      <c r="D3414">
        <v>0</v>
      </c>
    </row>
    <row r="3415" spans="1:4" x14ac:dyDescent="0.35">
      <c r="A3415" s="16" t="s">
        <v>3219</v>
      </c>
      <c r="B3415">
        <v>0.21</v>
      </c>
      <c r="C3415">
        <v>0.90452999999999995</v>
      </c>
      <c r="D3415">
        <v>0</v>
      </c>
    </row>
    <row r="3416" spans="1:4" x14ac:dyDescent="0.35">
      <c r="A3416" s="16">
        <v>100329</v>
      </c>
      <c r="B3416">
        <v>0.83330000000000004</v>
      </c>
      <c r="C3416">
        <v>4.6249999999999999E-2</v>
      </c>
      <c r="D3416">
        <v>4.6249999999999999E-2</v>
      </c>
    </row>
    <row r="3417" spans="1:4" x14ac:dyDescent="0.35">
      <c r="A3417" s="16" t="s">
        <v>3220</v>
      </c>
      <c r="B3417">
        <v>0</v>
      </c>
      <c r="C3417">
        <v>4.5300000000000002E-3</v>
      </c>
      <c r="D3417">
        <v>0</v>
      </c>
    </row>
    <row r="3418" spans="1:4" x14ac:dyDescent="0.35">
      <c r="A3418" s="16">
        <v>103947</v>
      </c>
      <c r="B3418">
        <v>0.58330000000000004</v>
      </c>
      <c r="C3418">
        <v>0.29170000000000001</v>
      </c>
      <c r="D3418">
        <v>0.29170000000000001</v>
      </c>
    </row>
    <row r="3419" spans="1:4" x14ac:dyDescent="0.35">
      <c r="A3419" s="16">
        <v>105002</v>
      </c>
      <c r="B3419">
        <v>0.16700000000000001</v>
      </c>
      <c r="C3419">
        <v>2.1100000000000001E-2</v>
      </c>
      <c r="D3419">
        <v>2.1100000000000001E-2</v>
      </c>
    </row>
    <row r="3420" spans="1:4" x14ac:dyDescent="0.35">
      <c r="A3420" s="16" t="s">
        <v>3221</v>
      </c>
      <c r="B3420">
        <v>0.1</v>
      </c>
      <c r="C3420">
        <v>9.0900000000000009E-3</v>
      </c>
      <c r="D3420">
        <v>9.0900000000000009E-3</v>
      </c>
    </row>
    <row r="3421" spans="1:4" x14ac:dyDescent="0.35">
      <c r="A3421" s="16" t="s">
        <v>3222</v>
      </c>
      <c r="B3421">
        <v>0.74329999999999996</v>
      </c>
      <c r="C3421">
        <v>3.6110000000000003E-2</v>
      </c>
      <c r="D3421">
        <v>3.6110000000000003E-2</v>
      </c>
    </row>
    <row r="3422" spans="1:4" x14ac:dyDescent="0.35">
      <c r="A3422" s="16" t="s">
        <v>3223</v>
      </c>
      <c r="B3422">
        <v>0.25</v>
      </c>
      <c r="C3422">
        <v>3.0385300000000002</v>
      </c>
      <c r="D3422">
        <v>0</v>
      </c>
    </row>
    <row r="3423" spans="1:4" x14ac:dyDescent="0.35">
      <c r="A3423" s="16" t="s">
        <v>3224</v>
      </c>
      <c r="B3423">
        <v>0.16700000000000001</v>
      </c>
      <c r="C3423">
        <v>3.6887799999999999</v>
      </c>
      <c r="D3423">
        <v>0</v>
      </c>
    </row>
    <row r="3424" spans="1:4" x14ac:dyDescent="0.35">
      <c r="A3424" s="16" t="s">
        <v>3225</v>
      </c>
      <c r="B3424">
        <v>0.16700000000000001</v>
      </c>
      <c r="C3424">
        <v>0.59643000000000002</v>
      </c>
      <c r="D3424">
        <v>0</v>
      </c>
    </row>
    <row r="3425" spans="1:4" x14ac:dyDescent="0.35">
      <c r="A3425" s="16" t="s">
        <v>268</v>
      </c>
      <c r="B3425">
        <v>0.16700000000000001</v>
      </c>
      <c r="C3425">
        <v>0.60277000000000003</v>
      </c>
      <c r="D3425">
        <v>0</v>
      </c>
    </row>
    <row r="3426" spans="1:4" x14ac:dyDescent="0.35">
      <c r="A3426" s="16" t="s">
        <v>3226</v>
      </c>
      <c r="B3426">
        <v>0.25</v>
      </c>
      <c r="C3426">
        <v>1.0045299999999999</v>
      </c>
      <c r="D3426">
        <v>0</v>
      </c>
    </row>
    <row r="3427" spans="1:4" x14ac:dyDescent="0.35">
      <c r="A3427" s="16" t="s">
        <v>3227</v>
      </c>
      <c r="B3427">
        <v>0.16700000000000001</v>
      </c>
      <c r="C3427">
        <v>4</v>
      </c>
      <c r="D3427">
        <v>0</v>
      </c>
    </row>
    <row r="3428" spans="1:4" x14ac:dyDescent="0.35">
      <c r="A3428" s="16" t="s">
        <v>3228</v>
      </c>
      <c r="B3428">
        <v>0</v>
      </c>
      <c r="C3428">
        <v>0</v>
      </c>
      <c r="D3428">
        <v>0</v>
      </c>
    </row>
    <row r="3429" spans="1:4" x14ac:dyDescent="0.35">
      <c r="A3429" s="16">
        <v>101068</v>
      </c>
      <c r="B3429">
        <v>1.24996</v>
      </c>
      <c r="C3429">
        <v>8.3049999999999999E-2</v>
      </c>
      <c r="D3429">
        <v>8.3049999999999999E-2</v>
      </c>
    </row>
    <row r="3430" spans="1:4" x14ac:dyDescent="0.35">
      <c r="A3430" s="16">
        <v>103953</v>
      </c>
      <c r="B3430">
        <v>0.16600000000000001</v>
      </c>
      <c r="C3430">
        <v>0.5</v>
      </c>
      <c r="D3430">
        <v>0.5</v>
      </c>
    </row>
    <row r="3431" spans="1:4" x14ac:dyDescent="0.35">
      <c r="A3431" s="16" t="s">
        <v>3229</v>
      </c>
      <c r="B3431">
        <v>0</v>
      </c>
      <c r="C3431">
        <v>4.5300000000000002E-3</v>
      </c>
      <c r="D3431">
        <v>0</v>
      </c>
    </row>
    <row r="3432" spans="1:4" x14ac:dyDescent="0.35">
      <c r="A3432" s="16" t="s">
        <v>3230</v>
      </c>
      <c r="B3432">
        <v>0</v>
      </c>
      <c r="C3432">
        <v>4.5300000000000002E-3</v>
      </c>
      <c r="D3432">
        <v>0</v>
      </c>
    </row>
    <row r="3433" spans="1:4" x14ac:dyDescent="0.35">
      <c r="A3433" s="16" t="s">
        <v>3231</v>
      </c>
      <c r="B3433">
        <v>0.17</v>
      </c>
      <c r="C3433">
        <v>1.52</v>
      </c>
      <c r="D3433">
        <v>0</v>
      </c>
    </row>
    <row r="3434" spans="1:4" x14ac:dyDescent="0.35">
      <c r="A3434" s="16" t="s">
        <v>247</v>
      </c>
      <c r="B3434">
        <v>0.16700000000000001</v>
      </c>
      <c r="C3434">
        <v>1.34063</v>
      </c>
      <c r="D3434">
        <v>0</v>
      </c>
    </row>
    <row r="3435" spans="1:4" x14ac:dyDescent="0.35">
      <c r="A3435" s="16" t="s">
        <v>3232</v>
      </c>
      <c r="B3435">
        <v>0.25</v>
      </c>
      <c r="C3435">
        <v>3.5339999999999998</v>
      </c>
      <c r="D3435">
        <v>0</v>
      </c>
    </row>
    <row r="3436" spans="1:4" x14ac:dyDescent="0.35">
      <c r="A3436" s="16" t="s">
        <v>3233</v>
      </c>
      <c r="B3436">
        <v>0.16700000000000001</v>
      </c>
      <c r="C3436">
        <v>2</v>
      </c>
      <c r="D3436">
        <v>0</v>
      </c>
    </row>
    <row r="3437" spans="1:4" x14ac:dyDescent="0.35">
      <c r="A3437" s="16" t="s">
        <v>3234</v>
      </c>
      <c r="B3437">
        <v>0.16700000000000001</v>
      </c>
      <c r="C3437">
        <v>2.8</v>
      </c>
      <c r="D3437">
        <v>0</v>
      </c>
    </row>
    <row r="3438" spans="1:4" x14ac:dyDescent="0.35">
      <c r="A3438" s="16" t="s">
        <v>3235</v>
      </c>
      <c r="B3438">
        <v>0.21</v>
      </c>
      <c r="C3438">
        <v>0.66539999999999999</v>
      </c>
      <c r="D3438">
        <v>0</v>
      </c>
    </row>
    <row r="3439" spans="1:4" x14ac:dyDescent="0.35">
      <c r="A3439" s="16" t="s">
        <v>3236</v>
      </c>
      <c r="B3439">
        <v>0.16700000000000001</v>
      </c>
      <c r="C3439">
        <v>0.13114999999999999</v>
      </c>
      <c r="D3439">
        <v>0</v>
      </c>
    </row>
    <row r="3440" spans="1:4" x14ac:dyDescent="0.35">
      <c r="A3440" s="16" t="s">
        <v>3237</v>
      </c>
      <c r="B3440">
        <v>0</v>
      </c>
      <c r="C3440">
        <v>1.175E-2</v>
      </c>
      <c r="D3440">
        <v>1.175E-2</v>
      </c>
    </row>
    <row r="3441" spans="1:4" x14ac:dyDescent="0.35">
      <c r="A3441" s="16">
        <v>66884</v>
      </c>
      <c r="B3441">
        <v>0</v>
      </c>
      <c r="C3441">
        <v>0.2</v>
      </c>
      <c r="D3441">
        <v>0</v>
      </c>
    </row>
    <row r="3442" spans="1:4" x14ac:dyDescent="0.35">
      <c r="A3442" s="16" t="s">
        <v>3238</v>
      </c>
      <c r="B3442">
        <v>0</v>
      </c>
      <c r="C3442">
        <v>4.5300000000000002E-3</v>
      </c>
      <c r="D3442">
        <v>0</v>
      </c>
    </row>
    <row r="3443" spans="1:4" x14ac:dyDescent="0.35">
      <c r="A3443" s="16" t="s">
        <v>3239</v>
      </c>
      <c r="B3443">
        <v>0</v>
      </c>
      <c r="C3443">
        <v>4.5300000000000002E-3</v>
      </c>
      <c r="D3443">
        <v>0</v>
      </c>
    </row>
    <row r="3444" spans="1:4" x14ac:dyDescent="0.35">
      <c r="A3444" s="16" t="s">
        <v>3240</v>
      </c>
      <c r="B3444">
        <v>0.16700000000000001</v>
      </c>
      <c r="C3444">
        <v>2.8</v>
      </c>
      <c r="D3444">
        <v>0</v>
      </c>
    </row>
    <row r="3445" spans="1:4" x14ac:dyDescent="0.35">
      <c r="A3445" s="16" t="s">
        <v>124</v>
      </c>
      <c r="B3445">
        <v>0.125</v>
      </c>
      <c r="C3445">
        <v>0.05</v>
      </c>
      <c r="D3445">
        <v>0</v>
      </c>
    </row>
    <row r="3446" spans="1:4" x14ac:dyDescent="0.35">
      <c r="A3446" s="16" t="s">
        <v>3241</v>
      </c>
      <c r="B3446">
        <v>0.125</v>
      </c>
      <c r="C3446">
        <v>0.20452999999999999</v>
      </c>
      <c r="D3446">
        <v>0</v>
      </c>
    </row>
    <row r="3447" spans="1:4" x14ac:dyDescent="0.35">
      <c r="A3447" s="16" t="s">
        <v>3242</v>
      </c>
      <c r="B3447">
        <v>0</v>
      </c>
      <c r="C3447">
        <v>8.3300000000000006E-3</v>
      </c>
      <c r="D3447">
        <v>0</v>
      </c>
    </row>
    <row r="3448" spans="1:4" x14ac:dyDescent="0.35">
      <c r="A3448" s="16" t="s">
        <v>3243</v>
      </c>
      <c r="B3448">
        <v>0</v>
      </c>
      <c r="C3448">
        <v>4.5300000000000002E-3</v>
      </c>
      <c r="D3448">
        <v>0</v>
      </c>
    </row>
    <row r="3449" spans="1:4" x14ac:dyDescent="0.35">
      <c r="A3449" s="16" t="s">
        <v>3244</v>
      </c>
      <c r="B3449">
        <v>0</v>
      </c>
      <c r="C3449">
        <v>4.5300000000000002E-3</v>
      </c>
      <c r="D3449">
        <v>0</v>
      </c>
    </row>
    <row r="3450" spans="1:4" x14ac:dyDescent="0.35">
      <c r="A3450" s="16">
        <v>105011</v>
      </c>
      <c r="B3450">
        <v>0</v>
      </c>
      <c r="C3450">
        <v>7.7179999999999999E-2</v>
      </c>
      <c r="D3450">
        <v>0</v>
      </c>
    </row>
    <row r="3451" spans="1:4" x14ac:dyDescent="0.35">
      <c r="A3451" s="16" t="s">
        <v>3245</v>
      </c>
      <c r="B3451">
        <v>0</v>
      </c>
      <c r="C3451">
        <v>4.6469999999999997E-2</v>
      </c>
      <c r="D3451">
        <v>4.6469999999999997E-2</v>
      </c>
    </row>
    <row r="3452" spans="1:4" x14ac:dyDescent="0.35">
      <c r="A3452" s="16" t="s">
        <v>3246</v>
      </c>
      <c r="B3452">
        <v>0.25</v>
      </c>
      <c r="C3452">
        <v>6</v>
      </c>
      <c r="D3452">
        <v>0</v>
      </c>
    </row>
    <row r="3453" spans="1:4" x14ac:dyDescent="0.35">
      <c r="A3453" s="16" t="s">
        <v>3247</v>
      </c>
      <c r="B3453">
        <v>0.17</v>
      </c>
      <c r="C3453">
        <v>4.5</v>
      </c>
      <c r="D3453">
        <v>0</v>
      </c>
    </row>
    <row r="3454" spans="1:4" x14ac:dyDescent="0.35">
      <c r="A3454" s="16" t="s">
        <v>3248</v>
      </c>
      <c r="B3454">
        <v>0.21</v>
      </c>
      <c r="C3454">
        <v>0.65452999999999995</v>
      </c>
      <c r="D3454">
        <v>0</v>
      </c>
    </row>
    <row r="3455" spans="1:4" x14ac:dyDescent="0.35">
      <c r="A3455" s="16" t="s">
        <v>3249</v>
      </c>
      <c r="B3455">
        <v>0.125</v>
      </c>
      <c r="C3455">
        <v>0.21723999999999999</v>
      </c>
      <c r="D3455">
        <v>0</v>
      </c>
    </row>
    <row r="3456" spans="1:4" x14ac:dyDescent="0.35">
      <c r="A3456" s="22">
        <v>44713</v>
      </c>
      <c r="B3456">
        <v>0</v>
      </c>
      <c r="C3456">
        <v>4.9799999999999997E-2</v>
      </c>
      <c r="D3456">
        <v>4.9799999999999997E-2</v>
      </c>
    </row>
    <row r="3457" spans="1:4" x14ac:dyDescent="0.35">
      <c r="A3457" s="22">
        <v>44739</v>
      </c>
      <c r="B3457">
        <v>0.74329999999999996</v>
      </c>
      <c r="C3457">
        <v>0.03</v>
      </c>
      <c r="D3457">
        <v>0.03</v>
      </c>
    </row>
    <row r="3458" spans="1:4" x14ac:dyDescent="0.35">
      <c r="A3458" s="16" t="s">
        <v>3250</v>
      </c>
      <c r="B3458">
        <v>0.25</v>
      </c>
      <c r="C3458">
        <v>2.1669999999999998E-2</v>
      </c>
      <c r="D3458">
        <v>2.1669999999999998E-2</v>
      </c>
    </row>
    <row r="3459" spans="1:4" x14ac:dyDescent="0.35">
      <c r="A3459" s="16">
        <v>106058</v>
      </c>
      <c r="B3459">
        <v>0</v>
      </c>
      <c r="C3459">
        <v>0.17857000000000001</v>
      </c>
      <c r="D3459">
        <v>0.17857000000000001</v>
      </c>
    </row>
    <row r="3460" spans="1:4" x14ac:dyDescent="0.35">
      <c r="A3460" s="16" t="s">
        <v>3251</v>
      </c>
      <c r="B3460">
        <v>0.26700000000000002</v>
      </c>
      <c r="C3460">
        <v>0.33100000000000002</v>
      </c>
      <c r="D3460">
        <v>0.33100000000000002</v>
      </c>
    </row>
    <row r="3461" spans="1:4" x14ac:dyDescent="0.35">
      <c r="A3461" s="16" t="s">
        <v>3252</v>
      </c>
      <c r="B3461">
        <v>0.84330000000000005</v>
      </c>
      <c r="C3461">
        <v>9.4990000000000005E-2</v>
      </c>
      <c r="D3461">
        <v>9.4990000000000005E-2</v>
      </c>
    </row>
    <row r="3462" spans="1:4" x14ac:dyDescent="0.35">
      <c r="A3462" s="16" t="s">
        <v>3253</v>
      </c>
      <c r="B3462">
        <v>0.5</v>
      </c>
      <c r="C3462">
        <v>0.08</v>
      </c>
      <c r="D3462">
        <v>0</v>
      </c>
    </row>
    <row r="3463" spans="1:4" x14ac:dyDescent="0.35">
      <c r="A3463" s="16" t="s">
        <v>3254</v>
      </c>
      <c r="B3463">
        <v>0</v>
      </c>
      <c r="C3463">
        <v>4.5300000000000002E-3</v>
      </c>
      <c r="D3463">
        <v>0</v>
      </c>
    </row>
    <row r="3464" spans="1:4" x14ac:dyDescent="0.35">
      <c r="A3464" s="16">
        <v>100984</v>
      </c>
      <c r="B3464">
        <v>0.6</v>
      </c>
      <c r="C3464">
        <v>0.96667000000000003</v>
      </c>
      <c r="D3464">
        <v>0.96667000000000003</v>
      </c>
    </row>
    <row r="3465" spans="1:4" x14ac:dyDescent="0.35">
      <c r="A3465" s="16" t="s">
        <v>3255</v>
      </c>
      <c r="B3465">
        <v>0</v>
      </c>
      <c r="C3465">
        <v>4.5300000000000002E-3</v>
      </c>
      <c r="D3465">
        <v>0</v>
      </c>
    </row>
    <row r="3466" spans="1:4" x14ac:dyDescent="0.35">
      <c r="A3466" s="16" t="s">
        <v>202</v>
      </c>
      <c r="B3466">
        <v>0.16700000000000001</v>
      </c>
      <c r="C3466">
        <v>2.1100000000000001E-2</v>
      </c>
      <c r="D3466">
        <v>2.1100000000000001E-2</v>
      </c>
    </row>
    <row r="3467" spans="1:4" x14ac:dyDescent="0.35">
      <c r="A3467" s="16" t="s">
        <v>3256</v>
      </c>
      <c r="B3467">
        <v>0.74329999999999996</v>
      </c>
      <c r="C3467">
        <v>8.1500000000000003E-2</v>
      </c>
      <c r="D3467">
        <v>8.1500000000000003E-2</v>
      </c>
    </row>
    <row r="3468" spans="1:4" x14ac:dyDescent="0.35">
      <c r="A3468" s="16" t="s">
        <v>3257</v>
      </c>
      <c r="B3468">
        <v>0</v>
      </c>
      <c r="C3468">
        <v>4.5300000000000002E-3</v>
      </c>
      <c r="D3468">
        <v>0</v>
      </c>
    </row>
    <row r="3469" spans="1:4" x14ac:dyDescent="0.35">
      <c r="A3469" s="16" t="s">
        <v>3258</v>
      </c>
      <c r="B3469">
        <v>0.17</v>
      </c>
      <c r="C3469">
        <v>1.2938499999999999</v>
      </c>
      <c r="D3469">
        <v>0</v>
      </c>
    </row>
    <row r="3470" spans="1:4" x14ac:dyDescent="0.35">
      <c r="A3470" s="16" t="s">
        <v>3259</v>
      </c>
      <c r="B3470">
        <v>0.16700000000000001</v>
      </c>
      <c r="C3470">
        <v>4.0778999999999996</v>
      </c>
      <c r="D3470">
        <v>0</v>
      </c>
    </row>
    <row r="3471" spans="1:4" x14ac:dyDescent="0.35">
      <c r="A3471" s="16" t="s">
        <v>134</v>
      </c>
      <c r="B3471">
        <v>0.125</v>
      </c>
      <c r="C3471">
        <v>0.20452999999999999</v>
      </c>
      <c r="D3471">
        <v>0</v>
      </c>
    </row>
    <row r="3472" spans="1:4" x14ac:dyDescent="0.35">
      <c r="A3472" s="16" t="s">
        <v>3260</v>
      </c>
      <c r="B3472">
        <v>0.33</v>
      </c>
      <c r="C3472">
        <v>2.0400000000000001E-2</v>
      </c>
      <c r="D3472">
        <v>2.0400000000000001E-2</v>
      </c>
    </row>
    <row r="3473" spans="1:4" x14ac:dyDescent="0.35">
      <c r="A3473" s="16" t="s">
        <v>3261</v>
      </c>
      <c r="B3473">
        <v>0.1</v>
      </c>
      <c r="C3473">
        <v>0.02</v>
      </c>
      <c r="D3473">
        <v>0.02</v>
      </c>
    </row>
    <row r="3474" spans="1:4" x14ac:dyDescent="0.35">
      <c r="A3474" s="16" t="s">
        <v>3262</v>
      </c>
      <c r="B3474">
        <v>0.1</v>
      </c>
      <c r="C3474">
        <v>0.15</v>
      </c>
      <c r="D3474">
        <v>0</v>
      </c>
    </row>
    <row r="3475" spans="1:4" x14ac:dyDescent="0.35">
      <c r="A3475" s="16" t="s">
        <v>3263</v>
      </c>
      <c r="B3475">
        <v>0</v>
      </c>
      <c r="C3475">
        <v>3.32E-2</v>
      </c>
      <c r="D3475">
        <v>3.32E-2</v>
      </c>
    </row>
    <row r="3476" spans="1:4" x14ac:dyDescent="0.35">
      <c r="A3476" s="16" t="s">
        <v>3264</v>
      </c>
      <c r="B3476">
        <v>0</v>
      </c>
      <c r="C3476">
        <v>4.5300000000000002E-3</v>
      </c>
      <c r="D3476">
        <v>0</v>
      </c>
    </row>
    <row r="3477" spans="1:4" x14ac:dyDescent="0.35">
      <c r="A3477" s="16" t="s">
        <v>3265</v>
      </c>
      <c r="B3477">
        <v>0</v>
      </c>
      <c r="C3477">
        <v>4.5300000000000002E-3</v>
      </c>
      <c r="D3477">
        <v>0</v>
      </c>
    </row>
    <row r="3478" spans="1:4" x14ac:dyDescent="0.35">
      <c r="A3478" s="16">
        <v>104412</v>
      </c>
      <c r="B3478">
        <v>0.58030000000000004</v>
      </c>
      <c r="C3478">
        <v>1.21E-2</v>
      </c>
      <c r="D3478">
        <v>1.21E-2</v>
      </c>
    </row>
    <row r="3479" spans="1:4" x14ac:dyDescent="0.35">
      <c r="A3479" s="16">
        <v>104715</v>
      </c>
      <c r="B3479">
        <v>0</v>
      </c>
      <c r="C3479">
        <v>0.33400000000000002</v>
      </c>
      <c r="D3479">
        <v>0</v>
      </c>
    </row>
    <row r="3480" spans="1:4" x14ac:dyDescent="0.35">
      <c r="A3480" s="16" t="s">
        <v>3266</v>
      </c>
      <c r="B3480">
        <v>0</v>
      </c>
      <c r="C3480">
        <v>0.48</v>
      </c>
      <c r="D3480">
        <v>0</v>
      </c>
    </row>
    <row r="3481" spans="1:4" x14ac:dyDescent="0.35">
      <c r="A3481" s="16" t="s">
        <v>3267</v>
      </c>
      <c r="B3481">
        <v>1.0832999999999999</v>
      </c>
      <c r="C3481">
        <v>3.5000000000000003E-2</v>
      </c>
      <c r="D3481">
        <v>3.5000000000000003E-2</v>
      </c>
    </row>
    <row r="3482" spans="1:4" x14ac:dyDescent="0.35">
      <c r="A3482" s="16" t="s">
        <v>3268</v>
      </c>
      <c r="B3482">
        <v>0.74329999999999996</v>
      </c>
      <c r="C3482">
        <v>0.1</v>
      </c>
      <c r="D3482">
        <v>0.1</v>
      </c>
    </row>
    <row r="3483" spans="1:4" x14ac:dyDescent="0.35">
      <c r="A3483" s="16" t="s">
        <v>3269</v>
      </c>
      <c r="B3483">
        <v>0</v>
      </c>
      <c r="C3483">
        <v>4.5300000000000002E-3</v>
      </c>
      <c r="D3483">
        <v>0</v>
      </c>
    </row>
    <row r="3484" spans="1:4" x14ac:dyDescent="0.35">
      <c r="A3484" s="16" t="s">
        <v>3270</v>
      </c>
      <c r="B3484">
        <v>0.1</v>
      </c>
      <c r="C3484">
        <v>0.4</v>
      </c>
      <c r="D3484">
        <v>0</v>
      </c>
    </row>
    <row r="3485" spans="1:4" x14ac:dyDescent="0.35">
      <c r="A3485" s="16" t="s">
        <v>3271</v>
      </c>
      <c r="B3485">
        <v>0.16700000000000001</v>
      </c>
      <c r="C3485">
        <v>0.45</v>
      </c>
      <c r="D3485">
        <v>0</v>
      </c>
    </row>
    <row r="3486" spans="1:4" x14ac:dyDescent="0.35">
      <c r="A3486" s="16" t="s">
        <v>3272</v>
      </c>
      <c r="B3486">
        <v>0.17</v>
      </c>
      <c r="C3486">
        <v>1.5</v>
      </c>
      <c r="D3486">
        <v>0</v>
      </c>
    </row>
    <row r="3487" spans="1:4" x14ac:dyDescent="0.35">
      <c r="A3487" s="16" t="s">
        <v>3273</v>
      </c>
      <c r="B3487">
        <v>0.21</v>
      </c>
      <c r="C3487">
        <v>0.65452999999999995</v>
      </c>
      <c r="D3487">
        <v>0</v>
      </c>
    </row>
    <row r="3488" spans="1:4" x14ac:dyDescent="0.35">
      <c r="A3488" s="16">
        <v>105188</v>
      </c>
      <c r="B3488">
        <v>0</v>
      </c>
      <c r="C3488">
        <v>0</v>
      </c>
      <c r="D3488">
        <v>0</v>
      </c>
    </row>
    <row r="3489" spans="1:4" x14ac:dyDescent="0.35">
      <c r="A3489" s="16" t="s">
        <v>3274</v>
      </c>
      <c r="B3489">
        <v>0.16700000000000001</v>
      </c>
      <c r="C3489">
        <v>0.15593000000000001</v>
      </c>
      <c r="D3489">
        <v>0.15593000000000001</v>
      </c>
    </row>
    <row r="3490" spans="1:4" x14ac:dyDescent="0.35">
      <c r="A3490" s="16" t="s">
        <v>3275</v>
      </c>
      <c r="B3490">
        <v>0.9133</v>
      </c>
      <c r="C3490">
        <v>3.8399999999999997E-2</v>
      </c>
      <c r="D3490">
        <v>3.8399999999999997E-2</v>
      </c>
    </row>
    <row r="3491" spans="1:4" x14ac:dyDescent="0.35">
      <c r="A3491" s="16" t="s">
        <v>3276</v>
      </c>
      <c r="B3491">
        <v>0</v>
      </c>
      <c r="C3491">
        <v>4.5300000000000002E-3</v>
      </c>
      <c r="D3491">
        <v>0</v>
      </c>
    </row>
    <row r="3492" spans="1:4" x14ac:dyDescent="0.35">
      <c r="A3492" s="16" t="s">
        <v>3277</v>
      </c>
      <c r="B3492">
        <v>0.16700000000000001</v>
      </c>
      <c r="C3492">
        <v>2.8</v>
      </c>
      <c r="D3492">
        <v>0</v>
      </c>
    </row>
    <row r="3493" spans="1:4" x14ac:dyDescent="0.35">
      <c r="A3493" s="16" t="s">
        <v>3278</v>
      </c>
      <c r="B3493">
        <v>0.68030000000000002</v>
      </c>
      <c r="C3493">
        <v>3.9309999999999998E-2</v>
      </c>
      <c r="D3493">
        <v>3.9309999999999998E-2</v>
      </c>
    </row>
    <row r="3494" spans="1:4" x14ac:dyDescent="0.35">
      <c r="A3494" s="16" t="s">
        <v>3279</v>
      </c>
      <c r="B3494">
        <v>0.50329999999999997</v>
      </c>
      <c r="C3494">
        <v>4.9680000000000002E-2</v>
      </c>
      <c r="D3494">
        <v>4.9680000000000002E-2</v>
      </c>
    </row>
    <row r="3495" spans="1:4" x14ac:dyDescent="0.35">
      <c r="A3495" s="16" t="s">
        <v>3280</v>
      </c>
      <c r="B3495">
        <v>0</v>
      </c>
      <c r="C3495">
        <v>4.5300000000000002E-3</v>
      </c>
      <c r="D3495">
        <v>0</v>
      </c>
    </row>
    <row r="3496" spans="1:4" x14ac:dyDescent="0.35">
      <c r="A3496" s="16" t="s">
        <v>3281</v>
      </c>
      <c r="B3496">
        <v>0</v>
      </c>
      <c r="C3496">
        <v>4.5300000000000002E-3</v>
      </c>
      <c r="D3496">
        <v>0</v>
      </c>
    </row>
    <row r="3497" spans="1:4" x14ac:dyDescent="0.35">
      <c r="A3497" s="16" t="s">
        <v>3282</v>
      </c>
      <c r="B3497">
        <v>0.17</v>
      </c>
      <c r="C3497">
        <v>1.72</v>
      </c>
      <c r="D3497">
        <v>0</v>
      </c>
    </row>
    <row r="3498" spans="1:4" x14ac:dyDescent="0.35">
      <c r="A3498" s="16" t="s">
        <v>3283</v>
      </c>
      <c r="B3498">
        <v>0.16700000000000001</v>
      </c>
      <c r="C3498">
        <v>0.58026</v>
      </c>
      <c r="D3498">
        <v>0</v>
      </c>
    </row>
    <row r="3499" spans="1:4" x14ac:dyDescent="0.35">
      <c r="A3499" s="16" t="s">
        <v>3284</v>
      </c>
      <c r="B3499">
        <v>0.33</v>
      </c>
      <c r="C3499">
        <v>0.47488000000000002</v>
      </c>
      <c r="D3499">
        <v>0</v>
      </c>
    </row>
    <row r="3500" spans="1:4" x14ac:dyDescent="0.35">
      <c r="A3500" s="16" t="s">
        <v>3285</v>
      </c>
      <c r="B3500">
        <v>0.74329999999999996</v>
      </c>
      <c r="C3500">
        <v>5.5449999999999999E-2</v>
      </c>
      <c r="D3500">
        <v>5.5449999999999999E-2</v>
      </c>
    </row>
    <row r="3501" spans="1:4" x14ac:dyDescent="0.35">
      <c r="A3501" s="16" t="s">
        <v>3286</v>
      </c>
      <c r="B3501">
        <v>0.25</v>
      </c>
      <c r="C3501">
        <v>6</v>
      </c>
      <c r="D3501">
        <v>0</v>
      </c>
    </row>
    <row r="3502" spans="1:4" x14ac:dyDescent="0.35">
      <c r="A3502" s="16" t="s">
        <v>3287</v>
      </c>
      <c r="B3502">
        <v>0.125</v>
      </c>
      <c r="C3502">
        <v>0.45850000000000002</v>
      </c>
      <c r="D3502">
        <v>0</v>
      </c>
    </row>
    <row r="3503" spans="1:4" x14ac:dyDescent="0.35">
      <c r="A3503" s="16" t="s">
        <v>3288</v>
      </c>
      <c r="B3503">
        <v>0.17</v>
      </c>
      <c r="C3503">
        <v>1.2952999999999999</v>
      </c>
      <c r="D3503">
        <v>0</v>
      </c>
    </row>
    <row r="3504" spans="1:4" x14ac:dyDescent="0.35">
      <c r="A3504" s="16" t="s">
        <v>3289</v>
      </c>
      <c r="B3504">
        <v>0.21</v>
      </c>
      <c r="C3504">
        <v>0.21</v>
      </c>
      <c r="D3504">
        <v>0</v>
      </c>
    </row>
    <row r="3505" spans="1:4" x14ac:dyDescent="0.35">
      <c r="A3505" s="16" t="s">
        <v>3290</v>
      </c>
      <c r="B3505">
        <v>0.16700000000000001</v>
      </c>
      <c r="C3505">
        <v>4.0861299999999998</v>
      </c>
      <c r="D3505">
        <v>0</v>
      </c>
    </row>
    <row r="3506" spans="1:4" x14ac:dyDescent="0.35">
      <c r="A3506" s="16" t="s">
        <v>3291</v>
      </c>
      <c r="B3506">
        <v>0.125</v>
      </c>
      <c r="C3506">
        <v>0.18</v>
      </c>
      <c r="D3506">
        <v>0</v>
      </c>
    </row>
    <row r="3507" spans="1:4" x14ac:dyDescent="0.35">
      <c r="A3507" s="16" t="s">
        <v>3292</v>
      </c>
      <c r="B3507">
        <v>0</v>
      </c>
      <c r="C3507">
        <v>4.5300000000000002E-3</v>
      </c>
      <c r="D3507">
        <v>0</v>
      </c>
    </row>
    <row r="3508" spans="1:4" x14ac:dyDescent="0.35">
      <c r="A3508" s="16" t="s">
        <v>3293</v>
      </c>
      <c r="B3508">
        <v>0.6633</v>
      </c>
      <c r="C3508">
        <v>9.1699999999999993E-3</v>
      </c>
      <c r="D3508">
        <v>9.1699999999999993E-3</v>
      </c>
    </row>
    <row r="3509" spans="1:4" x14ac:dyDescent="0.35">
      <c r="A3509" s="16" t="s">
        <v>3294</v>
      </c>
      <c r="B3509">
        <v>0</v>
      </c>
      <c r="C3509">
        <v>0</v>
      </c>
      <c r="D3509">
        <v>0</v>
      </c>
    </row>
    <row r="3510" spans="1:4" x14ac:dyDescent="0.35">
      <c r="A3510" s="16" t="s">
        <v>3295</v>
      </c>
      <c r="B3510">
        <v>8.3000000000000004E-2</v>
      </c>
      <c r="C3510">
        <v>0.57999999999999996</v>
      </c>
      <c r="D3510">
        <v>0</v>
      </c>
    </row>
    <row r="3511" spans="1:4" x14ac:dyDescent="0.35">
      <c r="A3511" s="16" t="s">
        <v>3296</v>
      </c>
      <c r="B3511">
        <v>0</v>
      </c>
      <c r="C3511">
        <v>4.5300000000000002E-3</v>
      </c>
      <c r="D3511">
        <v>0</v>
      </c>
    </row>
    <row r="3512" spans="1:4" x14ac:dyDescent="0.35">
      <c r="A3512" s="16" t="s">
        <v>3297</v>
      </c>
      <c r="B3512">
        <v>0</v>
      </c>
      <c r="C3512">
        <v>4.5300000000000002E-3</v>
      </c>
      <c r="D3512">
        <v>0</v>
      </c>
    </row>
    <row r="3513" spans="1:4" x14ac:dyDescent="0.35">
      <c r="A3513" s="16" t="s">
        <v>3298</v>
      </c>
      <c r="B3513">
        <v>0.25</v>
      </c>
      <c r="C3513">
        <v>6</v>
      </c>
      <c r="D3513">
        <v>0</v>
      </c>
    </row>
    <row r="3514" spans="1:4" x14ac:dyDescent="0.35">
      <c r="A3514" s="16" t="s">
        <v>3299</v>
      </c>
      <c r="B3514">
        <v>0</v>
      </c>
      <c r="C3514">
        <v>0</v>
      </c>
      <c r="D3514">
        <v>0</v>
      </c>
    </row>
    <row r="3515" spans="1:4" x14ac:dyDescent="0.35">
      <c r="A3515" s="16" t="s">
        <v>3300</v>
      </c>
      <c r="B3515">
        <v>0.4133</v>
      </c>
      <c r="C3515">
        <v>9.5999999999999992E-3</v>
      </c>
      <c r="D3515">
        <v>9.5999999999999992E-3</v>
      </c>
    </row>
    <row r="3516" spans="1:4" x14ac:dyDescent="0.35">
      <c r="A3516" s="16" t="s">
        <v>3301</v>
      </c>
      <c r="B3516">
        <v>0.6633</v>
      </c>
      <c r="C3516">
        <v>3.6330000000000001E-2</v>
      </c>
      <c r="D3516">
        <v>3.6330000000000001E-2</v>
      </c>
    </row>
    <row r="3517" spans="1:4" x14ac:dyDescent="0.35">
      <c r="A3517" s="16" t="s">
        <v>3302</v>
      </c>
      <c r="B3517">
        <v>0.125</v>
      </c>
      <c r="C3517">
        <v>1.25</v>
      </c>
      <c r="D3517">
        <v>0</v>
      </c>
    </row>
    <row r="3518" spans="1:4" x14ac:dyDescent="0.35">
      <c r="A3518" s="16" t="s">
        <v>3303</v>
      </c>
      <c r="B3518">
        <v>0.16700000000000001</v>
      </c>
      <c r="C3518">
        <v>2.8498299999999999</v>
      </c>
      <c r="D3518">
        <v>0</v>
      </c>
    </row>
    <row r="3519" spans="1:4" x14ac:dyDescent="0.35">
      <c r="A3519" s="16" t="s">
        <v>3304</v>
      </c>
      <c r="B3519">
        <v>0</v>
      </c>
      <c r="C3519">
        <v>0</v>
      </c>
      <c r="D3519">
        <v>0</v>
      </c>
    </row>
    <row r="3520" spans="1:4" x14ac:dyDescent="0.35">
      <c r="A3520" s="16">
        <v>101176</v>
      </c>
      <c r="B3520">
        <v>0.16667000000000001</v>
      </c>
      <c r="C3520">
        <v>1.6670000000000001E-2</v>
      </c>
      <c r="D3520">
        <v>1.6670000000000001E-2</v>
      </c>
    </row>
    <row r="3521" spans="1:4" x14ac:dyDescent="0.35">
      <c r="A3521" s="16" t="s">
        <v>3305</v>
      </c>
      <c r="B3521">
        <v>0.74729999999999996</v>
      </c>
      <c r="C3521">
        <v>4.054E-2</v>
      </c>
      <c r="D3521">
        <v>4.054E-2</v>
      </c>
    </row>
    <row r="3522" spans="1:4" x14ac:dyDescent="0.35">
      <c r="A3522" s="16" t="s">
        <v>3306</v>
      </c>
      <c r="B3522">
        <v>0</v>
      </c>
      <c r="C3522">
        <v>4.5300000000000002E-3</v>
      </c>
      <c r="D3522">
        <v>0</v>
      </c>
    </row>
    <row r="3523" spans="1:4" x14ac:dyDescent="0.35">
      <c r="A3523" s="16" t="s">
        <v>3307</v>
      </c>
      <c r="B3523">
        <v>0</v>
      </c>
      <c r="C3523">
        <v>6.3400000000000001E-3</v>
      </c>
      <c r="D3523">
        <v>0</v>
      </c>
    </row>
    <row r="3524" spans="1:4" x14ac:dyDescent="0.35">
      <c r="A3524" s="16" t="s">
        <v>3308</v>
      </c>
      <c r="B3524">
        <v>0</v>
      </c>
      <c r="C3524">
        <v>4.5300000000000002E-3</v>
      </c>
      <c r="D3524">
        <v>0</v>
      </c>
    </row>
    <row r="3525" spans="1:4" x14ac:dyDescent="0.35">
      <c r="A3525" s="16" t="s">
        <v>3309</v>
      </c>
      <c r="B3525">
        <v>0</v>
      </c>
      <c r="C3525">
        <v>5.0689999999999999E-2</v>
      </c>
      <c r="D3525">
        <v>5.0689999999999999E-2</v>
      </c>
    </row>
    <row r="3526" spans="1:4" x14ac:dyDescent="0.35">
      <c r="A3526" s="16" t="s">
        <v>3310</v>
      </c>
      <c r="B3526">
        <v>0.17</v>
      </c>
      <c r="C3526">
        <v>1.59066</v>
      </c>
      <c r="D3526">
        <v>0</v>
      </c>
    </row>
    <row r="3527" spans="1:4" x14ac:dyDescent="0.35">
      <c r="A3527" s="16" t="s">
        <v>3311</v>
      </c>
      <c r="B3527">
        <v>0.17</v>
      </c>
      <c r="C3527">
        <v>1.33785</v>
      </c>
      <c r="D3527">
        <v>0</v>
      </c>
    </row>
    <row r="3528" spans="1:4" x14ac:dyDescent="0.35">
      <c r="A3528" s="16" t="s">
        <v>88</v>
      </c>
      <c r="B3528">
        <v>0.125</v>
      </c>
      <c r="C3528">
        <v>7.3200000000000001E-2</v>
      </c>
      <c r="D3528">
        <v>0</v>
      </c>
    </row>
    <row r="3529" spans="1:4" x14ac:dyDescent="0.35">
      <c r="A3529" s="16" t="s">
        <v>3312</v>
      </c>
      <c r="B3529">
        <v>0</v>
      </c>
      <c r="C3529">
        <v>0</v>
      </c>
      <c r="D3529">
        <v>0</v>
      </c>
    </row>
    <row r="3530" spans="1:4" x14ac:dyDescent="0.35">
      <c r="A3530" s="16">
        <v>100539</v>
      </c>
      <c r="B3530">
        <v>1.1133</v>
      </c>
      <c r="C3530">
        <v>6.6339999999999996E-2</v>
      </c>
      <c r="D3530">
        <v>6.6339999999999996E-2</v>
      </c>
    </row>
    <row r="3531" spans="1:4" x14ac:dyDescent="0.35">
      <c r="A3531" s="16" t="s">
        <v>3313</v>
      </c>
      <c r="B3531">
        <v>0</v>
      </c>
      <c r="C3531">
        <v>4.5300000000000002E-3</v>
      </c>
      <c r="D3531">
        <v>0</v>
      </c>
    </row>
    <row r="3532" spans="1:4" x14ac:dyDescent="0.35">
      <c r="A3532" s="16" t="s">
        <v>3314</v>
      </c>
      <c r="B3532">
        <v>0.25</v>
      </c>
      <c r="C3532">
        <v>0.38</v>
      </c>
      <c r="D3532">
        <v>0</v>
      </c>
    </row>
    <row r="3533" spans="1:4" x14ac:dyDescent="0.35">
      <c r="A3533" s="16" t="s">
        <v>3315</v>
      </c>
      <c r="B3533">
        <v>0.33</v>
      </c>
      <c r="C3533">
        <v>3.5090000000000003E-2</v>
      </c>
      <c r="D3533">
        <v>3.5090000000000003E-2</v>
      </c>
    </row>
    <row r="3534" spans="1:4" x14ac:dyDescent="0.35">
      <c r="A3534" s="16" t="s">
        <v>310</v>
      </c>
      <c r="B3534">
        <v>1.0803</v>
      </c>
      <c r="C3534">
        <v>0.10321</v>
      </c>
      <c r="D3534">
        <v>8.6650000000000005E-2</v>
      </c>
    </row>
    <row r="3535" spans="1:4" x14ac:dyDescent="0.35">
      <c r="A3535" s="16" t="s">
        <v>3316</v>
      </c>
      <c r="B3535">
        <v>0.74329999999999996</v>
      </c>
      <c r="C3535">
        <v>2.6450000000000001E-2</v>
      </c>
      <c r="D3535">
        <v>2.6450000000000001E-2</v>
      </c>
    </row>
    <row r="3536" spans="1:4" x14ac:dyDescent="0.35">
      <c r="A3536" s="16" t="s">
        <v>3317</v>
      </c>
      <c r="B3536">
        <v>0.21</v>
      </c>
      <c r="C3536">
        <v>3.3329999999999999E-2</v>
      </c>
      <c r="D3536">
        <v>3.3329999999999999E-2</v>
      </c>
    </row>
    <row r="3537" spans="1:4" x14ac:dyDescent="0.35">
      <c r="A3537" s="16">
        <v>104425</v>
      </c>
      <c r="B3537">
        <v>0.58330000000000004</v>
      </c>
      <c r="C3537">
        <v>8.3999999999999995E-3</v>
      </c>
      <c r="D3537">
        <v>8.3999999999999995E-3</v>
      </c>
    </row>
    <row r="3538" spans="1:4" x14ac:dyDescent="0.35">
      <c r="A3538" s="16" t="s">
        <v>3318</v>
      </c>
      <c r="B3538">
        <v>0.74329999999999996</v>
      </c>
      <c r="C3538">
        <v>3.8010000000000002E-2</v>
      </c>
      <c r="D3538">
        <v>3.8010000000000002E-2</v>
      </c>
    </row>
    <row r="3539" spans="1:4" x14ac:dyDescent="0.35">
      <c r="A3539" s="16" t="s">
        <v>3319</v>
      </c>
      <c r="B3539">
        <v>0.125</v>
      </c>
      <c r="C3539">
        <v>0.40010000000000001</v>
      </c>
      <c r="D3539">
        <v>0</v>
      </c>
    </row>
    <row r="3540" spans="1:4" x14ac:dyDescent="0.35">
      <c r="A3540" s="16" t="s">
        <v>3320</v>
      </c>
      <c r="B3540">
        <v>0.21</v>
      </c>
      <c r="C3540">
        <v>0.65434000000000003</v>
      </c>
      <c r="D3540">
        <v>0</v>
      </c>
    </row>
    <row r="3541" spans="1:4" x14ac:dyDescent="0.35">
      <c r="A3541" s="16" t="s">
        <v>3321</v>
      </c>
      <c r="B3541">
        <v>0.68030000000000002</v>
      </c>
      <c r="C3541">
        <v>3.9309999999999998E-2</v>
      </c>
      <c r="D3541">
        <v>3.9309999999999998E-2</v>
      </c>
    </row>
    <row r="3542" spans="1:4" x14ac:dyDescent="0.35">
      <c r="A3542" s="16" t="s">
        <v>3322</v>
      </c>
      <c r="B3542">
        <v>0.33329999999999999</v>
      </c>
      <c r="C3542">
        <v>4.0200000000000001E-3</v>
      </c>
      <c r="D3542">
        <v>4.0200000000000001E-3</v>
      </c>
    </row>
    <row r="3543" spans="1:4" x14ac:dyDescent="0.35">
      <c r="A3543" s="16" t="s">
        <v>3323</v>
      </c>
      <c r="B3543">
        <v>1.3332999999999999</v>
      </c>
      <c r="C3543">
        <v>4.5490000000000003E-2</v>
      </c>
      <c r="D3543">
        <v>4.5490000000000003E-2</v>
      </c>
    </row>
    <row r="3544" spans="1:4" x14ac:dyDescent="0.35">
      <c r="A3544" s="16" t="s">
        <v>3324</v>
      </c>
      <c r="B3544">
        <v>0</v>
      </c>
      <c r="C3544">
        <v>4.5300000000000002E-3</v>
      </c>
      <c r="D3544">
        <v>0</v>
      </c>
    </row>
    <row r="3545" spans="1:4" x14ac:dyDescent="0.35">
      <c r="A3545" s="16" t="s">
        <v>3325</v>
      </c>
      <c r="B3545">
        <v>0.17</v>
      </c>
      <c r="C3545">
        <v>1.6061399999999999</v>
      </c>
      <c r="D3545">
        <v>0</v>
      </c>
    </row>
    <row r="3546" spans="1:4" x14ac:dyDescent="0.35">
      <c r="A3546" s="16" t="s">
        <v>3326</v>
      </c>
      <c r="B3546">
        <v>0.125</v>
      </c>
      <c r="C3546">
        <v>1.5</v>
      </c>
      <c r="D3546">
        <v>0</v>
      </c>
    </row>
    <row r="3547" spans="1:4" x14ac:dyDescent="0.35">
      <c r="A3547" s="16" t="s">
        <v>3327</v>
      </c>
      <c r="B3547">
        <v>0.125</v>
      </c>
      <c r="C3547">
        <v>0.40010000000000001</v>
      </c>
      <c r="D3547">
        <v>0</v>
      </c>
    </row>
    <row r="3548" spans="1:4" x14ac:dyDescent="0.35">
      <c r="A3548" s="16" t="s">
        <v>131</v>
      </c>
      <c r="B3548">
        <v>0.25</v>
      </c>
      <c r="C3548">
        <v>0.26541999999999999</v>
      </c>
      <c r="D3548">
        <v>0</v>
      </c>
    </row>
    <row r="3549" spans="1:4" x14ac:dyDescent="0.35">
      <c r="A3549" s="16" t="s">
        <v>3328</v>
      </c>
      <c r="B3549">
        <v>0</v>
      </c>
      <c r="C3549">
        <v>8.3300000000000006E-3</v>
      </c>
      <c r="D3549">
        <v>0</v>
      </c>
    </row>
    <row r="3550" spans="1:4" x14ac:dyDescent="0.35">
      <c r="A3550" s="16" t="s">
        <v>3329</v>
      </c>
      <c r="B3550">
        <v>0</v>
      </c>
      <c r="C3550">
        <v>4.5300000000000002E-3</v>
      </c>
      <c r="D3550">
        <v>0</v>
      </c>
    </row>
    <row r="3551" spans="1:4" x14ac:dyDescent="0.35">
      <c r="A3551" s="16" t="s">
        <v>3330</v>
      </c>
      <c r="B3551">
        <v>0.33</v>
      </c>
      <c r="C3551">
        <v>0.40271000000000001</v>
      </c>
      <c r="D3551">
        <v>0</v>
      </c>
    </row>
    <row r="3552" spans="1:4" x14ac:dyDescent="0.35">
      <c r="A3552" s="16" t="s">
        <v>3331</v>
      </c>
      <c r="B3552">
        <v>0.125</v>
      </c>
      <c r="C3552">
        <v>0.50438000000000005</v>
      </c>
      <c r="D3552">
        <v>0</v>
      </c>
    </row>
    <row r="3553" spans="1:4" x14ac:dyDescent="0.35">
      <c r="A3553" s="16" t="s">
        <v>3332</v>
      </c>
      <c r="B3553">
        <v>0</v>
      </c>
      <c r="C3553">
        <v>0.22857</v>
      </c>
      <c r="D3553">
        <v>0.22857</v>
      </c>
    </row>
    <row r="3554" spans="1:4" x14ac:dyDescent="0.35">
      <c r="A3554" s="16" t="s">
        <v>3333</v>
      </c>
      <c r="B3554">
        <v>0</v>
      </c>
      <c r="C3554">
        <v>1.2500000000000001E-2</v>
      </c>
      <c r="D3554">
        <v>0</v>
      </c>
    </row>
    <row r="3555" spans="1:4" x14ac:dyDescent="0.35">
      <c r="A3555" s="16" t="s">
        <v>3334</v>
      </c>
      <c r="B3555">
        <v>0</v>
      </c>
      <c r="C3555">
        <v>4.5300000000000002E-3</v>
      </c>
      <c r="D3555">
        <v>0</v>
      </c>
    </row>
    <row r="3556" spans="1:4" x14ac:dyDescent="0.35">
      <c r="A3556" s="16" t="s">
        <v>3335</v>
      </c>
      <c r="B3556">
        <v>0</v>
      </c>
      <c r="C3556">
        <v>4.5300000000000002E-3</v>
      </c>
      <c r="D3556">
        <v>0</v>
      </c>
    </row>
    <row r="3557" spans="1:4" x14ac:dyDescent="0.35">
      <c r="A3557" s="16" t="s">
        <v>3336</v>
      </c>
      <c r="B3557">
        <v>0</v>
      </c>
      <c r="C3557">
        <v>4.5300000000000002E-3</v>
      </c>
      <c r="D3557">
        <v>0</v>
      </c>
    </row>
    <row r="3558" spans="1:4" x14ac:dyDescent="0.35">
      <c r="A3558" s="16" t="s">
        <v>3337</v>
      </c>
      <c r="B3558">
        <v>0</v>
      </c>
      <c r="C3558">
        <v>4.5300000000000002E-3</v>
      </c>
      <c r="D3558">
        <v>0</v>
      </c>
    </row>
    <row r="3559" spans="1:4" x14ac:dyDescent="0.35">
      <c r="A3559" s="16" t="s">
        <v>3338</v>
      </c>
      <c r="B3559">
        <v>1</v>
      </c>
      <c r="C3559">
        <v>12</v>
      </c>
      <c r="D3559">
        <v>0</v>
      </c>
    </row>
    <row r="3560" spans="1:4" x14ac:dyDescent="0.35">
      <c r="A3560" s="16" t="s">
        <v>3339</v>
      </c>
      <c r="B3560">
        <v>0.16700000000000001</v>
      </c>
      <c r="C3560">
        <v>0.48031000000000001</v>
      </c>
      <c r="D3560">
        <v>0</v>
      </c>
    </row>
    <row r="3561" spans="1:4" x14ac:dyDescent="0.35">
      <c r="A3561" s="16" t="s">
        <v>3340</v>
      </c>
      <c r="B3561">
        <v>0.21</v>
      </c>
      <c r="C3561">
        <v>0.33</v>
      </c>
      <c r="D3561">
        <v>0</v>
      </c>
    </row>
    <row r="3562" spans="1:4" x14ac:dyDescent="0.35">
      <c r="A3562" s="16" t="s">
        <v>3341</v>
      </c>
      <c r="B3562">
        <v>0.16700000000000001</v>
      </c>
      <c r="C3562">
        <v>4</v>
      </c>
      <c r="D3562">
        <v>0</v>
      </c>
    </row>
    <row r="3563" spans="1:4" x14ac:dyDescent="0.35">
      <c r="A3563" s="16" t="s">
        <v>3342</v>
      </c>
      <c r="B3563">
        <v>0.125</v>
      </c>
      <c r="C3563">
        <v>0.24709</v>
      </c>
      <c r="D3563">
        <v>0</v>
      </c>
    </row>
    <row r="3564" spans="1:4" x14ac:dyDescent="0.35">
      <c r="A3564" s="16" t="s">
        <v>3343</v>
      </c>
      <c r="B3564">
        <v>0.6633</v>
      </c>
      <c r="C3564">
        <v>2.2020000000000001E-2</v>
      </c>
      <c r="D3564">
        <v>2.2020000000000001E-2</v>
      </c>
    </row>
    <row r="3565" spans="1:4" x14ac:dyDescent="0.35">
      <c r="A3565" s="16" t="s">
        <v>3344</v>
      </c>
      <c r="B3565">
        <v>0.16700000000000001</v>
      </c>
      <c r="C3565">
        <v>2.8498299999999999</v>
      </c>
      <c r="D3565">
        <v>0</v>
      </c>
    </row>
    <row r="3566" spans="1:4" x14ac:dyDescent="0.35">
      <c r="A3566" s="16" t="s">
        <v>3345</v>
      </c>
      <c r="B3566">
        <v>0.16700000000000001</v>
      </c>
      <c r="C3566">
        <v>0.56000000000000005</v>
      </c>
      <c r="D3566">
        <v>0</v>
      </c>
    </row>
    <row r="3567" spans="1:4" x14ac:dyDescent="0.35">
      <c r="A3567" s="16" t="s">
        <v>81</v>
      </c>
      <c r="B3567">
        <v>0.125</v>
      </c>
      <c r="C3567">
        <v>0.21704999999999999</v>
      </c>
      <c r="D3567">
        <v>0</v>
      </c>
    </row>
    <row r="3568" spans="1:4" x14ac:dyDescent="0.35">
      <c r="A3568" s="16" t="s">
        <v>3346</v>
      </c>
      <c r="B3568">
        <v>1</v>
      </c>
      <c r="C3568">
        <v>2.904E-2</v>
      </c>
      <c r="D3568">
        <v>2.904E-2</v>
      </c>
    </row>
    <row r="3569" spans="1:4" x14ac:dyDescent="0.35">
      <c r="A3569" s="16">
        <v>105315</v>
      </c>
      <c r="B3569">
        <v>0</v>
      </c>
      <c r="C3569">
        <v>0</v>
      </c>
      <c r="D3569">
        <v>0</v>
      </c>
    </row>
    <row r="3570" spans="1:4" x14ac:dyDescent="0.35">
      <c r="A3570" s="16" t="s">
        <v>3347</v>
      </c>
      <c r="B3570">
        <v>0</v>
      </c>
      <c r="C3570">
        <v>4.5300000000000002E-3</v>
      </c>
      <c r="D3570">
        <v>0</v>
      </c>
    </row>
    <row r="3571" spans="1:4" x14ac:dyDescent="0.35">
      <c r="A3571" s="16" t="s">
        <v>3348</v>
      </c>
      <c r="B3571">
        <v>0.17</v>
      </c>
      <c r="C3571">
        <v>2.2000000000000002</v>
      </c>
      <c r="D3571">
        <v>0</v>
      </c>
    </row>
    <row r="3572" spans="1:4" x14ac:dyDescent="0.35">
      <c r="A3572" s="16" t="s">
        <v>3349</v>
      </c>
      <c r="B3572">
        <v>0</v>
      </c>
      <c r="C3572">
        <v>0.01</v>
      </c>
      <c r="D3572">
        <v>0</v>
      </c>
    </row>
    <row r="3573" spans="1:4" x14ac:dyDescent="0.35">
      <c r="A3573" s="16">
        <v>100299</v>
      </c>
      <c r="B3573">
        <v>1.5832999999999999</v>
      </c>
      <c r="C3573">
        <v>6.3839999999999994E-2</v>
      </c>
      <c r="D3573">
        <v>6.3839999999999994E-2</v>
      </c>
    </row>
    <row r="3574" spans="1:4" x14ac:dyDescent="0.35">
      <c r="A3574" s="16" t="s">
        <v>3350</v>
      </c>
      <c r="B3574">
        <v>0</v>
      </c>
      <c r="C3574">
        <v>2.5729999999999999E-2</v>
      </c>
      <c r="D3574">
        <v>0</v>
      </c>
    </row>
    <row r="3575" spans="1:4" x14ac:dyDescent="0.35">
      <c r="A3575" s="16" t="s">
        <v>3351</v>
      </c>
      <c r="B3575">
        <v>0.21</v>
      </c>
      <c r="C3575">
        <v>3.3329999999999999E-2</v>
      </c>
      <c r="D3575">
        <v>3.3329999999999999E-2</v>
      </c>
    </row>
    <row r="3576" spans="1:4" x14ac:dyDescent="0.35">
      <c r="A3576" s="16" t="s">
        <v>3352</v>
      </c>
      <c r="B3576">
        <v>0.17</v>
      </c>
      <c r="C3576">
        <v>1.8895</v>
      </c>
      <c r="D3576">
        <v>0</v>
      </c>
    </row>
    <row r="3577" spans="1:4" x14ac:dyDescent="0.35">
      <c r="A3577" s="16" t="s">
        <v>3353</v>
      </c>
      <c r="B3577">
        <v>0.17</v>
      </c>
      <c r="C3577">
        <v>1.7</v>
      </c>
      <c r="D3577">
        <v>0</v>
      </c>
    </row>
    <row r="3578" spans="1:4" x14ac:dyDescent="0.35">
      <c r="A3578" s="16" t="s">
        <v>3354</v>
      </c>
      <c r="B3578">
        <v>0.21</v>
      </c>
      <c r="C3578">
        <v>0.90452999999999995</v>
      </c>
      <c r="D3578">
        <v>0</v>
      </c>
    </row>
    <row r="3579" spans="1:4" x14ac:dyDescent="0.35">
      <c r="A3579" s="16" t="s">
        <v>173</v>
      </c>
      <c r="B3579">
        <v>0.125</v>
      </c>
      <c r="C3579">
        <v>7.3200000000000001E-2</v>
      </c>
      <c r="D3579">
        <v>0</v>
      </c>
    </row>
    <row r="3580" spans="1:4" x14ac:dyDescent="0.35">
      <c r="A3580" s="16" t="s">
        <v>174</v>
      </c>
      <c r="B3580">
        <v>0.125</v>
      </c>
      <c r="C3580">
        <v>0.13724</v>
      </c>
      <c r="D3580">
        <v>0</v>
      </c>
    </row>
    <row r="3581" spans="1:4" x14ac:dyDescent="0.35">
      <c r="A3581" s="16" t="s">
        <v>3355</v>
      </c>
      <c r="B3581">
        <v>0</v>
      </c>
      <c r="C3581">
        <v>0.10435999999999999</v>
      </c>
      <c r="D3581">
        <v>0</v>
      </c>
    </row>
    <row r="3582" spans="1:4" x14ac:dyDescent="0.35">
      <c r="A3582" s="16" t="s">
        <v>3356</v>
      </c>
      <c r="B3582">
        <v>0.51</v>
      </c>
      <c r="C3582">
        <v>0.18504000000000001</v>
      </c>
      <c r="D3582">
        <v>0.18504000000000001</v>
      </c>
    </row>
    <row r="3583" spans="1:4" x14ac:dyDescent="0.35">
      <c r="A3583" s="16" t="s">
        <v>3357</v>
      </c>
      <c r="B3583">
        <v>0</v>
      </c>
      <c r="C3583">
        <v>1.53589</v>
      </c>
      <c r="D3583">
        <v>0</v>
      </c>
    </row>
    <row r="3584" spans="1:4" x14ac:dyDescent="0.35">
      <c r="A3584" s="16" t="s">
        <v>3358</v>
      </c>
      <c r="B3584">
        <v>0.1</v>
      </c>
      <c r="C3584">
        <v>0.02</v>
      </c>
      <c r="D3584">
        <v>0.02</v>
      </c>
    </row>
    <row r="3585" spans="1:4" x14ac:dyDescent="0.35">
      <c r="A3585" s="16" t="s">
        <v>3359</v>
      </c>
      <c r="B3585">
        <v>0.25</v>
      </c>
      <c r="C3585">
        <v>0.30906</v>
      </c>
      <c r="D3585">
        <v>0</v>
      </c>
    </row>
    <row r="3586" spans="1:4" x14ac:dyDescent="0.35">
      <c r="A3586" s="16" t="s">
        <v>65</v>
      </c>
      <c r="B3586">
        <v>0.25</v>
      </c>
      <c r="C3586">
        <v>0.38</v>
      </c>
      <c r="D3586">
        <v>0</v>
      </c>
    </row>
    <row r="3587" spans="1:4" x14ac:dyDescent="0.35">
      <c r="A3587" s="16" t="s">
        <v>3360</v>
      </c>
      <c r="B3587">
        <v>0.25</v>
      </c>
      <c r="C3587">
        <v>3.5</v>
      </c>
      <c r="D3587">
        <v>0</v>
      </c>
    </row>
    <row r="3588" spans="1:4" x14ac:dyDescent="0.35">
      <c r="A3588" s="16" t="s">
        <v>3361</v>
      </c>
      <c r="B3588">
        <v>0.33</v>
      </c>
      <c r="C3588">
        <v>0.02</v>
      </c>
      <c r="D3588">
        <v>0.02</v>
      </c>
    </row>
    <row r="3589" spans="1:4" x14ac:dyDescent="0.35">
      <c r="A3589" s="16" t="s">
        <v>3362</v>
      </c>
      <c r="B3589">
        <v>0</v>
      </c>
      <c r="C3589">
        <v>4.5300000000000002E-3</v>
      </c>
      <c r="D3589">
        <v>0</v>
      </c>
    </row>
    <row r="3590" spans="1:4" x14ac:dyDescent="0.35">
      <c r="A3590" s="16" t="s">
        <v>3363</v>
      </c>
      <c r="B3590">
        <v>0.74329999999999996</v>
      </c>
      <c r="C3590">
        <v>0.16003000000000001</v>
      </c>
      <c r="D3590">
        <v>0.16003000000000001</v>
      </c>
    </row>
    <row r="3591" spans="1:4" x14ac:dyDescent="0.35">
      <c r="A3591" s="16" t="s">
        <v>3364</v>
      </c>
      <c r="B3591">
        <v>0</v>
      </c>
      <c r="C3591">
        <v>4.5300000000000002E-3</v>
      </c>
      <c r="D3591">
        <v>0</v>
      </c>
    </row>
    <row r="3592" spans="1:4" x14ac:dyDescent="0.35">
      <c r="A3592" s="16" t="s">
        <v>3365</v>
      </c>
      <c r="B3592">
        <v>0</v>
      </c>
      <c r="C3592">
        <v>4.5300000000000002E-3</v>
      </c>
      <c r="D3592">
        <v>0</v>
      </c>
    </row>
    <row r="3593" spans="1:4" x14ac:dyDescent="0.35">
      <c r="A3593" s="16" t="s">
        <v>3366</v>
      </c>
      <c r="B3593">
        <v>0.21</v>
      </c>
      <c r="C3593">
        <v>0.91539999999999999</v>
      </c>
      <c r="D3593">
        <v>0</v>
      </c>
    </row>
    <row r="3594" spans="1:4" x14ac:dyDescent="0.35">
      <c r="A3594" s="16" t="s">
        <v>91</v>
      </c>
      <c r="B3594">
        <v>0.125</v>
      </c>
      <c r="C3594">
        <v>0.13994999999999999</v>
      </c>
      <c r="D3594">
        <v>0</v>
      </c>
    </row>
    <row r="3595" spans="1:4" x14ac:dyDescent="0.35">
      <c r="A3595" s="22">
        <v>44656</v>
      </c>
      <c r="B3595">
        <v>0.25</v>
      </c>
      <c r="C3595">
        <v>5.6299999999999996E-3</v>
      </c>
      <c r="D3595">
        <v>5.6299999999999996E-3</v>
      </c>
    </row>
    <row r="3596" spans="1:4" x14ac:dyDescent="0.35">
      <c r="A3596" s="16" t="s">
        <v>3367</v>
      </c>
      <c r="B3596">
        <v>0</v>
      </c>
      <c r="C3596">
        <v>4.5300000000000002E-3</v>
      </c>
      <c r="D3596">
        <v>0</v>
      </c>
    </row>
    <row r="3597" spans="1:4" x14ac:dyDescent="0.35">
      <c r="A3597" s="16">
        <v>103836</v>
      </c>
      <c r="B3597">
        <v>0.74329999999999996</v>
      </c>
      <c r="C3597">
        <v>7.4050000000000005E-2</v>
      </c>
      <c r="D3597">
        <v>7.4050000000000005E-2</v>
      </c>
    </row>
    <row r="3598" spans="1:4" x14ac:dyDescent="0.35">
      <c r="A3598" s="16">
        <v>105018</v>
      </c>
      <c r="B3598">
        <v>0.74329999999999996</v>
      </c>
      <c r="C3598">
        <v>2.1399999999999999E-2</v>
      </c>
      <c r="D3598">
        <v>2.1399999999999999E-2</v>
      </c>
    </row>
    <row r="3599" spans="1:4" x14ac:dyDescent="0.35">
      <c r="A3599" s="16" t="s">
        <v>3368</v>
      </c>
      <c r="B3599">
        <v>0</v>
      </c>
      <c r="C3599">
        <v>0</v>
      </c>
      <c r="D3599">
        <v>0</v>
      </c>
    </row>
    <row r="3600" spans="1:4" x14ac:dyDescent="0.35">
      <c r="A3600" s="16" t="s">
        <v>3369</v>
      </c>
      <c r="B3600">
        <v>0.17</v>
      </c>
      <c r="C3600">
        <v>4.1043599999999998</v>
      </c>
      <c r="D3600">
        <v>0</v>
      </c>
    </row>
    <row r="3601" spans="1:4" x14ac:dyDescent="0.35">
      <c r="A3601" s="16" t="s">
        <v>3370</v>
      </c>
      <c r="B3601">
        <v>0.16700000000000001</v>
      </c>
      <c r="C3601">
        <v>3</v>
      </c>
      <c r="D3601">
        <v>0</v>
      </c>
    </row>
    <row r="3602" spans="1:4" x14ac:dyDescent="0.35">
      <c r="A3602" s="16" t="s">
        <v>3371</v>
      </c>
      <c r="B3602">
        <v>0.125</v>
      </c>
      <c r="C3602">
        <v>0.20452999999999999</v>
      </c>
      <c r="D3602">
        <v>0</v>
      </c>
    </row>
    <row r="3603" spans="1:4" x14ac:dyDescent="0.35">
      <c r="A3603" s="16" t="s">
        <v>3372</v>
      </c>
      <c r="B3603">
        <v>4.8000000000000001E-2</v>
      </c>
      <c r="C3603">
        <v>4.8000000000000001E-2</v>
      </c>
      <c r="D3603">
        <v>0</v>
      </c>
    </row>
    <row r="3604" spans="1:4" x14ac:dyDescent="0.35">
      <c r="A3604" s="16">
        <v>100136</v>
      </c>
      <c r="B3604">
        <v>0.42330000000000001</v>
      </c>
      <c r="C3604">
        <v>3.9899999999999996E-3</v>
      </c>
      <c r="D3604">
        <v>3.9899999999999996E-3</v>
      </c>
    </row>
    <row r="3605" spans="1:4" x14ac:dyDescent="0.35">
      <c r="A3605" s="16" t="s">
        <v>3373</v>
      </c>
      <c r="B3605">
        <v>0</v>
      </c>
      <c r="C3605">
        <v>1.78372</v>
      </c>
      <c r="D3605">
        <v>0</v>
      </c>
    </row>
    <row r="3606" spans="1:4" x14ac:dyDescent="0.35">
      <c r="A3606" s="16" t="s">
        <v>3374</v>
      </c>
      <c r="B3606">
        <v>1.0832999999999999</v>
      </c>
      <c r="C3606">
        <v>3.5000000000000003E-2</v>
      </c>
      <c r="D3606">
        <v>3.5000000000000003E-2</v>
      </c>
    </row>
    <row r="3607" spans="1:4" x14ac:dyDescent="0.35">
      <c r="A3607" s="16" t="s">
        <v>3375</v>
      </c>
      <c r="B3607">
        <v>0</v>
      </c>
      <c r="C3607">
        <v>0</v>
      </c>
      <c r="D3607">
        <v>0</v>
      </c>
    </row>
    <row r="3608" spans="1:4" x14ac:dyDescent="0.35">
      <c r="A3608" s="16" t="s">
        <v>3376</v>
      </c>
      <c r="B3608">
        <v>0.33</v>
      </c>
      <c r="C3608">
        <v>4.9149999999999999E-2</v>
      </c>
      <c r="D3608">
        <v>4.9149999999999999E-2</v>
      </c>
    </row>
    <row r="3609" spans="1:4" x14ac:dyDescent="0.35">
      <c r="A3609" s="16" t="s">
        <v>3377</v>
      </c>
      <c r="B3609">
        <v>0</v>
      </c>
      <c r="C3609">
        <v>4.5300000000000002E-3</v>
      </c>
      <c r="D3609">
        <v>0</v>
      </c>
    </row>
    <row r="3610" spans="1:4" x14ac:dyDescent="0.35">
      <c r="A3610" s="16" t="s">
        <v>3378</v>
      </c>
      <c r="B3610">
        <v>0</v>
      </c>
      <c r="C3610">
        <v>4.5300000000000002E-3</v>
      </c>
      <c r="D3610">
        <v>0</v>
      </c>
    </row>
    <row r="3611" spans="1:4" x14ac:dyDescent="0.35">
      <c r="A3611" s="16" t="s">
        <v>3379</v>
      </c>
      <c r="B3611">
        <v>0.25</v>
      </c>
      <c r="C3611">
        <v>3.3340000000000001</v>
      </c>
      <c r="D3611">
        <v>0</v>
      </c>
    </row>
    <row r="3612" spans="1:4" x14ac:dyDescent="0.35">
      <c r="A3612" s="16" t="s">
        <v>3380</v>
      </c>
      <c r="B3612">
        <v>0.25</v>
      </c>
      <c r="C3612">
        <v>2.7045300000000001</v>
      </c>
      <c r="D3612">
        <v>0</v>
      </c>
    </row>
    <row r="3613" spans="1:4" x14ac:dyDescent="0.35">
      <c r="A3613" s="16" t="s">
        <v>3381</v>
      </c>
      <c r="B3613">
        <v>0.21</v>
      </c>
      <c r="C3613">
        <v>0.65</v>
      </c>
      <c r="D3613">
        <v>0</v>
      </c>
    </row>
    <row r="3614" spans="1:4" x14ac:dyDescent="0.35">
      <c r="A3614" s="16" t="s">
        <v>3382</v>
      </c>
      <c r="B3614">
        <v>0.74329999999999996</v>
      </c>
      <c r="C3614">
        <v>0.10534</v>
      </c>
      <c r="D3614">
        <v>0.10534</v>
      </c>
    </row>
    <row r="3615" spans="1:4" x14ac:dyDescent="0.35">
      <c r="A3615" s="16" t="s">
        <v>3383</v>
      </c>
      <c r="B3615">
        <v>0</v>
      </c>
      <c r="C3615">
        <v>4.5300000000000002E-3</v>
      </c>
      <c r="D3615">
        <v>0</v>
      </c>
    </row>
    <row r="3616" spans="1:4" x14ac:dyDescent="0.35">
      <c r="A3616" s="16" t="s">
        <v>3384</v>
      </c>
      <c r="B3616">
        <v>0</v>
      </c>
      <c r="C3616">
        <v>4.5300000000000002E-3</v>
      </c>
      <c r="D3616">
        <v>0</v>
      </c>
    </row>
    <row r="3617" spans="1:4" x14ac:dyDescent="0.35">
      <c r="A3617" s="16" t="s">
        <v>3385</v>
      </c>
      <c r="B3617">
        <v>0</v>
      </c>
      <c r="C3617">
        <v>4.5300000000000002E-3</v>
      </c>
      <c r="D3617">
        <v>0</v>
      </c>
    </row>
    <row r="3618" spans="1:4" x14ac:dyDescent="0.35">
      <c r="A3618" s="16" t="s">
        <v>3386</v>
      </c>
      <c r="B3618">
        <v>0</v>
      </c>
      <c r="C3618">
        <v>4.5300000000000002E-3</v>
      </c>
      <c r="D3618">
        <v>0</v>
      </c>
    </row>
    <row r="3619" spans="1:4" x14ac:dyDescent="0.35">
      <c r="A3619" s="16" t="s">
        <v>3387</v>
      </c>
      <c r="B3619">
        <v>0</v>
      </c>
      <c r="C3619">
        <v>4.5300000000000002E-3</v>
      </c>
      <c r="D3619">
        <v>0</v>
      </c>
    </row>
    <row r="3620" spans="1:4" x14ac:dyDescent="0.35">
      <c r="A3620" s="16" t="s">
        <v>3388</v>
      </c>
      <c r="B3620">
        <v>0.16700000000000001</v>
      </c>
      <c r="C3620">
        <v>10</v>
      </c>
      <c r="D3620">
        <v>0</v>
      </c>
    </row>
    <row r="3621" spans="1:4" x14ac:dyDescent="0.35">
      <c r="A3621" s="16" t="s">
        <v>3389</v>
      </c>
      <c r="B3621">
        <v>0.16700000000000001</v>
      </c>
      <c r="C3621">
        <v>3.67882</v>
      </c>
      <c r="D3621">
        <v>0</v>
      </c>
    </row>
    <row r="3622" spans="1:4" x14ac:dyDescent="0.35">
      <c r="A3622" s="16" t="s">
        <v>3390</v>
      </c>
      <c r="B3622">
        <v>0.125</v>
      </c>
      <c r="C3622">
        <v>0.25834000000000001</v>
      </c>
      <c r="D3622">
        <v>0</v>
      </c>
    </row>
    <row r="3623" spans="1:4" x14ac:dyDescent="0.35">
      <c r="A3623" s="16" t="s">
        <v>3391</v>
      </c>
      <c r="B3623">
        <v>0.125</v>
      </c>
      <c r="C3623">
        <v>0.19295000000000001</v>
      </c>
      <c r="D3623">
        <v>0</v>
      </c>
    </row>
    <row r="3624" spans="1:4" x14ac:dyDescent="0.35">
      <c r="A3624" s="16" t="s">
        <v>3392</v>
      </c>
      <c r="B3624">
        <v>0.1</v>
      </c>
      <c r="C3624">
        <v>3.5000000000000003E-2</v>
      </c>
      <c r="D3624">
        <v>3.5000000000000003E-2</v>
      </c>
    </row>
    <row r="3625" spans="1:4" x14ac:dyDescent="0.35">
      <c r="A3625" s="16" t="s">
        <v>3393</v>
      </c>
      <c r="B3625">
        <v>0</v>
      </c>
      <c r="C3625">
        <v>4.5300000000000002E-3</v>
      </c>
      <c r="D3625">
        <v>0</v>
      </c>
    </row>
    <row r="3626" spans="1:4" x14ac:dyDescent="0.35">
      <c r="A3626" s="16" t="s">
        <v>3394</v>
      </c>
      <c r="B3626">
        <v>0</v>
      </c>
      <c r="C3626">
        <v>4.5300000000000002E-3</v>
      </c>
      <c r="D3626">
        <v>0</v>
      </c>
    </row>
    <row r="3627" spans="1:4" x14ac:dyDescent="0.35">
      <c r="A3627" s="16" t="s">
        <v>3395</v>
      </c>
      <c r="B3627">
        <v>0.125</v>
      </c>
      <c r="C3627">
        <v>0.45</v>
      </c>
      <c r="D3627">
        <v>0</v>
      </c>
    </row>
    <row r="3628" spans="1:4" x14ac:dyDescent="0.35">
      <c r="A3628" s="16" t="s">
        <v>3396</v>
      </c>
      <c r="B3628">
        <v>0.125</v>
      </c>
      <c r="C3628">
        <v>0.45</v>
      </c>
      <c r="D3628">
        <v>0</v>
      </c>
    </row>
    <row r="3629" spans="1:4" x14ac:dyDescent="0.35">
      <c r="A3629" s="16" t="s">
        <v>3397</v>
      </c>
      <c r="B3629">
        <v>0.25</v>
      </c>
      <c r="C3629">
        <v>1.01359</v>
      </c>
      <c r="D3629">
        <v>0</v>
      </c>
    </row>
    <row r="3630" spans="1:4" x14ac:dyDescent="0.35">
      <c r="A3630" s="16" t="s">
        <v>3398</v>
      </c>
      <c r="B3630">
        <v>0.16700000000000001</v>
      </c>
      <c r="C3630">
        <v>4.0000000000000003E-5</v>
      </c>
      <c r="D3630">
        <v>0</v>
      </c>
    </row>
    <row r="3631" spans="1:4" x14ac:dyDescent="0.35">
      <c r="A3631" s="16" t="s">
        <v>3399</v>
      </c>
      <c r="B3631">
        <v>0.125</v>
      </c>
      <c r="C3631">
        <v>0.21723999999999999</v>
      </c>
      <c r="D3631">
        <v>0</v>
      </c>
    </row>
    <row r="3632" spans="1:4" x14ac:dyDescent="0.35">
      <c r="A3632" s="16" t="s">
        <v>3400</v>
      </c>
      <c r="B3632">
        <v>0.1</v>
      </c>
      <c r="C3632">
        <v>0.16667000000000001</v>
      </c>
      <c r="D3632">
        <v>0.16667000000000001</v>
      </c>
    </row>
    <row r="3633" spans="1:4" x14ac:dyDescent="0.35">
      <c r="A3633" s="16" t="s">
        <v>3401</v>
      </c>
      <c r="B3633">
        <v>0.85</v>
      </c>
      <c r="C3633">
        <v>3.3329999999999999E-2</v>
      </c>
      <c r="D3633">
        <v>3.3329999999999999E-2</v>
      </c>
    </row>
    <row r="3634" spans="1:4" x14ac:dyDescent="0.35">
      <c r="A3634" s="16" t="s">
        <v>3402</v>
      </c>
      <c r="B3634">
        <v>0.33</v>
      </c>
      <c r="C3634">
        <v>0.12511</v>
      </c>
      <c r="D3634">
        <v>0.12511</v>
      </c>
    </row>
    <row r="3635" spans="1:4" x14ac:dyDescent="0.35">
      <c r="A3635" s="16" t="s">
        <v>3403</v>
      </c>
      <c r="B3635">
        <v>1.0832999999999999</v>
      </c>
      <c r="C3635">
        <v>3.6670000000000001E-2</v>
      </c>
      <c r="D3635">
        <v>3.6670000000000001E-2</v>
      </c>
    </row>
    <row r="3636" spans="1:4" x14ac:dyDescent="0.35">
      <c r="A3636" s="16" t="s">
        <v>3404</v>
      </c>
      <c r="B3636">
        <v>0.75</v>
      </c>
      <c r="C3636">
        <v>0.13833000000000001</v>
      </c>
      <c r="D3636">
        <v>0.13833000000000001</v>
      </c>
    </row>
    <row r="3637" spans="1:4" x14ac:dyDescent="0.35">
      <c r="A3637" s="16" t="s">
        <v>3405</v>
      </c>
      <c r="B3637">
        <v>0.1</v>
      </c>
      <c r="C3637">
        <v>4.5240000000000002E-2</v>
      </c>
      <c r="D3637">
        <v>4.5240000000000002E-2</v>
      </c>
    </row>
    <row r="3638" spans="1:4" x14ac:dyDescent="0.35">
      <c r="A3638" s="16" t="s">
        <v>3406</v>
      </c>
      <c r="B3638">
        <v>0</v>
      </c>
      <c r="C3638">
        <v>4.5300000000000002E-3</v>
      </c>
      <c r="D3638">
        <v>0</v>
      </c>
    </row>
    <row r="3639" spans="1:4" x14ac:dyDescent="0.35">
      <c r="A3639" s="16" t="s">
        <v>3407</v>
      </c>
      <c r="B3639">
        <v>0</v>
      </c>
      <c r="C3639">
        <v>4.5300000000000002E-3</v>
      </c>
      <c r="D3639">
        <v>0</v>
      </c>
    </row>
    <row r="3640" spans="1:4" x14ac:dyDescent="0.35">
      <c r="A3640" s="16" t="s">
        <v>3408</v>
      </c>
      <c r="B3640">
        <v>0.17</v>
      </c>
      <c r="C3640">
        <v>2.2200000000000002</v>
      </c>
      <c r="D3640">
        <v>0</v>
      </c>
    </row>
    <row r="3641" spans="1:4" x14ac:dyDescent="0.35">
      <c r="A3641" s="16" t="s">
        <v>3409</v>
      </c>
      <c r="B3641">
        <v>0.125</v>
      </c>
      <c r="C3641">
        <v>0.31009999999999999</v>
      </c>
      <c r="D3641">
        <v>0</v>
      </c>
    </row>
    <row r="3642" spans="1:4" x14ac:dyDescent="0.35">
      <c r="A3642" s="16" t="s">
        <v>74</v>
      </c>
      <c r="B3642">
        <v>0.125</v>
      </c>
      <c r="C3642">
        <v>0.15831999999999999</v>
      </c>
      <c r="D3642">
        <v>0</v>
      </c>
    </row>
    <row r="3643" spans="1:4" x14ac:dyDescent="0.35">
      <c r="A3643" s="16" t="s">
        <v>102</v>
      </c>
      <c r="B3643">
        <v>0.125</v>
      </c>
      <c r="C3643">
        <v>0.18953</v>
      </c>
      <c r="D3643">
        <v>0</v>
      </c>
    </row>
    <row r="3644" spans="1:4" x14ac:dyDescent="0.35">
      <c r="A3644" s="16" t="s">
        <v>3410</v>
      </c>
      <c r="B3644">
        <v>0</v>
      </c>
      <c r="C3644">
        <v>1.4770099999999999</v>
      </c>
      <c r="D3644">
        <v>0</v>
      </c>
    </row>
    <row r="3645" spans="1:4" x14ac:dyDescent="0.35">
      <c r="A3645" s="16" t="s">
        <v>3411</v>
      </c>
      <c r="B3645">
        <v>0.16700000000000001</v>
      </c>
      <c r="C3645">
        <v>1.4200000000000001E-2</v>
      </c>
      <c r="D3645">
        <v>1.4200000000000001E-2</v>
      </c>
    </row>
    <row r="3646" spans="1:4" x14ac:dyDescent="0.35">
      <c r="A3646" s="16">
        <v>200011</v>
      </c>
      <c r="B3646">
        <v>0</v>
      </c>
      <c r="C3646">
        <v>0.01</v>
      </c>
      <c r="D3646">
        <v>0</v>
      </c>
    </row>
    <row r="3647" spans="1:4" x14ac:dyDescent="0.35">
      <c r="A3647" s="16" t="s">
        <v>3412</v>
      </c>
      <c r="B3647">
        <v>0.74329999999999996</v>
      </c>
      <c r="C3647">
        <v>9.6879999999999994E-2</v>
      </c>
      <c r="D3647">
        <v>9.6879999999999994E-2</v>
      </c>
    </row>
    <row r="3648" spans="1:4" x14ac:dyDescent="0.35">
      <c r="A3648" s="16" t="s">
        <v>3413</v>
      </c>
      <c r="B3648">
        <v>1.5832999999999999</v>
      </c>
      <c r="C3648">
        <v>0.22499</v>
      </c>
      <c r="D3648">
        <v>0.22499</v>
      </c>
    </row>
    <row r="3649" spans="1:4" x14ac:dyDescent="0.35">
      <c r="A3649" s="16" t="s">
        <v>3414</v>
      </c>
      <c r="B3649">
        <v>0</v>
      </c>
      <c r="C3649">
        <v>4.5300000000000002E-3</v>
      </c>
      <c r="D3649">
        <v>0</v>
      </c>
    </row>
    <row r="3650" spans="1:4" x14ac:dyDescent="0.35">
      <c r="A3650" s="16" t="s">
        <v>3415</v>
      </c>
      <c r="B3650">
        <v>8.3000000000000004E-2</v>
      </c>
      <c r="C3650">
        <v>0.05</v>
      </c>
      <c r="D3650">
        <v>0</v>
      </c>
    </row>
    <row r="3651" spans="1:4" x14ac:dyDescent="0.35">
      <c r="A3651" s="16" t="s">
        <v>3416</v>
      </c>
      <c r="B3651">
        <v>0.125</v>
      </c>
      <c r="C3651">
        <v>0.19295000000000001</v>
      </c>
      <c r="D3651">
        <v>0</v>
      </c>
    </row>
    <row r="3652" spans="1:4" x14ac:dyDescent="0.35">
      <c r="A3652" s="16">
        <v>104734</v>
      </c>
      <c r="B3652">
        <v>0</v>
      </c>
      <c r="C3652">
        <v>0.33400000000000002</v>
      </c>
      <c r="D3652">
        <v>0</v>
      </c>
    </row>
    <row r="3653" spans="1:4" x14ac:dyDescent="0.35">
      <c r="A3653" s="16" t="s">
        <v>3417</v>
      </c>
      <c r="B3653">
        <v>0</v>
      </c>
      <c r="C3653">
        <v>4.5300000000000002E-3</v>
      </c>
      <c r="D3653">
        <v>0</v>
      </c>
    </row>
    <row r="3654" spans="1:4" x14ac:dyDescent="0.35">
      <c r="A3654" s="16" t="s">
        <v>3418</v>
      </c>
      <c r="B3654">
        <v>0</v>
      </c>
      <c r="C3654">
        <v>2.7100000000000002E-3</v>
      </c>
      <c r="D3654">
        <v>0</v>
      </c>
    </row>
    <row r="3655" spans="1:4" x14ac:dyDescent="0.35">
      <c r="A3655" s="16" t="s">
        <v>3419</v>
      </c>
      <c r="B3655">
        <v>0.125</v>
      </c>
      <c r="C3655">
        <v>2.2200000000000002</v>
      </c>
      <c r="D3655">
        <v>0</v>
      </c>
    </row>
    <row r="3656" spans="1:4" x14ac:dyDescent="0.35">
      <c r="A3656" s="16" t="s">
        <v>3420</v>
      </c>
      <c r="B3656">
        <v>0.21</v>
      </c>
      <c r="C3656">
        <v>0.65</v>
      </c>
      <c r="D3656">
        <v>0</v>
      </c>
    </row>
    <row r="3657" spans="1:4" x14ac:dyDescent="0.35">
      <c r="A3657" s="16" t="s">
        <v>3421</v>
      </c>
      <c r="B3657">
        <v>0.125</v>
      </c>
      <c r="C3657">
        <v>0.17499999999999999</v>
      </c>
      <c r="D3657">
        <v>0</v>
      </c>
    </row>
    <row r="3658" spans="1:4" x14ac:dyDescent="0.35">
      <c r="A3658" s="16" t="s">
        <v>3422</v>
      </c>
      <c r="B3658">
        <v>0.6633</v>
      </c>
      <c r="C3658">
        <v>2.4199999999999999E-2</v>
      </c>
      <c r="D3658">
        <v>2.4199999999999999E-2</v>
      </c>
    </row>
    <row r="3659" spans="1:4" x14ac:dyDescent="0.35">
      <c r="A3659" s="16" t="s">
        <v>3423</v>
      </c>
      <c r="B3659">
        <v>0</v>
      </c>
      <c r="C3659">
        <v>2.5729999999999999E-2</v>
      </c>
      <c r="D3659">
        <v>0</v>
      </c>
    </row>
    <row r="3660" spans="1:4" x14ac:dyDescent="0.35">
      <c r="A3660" s="16" t="s">
        <v>3424</v>
      </c>
      <c r="B3660">
        <v>0.4133</v>
      </c>
      <c r="C3660">
        <v>1.217E-2</v>
      </c>
      <c r="D3660">
        <v>1.217E-2</v>
      </c>
    </row>
    <row r="3661" spans="1:4" x14ac:dyDescent="0.35">
      <c r="A3661" s="16" t="s">
        <v>3425</v>
      </c>
      <c r="B3661">
        <v>0</v>
      </c>
      <c r="C3661">
        <v>8.8999999999999995E-4</v>
      </c>
      <c r="D3661">
        <v>0</v>
      </c>
    </row>
    <row r="3662" spans="1:4" x14ac:dyDescent="0.35">
      <c r="A3662" s="16" t="s">
        <v>3426</v>
      </c>
      <c r="B3662">
        <v>0</v>
      </c>
      <c r="C3662">
        <v>4.5300000000000002E-3</v>
      </c>
      <c r="D3662">
        <v>0</v>
      </c>
    </row>
    <row r="3663" spans="1:4" x14ac:dyDescent="0.35">
      <c r="A3663" s="16" t="s">
        <v>3427</v>
      </c>
      <c r="B3663">
        <v>0.17</v>
      </c>
      <c r="C3663">
        <v>2</v>
      </c>
      <c r="D3663">
        <v>0</v>
      </c>
    </row>
    <row r="3664" spans="1:4" x14ac:dyDescent="0.35">
      <c r="A3664" s="16" t="s">
        <v>3428</v>
      </c>
      <c r="B3664">
        <v>0</v>
      </c>
      <c r="C3664">
        <v>8.7239999999999998E-2</v>
      </c>
      <c r="D3664">
        <v>0</v>
      </c>
    </row>
    <row r="3665" spans="1:4" x14ac:dyDescent="0.35">
      <c r="A3665" s="16" t="s">
        <v>3429</v>
      </c>
      <c r="B3665">
        <v>0.17</v>
      </c>
      <c r="C3665">
        <v>1.28624</v>
      </c>
      <c r="D3665">
        <v>0</v>
      </c>
    </row>
    <row r="3666" spans="1:4" x14ac:dyDescent="0.35">
      <c r="A3666" s="16" t="s">
        <v>3430</v>
      </c>
      <c r="B3666">
        <v>0.17</v>
      </c>
      <c r="C3666">
        <v>2.5</v>
      </c>
      <c r="D3666">
        <v>0</v>
      </c>
    </row>
    <row r="3667" spans="1:4" x14ac:dyDescent="0.35">
      <c r="A3667" s="16" t="s">
        <v>3431</v>
      </c>
      <c r="B3667">
        <v>0.16700000000000001</v>
      </c>
      <c r="C3667">
        <v>1.5452699999999999</v>
      </c>
      <c r="D3667">
        <v>0</v>
      </c>
    </row>
    <row r="3668" spans="1:4" x14ac:dyDescent="0.35">
      <c r="A3668" s="16" t="s">
        <v>3432</v>
      </c>
      <c r="B3668">
        <v>0.21</v>
      </c>
      <c r="C3668">
        <v>0.44</v>
      </c>
      <c r="D3668">
        <v>0</v>
      </c>
    </row>
    <row r="3669" spans="1:4" x14ac:dyDescent="0.35">
      <c r="A3669" s="16" t="s">
        <v>3433</v>
      </c>
      <c r="B3669">
        <v>0.21</v>
      </c>
      <c r="C3669">
        <v>0.65452999999999995</v>
      </c>
      <c r="D3669">
        <v>0</v>
      </c>
    </row>
    <row r="3670" spans="1:4" x14ac:dyDescent="0.35">
      <c r="A3670" s="16" t="s">
        <v>3434</v>
      </c>
      <c r="B3670">
        <v>0.21</v>
      </c>
      <c r="C3670">
        <v>0.23</v>
      </c>
      <c r="D3670">
        <v>0</v>
      </c>
    </row>
    <row r="3671" spans="1:4" x14ac:dyDescent="0.35">
      <c r="A3671" s="16" t="s">
        <v>3435</v>
      </c>
      <c r="B3671">
        <v>0</v>
      </c>
      <c r="C3671">
        <v>6.13E-3</v>
      </c>
      <c r="D3671">
        <v>6.13E-3</v>
      </c>
    </row>
    <row r="3672" spans="1:4" x14ac:dyDescent="0.35">
      <c r="A3672" s="16" t="s">
        <v>3436</v>
      </c>
      <c r="B3672">
        <v>0.74329999999999996</v>
      </c>
      <c r="C3672">
        <v>7.1559999999999999E-2</v>
      </c>
      <c r="D3672">
        <v>7.1559999999999999E-2</v>
      </c>
    </row>
    <row r="3673" spans="1:4" x14ac:dyDescent="0.35">
      <c r="A3673" s="16" t="s">
        <v>3437</v>
      </c>
      <c r="B3673">
        <v>0</v>
      </c>
      <c r="C3673">
        <v>4.5300000000000002E-3</v>
      </c>
      <c r="D3673">
        <v>0</v>
      </c>
    </row>
    <row r="3674" spans="1:4" x14ac:dyDescent="0.35">
      <c r="A3674" s="16" t="s">
        <v>3438</v>
      </c>
      <c r="B3674">
        <v>0.33333000000000002</v>
      </c>
      <c r="C3674">
        <v>6.6699999999999997E-3</v>
      </c>
      <c r="D3674">
        <v>6.6699999999999997E-3</v>
      </c>
    </row>
    <row r="3675" spans="1:4" x14ac:dyDescent="0.35">
      <c r="A3675" s="16">
        <v>101154</v>
      </c>
      <c r="B3675">
        <v>0.33</v>
      </c>
      <c r="C3675">
        <v>0.54098000000000002</v>
      </c>
      <c r="D3675">
        <v>0.54098000000000002</v>
      </c>
    </row>
    <row r="3676" spans="1:4" x14ac:dyDescent="0.35">
      <c r="A3676" s="16" t="s">
        <v>3439</v>
      </c>
      <c r="B3676">
        <v>0</v>
      </c>
      <c r="C3676">
        <v>4.5300000000000002E-3</v>
      </c>
      <c r="D3676">
        <v>0</v>
      </c>
    </row>
    <row r="3677" spans="1:4" x14ac:dyDescent="0.35">
      <c r="A3677" s="16" t="s">
        <v>3440</v>
      </c>
      <c r="B3677">
        <v>0.33</v>
      </c>
      <c r="C3677">
        <v>5.0998299999999999</v>
      </c>
      <c r="D3677">
        <v>0</v>
      </c>
    </row>
    <row r="3678" spans="1:4" x14ac:dyDescent="0.35">
      <c r="A3678" s="16" t="s">
        <v>3441</v>
      </c>
      <c r="B3678">
        <v>0.25</v>
      </c>
      <c r="C3678">
        <v>0.38</v>
      </c>
      <c r="D3678">
        <v>0</v>
      </c>
    </row>
    <row r="3679" spans="1:4" x14ac:dyDescent="0.35">
      <c r="A3679" s="16" t="s">
        <v>3442</v>
      </c>
      <c r="B3679">
        <v>0.125</v>
      </c>
      <c r="C3679">
        <v>0.21723999999999999</v>
      </c>
      <c r="D3679">
        <v>0</v>
      </c>
    </row>
    <row r="3680" spans="1:4" x14ac:dyDescent="0.35">
      <c r="A3680" s="16" t="s">
        <v>3443</v>
      </c>
      <c r="B3680">
        <v>0</v>
      </c>
      <c r="C3680">
        <v>4.5300000000000002E-3</v>
      </c>
      <c r="D3680">
        <v>0</v>
      </c>
    </row>
    <row r="3681" spans="1:4" x14ac:dyDescent="0.35">
      <c r="A3681" s="16" t="s">
        <v>3444</v>
      </c>
      <c r="B3681">
        <v>0.21</v>
      </c>
      <c r="C3681">
        <v>0.34</v>
      </c>
      <c r="D3681">
        <v>0</v>
      </c>
    </row>
    <row r="3682" spans="1:4" x14ac:dyDescent="0.35">
      <c r="A3682" s="16">
        <v>103948</v>
      </c>
      <c r="B3682">
        <v>0.1663</v>
      </c>
      <c r="C3682">
        <v>5.4000000000000003E-3</v>
      </c>
      <c r="D3682">
        <v>5.4000000000000003E-3</v>
      </c>
    </row>
    <row r="3683" spans="1:4" x14ac:dyDescent="0.35">
      <c r="A3683" s="16" t="s">
        <v>3445</v>
      </c>
      <c r="B3683">
        <v>0.25</v>
      </c>
      <c r="C3683">
        <v>6</v>
      </c>
      <c r="D3683">
        <v>0</v>
      </c>
    </row>
    <row r="3684" spans="1:4" x14ac:dyDescent="0.35">
      <c r="A3684" s="16" t="s">
        <v>3446</v>
      </c>
      <c r="B3684">
        <v>0</v>
      </c>
      <c r="C3684">
        <v>0</v>
      </c>
      <c r="D3684">
        <v>0</v>
      </c>
    </row>
    <row r="3685" spans="1:4" x14ac:dyDescent="0.35">
      <c r="A3685" s="16" t="s">
        <v>127</v>
      </c>
      <c r="B3685">
        <v>0.125</v>
      </c>
      <c r="C3685">
        <v>9.8599999999999993E-2</v>
      </c>
      <c r="D3685">
        <v>0</v>
      </c>
    </row>
    <row r="3686" spans="1:4" x14ac:dyDescent="0.35">
      <c r="A3686" s="16" t="s">
        <v>3447</v>
      </c>
      <c r="B3686">
        <v>0.125</v>
      </c>
      <c r="C3686">
        <v>0.24709</v>
      </c>
      <c r="D3686">
        <v>0</v>
      </c>
    </row>
    <row r="3687" spans="1:4" x14ac:dyDescent="0.35">
      <c r="A3687" s="16" t="s">
        <v>3448</v>
      </c>
      <c r="B3687">
        <v>0.5</v>
      </c>
      <c r="C3687">
        <v>0.39833000000000002</v>
      </c>
      <c r="D3687">
        <v>0.39833000000000002</v>
      </c>
    </row>
    <row r="3688" spans="1:4" x14ac:dyDescent="0.35">
      <c r="A3688" s="16">
        <v>104991</v>
      </c>
      <c r="B3688">
        <v>0.76229999999999998</v>
      </c>
      <c r="C3688">
        <v>0.11473999999999999</v>
      </c>
      <c r="D3688">
        <v>0.11473999999999999</v>
      </c>
    </row>
    <row r="3689" spans="1:4" x14ac:dyDescent="0.35">
      <c r="A3689" s="16" t="s">
        <v>3449</v>
      </c>
      <c r="B3689">
        <v>0.4133</v>
      </c>
      <c r="C3689">
        <v>2.3910000000000001E-2</v>
      </c>
      <c r="D3689">
        <v>2.3910000000000001E-2</v>
      </c>
    </row>
    <row r="3690" spans="1:4" x14ac:dyDescent="0.35">
      <c r="A3690" s="16" t="s">
        <v>3450</v>
      </c>
      <c r="B3690">
        <v>0.58330000000000004</v>
      </c>
      <c r="C3690">
        <v>1.3639999999999999E-2</v>
      </c>
      <c r="D3690">
        <v>1.3639999999999999E-2</v>
      </c>
    </row>
    <row r="3691" spans="1:4" x14ac:dyDescent="0.35">
      <c r="A3691" s="16" t="s">
        <v>3451</v>
      </c>
      <c r="B3691">
        <v>8.3000000000000004E-2</v>
      </c>
      <c r="C3691">
        <v>0.31</v>
      </c>
      <c r="D3691">
        <v>0</v>
      </c>
    </row>
    <row r="3692" spans="1:4" x14ac:dyDescent="0.35">
      <c r="A3692" s="16" t="s">
        <v>3452</v>
      </c>
      <c r="B3692">
        <v>0</v>
      </c>
      <c r="C3692">
        <v>4.5300000000000002E-3</v>
      </c>
      <c r="D3692">
        <v>0</v>
      </c>
    </row>
    <row r="3693" spans="1:4" x14ac:dyDescent="0.35">
      <c r="A3693" s="16" t="s">
        <v>3453</v>
      </c>
      <c r="B3693">
        <v>0</v>
      </c>
      <c r="C3693">
        <v>4.5300000000000002E-3</v>
      </c>
      <c r="D3693">
        <v>0</v>
      </c>
    </row>
    <row r="3694" spans="1:4" x14ac:dyDescent="0.35">
      <c r="A3694" s="16" t="s">
        <v>245</v>
      </c>
      <c r="B3694">
        <v>0.16700000000000001</v>
      </c>
      <c r="C3694">
        <v>0.25</v>
      </c>
      <c r="D3694">
        <v>0</v>
      </c>
    </row>
    <row r="3695" spans="1:4" x14ac:dyDescent="0.35">
      <c r="A3695" s="16" t="s">
        <v>3454</v>
      </c>
      <c r="B3695">
        <v>0.25</v>
      </c>
      <c r="C3695">
        <v>0.25</v>
      </c>
      <c r="D3695">
        <v>0</v>
      </c>
    </row>
    <row r="3696" spans="1:4" x14ac:dyDescent="0.35">
      <c r="A3696" s="16" t="s">
        <v>3455</v>
      </c>
      <c r="B3696">
        <v>0.125</v>
      </c>
      <c r="C3696">
        <v>0.08</v>
      </c>
      <c r="D3696">
        <v>0</v>
      </c>
    </row>
    <row r="3697" spans="1:4" x14ac:dyDescent="0.35">
      <c r="A3697" s="16" t="s">
        <v>3456</v>
      </c>
      <c r="B3697">
        <v>0.74329999999999996</v>
      </c>
      <c r="C3697">
        <v>8.2500000000000004E-2</v>
      </c>
      <c r="D3697">
        <v>8.2500000000000004E-2</v>
      </c>
    </row>
    <row r="3698" spans="1:4" x14ac:dyDescent="0.35">
      <c r="A3698" s="16" t="s">
        <v>3457</v>
      </c>
      <c r="B3698">
        <v>0</v>
      </c>
      <c r="C3698">
        <v>1.4905900000000001</v>
      </c>
      <c r="D3698">
        <v>0</v>
      </c>
    </row>
    <row r="3699" spans="1:4" x14ac:dyDescent="0.35">
      <c r="A3699" s="16" t="s">
        <v>3458</v>
      </c>
      <c r="B3699">
        <v>1.1606000000000001</v>
      </c>
      <c r="C3699">
        <v>7.1040000000000006E-2</v>
      </c>
      <c r="D3699">
        <v>7.1040000000000006E-2</v>
      </c>
    </row>
    <row r="3700" spans="1:4" x14ac:dyDescent="0.35">
      <c r="A3700" s="16" t="s">
        <v>3459</v>
      </c>
      <c r="B3700">
        <v>0.1</v>
      </c>
      <c r="C3700">
        <v>0.10555</v>
      </c>
      <c r="D3700">
        <v>0.10555</v>
      </c>
    </row>
    <row r="3701" spans="1:4" x14ac:dyDescent="0.35">
      <c r="A3701" s="16" t="s">
        <v>3460</v>
      </c>
      <c r="B3701">
        <v>0.74329999999999996</v>
      </c>
      <c r="C3701">
        <v>4.265E-2</v>
      </c>
      <c r="D3701">
        <v>4.265E-2</v>
      </c>
    </row>
    <row r="3702" spans="1:4" x14ac:dyDescent="0.35">
      <c r="A3702" s="16" t="s">
        <v>3461</v>
      </c>
      <c r="B3702">
        <v>0</v>
      </c>
      <c r="C3702">
        <v>4.5300000000000002E-3</v>
      </c>
      <c r="D3702">
        <v>0</v>
      </c>
    </row>
    <row r="3703" spans="1:4" x14ac:dyDescent="0.35">
      <c r="A3703" s="16" t="s">
        <v>3462</v>
      </c>
      <c r="B3703">
        <v>0</v>
      </c>
      <c r="C3703">
        <v>4.5300000000000002E-3</v>
      </c>
      <c r="D3703">
        <v>0</v>
      </c>
    </row>
    <row r="3704" spans="1:4" x14ac:dyDescent="0.35">
      <c r="A3704" s="16" t="s">
        <v>3463</v>
      </c>
      <c r="B3704">
        <v>0</v>
      </c>
      <c r="C3704">
        <v>4.5300000000000002E-3</v>
      </c>
      <c r="D3704">
        <v>0</v>
      </c>
    </row>
    <row r="3705" spans="1:4" x14ac:dyDescent="0.35">
      <c r="A3705" s="16" t="s">
        <v>3464</v>
      </c>
      <c r="B3705">
        <v>0</v>
      </c>
      <c r="C3705">
        <v>2.887E-2</v>
      </c>
      <c r="D3705">
        <v>2.887E-2</v>
      </c>
    </row>
    <row r="3706" spans="1:4" x14ac:dyDescent="0.35">
      <c r="A3706" s="16" t="s">
        <v>3465</v>
      </c>
      <c r="B3706">
        <v>0.25</v>
      </c>
      <c r="C3706">
        <v>6</v>
      </c>
      <c r="D3706">
        <v>0</v>
      </c>
    </row>
    <row r="3707" spans="1:4" x14ac:dyDescent="0.35">
      <c r="A3707" s="16" t="s">
        <v>3466</v>
      </c>
      <c r="B3707">
        <v>0.33333000000000002</v>
      </c>
      <c r="C3707">
        <v>3.3559100000000002</v>
      </c>
      <c r="D3707">
        <v>0</v>
      </c>
    </row>
    <row r="3708" spans="1:4" x14ac:dyDescent="0.35">
      <c r="A3708" s="16">
        <v>100080</v>
      </c>
      <c r="B3708">
        <v>0.58330000000000004</v>
      </c>
      <c r="C3708">
        <v>5.8959999999999999E-2</v>
      </c>
      <c r="D3708">
        <v>5.8959999999999999E-2</v>
      </c>
    </row>
    <row r="3709" spans="1:4" x14ac:dyDescent="0.35">
      <c r="A3709" s="16" t="s">
        <v>3467</v>
      </c>
      <c r="B3709">
        <v>0</v>
      </c>
      <c r="C3709">
        <v>4.5300000000000002E-3</v>
      </c>
      <c r="D3709">
        <v>0</v>
      </c>
    </row>
    <row r="3710" spans="1:4" x14ac:dyDescent="0.35">
      <c r="A3710" s="16" t="s">
        <v>3468</v>
      </c>
      <c r="B3710">
        <v>0.33</v>
      </c>
      <c r="C3710">
        <v>7.8140000000000001E-2</v>
      </c>
      <c r="D3710">
        <v>7.8140000000000001E-2</v>
      </c>
    </row>
    <row r="3711" spans="1:4" x14ac:dyDescent="0.35">
      <c r="A3711" s="16" t="s">
        <v>3469</v>
      </c>
      <c r="B3711">
        <v>0.4133</v>
      </c>
      <c r="C3711">
        <v>0.125</v>
      </c>
      <c r="D3711">
        <v>0.125</v>
      </c>
    </row>
    <row r="3712" spans="1:4" x14ac:dyDescent="0.35">
      <c r="A3712" s="16" t="s">
        <v>3470</v>
      </c>
      <c r="B3712">
        <v>0.74329999999999996</v>
      </c>
      <c r="C3712">
        <v>3.49E-2</v>
      </c>
      <c r="D3712">
        <v>3.49E-2</v>
      </c>
    </row>
    <row r="3713" spans="1:4" x14ac:dyDescent="0.35">
      <c r="A3713" s="16" t="s">
        <v>3471</v>
      </c>
      <c r="B3713">
        <v>0</v>
      </c>
      <c r="C3713">
        <v>4.5300000000000002E-3</v>
      </c>
      <c r="D3713">
        <v>0</v>
      </c>
    </row>
    <row r="3714" spans="1:4" x14ac:dyDescent="0.35">
      <c r="A3714" s="16" t="s">
        <v>3472</v>
      </c>
      <c r="B3714">
        <v>0</v>
      </c>
      <c r="C3714">
        <v>8.8999999999999995E-4</v>
      </c>
      <c r="D3714">
        <v>0</v>
      </c>
    </row>
    <row r="3715" spans="1:4" x14ac:dyDescent="0.35">
      <c r="A3715" s="16" t="s">
        <v>3473</v>
      </c>
      <c r="B3715">
        <v>0.17</v>
      </c>
      <c r="C3715">
        <v>2</v>
      </c>
      <c r="D3715">
        <v>0</v>
      </c>
    </row>
    <row r="3716" spans="1:4" x14ac:dyDescent="0.35">
      <c r="A3716" s="16" t="s">
        <v>3474</v>
      </c>
      <c r="B3716">
        <v>0.25</v>
      </c>
      <c r="C3716">
        <v>2.7</v>
      </c>
      <c r="D3716">
        <v>0</v>
      </c>
    </row>
    <row r="3717" spans="1:4" x14ac:dyDescent="0.35">
      <c r="A3717" s="16" t="s">
        <v>3475</v>
      </c>
      <c r="B3717">
        <v>0.25</v>
      </c>
      <c r="C3717">
        <v>3.6430600000000002</v>
      </c>
      <c r="D3717">
        <v>0</v>
      </c>
    </row>
    <row r="3718" spans="1:4" x14ac:dyDescent="0.35">
      <c r="A3718" s="16" t="s">
        <v>3476</v>
      </c>
      <c r="B3718">
        <v>0.21</v>
      </c>
      <c r="C3718">
        <v>0.90452999999999995</v>
      </c>
      <c r="D3718">
        <v>0</v>
      </c>
    </row>
    <row r="3719" spans="1:4" x14ac:dyDescent="0.35">
      <c r="A3719" s="16">
        <v>100112</v>
      </c>
      <c r="B3719">
        <v>0.49997000000000003</v>
      </c>
      <c r="C3719">
        <v>3.0380000000000001E-2</v>
      </c>
      <c r="D3719">
        <v>3.0380000000000001E-2</v>
      </c>
    </row>
    <row r="3720" spans="1:4" x14ac:dyDescent="0.35">
      <c r="A3720" s="16">
        <v>105320</v>
      </c>
      <c r="B3720">
        <v>0</v>
      </c>
      <c r="C3720">
        <v>0</v>
      </c>
      <c r="D3720">
        <v>0</v>
      </c>
    </row>
    <row r="3721" spans="1:4" x14ac:dyDescent="0.35">
      <c r="A3721" s="16" t="s">
        <v>214</v>
      </c>
      <c r="B3721">
        <v>0.6633</v>
      </c>
      <c r="C3721">
        <v>3.9070000000000001E-2</v>
      </c>
      <c r="D3721">
        <v>3.9070000000000001E-2</v>
      </c>
    </row>
    <row r="3722" spans="1:4" x14ac:dyDescent="0.35">
      <c r="A3722" s="16" t="s">
        <v>3477</v>
      </c>
      <c r="B3722">
        <v>0.4133</v>
      </c>
      <c r="C3722">
        <v>2.1870000000000001E-2</v>
      </c>
      <c r="D3722">
        <v>2.1870000000000001E-2</v>
      </c>
    </row>
    <row r="3723" spans="1:4" x14ac:dyDescent="0.35">
      <c r="A3723" s="16" t="s">
        <v>3478</v>
      </c>
      <c r="B3723">
        <v>8.3000000000000004E-2</v>
      </c>
      <c r="C3723">
        <v>0.48</v>
      </c>
      <c r="D3723">
        <v>0</v>
      </c>
    </row>
    <row r="3724" spans="1:4" x14ac:dyDescent="0.35">
      <c r="A3724" s="16" t="s">
        <v>3479</v>
      </c>
      <c r="B3724">
        <v>0.1</v>
      </c>
      <c r="C3724">
        <v>1</v>
      </c>
      <c r="D3724">
        <v>1</v>
      </c>
    </row>
    <row r="3725" spans="1:4" x14ac:dyDescent="0.35">
      <c r="A3725" s="16" t="s">
        <v>3480</v>
      </c>
      <c r="B3725">
        <v>0</v>
      </c>
      <c r="C3725">
        <v>4.5300000000000002E-3</v>
      </c>
      <c r="D3725">
        <v>0</v>
      </c>
    </row>
    <row r="3726" spans="1:4" x14ac:dyDescent="0.35">
      <c r="A3726" s="16" t="s">
        <v>3481</v>
      </c>
      <c r="B3726">
        <v>0</v>
      </c>
      <c r="C3726">
        <v>1</v>
      </c>
      <c r="D3726">
        <v>0</v>
      </c>
    </row>
    <row r="3727" spans="1:4" x14ac:dyDescent="0.35">
      <c r="A3727" s="16" t="s">
        <v>3482</v>
      </c>
      <c r="B3727">
        <v>0.17</v>
      </c>
      <c r="C3727">
        <v>1.6387799999999999</v>
      </c>
      <c r="D3727">
        <v>0</v>
      </c>
    </row>
    <row r="3728" spans="1:4" x14ac:dyDescent="0.35">
      <c r="A3728" s="16" t="s">
        <v>3483</v>
      </c>
      <c r="B3728">
        <v>0.16700000000000001</v>
      </c>
      <c r="C3728">
        <v>4</v>
      </c>
      <c r="D3728">
        <v>0</v>
      </c>
    </row>
    <row r="3729" spans="1:4" x14ac:dyDescent="0.35">
      <c r="A3729" s="16" t="s">
        <v>3484</v>
      </c>
      <c r="B3729">
        <v>0.25</v>
      </c>
      <c r="C3729">
        <v>7.4999999999999997E-3</v>
      </c>
      <c r="D3729">
        <v>7.4999999999999997E-3</v>
      </c>
    </row>
    <row r="3730" spans="1:4" x14ac:dyDescent="0.35">
      <c r="A3730" s="16" t="s">
        <v>3485</v>
      </c>
      <c r="B3730">
        <v>0.5</v>
      </c>
      <c r="C3730">
        <v>1.6670000000000001E-2</v>
      </c>
      <c r="D3730">
        <v>1.6670000000000001E-2</v>
      </c>
    </row>
    <row r="3731" spans="1:4" x14ac:dyDescent="0.35">
      <c r="A3731" s="16" t="s">
        <v>3486</v>
      </c>
      <c r="B3731">
        <v>0</v>
      </c>
      <c r="C3731">
        <v>1.4</v>
      </c>
      <c r="D3731">
        <v>0</v>
      </c>
    </row>
    <row r="3732" spans="1:4" x14ac:dyDescent="0.35">
      <c r="A3732" s="16" t="s">
        <v>3487</v>
      </c>
      <c r="B3732">
        <v>0.33</v>
      </c>
      <c r="C3732">
        <v>2.6970000000000001E-2</v>
      </c>
      <c r="D3732">
        <v>2.6970000000000001E-2</v>
      </c>
    </row>
    <row r="3733" spans="1:4" x14ac:dyDescent="0.35">
      <c r="A3733" s="16" t="s">
        <v>3488</v>
      </c>
      <c r="B3733">
        <v>0.74329999999999996</v>
      </c>
      <c r="C3733">
        <v>9.3259999999999996E-2</v>
      </c>
      <c r="D3733">
        <v>9.3259999999999996E-2</v>
      </c>
    </row>
    <row r="3734" spans="1:4" x14ac:dyDescent="0.35">
      <c r="A3734" s="16" t="s">
        <v>3489</v>
      </c>
      <c r="B3734">
        <v>0.33</v>
      </c>
      <c r="C3734">
        <v>2.0820000000000002E-2</v>
      </c>
      <c r="D3734">
        <v>2.0820000000000002E-2</v>
      </c>
    </row>
    <row r="3735" spans="1:4" x14ac:dyDescent="0.35">
      <c r="A3735" s="16" t="s">
        <v>3490</v>
      </c>
      <c r="B3735">
        <v>0</v>
      </c>
      <c r="C3735">
        <v>2.7100000000000002E-3</v>
      </c>
      <c r="D3735">
        <v>0</v>
      </c>
    </row>
    <row r="3736" spans="1:4" x14ac:dyDescent="0.35">
      <c r="A3736" s="16" t="s">
        <v>3491</v>
      </c>
      <c r="B3736">
        <v>0</v>
      </c>
      <c r="C3736">
        <v>4.5300000000000002E-3</v>
      </c>
      <c r="D3736">
        <v>0</v>
      </c>
    </row>
    <row r="3737" spans="1:4" x14ac:dyDescent="0.35">
      <c r="A3737" s="16" t="s">
        <v>3492</v>
      </c>
      <c r="B3737">
        <v>0.16700000000000001</v>
      </c>
      <c r="C3737">
        <v>3.6</v>
      </c>
      <c r="D3737">
        <v>0</v>
      </c>
    </row>
    <row r="3738" spans="1:4" x14ac:dyDescent="0.35">
      <c r="A3738" s="16" t="s">
        <v>3493</v>
      </c>
      <c r="B3738">
        <v>0.125</v>
      </c>
      <c r="C3738">
        <v>0.14541999999999999</v>
      </c>
      <c r="D3738">
        <v>0</v>
      </c>
    </row>
    <row r="3739" spans="1:4" x14ac:dyDescent="0.35">
      <c r="A3739" s="16">
        <v>101902</v>
      </c>
      <c r="B3739">
        <v>0.25</v>
      </c>
      <c r="C3739">
        <v>0.11</v>
      </c>
      <c r="D3739">
        <v>0.11</v>
      </c>
    </row>
    <row r="3740" spans="1:4" x14ac:dyDescent="0.35">
      <c r="A3740" s="16" t="s">
        <v>3494</v>
      </c>
      <c r="B3740">
        <v>8.3000000000000004E-2</v>
      </c>
      <c r="C3740">
        <v>0.23</v>
      </c>
      <c r="D3740">
        <v>0</v>
      </c>
    </row>
    <row r="3741" spans="1:4" x14ac:dyDescent="0.35">
      <c r="A3741" s="16" t="s">
        <v>3495</v>
      </c>
      <c r="B3741">
        <v>8.3000000000000004E-2</v>
      </c>
      <c r="C3741">
        <v>0.27</v>
      </c>
      <c r="D3741">
        <v>0</v>
      </c>
    </row>
    <row r="3742" spans="1:4" x14ac:dyDescent="0.35">
      <c r="A3742" s="16" t="s">
        <v>3496</v>
      </c>
      <c r="B3742">
        <v>0</v>
      </c>
      <c r="C3742">
        <v>6.3400000000000001E-3</v>
      </c>
      <c r="D3742">
        <v>0</v>
      </c>
    </row>
    <row r="3743" spans="1:4" x14ac:dyDescent="0.35">
      <c r="A3743" s="16" t="s">
        <v>3497</v>
      </c>
      <c r="B3743">
        <v>0.17</v>
      </c>
      <c r="C3743">
        <v>1.19983</v>
      </c>
      <c r="D3743">
        <v>0</v>
      </c>
    </row>
    <row r="3744" spans="1:4" x14ac:dyDescent="0.35">
      <c r="A3744" s="16" t="s">
        <v>3498</v>
      </c>
      <c r="B3744">
        <v>0.16700000000000001</v>
      </c>
      <c r="C3744">
        <v>2.00271</v>
      </c>
      <c r="D3744">
        <v>0</v>
      </c>
    </row>
    <row r="3745" spans="1:4" x14ac:dyDescent="0.35">
      <c r="A3745" s="16" t="s">
        <v>148</v>
      </c>
      <c r="B3745">
        <v>0.1</v>
      </c>
      <c r="C3745">
        <v>1.286E-2</v>
      </c>
      <c r="D3745">
        <v>8.3300000000000006E-3</v>
      </c>
    </row>
    <row r="3746" spans="1:4" x14ac:dyDescent="0.35">
      <c r="A3746" s="16" t="s">
        <v>3499</v>
      </c>
      <c r="B3746">
        <v>0.25</v>
      </c>
      <c r="C3746">
        <v>5.4570699999999999</v>
      </c>
      <c r="D3746">
        <v>0</v>
      </c>
    </row>
    <row r="3747" spans="1:4" x14ac:dyDescent="0.35">
      <c r="A3747" s="16" t="s">
        <v>3500</v>
      </c>
      <c r="B3747">
        <v>0</v>
      </c>
      <c r="C3747">
        <v>4.5300000000000002E-3</v>
      </c>
      <c r="D3747">
        <v>0</v>
      </c>
    </row>
    <row r="3748" spans="1:4" x14ac:dyDescent="0.35">
      <c r="A3748" s="16" t="s">
        <v>3501</v>
      </c>
      <c r="B3748">
        <v>0</v>
      </c>
      <c r="C3748">
        <v>4.5300000000000002E-3</v>
      </c>
      <c r="D3748">
        <v>0</v>
      </c>
    </row>
    <row r="3749" spans="1:4" x14ac:dyDescent="0.35">
      <c r="A3749" s="16" t="s">
        <v>3502</v>
      </c>
      <c r="B3749">
        <v>0</v>
      </c>
      <c r="C3749">
        <v>4.5300000000000002E-3</v>
      </c>
      <c r="D3749">
        <v>0</v>
      </c>
    </row>
    <row r="3750" spans="1:4" x14ac:dyDescent="0.35">
      <c r="A3750" s="16">
        <v>105661</v>
      </c>
      <c r="B3750">
        <v>0.25</v>
      </c>
      <c r="C3750">
        <v>0.5</v>
      </c>
      <c r="D3750">
        <v>0.5</v>
      </c>
    </row>
    <row r="3751" spans="1:4" x14ac:dyDescent="0.35">
      <c r="A3751" s="16" t="s">
        <v>3503</v>
      </c>
      <c r="B3751">
        <v>0.125</v>
      </c>
      <c r="C3751">
        <v>0.31009999999999999</v>
      </c>
      <c r="D3751">
        <v>0</v>
      </c>
    </row>
    <row r="3752" spans="1:4" x14ac:dyDescent="0.35">
      <c r="A3752" s="16" t="s">
        <v>3504</v>
      </c>
      <c r="B3752">
        <v>0</v>
      </c>
      <c r="C3752">
        <v>4.5300000000000002E-3</v>
      </c>
      <c r="D3752">
        <v>0</v>
      </c>
    </row>
    <row r="3753" spans="1:4" x14ac:dyDescent="0.35">
      <c r="A3753" s="16" t="s">
        <v>3505</v>
      </c>
      <c r="B3753">
        <v>0.40029999999999999</v>
      </c>
      <c r="C3753">
        <v>3.6940000000000001E-2</v>
      </c>
      <c r="D3753">
        <v>3.6940000000000001E-2</v>
      </c>
    </row>
    <row r="3754" spans="1:4" x14ac:dyDescent="0.35">
      <c r="A3754" s="16" t="s">
        <v>3506</v>
      </c>
      <c r="B3754">
        <v>0.125</v>
      </c>
      <c r="C3754">
        <v>1.25</v>
      </c>
      <c r="D3754">
        <v>0</v>
      </c>
    </row>
    <row r="3755" spans="1:4" x14ac:dyDescent="0.35">
      <c r="A3755" s="16" t="s">
        <v>3507</v>
      </c>
      <c r="B3755">
        <v>0.25</v>
      </c>
      <c r="C3755">
        <v>3.3</v>
      </c>
      <c r="D3755">
        <v>0</v>
      </c>
    </row>
    <row r="3756" spans="1:4" x14ac:dyDescent="0.35">
      <c r="A3756" s="16" t="s">
        <v>3508</v>
      </c>
      <c r="B3756">
        <v>0.21</v>
      </c>
      <c r="C3756">
        <v>0.91539999999999999</v>
      </c>
      <c r="D3756">
        <v>0</v>
      </c>
    </row>
    <row r="3757" spans="1:4" x14ac:dyDescent="0.35">
      <c r="A3757" s="16" t="s">
        <v>3509</v>
      </c>
      <c r="B3757">
        <v>0</v>
      </c>
      <c r="C3757">
        <v>0.13788</v>
      </c>
      <c r="D3757">
        <v>0.13788</v>
      </c>
    </row>
    <row r="3758" spans="1:4" x14ac:dyDescent="0.35">
      <c r="A3758" s="16" t="s">
        <v>3510</v>
      </c>
      <c r="B3758">
        <v>0</v>
      </c>
      <c r="C3758">
        <v>4.5300000000000002E-3</v>
      </c>
      <c r="D3758">
        <v>0</v>
      </c>
    </row>
    <row r="3759" spans="1:4" x14ac:dyDescent="0.35">
      <c r="A3759" s="16" t="s">
        <v>3511</v>
      </c>
      <c r="B3759">
        <v>0.58030000000000004</v>
      </c>
      <c r="C3759">
        <v>3.5520000000000003E-2</v>
      </c>
      <c r="D3759">
        <v>3.5520000000000003E-2</v>
      </c>
    </row>
    <row r="3760" spans="1:4" x14ac:dyDescent="0.35">
      <c r="A3760" s="16" t="s">
        <v>3512</v>
      </c>
      <c r="B3760">
        <v>0.33</v>
      </c>
      <c r="C3760">
        <v>3.7229999999999999E-2</v>
      </c>
      <c r="D3760">
        <v>3.7229999999999999E-2</v>
      </c>
    </row>
    <row r="3761" spans="1:4" x14ac:dyDescent="0.35">
      <c r="A3761" s="16" t="s">
        <v>43</v>
      </c>
      <c r="B3761">
        <v>0.125</v>
      </c>
      <c r="C3761">
        <v>0.25409999999999999</v>
      </c>
      <c r="D3761">
        <v>0</v>
      </c>
    </row>
    <row r="3762" spans="1:4" x14ac:dyDescent="0.35">
      <c r="A3762" s="16" t="s">
        <v>3513</v>
      </c>
      <c r="B3762">
        <v>0.125</v>
      </c>
      <c r="C3762">
        <v>0.15831999999999999</v>
      </c>
      <c r="D3762">
        <v>0</v>
      </c>
    </row>
    <row r="3763" spans="1:4" x14ac:dyDescent="0.35">
      <c r="A3763" s="16">
        <v>104726</v>
      </c>
      <c r="B3763">
        <v>0</v>
      </c>
      <c r="C3763">
        <v>0.33400000000000002</v>
      </c>
      <c r="D3763">
        <v>0</v>
      </c>
    </row>
    <row r="3764" spans="1:4" x14ac:dyDescent="0.35">
      <c r="A3764" s="16" t="s">
        <v>3514</v>
      </c>
      <c r="B3764">
        <v>0.74329999999999996</v>
      </c>
      <c r="C3764">
        <v>5.484E-2</v>
      </c>
      <c r="D3764">
        <v>5.484E-2</v>
      </c>
    </row>
    <row r="3765" spans="1:4" x14ac:dyDescent="0.35">
      <c r="A3765" s="16" t="s">
        <v>3515</v>
      </c>
      <c r="B3765">
        <v>0</v>
      </c>
      <c r="C3765">
        <v>4.5300000000000002E-3</v>
      </c>
      <c r="D3765">
        <v>0</v>
      </c>
    </row>
    <row r="3766" spans="1:4" x14ac:dyDescent="0.35">
      <c r="A3766" s="16" t="s">
        <v>3516</v>
      </c>
      <c r="B3766">
        <v>0</v>
      </c>
      <c r="C3766">
        <v>4.5300000000000002E-3</v>
      </c>
      <c r="D3766">
        <v>0</v>
      </c>
    </row>
    <row r="3767" spans="1:4" x14ac:dyDescent="0.35">
      <c r="A3767" s="16" t="s">
        <v>3517</v>
      </c>
      <c r="B3767">
        <v>0.21</v>
      </c>
      <c r="C3767">
        <v>0.9</v>
      </c>
      <c r="D3767">
        <v>0</v>
      </c>
    </row>
    <row r="3768" spans="1:4" x14ac:dyDescent="0.35">
      <c r="A3768" s="16" t="s">
        <v>3518</v>
      </c>
      <c r="B3768">
        <v>0.125</v>
      </c>
      <c r="C3768">
        <v>1.6E-2</v>
      </c>
      <c r="D3768">
        <v>0</v>
      </c>
    </row>
    <row r="3769" spans="1:4" x14ac:dyDescent="0.35">
      <c r="A3769" s="16" t="s">
        <v>3519</v>
      </c>
      <c r="B3769">
        <v>0.1</v>
      </c>
      <c r="C3769">
        <v>1.2500000000000001E-2</v>
      </c>
      <c r="D3769">
        <v>1.2500000000000001E-2</v>
      </c>
    </row>
    <row r="3770" spans="1:4" x14ac:dyDescent="0.35">
      <c r="A3770" s="16" t="s">
        <v>3520</v>
      </c>
      <c r="B3770">
        <v>0.75</v>
      </c>
      <c r="C3770">
        <v>2.1669999999999998E-2</v>
      </c>
      <c r="D3770">
        <v>2.1669999999999998E-2</v>
      </c>
    </row>
    <row r="3771" spans="1:4" x14ac:dyDescent="0.35">
      <c r="A3771" s="16" t="s">
        <v>3521</v>
      </c>
      <c r="B3771">
        <v>0</v>
      </c>
      <c r="C3771">
        <v>4.5300000000000002E-3</v>
      </c>
      <c r="D3771">
        <v>0</v>
      </c>
    </row>
    <row r="3772" spans="1:4" x14ac:dyDescent="0.35">
      <c r="A3772" s="16" t="s">
        <v>3522</v>
      </c>
      <c r="B3772">
        <v>0.125</v>
      </c>
      <c r="C3772">
        <v>0.45</v>
      </c>
      <c r="D3772">
        <v>0</v>
      </c>
    </row>
    <row r="3773" spans="1:4" x14ac:dyDescent="0.35">
      <c r="A3773" s="16" t="s">
        <v>3523</v>
      </c>
      <c r="B3773">
        <v>0.17</v>
      </c>
      <c r="C3773">
        <v>2.2999999999999998</v>
      </c>
      <c r="D3773">
        <v>0</v>
      </c>
    </row>
    <row r="3774" spans="1:4" x14ac:dyDescent="0.35">
      <c r="A3774" s="16" t="s">
        <v>3524</v>
      </c>
      <c r="B3774">
        <v>0.16700000000000001</v>
      </c>
      <c r="C3774">
        <v>0.16</v>
      </c>
      <c r="D3774">
        <v>0</v>
      </c>
    </row>
    <row r="3775" spans="1:4" x14ac:dyDescent="0.35">
      <c r="A3775" s="16" t="s">
        <v>3525</v>
      </c>
      <c r="B3775">
        <v>0.25</v>
      </c>
      <c r="C3775">
        <v>0.38</v>
      </c>
      <c r="D3775">
        <v>0</v>
      </c>
    </row>
    <row r="3776" spans="1:4" x14ac:dyDescent="0.35">
      <c r="A3776" s="16">
        <v>101224</v>
      </c>
      <c r="B3776">
        <v>0.66662999999999994</v>
      </c>
      <c r="C3776">
        <v>2.0400000000000001E-2</v>
      </c>
      <c r="D3776">
        <v>2.0400000000000001E-2</v>
      </c>
    </row>
    <row r="3777" spans="1:4" x14ac:dyDescent="0.35">
      <c r="A3777" s="16" t="s">
        <v>3526</v>
      </c>
      <c r="B3777">
        <v>0</v>
      </c>
      <c r="C3777">
        <v>4.5300000000000002E-3</v>
      </c>
      <c r="D3777">
        <v>0</v>
      </c>
    </row>
    <row r="3778" spans="1:4" x14ac:dyDescent="0.35">
      <c r="A3778" s="16" t="s">
        <v>3527</v>
      </c>
      <c r="B3778">
        <v>0</v>
      </c>
      <c r="C3778">
        <v>4.5300000000000002E-3</v>
      </c>
      <c r="D3778">
        <v>0</v>
      </c>
    </row>
    <row r="3779" spans="1:4" x14ac:dyDescent="0.35">
      <c r="A3779" s="16" t="s">
        <v>3528</v>
      </c>
      <c r="B3779">
        <v>0.125</v>
      </c>
      <c r="C3779">
        <v>0.50438000000000005</v>
      </c>
      <c r="D3779">
        <v>0</v>
      </c>
    </row>
    <row r="3780" spans="1:4" x14ac:dyDescent="0.35">
      <c r="A3780" s="16" t="s">
        <v>3529</v>
      </c>
      <c r="B3780">
        <v>0.185</v>
      </c>
      <c r="C3780">
        <v>0.70542000000000005</v>
      </c>
      <c r="D3780">
        <v>0</v>
      </c>
    </row>
    <row r="3781" spans="1:4" x14ac:dyDescent="0.35">
      <c r="A3781" s="16" t="s">
        <v>3530</v>
      </c>
      <c r="B3781">
        <v>0.16700000000000001</v>
      </c>
      <c r="C3781">
        <v>0.16</v>
      </c>
      <c r="D3781">
        <v>0</v>
      </c>
    </row>
    <row r="3782" spans="1:4" x14ac:dyDescent="0.35">
      <c r="A3782" s="16" t="s">
        <v>3531</v>
      </c>
      <c r="B3782">
        <v>0</v>
      </c>
      <c r="C3782">
        <v>4.5300000000000002E-3</v>
      </c>
      <c r="D3782">
        <v>0</v>
      </c>
    </row>
    <row r="3783" spans="1:4" x14ac:dyDescent="0.35">
      <c r="A3783" s="16">
        <v>105931</v>
      </c>
      <c r="B3783">
        <v>0</v>
      </c>
      <c r="C3783">
        <v>7.2650000000000006E-2</v>
      </c>
      <c r="D3783">
        <v>0</v>
      </c>
    </row>
    <row r="3784" spans="1:4" x14ac:dyDescent="0.35">
      <c r="A3784" s="16" t="s">
        <v>3532</v>
      </c>
      <c r="B3784">
        <v>8.3000000000000004E-2</v>
      </c>
      <c r="C3784">
        <v>6.7000000000000004E-2</v>
      </c>
      <c r="D3784">
        <v>6.7000000000000004E-2</v>
      </c>
    </row>
    <row r="3785" spans="1:4" x14ac:dyDescent="0.35">
      <c r="A3785" s="16" t="s">
        <v>3533</v>
      </c>
      <c r="B3785">
        <v>0</v>
      </c>
      <c r="C3785">
        <v>4.5300000000000002E-3</v>
      </c>
      <c r="D3785">
        <v>0</v>
      </c>
    </row>
    <row r="3786" spans="1:4" x14ac:dyDescent="0.35">
      <c r="A3786" s="16" t="s">
        <v>3534</v>
      </c>
      <c r="B3786">
        <v>0</v>
      </c>
      <c r="C3786">
        <v>4.5300000000000002E-3</v>
      </c>
      <c r="D3786">
        <v>0</v>
      </c>
    </row>
    <row r="3787" spans="1:4" x14ac:dyDescent="0.35">
      <c r="A3787" s="16" t="s">
        <v>3535</v>
      </c>
      <c r="B3787">
        <v>0</v>
      </c>
      <c r="C3787">
        <v>0.20452999999999999</v>
      </c>
      <c r="D3787">
        <v>0</v>
      </c>
    </row>
    <row r="3788" spans="1:4" x14ac:dyDescent="0.35">
      <c r="A3788" s="16" t="s">
        <v>3536</v>
      </c>
      <c r="B3788">
        <v>0.25</v>
      </c>
      <c r="C3788">
        <v>0.3</v>
      </c>
      <c r="D3788">
        <v>0</v>
      </c>
    </row>
    <row r="3789" spans="1:4" x14ac:dyDescent="0.35">
      <c r="A3789" s="16" t="s">
        <v>3537</v>
      </c>
      <c r="B3789">
        <v>0.125</v>
      </c>
      <c r="C3789">
        <v>0.18953</v>
      </c>
      <c r="D3789">
        <v>0</v>
      </c>
    </row>
    <row r="3790" spans="1:4" x14ac:dyDescent="0.35">
      <c r="A3790" s="16" t="s">
        <v>3538</v>
      </c>
      <c r="B3790">
        <v>0.5</v>
      </c>
      <c r="C3790">
        <v>2.0209999999999999E-2</v>
      </c>
      <c r="D3790">
        <v>2.0209999999999999E-2</v>
      </c>
    </row>
    <row r="3791" spans="1:4" x14ac:dyDescent="0.35">
      <c r="A3791" s="16" t="s">
        <v>3539</v>
      </c>
      <c r="B3791">
        <v>0.2</v>
      </c>
      <c r="C3791">
        <v>4.1669999999999999E-2</v>
      </c>
      <c r="D3791">
        <v>4.1669999999999999E-2</v>
      </c>
    </row>
    <row r="3792" spans="1:4" x14ac:dyDescent="0.35">
      <c r="A3792" s="16" t="s">
        <v>3540</v>
      </c>
      <c r="B3792">
        <v>0.25</v>
      </c>
      <c r="C3792">
        <v>6.5</v>
      </c>
      <c r="D3792">
        <v>0</v>
      </c>
    </row>
    <row r="3793" spans="1:4" x14ac:dyDescent="0.35">
      <c r="A3793" s="16" t="s">
        <v>3541</v>
      </c>
      <c r="B3793">
        <v>0.21</v>
      </c>
      <c r="C3793">
        <v>0.9</v>
      </c>
      <c r="D3793">
        <v>0</v>
      </c>
    </row>
    <row r="3794" spans="1:4" x14ac:dyDescent="0.35">
      <c r="A3794" s="16">
        <v>100098</v>
      </c>
      <c r="B3794">
        <v>0.5</v>
      </c>
      <c r="C3794">
        <v>8.1799999999999998E-3</v>
      </c>
      <c r="D3794">
        <v>8.1799999999999998E-3</v>
      </c>
    </row>
    <row r="3795" spans="1:4" x14ac:dyDescent="0.35">
      <c r="A3795" s="16">
        <v>100257</v>
      </c>
      <c r="B3795">
        <v>0</v>
      </c>
      <c r="C3795">
        <v>0</v>
      </c>
      <c r="D3795">
        <v>0</v>
      </c>
    </row>
    <row r="3796" spans="1:4" x14ac:dyDescent="0.35">
      <c r="A3796" s="16" t="s">
        <v>3542</v>
      </c>
      <c r="B3796">
        <v>0.25</v>
      </c>
      <c r="C3796">
        <v>2.1669999999999998E-2</v>
      </c>
      <c r="D3796">
        <v>2.1669999999999998E-2</v>
      </c>
    </row>
    <row r="3797" spans="1:4" x14ac:dyDescent="0.35">
      <c r="A3797" s="16" t="s">
        <v>3543</v>
      </c>
      <c r="B3797">
        <v>0</v>
      </c>
      <c r="C3797">
        <v>1.2500000000000001E-2</v>
      </c>
      <c r="D3797">
        <v>0</v>
      </c>
    </row>
    <row r="3798" spans="1:4" x14ac:dyDescent="0.35">
      <c r="A3798" s="16" t="s">
        <v>3544</v>
      </c>
      <c r="B3798">
        <v>0</v>
      </c>
      <c r="C3798">
        <v>4.5300000000000002E-3</v>
      </c>
      <c r="D3798">
        <v>0</v>
      </c>
    </row>
    <row r="3799" spans="1:4" x14ac:dyDescent="0.35">
      <c r="A3799" s="16" t="s">
        <v>3545</v>
      </c>
      <c r="B3799">
        <v>0.21</v>
      </c>
      <c r="C3799">
        <v>0.4</v>
      </c>
      <c r="D3799">
        <v>0</v>
      </c>
    </row>
    <row r="3800" spans="1:4" x14ac:dyDescent="0.35">
      <c r="A3800" s="16" t="s">
        <v>3546</v>
      </c>
      <c r="B3800">
        <v>0.25</v>
      </c>
      <c r="C3800">
        <v>0.62019999999999997</v>
      </c>
      <c r="D3800">
        <v>0</v>
      </c>
    </row>
    <row r="3801" spans="1:4" x14ac:dyDescent="0.35">
      <c r="A3801" s="16" t="s">
        <v>3547</v>
      </c>
      <c r="B3801">
        <v>0.125</v>
      </c>
      <c r="C3801">
        <v>0.26</v>
      </c>
      <c r="D3801">
        <v>0</v>
      </c>
    </row>
    <row r="3802" spans="1:4" x14ac:dyDescent="0.35">
      <c r="A3802" s="16" t="s">
        <v>3548</v>
      </c>
      <c r="B3802">
        <v>0.83</v>
      </c>
      <c r="C3802">
        <v>2.58E-2</v>
      </c>
      <c r="D3802">
        <v>2.58E-2</v>
      </c>
    </row>
    <row r="3803" spans="1:4" x14ac:dyDescent="0.35">
      <c r="A3803" s="16" t="s">
        <v>3549</v>
      </c>
      <c r="B3803">
        <v>0.82330000000000003</v>
      </c>
      <c r="C3803">
        <v>5.6669999999999998E-2</v>
      </c>
      <c r="D3803">
        <v>5.6669999999999998E-2</v>
      </c>
    </row>
    <row r="3804" spans="1:4" x14ac:dyDescent="0.35">
      <c r="A3804" s="16" t="s">
        <v>3550</v>
      </c>
      <c r="B3804">
        <v>0</v>
      </c>
      <c r="C3804">
        <v>2.7100000000000002E-3</v>
      </c>
      <c r="D3804">
        <v>0</v>
      </c>
    </row>
    <row r="3805" spans="1:4" x14ac:dyDescent="0.35">
      <c r="A3805" s="16" t="s">
        <v>3551</v>
      </c>
      <c r="B3805">
        <v>0.17</v>
      </c>
      <c r="C3805">
        <v>1.7</v>
      </c>
      <c r="D3805">
        <v>0</v>
      </c>
    </row>
    <row r="3806" spans="1:4" x14ac:dyDescent="0.35">
      <c r="A3806" s="16" t="s">
        <v>68</v>
      </c>
      <c r="B3806">
        <v>0.125</v>
      </c>
      <c r="C3806">
        <v>0.17943000000000001</v>
      </c>
      <c r="D3806">
        <v>0</v>
      </c>
    </row>
    <row r="3807" spans="1:4" x14ac:dyDescent="0.35">
      <c r="A3807" s="16" t="s">
        <v>3552</v>
      </c>
      <c r="B3807">
        <v>0.1</v>
      </c>
      <c r="C3807">
        <v>2.5000000000000001E-2</v>
      </c>
      <c r="D3807">
        <v>2.5000000000000001E-2</v>
      </c>
    </row>
    <row r="3808" spans="1:4" x14ac:dyDescent="0.35">
      <c r="A3808" s="16" t="s">
        <v>3553</v>
      </c>
      <c r="B3808">
        <v>0.34</v>
      </c>
      <c r="C3808">
        <v>0.27945999999999999</v>
      </c>
      <c r="D3808">
        <v>0.27945999999999999</v>
      </c>
    </row>
    <row r="3809" spans="1:4" x14ac:dyDescent="0.35">
      <c r="A3809" s="16" t="s">
        <v>3554</v>
      </c>
      <c r="B3809">
        <v>0</v>
      </c>
      <c r="C3809">
        <v>4.5300000000000002E-3</v>
      </c>
      <c r="D3809">
        <v>0</v>
      </c>
    </row>
    <row r="3810" spans="1:4" x14ac:dyDescent="0.35">
      <c r="A3810" s="16" t="s">
        <v>3555</v>
      </c>
      <c r="B3810">
        <v>0</v>
      </c>
      <c r="C3810">
        <v>4.5300000000000002E-3</v>
      </c>
      <c r="D3810">
        <v>0</v>
      </c>
    </row>
    <row r="3811" spans="1:4" x14ac:dyDescent="0.35">
      <c r="A3811" s="16" t="s">
        <v>3556</v>
      </c>
      <c r="B3811">
        <v>0</v>
      </c>
      <c r="C3811">
        <v>2.7100000000000002E-3</v>
      </c>
      <c r="D3811">
        <v>0</v>
      </c>
    </row>
    <row r="3812" spans="1:4" x14ac:dyDescent="0.35">
      <c r="A3812" s="16" t="s">
        <v>3557</v>
      </c>
      <c r="B3812">
        <v>0.185</v>
      </c>
      <c r="C3812">
        <v>0.06</v>
      </c>
      <c r="D3812">
        <v>0</v>
      </c>
    </row>
    <row r="3813" spans="1:4" x14ac:dyDescent="0.35">
      <c r="A3813" s="16" t="s">
        <v>3558</v>
      </c>
      <c r="B3813">
        <v>0.16700000000000001</v>
      </c>
      <c r="C3813">
        <v>2.5</v>
      </c>
      <c r="D3813">
        <v>0</v>
      </c>
    </row>
    <row r="3814" spans="1:4" x14ac:dyDescent="0.35">
      <c r="A3814" s="16" t="s">
        <v>3559</v>
      </c>
      <c r="B3814">
        <v>0.16700000000000001</v>
      </c>
      <c r="C3814">
        <v>3</v>
      </c>
      <c r="D3814">
        <v>0</v>
      </c>
    </row>
    <row r="3815" spans="1:4" x14ac:dyDescent="0.35">
      <c r="A3815" s="22">
        <v>44715</v>
      </c>
      <c r="B3815">
        <v>0.16700000000000001</v>
      </c>
      <c r="C3815">
        <v>4.0000000000000001E-3</v>
      </c>
      <c r="D3815">
        <v>4.0000000000000001E-3</v>
      </c>
    </row>
    <row r="3816" spans="1:4" x14ac:dyDescent="0.35">
      <c r="A3816" s="16" t="s">
        <v>3560</v>
      </c>
      <c r="B3816">
        <v>0</v>
      </c>
      <c r="C3816">
        <v>4.5300000000000002E-3</v>
      </c>
      <c r="D3816">
        <v>0</v>
      </c>
    </row>
    <row r="3817" spans="1:4" x14ac:dyDescent="0.35">
      <c r="A3817" s="16" t="s">
        <v>3561</v>
      </c>
      <c r="B3817">
        <v>0</v>
      </c>
      <c r="C3817">
        <v>4.5300000000000002E-3</v>
      </c>
      <c r="D3817">
        <v>0</v>
      </c>
    </row>
    <row r="3818" spans="1:4" x14ac:dyDescent="0.35">
      <c r="A3818" s="16" t="s">
        <v>3562</v>
      </c>
      <c r="B3818">
        <v>0.16700000000000001</v>
      </c>
      <c r="C3818">
        <v>3.0550000000000001E-2</v>
      </c>
      <c r="D3818">
        <v>3.0550000000000001E-2</v>
      </c>
    </row>
    <row r="3819" spans="1:4" x14ac:dyDescent="0.35">
      <c r="A3819" s="16" t="s">
        <v>3563</v>
      </c>
      <c r="B3819">
        <v>0.1</v>
      </c>
      <c r="C3819">
        <v>1.6670000000000001E-2</v>
      </c>
      <c r="D3819">
        <v>1.6670000000000001E-2</v>
      </c>
    </row>
    <row r="3820" spans="1:4" x14ac:dyDescent="0.35">
      <c r="A3820" s="16" t="s">
        <v>3564</v>
      </c>
      <c r="B3820">
        <v>0</v>
      </c>
      <c r="C3820">
        <v>4.5300000000000002E-3</v>
      </c>
      <c r="D3820">
        <v>0</v>
      </c>
    </row>
    <row r="3821" spans="1:4" x14ac:dyDescent="0.35">
      <c r="A3821" s="16" t="s">
        <v>3565</v>
      </c>
      <c r="B3821">
        <v>0</v>
      </c>
      <c r="C3821">
        <v>4.5300000000000002E-3</v>
      </c>
      <c r="D3821">
        <v>0</v>
      </c>
    </row>
    <row r="3822" spans="1:4" x14ac:dyDescent="0.35">
      <c r="A3822" s="16" t="s">
        <v>3566</v>
      </c>
      <c r="B3822">
        <v>0</v>
      </c>
      <c r="C3822">
        <v>4.5300000000000002E-3</v>
      </c>
      <c r="D3822">
        <v>0</v>
      </c>
    </row>
    <row r="3823" spans="1:4" x14ac:dyDescent="0.35">
      <c r="A3823" s="16" t="s">
        <v>3567</v>
      </c>
      <c r="B3823">
        <v>0.16700000000000001</v>
      </c>
      <c r="C3823">
        <v>0.03</v>
      </c>
      <c r="D3823">
        <v>0</v>
      </c>
    </row>
    <row r="3824" spans="1:4" x14ac:dyDescent="0.35">
      <c r="A3824" s="16" t="s">
        <v>3568</v>
      </c>
      <c r="B3824">
        <v>0.17</v>
      </c>
      <c r="C3824">
        <v>2.5</v>
      </c>
      <c r="D3824">
        <v>0</v>
      </c>
    </row>
    <row r="3825" spans="1:4" x14ac:dyDescent="0.35">
      <c r="A3825" s="16" t="s">
        <v>3569</v>
      </c>
      <c r="B3825">
        <v>0.16700000000000001</v>
      </c>
      <c r="C3825">
        <v>2.82</v>
      </c>
      <c r="D3825">
        <v>0</v>
      </c>
    </row>
    <row r="3826" spans="1:4" x14ac:dyDescent="0.35">
      <c r="A3826" s="16" t="s">
        <v>3570</v>
      </c>
      <c r="B3826">
        <v>0.16700000000000001</v>
      </c>
      <c r="C3826">
        <v>4.0661300000000002</v>
      </c>
      <c r="D3826">
        <v>0</v>
      </c>
    </row>
    <row r="3827" spans="1:4" x14ac:dyDescent="0.35">
      <c r="A3827" s="16">
        <v>100085</v>
      </c>
      <c r="B3827">
        <v>0.33333000000000002</v>
      </c>
      <c r="C3827">
        <v>0.08</v>
      </c>
      <c r="D3827">
        <v>0.08</v>
      </c>
    </row>
    <row r="3828" spans="1:4" x14ac:dyDescent="0.35">
      <c r="A3828" s="16">
        <v>100849</v>
      </c>
      <c r="B3828">
        <v>0.58330000000000004</v>
      </c>
      <c r="C3828">
        <v>8.6899999999999998E-3</v>
      </c>
      <c r="D3828">
        <v>8.6899999999999998E-3</v>
      </c>
    </row>
    <row r="3829" spans="1:4" x14ac:dyDescent="0.35">
      <c r="A3829" s="16" t="s">
        <v>3571</v>
      </c>
      <c r="B3829">
        <v>0.74329999999999996</v>
      </c>
      <c r="C3829">
        <v>8.4589999999999999E-2</v>
      </c>
      <c r="D3829">
        <v>8.4589999999999999E-2</v>
      </c>
    </row>
    <row r="3830" spans="1:4" x14ac:dyDescent="0.35">
      <c r="A3830" s="16" t="s">
        <v>3572</v>
      </c>
      <c r="B3830">
        <v>0</v>
      </c>
      <c r="C3830">
        <v>4.5300000000000002E-3</v>
      </c>
      <c r="D3830">
        <v>0</v>
      </c>
    </row>
    <row r="3831" spans="1:4" x14ac:dyDescent="0.35">
      <c r="A3831" s="16" t="s">
        <v>3573</v>
      </c>
      <c r="B3831">
        <v>0</v>
      </c>
      <c r="C3831">
        <v>4.5300000000000002E-3</v>
      </c>
      <c r="D3831">
        <v>0</v>
      </c>
    </row>
    <row r="3832" spans="1:4" x14ac:dyDescent="0.35">
      <c r="A3832" s="16" t="s">
        <v>3574</v>
      </c>
      <c r="B3832">
        <v>0.21</v>
      </c>
      <c r="C3832">
        <v>0.20699999999999999</v>
      </c>
      <c r="D3832">
        <v>0</v>
      </c>
    </row>
    <row r="3833" spans="1:4" x14ac:dyDescent="0.35">
      <c r="A3833" s="16" t="s">
        <v>119</v>
      </c>
      <c r="B3833">
        <v>0.125</v>
      </c>
      <c r="C3833">
        <v>0.05</v>
      </c>
      <c r="D3833">
        <v>0</v>
      </c>
    </row>
    <row r="3834" spans="1:4" x14ac:dyDescent="0.35">
      <c r="A3834" s="16" t="s">
        <v>3575</v>
      </c>
      <c r="B3834">
        <v>0</v>
      </c>
      <c r="C3834">
        <v>0</v>
      </c>
      <c r="D3834">
        <v>0</v>
      </c>
    </row>
    <row r="3835" spans="1:4" x14ac:dyDescent="0.35">
      <c r="A3835" s="16" t="s">
        <v>3576</v>
      </c>
      <c r="B3835">
        <v>0</v>
      </c>
      <c r="C3835">
        <v>2.5729999999999999E-2</v>
      </c>
      <c r="D3835">
        <v>0</v>
      </c>
    </row>
    <row r="3836" spans="1:4" x14ac:dyDescent="0.35">
      <c r="A3836" s="16" t="s">
        <v>3577</v>
      </c>
      <c r="B3836">
        <v>0.17</v>
      </c>
      <c r="C3836">
        <v>1.5</v>
      </c>
      <c r="D3836">
        <v>0</v>
      </c>
    </row>
    <row r="3837" spans="1:4" x14ac:dyDescent="0.35">
      <c r="A3837" s="16" t="s">
        <v>3578</v>
      </c>
      <c r="B3837">
        <v>0.1</v>
      </c>
      <c r="C3837">
        <v>1.11E-2</v>
      </c>
      <c r="D3837">
        <v>1.11E-2</v>
      </c>
    </row>
    <row r="3838" spans="1:4" x14ac:dyDescent="0.35">
      <c r="A3838" s="16" t="s">
        <v>3579</v>
      </c>
      <c r="B3838">
        <v>0</v>
      </c>
      <c r="C3838">
        <v>4.5300000000000002E-3</v>
      </c>
      <c r="D3838">
        <v>0</v>
      </c>
    </row>
    <row r="3839" spans="1:4" x14ac:dyDescent="0.35">
      <c r="A3839" s="16" t="s">
        <v>3580</v>
      </c>
      <c r="B3839">
        <v>0</v>
      </c>
      <c r="C3839">
        <v>4.5300000000000002E-3</v>
      </c>
      <c r="D3839">
        <v>0</v>
      </c>
    </row>
    <row r="3840" spans="1:4" x14ac:dyDescent="0.35">
      <c r="A3840" s="16" t="s">
        <v>3581</v>
      </c>
      <c r="B3840">
        <v>0.33333000000000002</v>
      </c>
      <c r="C3840">
        <v>3.36795</v>
      </c>
      <c r="D3840">
        <v>0</v>
      </c>
    </row>
    <row r="3841" spans="1:4" x14ac:dyDescent="0.35">
      <c r="A3841" s="16" t="s">
        <v>3582</v>
      </c>
      <c r="B3841">
        <v>0.125</v>
      </c>
      <c r="C3841">
        <v>0.18953</v>
      </c>
      <c r="D3841">
        <v>0</v>
      </c>
    </row>
    <row r="3842" spans="1:4" x14ac:dyDescent="0.35">
      <c r="A3842" s="16" t="s">
        <v>240</v>
      </c>
      <c r="B3842">
        <v>0.33</v>
      </c>
      <c r="C3842">
        <v>1.72E-2</v>
      </c>
      <c r="D3842">
        <v>1.72E-2</v>
      </c>
    </row>
    <row r="3843" spans="1:4" x14ac:dyDescent="0.35">
      <c r="A3843" s="16">
        <v>103978</v>
      </c>
      <c r="B3843">
        <v>0.58030000000000004</v>
      </c>
      <c r="C3843">
        <v>1.951E-2</v>
      </c>
      <c r="D3843">
        <v>1.951E-2</v>
      </c>
    </row>
    <row r="3844" spans="1:4" x14ac:dyDescent="0.35">
      <c r="A3844" s="16" t="s">
        <v>3583</v>
      </c>
      <c r="B3844">
        <v>0</v>
      </c>
      <c r="C3844">
        <v>5.4120000000000001E-2</v>
      </c>
      <c r="D3844">
        <v>5.4120000000000001E-2</v>
      </c>
    </row>
    <row r="3845" spans="1:4" x14ac:dyDescent="0.35">
      <c r="A3845" s="16" t="s">
        <v>3584</v>
      </c>
      <c r="B3845">
        <v>0</v>
      </c>
      <c r="C3845">
        <v>4.5300000000000002E-3</v>
      </c>
      <c r="D3845">
        <v>0</v>
      </c>
    </row>
    <row r="3846" spans="1:4" x14ac:dyDescent="0.35">
      <c r="A3846" s="16" t="s">
        <v>3585</v>
      </c>
      <c r="B3846">
        <v>0</v>
      </c>
      <c r="C3846">
        <v>4.5300000000000002E-3</v>
      </c>
      <c r="D3846">
        <v>0</v>
      </c>
    </row>
    <row r="3847" spans="1:4" x14ac:dyDescent="0.35">
      <c r="A3847" s="16" t="s">
        <v>3586</v>
      </c>
      <c r="B3847">
        <v>0.21</v>
      </c>
      <c r="C3847">
        <v>0.254</v>
      </c>
      <c r="D3847">
        <v>0</v>
      </c>
    </row>
    <row r="3848" spans="1:4" x14ac:dyDescent="0.35">
      <c r="A3848" s="16" t="s">
        <v>3587</v>
      </c>
      <c r="B3848">
        <v>0.16700000000000001</v>
      </c>
      <c r="C3848">
        <v>3.5842399999999999</v>
      </c>
      <c r="D3848">
        <v>0</v>
      </c>
    </row>
    <row r="3849" spans="1:4" x14ac:dyDescent="0.35">
      <c r="A3849" s="16" t="s">
        <v>3588</v>
      </c>
      <c r="B3849">
        <v>0.16700000000000001</v>
      </c>
      <c r="C3849">
        <v>2.8</v>
      </c>
      <c r="D3849">
        <v>0</v>
      </c>
    </row>
    <row r="3850" spans="1:4" x14ac:dyDescent="0.35">
      <c r="A3850" s="16" t="s">
        <v>3589</v>
      </c>
      <c r="B3850">
        <v>0.16700000000000001</v>
      </c>
      <c r="C3850">
        <v>0.59623999999999999</v>
      </c>
      <c r="D3850">
        <v>0</v>
      </c>
    </row>
    <row r="3851" spans="1:4" x14ac:dyDescent="0.35">
      <c r="A3851" s="16" t="s">
        <v>3590</v>
      </c>
      <c r="B3851">
        <v>0.125</v>
      </c>
      <c r="C3851">
        <v>1.5</v>
      </c>
      <c r="D3851">
        <v>0</v>
      </c>
    </row>
    <row r="3852" spans="1:4" x14ac:dyDescent="0.35">
      <c r="A3852" s="16" t="s">
        <v>179</v>
      </c>
      <c r="B3852">
        <v>0.125</v>
      </c>
      <c r="C3852">
        <v>7.3200000000000001E-2</v>
      </c>
      <c r="D3852">
        <v>0</v>
      </c>
    </row>
    <row r="3853" spans="1:4" x14ac:dyDescent="0.35">
      <c r="A3853" s="16" t="s">
        <v>3591</v>
      </c>
      <c r="B3853">
        <v>0</v>
      </c>
      <c r="C3853">
        <v>4.5300000000000002E-3</v>
      </c>
      <c r="D3853">
        <v>0</v>
      </c>
    </row>
    <row r="3854" spans="1:4" x14ac:dyDescent="0.35">
      <c r="A3854" s="16" t="s">
        <v>3592</v>
      </c>
      <c r="B3854">
        <v>0</v>
      </c>
      <c r="C3854">
        <v>4.5300000000000002E-3</v>
      </c>
      <c r="D3854">
        <v>0</v>
      </c>
    </row>
    <row r="3855" spans="1:4" x14ac:dyDescent="0.35">
      <c r="A3855" s="16" t="s">
        <v>3593</v>
      </c>
      <c r="B3855">
        <v>0.1</v>
      </c>
      <c r="C3855">
        <v>0.83299999999999996</v>
      </c>
      <c r="D3855">
        <v>0.83299999999999996</v>
      </c>
    </row>
    <row r="3856" spans="1:4" x14ac:dyDescent="0.35">
      <c r="A3856" s="16" t="s">
        <v>3594</v>
      </c>
      <c r="B3856">
        <v>0.25</v>
      </c>
      <c r="C3856">
        <v>2.1669999999999998E-2</v>
      </c>
      <c r="D3856">
        <v>2.1669999999999998E-2</v>
      </c>
    </row>
    <row r="3857" spans="1:4" x14ac:dyDescent="0.35">
      <c r="A3857" s="16" t="s">
        <v>3595</v>
      </c>
      <c r="B3857">
        <v>0</v>
      </c>
      <c r="C3857">
        <v>1.4634199999999999</v>
      </c>
      <c r="D3857">
        <v>0</v>
      </c>
    </row>
    <row r="3858" spans="1:4" x14ac:dyDescent="0.35">
      <c r="A3858" s="16" t="s">
        <v>3596</v>
      </c>
      <c r="B3858">
        <v>0</v>
      </c>
      <c r="C3858">
        <v>0</v>
      </c>
      <c r="D3858">
        <v>0</v>
      </c>
    </row>
    <row r="3859" spans="1:4" x14ac:dyDescent="0.35">
      <c r="A3859" s="16" t="s">
        <v>3597</v>
      </c>
      <c r="B3859">
        <v>1.5832999999999999</v>
      </c>
      <c r="C3859">
        <v>4.5830000000000003E-2</v>
      </c>
      <c r="D3859">
        <v>4.5830000000000003E-2</v>
      </c>
    </row>
    <row r="3860" spans="1:4" x14ac:dyDescent="0.35">
      <c r="A3860" s="16" t="s">
        <v>3598</v>
      </c>
      <c r="B3860">
        <v>0</v>
      </c>
      <c r="C3860">
        <v>0</v>
      </c>
      <c r="D3860">
        <v>0</v>
      </c>
    </row>
    <row r="3861" spans="1:4" x14ac:dyDescent="0.35">
      <c r="A3861" s="16" t="s">
        <v>3599</v>
      </c>
      <c r="B3861">
        <v>0.9133</v>
      </c>
      <c r="C3861">
        <v>8.7830000000000005E-2</v>
      </c>
      <c r="D3861">
        <v>8.7830000000000005E-2</v>
      </c>
    </row>
    <row r="3862" spans="1:4" x14ac:dyDescent="0.35">
      <c r="A3862" s="16">
        <v>101086</v>
      </c>
      <c r="B3862">
        <v>1.49996</v>
      </c>
      <c r="C3862">
        <v>0.35499999999999998</v>
      </c>
      <c r="D3862">
        <v>0.35499999999999998</v>
      </c>
    </row>
    <row r="3863" spans="1:4" x14ac:dyDescent="0.35">
      <c r="A3863" s="16" t="s">
        <v>3600</v>
      </c>
      <c r="B3863">
        <v>0.74329999999999996</v>
      </c>
      <c r="C3863">
        <v>4.0829999999999998E-2</v>
      </c>
      <c r="D3863">
        <v>4.0829999999999998E-2</v>
      </c>
    </row>
    <row r="3864" spans="1:4" x14ac:dyDescent="0.35">
      <c r="A3864" s="16" t="s">
        <v>3601</v>
      </c>
      <c r="B3864">
        <v>0</v>
      </c>
      <c r="C3864">
        <v>4.5300000000000002E-3</v>
      </c>
      <c r="D3864">
        <v>0</v>
      </c>
    </row>
    <row r="3865" spans="1:4" x14ac:dyDescent="0.35">
      <c r="A3865" s="16" t="s">
        <v>3602</v>
      </c>
      <c r="B3865">
        <v>0.25</v>
      </c>
      <c r="C3865">
        <v>2.7</v>
      </c>
      <c r="D3865">
        <v>0</v>
      </c>
    </row>
    <row r="3866" spans="1:4" x14ac:dyDescent="0.35">
      <c r="A3866" s="16" t="s">
        <v>3603</v>
      </c>
      <c r="B3866">
        <v>0.25</v>
      </c>
      <c r="C3866">
        <v>0.25541999999999998</v>
      </c>
      <c r="D3866">
        <v>0</v>
      </c>
    </row>
    <row r="3867" spans="1:4" x14ac:dyDescent="0.35">
      <c r="A3867" s="16" t="s">
        <v>3604</v>
      </c>
      <c r="B3867">
        <v>0.9133</v>
      </c>
      <c r="C3867">
        <v>6.5890000000000004E-2</v>
      </c>
      <c r="D3867">
        <v>6.5890000000000004E-2</v>
      </c>
    </row>
    <row r="3868" spans="1:4" x14ac:dyDescent="0.35">
      <c r="A3868" s="16">
        <v>100090</v>
      </c>
      <c r="B3868">
        <v>0.55030000000000001</v>
      </c>
      <c r="C3868">
        <v>2.3369999999999998E-2</v>
      </c>
      <c r="D3868">
        <v>2.3369999999999998E-2</v>
      </c>
    </row>
    <row r="3869" spans="1:4" x14ac:dyDescent="0.35">
      <c r="A3869" s="16" t="s">
        <v>3605</v>
      </c>
      <c r="B3869">
        <v>0.25</v>
      </c>
      <c r="C3869">
        <v>7.4999999999999997E-3</v>
      </c>
      <c r="D3869">
        <v>7.4999999999999997E-3</v>
      </c>
    </row>
    <row r="3870" spans="1:4" x14ac:dyDescent="0.35">
      <c r="A3870" s="16" t="s">
        <v>299</v>
      </c>
      <c r="B3870">
        <v>0.1</v>
      </c>
      <c r="C3870">
        <v>0.02</v>
      </c>
      <c r="D3870">
        <v>0.02</v>
      </c>
    </row>
    <row r="3871" spans="1:4" x14ac:dyDescent="0.35">
      <c r="A3871" s="16">
        <v>66890</v>
      </c>
      <c r="B3871">
        <v>0</v>
      </c>
      <c r="C3871">
        <v>0.33400000000000002</v>
      </c>
      <c r="D3871">
        <v>0</v>
      </c>
    </row>
    <row r="3872" spans="1:4" x14ac:dyDescent="0.35">
      <c r="A3872" s="16" t="s">
        <v>3606</v>
      </c>
      <c r="B3872">
        <v>0</v>
      </c>
      <c r="C3872">
        <v>4.5300000000000002E-3</v>
      </c>
      <c r="D3872">
        <v>0</v>
      </c>
    </row>
    <row r="3873" spans="1:4" x14ac:dyDescent="0.35">
      <c r="A3873" s="16" t="s">
        <v>3607</v>
      </c>
      <c r="B3873">
        <v>0</v>
      </c>
      <c r="C3873">
        <v>4.5300000000000002E-3</v>
      </c>
      <c r="D3873">
        <v>0</v>
      </c>
    </row>
    <row r="3874" spans="1:4" x14ac:dyDescent="0.35">
      <c r="A3874" s="16" t="s">
        <v>3608</v>
      </c>
      <c r="B3874">
        <v>0</v>
      </c>
      <c r="C3874">
        <v>4.5300000000000002E-3</v>
      </c>
      <c r="D3874">
        <v>0</v>
      </c>
    </row>
    <row r="3875" spans="1:4" x14ac:dyDescent="0.35">
      <c r="A3875" s="16" t="s">
        <v>276</v>
      </c>
      <c r="B3875">
        <v>0.125</v>
      </c>
      <c r="C3875">
        <v>0.51719000000000004</v>
      </c>
      <c r="D3875">
        <v>0</v>
      </c>
    </row>
    <row r="3876" spans="1:4" x14ac:dyDescent="0.35">
      <c r="A3876" s="16" t="s">
        <v>3609</v>
      </c>
      <c r="B3876">
        <v>0.25</v>
      </c>
      <c r="C3876">
        <v>4.0199999999999996</v>
      </c>
      <c r="D3876">
        <v>0</v>
      </c>
    </row>
    <row r="3877" spans="1:4" x14ac:dyDescent="0.35">
      <c r="A3877" s="16" t="s">
        <v>3610</v>
      </c>
      <c r="B3877">
        <v>0</v>
      </c>
      <c r="C3877">
        <v>0</v>
      </c>
      <c r="D3877">
        <v>0</v>
      </c>
    </row>
    <row r="3878" spans="1:4" x14ac:dyDescent="0.35">
      <c r="A3878" s="16">
        <v>105110</v>
      </c>
      <c r="B3878">
        <v>0.58099999999999996</v>
      </c>
      <c r="C3878">
        <v>0.17263000000000001</v>
      </c>
      <c r="D3878">
        <v>0.17263000000000001</v>
      </c>
    </row>
    <row r="3879" spans="1:4" x14ac:dyDescent="0.35">
      <c r="A3879" s="16" t="s">
        <v>3611</v>
      </c>
      <c r="B3879">
        <v>0.17</v>
      </c>
      <c r="C3879">
        <v>1.7</v>
      </c>
      <c r="D3879">
        <v>0</v>
      </c>
    </row>
    <row r="3880" spans="1:4" x14ac:dyDescent="0.35">
      <c r="A3880" s="16" t="s">
        <v>3612</v>
      </c>
      <c r="B3880">
        <v>0.125</v>
      </c>
      <c r="C3880">
        <v>0.15873000000000001</v>
      </c>
      <c r="D3880">
        <v>0</v>
      </c>
    </row>
    <row r="3881" spans="1:4" x14ac:dyDescent="0.35">
      <c r="A3881" s="16" t="s">
        <v>3613</v>
      </c>
      <c r="B3881">
        <v>0</v>
      </c>
      <c r="C3881">
        <v>9.9260000000000001E-2</v>
      </c>
      <c r="D3881">
        <v>9.9260000000000001E-2</v>
      </c>
    </row>
    <row r="3882" spans="1:4" x14ac:dyDescent="0.35">
      <c r="A3882" s="16" t="s">
        <v>3614</v>
      </c>
      <c r="B3882">
        <v>0</v>
      </c>
      <c r="C3882">
        <v>2.5729999999999999E-2</v>
      </c>
      <c r="D3882">
        <v>0</v>
      </c>
    </row>
    <row r="3883" spans="1:4" x14ac:dyDescent="0.35">
      <c r="A3883" s="16" t="s">
        <v>3615</v>
      </c>
      <c r="B3883">
        <v>0</v>
      </c>
      <c r="C3883">
        <v>4.8919999999999998E-2</v>
      </c>
      <c r="D3883">
        <v>0</v>
      </c>
    </row>
    <row r="3884" spans="1:4" x14ac:dyDescent="0.35">
      <c r="A3884" s="16" t="s">
        <v>3616</v>
      </c>
      <c r="B3884">
        <v>0.49997000000000003</v>
      </c>
      <c r="C3884">
        <v>1.8610000000000002E-2</v>
      </c>
      <c r="D3884">
        <v>1.8610000000000002E-2</v>
      </c>
    </row>
    <row r="3885" spans="1:4" x14ac:dyDescent="0.35">
      <c r="A3885" s="16">
        <v>66891</v>
      </c>
      <c r="B3885">
        <v>0</v>
      </c>
      <c r="C3885">
        <v>0.33400000000000002</v>
      </c>
      <c r="D3885">
        <v>0</v>
      </c>
    </row>
    <row r="3886" spans="1:4" x14ac:dyDescent="0.35">
      <c r="A3886" s="16" t="s">
        <v>3617</v>
      </c>
      <c r="B3886">
        <v>0</v>
      </c>
      <c r="C3886">
        <v>4.5300000000000002E-3</v>
      </c>
      <c r="D3886">
        <v>0</v>
      </c>
    </row>
    <row r="3887" spans="1:4" x14ac:dyDescent="0.35">
      <c r="A3887" s="16" t="s">
        <v>3618</v>
      </c>
      <c r="B3887">
        <v>0</v>
      </c>
      <c r="C3887">
        <v>4.5300000000000002E-3</v>
      </c>
      <c r="D3887">
        <v>0</v>
      </c>
    </row>
    <row r="3888" spans="1:4" x14ac:dyDescent="0.35">
      <c r="A3888" s="16" t="s">
        <v>3619</v>
      </c>
      <c r="B3888">
        <v>0</v>
      </c>
      <c r="C3888">
        <v>4.5300000000000002E-3</v>
      </c>
      <c r="D3888">
        <v>0</v>
      </c>
    </row>
    <row r="3889" spans="1:4" x14ac:dyDescent="0.35">
      <c r="A3889" s="16" t="s">
        <v>3620</v>
      </c>
      <c r="B3889">
        <v>0.125</v>
      </c>
      <c r="C3889">
        <v>0.50438000000000005</v>
      </c>
      <c r="D3889">
        <v>0</v>
      </c>
    </row>
    <row r="3890" spans="1:4" x14ac:dyDescent="0.35">
      <c r="A3890" s="16" t="s">
        <v>3621</v>
      </c>
      <c r="B3890">
        <v>0.74329999999999996</v>
      </c>
      <c r="C3890">
        <v>2.6169999999999999E-2</v>
      </c>
      <c r="D3890">
        <v>2.6169999999999999E-2</v>
      </c>
    </row>
    <row r="3891" spans="1:4" x14ac:dyDescent="0.35">
      <c r="A3891" s="16">
        <v>100548</v>
      </c>
      <c r="B3891">
        <v>0.33329999999999999</v>
      </c>
      <c r="C3891">
        <v>1.35E-2</v>
      </c>
      <c r="D3891">
        <v>1.35E-2</v>
      </c>
    </row>
    <row r="3892" spans="1:4" x14ac:dyDescent="0.35">
      <c r="A3892" s="16" t="s">
        <v>3622</v>
      </c>
      <c r="B3892">
        <v>0</v>
      </c>
      <c r="C3892">
        <v>0</v>
      </c>
      <c r="D3892">
        <v>0</v>
      </c>
    </row>
    <row r="3893" spans="1:4" x14ac:dyDescent="0.35">
      <c r="A3893" s="16" t="s">
        <v>3623</v>
      </c>
      <c r="B3893">
        <v>0</v>
      </c>
      <c r="C3893">
        <v>0</v>
      </c>
      <c r="D3893">
        <v>0</v>
      </c>
    </row>
    <row r="3894" spans="1:4" x14ac:dyDescent="0.35">
      <c r="A3894" s="16" t="s">
        <v>3624</v>
      </c>
      <c r="B3894">
        <v>0.51329999999999998</v>
      </c>
      <c r="C3894">
        <v>4.2979999999999997E-2</v>
      </c>
      <c r="D3894">
        <v>4.2979999999999997E-2</v>
      </c>
    </row>
    <row r="3895" spans="1:4" x14ac:dyDescent="0.35">
      <c r="A3895" s="16" t="s">
        <v>3625</v>
      </c>
      <c r="B3895">
        <v>0.9133</v>
      </c>
      <c r="C3895">
        <v>0.14845</v>
      </c>
      <c r="D3895">
        <v>0.14845</v>
      </c>
    </row>
    <row r="3896" spans="1:4" x14ac:dyDescent="0.35">
      <c r="A3896" s="16" t="s">
        <v>3626</v>
      </c>
      <c r="B3896">
        <v>0</v>
      </c>
      <c r="C3896">
        <v>4.5300000000000002E-3</v>
      </c>
      <c r="D3896">
        <v>0</v>
      </c>
    </row>
    <row r="3897" spans="1:4" x14ac:dyDescent="0.35">
      <c r="A3897" s="16" t="s">
        <v>3627</v>
      </c>
      <c r="B3897">
        <v>0.5</v>
      </c>
      <c r="C3897">
        <v>8.4941899999999997</v>
      </c>
      <c r="D3897">
        <v>0</v>
      </c>
    </row>
    <row r="3898" spans="1:4" x14ac:dyDescent="0.35">
      <c r="A3898" s="16" t="s">
        <v>3628</v>
      </c>
      <c r="B3898">
        <v>0</v>
      </c>
      <c r="C3898">
        <v>4.5300000000000002E-3</v>
      </c>
      <c r="D3898">
        <v>0</v>
      </c>
    </row>
    <row r="3899" spans="1:4" x14ac:dyDescent="0.35">
      <c r="A3899" s="16">
        <v>101420</v>
      </c>
      <c r="B3899">
        <v>0</v>
      </c>
      <c r="C3899">
        <v>0.12</v>
      </c>
      <c r="D3899">
        <v>0.12</v>
      </c>
    </row>
    <row r="3900" spans="1:4" x14ac:dyDescent="0.35">
      <c r="A3900" s="16" t="s">
        <v>3629</v>
      </c>
      <c r="B3900">
        <v>0.125</v>
      </c>
      <c r="C3900">
        <v>0.15831999999999999</v>
      </c>
      <c r="D3900">
        <v>0</v>
      </c>
    </row>
    <row r="3901" spans="1:4" x14ac:dyDescent="0.35">
      <c r="A3901" s="16">
        <v>104024</v>
      </c>
      <c r="B3901">
        <v>0.25</v>
      </c>
      <c r="C3901">
        <v>1.6660000000000001E-2</v>
      </c>
      <c r="D3901">
        <v>1.6660000000000001E-2</v>
      </c>
    </row>
    <row r="3902" spans="1:4" x14ac:dyDescent="0.35">
      <c r="A3902" s="16" t="s">
        <v>3630</v>
      </c>
      <c r="B3902">
        <v>0</v>
      </c>
      <c r="C3902">
        <v>4.5300000000000002E-3</v>
      </c>
      <c r="D3902">
        <v>0</v>
      </c>
    </row>
    <row r="3903" spans="1:4" x14ac:dyDescent="0.35">
      <c r="A3903" s="16" t="s">
        <v>3631</v>
      </c>
      <c r="B3903">
        <v>0.125</v>
      </c>
      <c r="C3903">
        <v>1.5</v>
      </c>
      <c r="D3903">
        <v>0</v>
      </c>
    </row>
    <row r="3904" spans="1:4" x14ac:dyDescent="0.35">
      <c r="A3904" s="16" t="s">
        <v>3632</v>
      </c>
      <c r="B3904">
        <v>0.21</v>
      </c>
      <c r="C3904">
        <v>0.65</v>
      </c>
      <c r="D3904">
        <v>0</v>
      </c>
    </row>
    <row r="3905" spans="1:4" x14ac:dyDescent="0.35">
      <c r="A3905" s="16" t="s">
        <v>3633</v>
      </c>
      <c r="B3905">
        <v>0.21</v>
      </c>
      <c r="C3905">
        <v>0.2</v>
      </c>
      <c r="D3905">
        <v>0</v>
      </c>
    </row>
    <row r="3906" spans="1:4" x14ac:dyDescent="0.35">
      <c r="A3906" s="16" t="s">
        <v>146</v>
      </c>
      <c r="B3906">
        <v>0.125</v>
      </c>
      <c r="C3906">
        <v>0.20452999999999999</v>
      </c>
      <c r="D3906">
        <v>0</v>
      </c>
    </row>
    <row r="3907" spans="1:4" x14ac:dyDescent="0.35">
      <c r="A3907" s="16" t="s">
        <v>3634</v>
      </c>
      <c r="B3907">
        <v>0.66659999999999997</v>
      </c>
      <c r="C3907">
        <v>0.04</v>
      </c>
      <c r="D3907">
        <v>0.04</v>
      </c>
    </row>
    <row r="3908" spans="1:4" x14ac:dyDescent="0.35">
      <c r="A3908" s="16" t="s">
        <v>3635</v>
      </c>
      <c r="B3908">
        <v>0.9103</v>
      </c>
      <c r="C3908">
        <v>0.21129999999999999</v>
      </c>
      <c r="D3908">
        <v>0.15645999999999999</v>
      </c>
    </row>
    <row r="3909" spans="1:4" x14ac:dyDescent="0.35">
      <c r="A3909" s="16" t="s">
        <v>3636</v>
      </c>
      <c r="B3909">
        <v>0</v>
      </c>
      <c r="C3909">
        <v>4.5300000000000002E-3</v>
      </c>
      <c r="D3909">
        <v>0</v>
      </c>
    </row>
    <row r="3910" spans="1:4" x14ac:dyDescent="0.35">
      <c r="A3910" s="16" t="s">
        <v>3637</v>
      </c>
      <c r="B3910">
        <v>0.33</v>
      </c>
      <c r="C3910">
        <v>4.793E-2</v>
      </c>
      <c r="D3910">
        <v>4.793E-2</v>
      </c>
    </row>
    <row r="3911" spans="1:4" x14ac:dyDescent="0.35">
      <c r="A3911" s="16" t="s">
        <v>3638</v>
      </c>
      <c r="B3911">
        <v>0</v>
      </c>
      <c r="C3911">
        <v>4.5300000000000002E-3</v>
      </c>
      <c r="D3911">
        <v>0</v>
      </c>
    </row>
    <row r="3912" spans="1:4" x14ac:dyDescent="0.35">
      <c r="A3912" s="16" t="s">
        <v>3639</v>
      </c>
      <c r="B3912">
        <v>0.125</v>
      </c>
      <c r="C3912">
        <v>0.45</v>
      </c>
      <c r="D3912">
        <v>0</v>
      </c>
    </row>
    <row r="3913" spans="1:4" x14ac:dyDescent="0.35">
      <c r="A3913" s="16" t="s">
        <v>3640</v>
      </c>
      <c r="B3913">
        <v>0.16700000000000001</v>
      </c>
      <c r="C3913">
        <v>0.48031000000000001</v>
      </c>
      <c r="D3913">
        <v>0</v>
      </c>
    </row>
    <row r="3914" spans="1:4" x14ac:dyDescent="0.35">
      <c r="A3914" s="16" t="s">
        <v>3641</v>
      </c>
      <c r="B3914">
        <v>0.16700000000000001</v>
      </c>
      <c r="C3914">
        <v>1.6620900000000001</v>
      </c>
      <c r="D3914">
        <v>0</v>
      </c>
    </row>
    <row r="3915" spans="1:4" x14ac:dyDescent="0.35">
      <c r="A3915" s="16" t="s">
        <v>3642</v>
      </c>
      <c r="B3915">
        <v>0.25</v>
      </c>
      <c r="C3915">
        <v>0.38</v>
      </c>
      <c r="D3915">
        <v>0</v>
      </c>
    </row>
    <row r="3916" spans="1:4" x14ac:dyDescent="0.35">
      <c r="A3916" s="16" t="s">
        <v>3643</v>
      </c>
      <c r="B3916">
        <v>0.25</v>
      </c>
      <c r="C3916">
        <v>0.33723999999999998</v>
      </c>
      <c r="D3916">
        <v>0</v>
      </c>
    </row>
    <row r="3917" spans="1:4" x14ac:dyDescent="0.35">
      <c r="A3917" s="16" t="s">
        <v>3644</v>
      </c>
      <c r="B3917">
        <v>0</v>
      </c>
      <c r="C3917">
        <v>0.2</v>
      </c>
      <c r="D3917">
        <v>0.2</v>
      </c>
    </row>
    <row r="3918" spans="1:4" x14ac:dyDescent="0.35">
      <c r="A3918" s="16">
        <v>104737</v>
      </c>
      <c r="B3918">
        <v>0</v>
      </c>
      <c r="C3918">
        <v>0.33400000000000002</v>
      </c>
      <c r="D3918">
        <v>0</v>
      </c>
    </row>
    <row r="3919" spans="1:4" x14ac:dyDescent="0.35">
      <c r="A3919" s="16" t="s">
        <v>3645</v>
      </c>
      <c r="B3919">
        <v>0.4133</v>
      </c>
      <c r="C3919">
        <v>2.2870000000000001E-2</v>
      </c>
      <c r="D3919">
        <v>2.2870000000000001E-2</v>
      </c>
    </row>
    <row r="3920" spans="1:4" x14ac:dyDescent="0.35">
      <c r="A3920" s="16" t="s">
        <v>3646</v>
      </c>
      <c r="B3920">
        <v>0.25</v>
      </c>
      <c r="C3920">
        <v>3.5503</v>
      </c>
      <c r="D3920">
        <v>0</v>
      </c>
    </row>
    <row r="3921" spans="1:4" x14ac:dyDescent="0.35">
      <c r="A3921" s="16" t="s">
        <v>3647</v>
      </c>
      <c r="B3921">
        <v>0.16700000000000001</v>
      </c>
      <c r="C3921">
        <v>2</v>
      </c>
      <c r="D3921">
        <v>0</v>
      </c>
    </row>
    <row r="3922" spans="1:4" x14ac:dyDescent="0.35">
      <c r="A3922" s="16" t="s">
        <v>3648</v>
      </c>
      <c r="B3922">
        <v>0.125</v>
      </c>
      <c r="C3922">
        <v>0.15831999999999999</v>
      </c>
      <c r="D3922">
        <v>0</v>
      </c>
    </row>
    <row r="3923" spans="1:4" x14ac:dyDescent="0.35">
      <c r="A3923" s="16" t="s">
        <v>3649</v>
      </c>
      <c r="B3923">
        <v>0.16700000000000001</v>
      </c>
      <c r="C3923">
        <v>8.3300000000000006E-3</v>
      </c>
      <c r="D3923">
        <v>8.3300000000000006E-3</v>
      </c>
    </row>
    <row r="3924" spans="1:4" x14ac:dyDescent="0.35">
      <c r="A3924" s="16">
        <v>100180</v>
      </c>
      <c r="B3924">
        <v>0.50029999999999997</v>
      </c>
      <c r="C3924">
        <v>7.1300000000000002E-2</v>
      </c>
      <c r="D3924">
        <v>7.1300000000000002E-2</v>
      </c>
    </row>
    <row r="3925" spans="1:4" x14ac:dyDescent="0.35">
      <c r="A3925" s="16" t="s">
        <v>3650</v>
      </c>
      <c r="B3925">
        <v>0.1</v>
      </c>
      <c r="C3925">
        <v>0.02</v>
      </c>
      <c r="D3925">
        <v>0.02</v>
      </c>
    </row>
    <row r="3926" spans="1:4" x14ac:dyDescent="0.35">
      <c r="A3926" s="16" t="s">
        <v>3651</v>
      </c>
      <c r="B3926">
        <v>0</v>
      </c>
      <c r="C3926">
        <v>4.5300000000000002E-3</v>
      </c>
      <c r="D3926">
        <v>0</v>
      </c>
    </row>
    <row r="3927" spans="1:4" x14ac:dyDescent="0.35">
      <c r="A3927" s="16" t="s">
        <v>3652</v>
      </c>
      <c r="B3927">
        <v>0.21</v>
      </c>
      <c r="C3927">
        <v>0.65452999999999995</v>
      </c>
      <c r="D3927">
        <v>0</v>
      </c>
    </row>
    <row r="3928" spans="1:4" x14ac:dyDescent="0.35">
      <c r="A3928" s="16" t="s">
        <v>3653</v>
      </c>
      <c r="B3928">
        <v>0.21</v>
      </c>
      <c r="C3928">
        <v>0.23505999999999999</v>
      </c>
      <c r="D3928">
        <v>0</v>
      </c>
    </row>
    <row r="3929" spans="1:4" x14ac:dyDescent="0.35">
      <c r="A3929" s="16" t="s">
        <v>3654</v>
      </c>
      <c r="B3929">
        <v>0.25</v>
      </c>
      <c r="C3929">
        <v>1.0154000000000001</v>
      </c>
      <c r="D3929">
        <v>0</v>
      </c>
    </row>
    <row r="3930" spans="1:4" x14ac:dyDescent="0.35">
      <c r="A3930" s="16" t="s">
        <v>3655</v>
      </c>
      <c r="B3930">
        <v>0.25</v>
      </c>
      <c r="C3930">
        <v>8</v>
      </c>
      <c r="D3930">
        <v>0</v>
      </c>
    </row>
    <row r="3931" spans="1:4" x14ac:dyDescent="0.35">
      <c r="A3931" s="16" t="s">
        <v>3656</v>
      </c>
      <c r="B3931">
        <v>0.58030000000000004</v>
      </c>
      <c r="C3931">
        <v>3.5520000000000003E-2</v>
      </c>
      <c r="D3931">
        <v>3.5520000000000003E-2</v>
      </c>
    </row>
    <row r="3932" spans="1:4" x14ac:dyDescent="0.35">
      <c r="A3932" s="16">
        <v>103974</v>
      </c>
      <c r="B3932">
        <v>0.1663</v>
      </c>
      <c r="C3932">
        <v>0.16633000000000001</v>
      </c>
      <c r="D3932">
        <v>0.1663</v>
      </c>
    </row>
    <row r="3933" spans="1:4" x14ac:dyDescent="0.35">
      <c r="A3933" s="16" t="s">
        <v>3657</v>
      </c>
      <c r="B3933">
        <v>0</v>
      </c>
      <c r="C3933">
        <v>8.8999999999999995E-4</v>
      </c>
      <c r="D3933">
        <v>0</v>
      </c>
    </row>
    <row r="3934" spans="1:4" x14ac:dyDescent="0.35">
      <c r="A3934" s="16" t="s">
        <v>3658</v>
      </c>
      <c r="B3934">
        <v>0.17</v>
      </c>
      <c r="C3934">
        <v>2</v>
      </c>
      <c r="D3934">
        <v>0</v>
      </c>
    </row>
    <row r="3935" spans="1:4" x14ac:dyDescent="0.35">
      <c r="A3935" s="16" t="s">
        <v>3659</v>
      </c>
      <c r="B3935">
        <v>0.17</v>
      </c>
      <c r="C3935">
        <v>4</v>
      </c>
      <c r="D3935">
        <v>0</v>
      </c>
    </row>
    <row r="3936" spans="1:4" x14ac:dyDescent="0.35">
      <c r="A3936" s="16" t="s">
        <v>3660</v>
      </c>
      <c r="B3936">
        <v>0.25</v>
      </c>
      <c r="C3936">
        <v>2.8340000000000001</v>
      </c>
      <c r="D3936">
        <v>0</v>
      </c>
    </row>
    <row r="3937" spans="1:4" x14ac:dyDescent="0.35">
      <c r="A3937" s="16" t="s">
        <v>3661</v>
      </c>
      <c r="B3937">
        <v>0.125</v>
      </c>
      <c r="C3937">
        <v>0.19392999999999999</v>
      </c>
      <c r="D3937">
        <v>0</v>
      </c>
    </row>
    <row r="3938" spans="1:4" x14ac:dyDescent="0.35">
      <c r="A3938" s="16" t="s">
        <v>3662</v>
      </c>
      <c r="B3938">
        <v>0.125</v>
      </c>
      <c r="C3938">
        <v>0.18953</v>
      </c>
      <c r="D3938">
        <v>0</v>
      </c>
    </row>
    <row r="3939" spans="1:4" x14ac:dyDescent="0.35">
      <c r="A3939" s="16" t="s">
        <v>3663</v>
      </c>
      <c r="B3939">
        <v>1</v>
      </c>
      <c r="C3939">
        <v>2.5999999999999999E-2</v>
      </c>
      <c r="D3939">
        <v>2.6939999999999999E-2</v>
      </c>
    </row>
    <row r="3940" spans="1:4" x14ac:dyDescent="0.35">
      <c r="A3940" s="16" t="s">
        <v>3664</v>
      </c>
      <c r="B3940">
        <v>0</v>
      </c>
      <c r="C3940">
        <v>4.5300000000000002E-3</v>
      </c>
      <c r="D3940">
        <v>0</v>
      </c>
    </row>
    <row r="3941" spans="1:4" x14ac:dyDescent="0.35">
      <c r="A3941" s="16">
        <v>104297</v>
      </c>
      <c r="B3941">
        <v>0.83330000000000004</v>
      </c>
      <c r="C3941">
        <v>0.16089000000000001</v>
      </c>
      <c r="D3941">
        <v>0.16089000000000001</v>
      </c>
    </row>
    <row r="3942" spans="1:4" x14ac:dyDescent="0.35">
      <c r="A3942" s="16" t="s">
        <v>3665</v>
      </c>
      <c r="B3942">
        <v>0.58330000000000004</v>
      </c>
      <c r="C3942">
        <v>5.7599999999999998E-2</v>
      </c>
      <c r="D3942">
        <v>5.7599999999999998E-2</v>
      </c>
    </row>
    <row r="3943" spans="1:4" x14ac:dyDescent="0.35">
      <c r="A3943" s="16" t="s">
        <v>3666</v>
      </c>
      <c r="B3943">
        <v>0.58330000000000004</v>
      </c>
      <c r="C3943">
        <v>1.333E-2</v>
      </c>
      <c r="D3943">
        <v>1.333E-2</v>
      </c>
    </row>
    <row r="3944" spans="1:4" x14ac:dyDescent="0.35">
      <c r="A3944" s="16" t="s">
        <v>3667</v>
      </c>
      <c r="B3944">
        <v>0.16700000000000001</v>
      </c>
      <c r="C3944">
        <v>2.8362400000000001</v>
      </c>
      <c r="D3944">
        <v>0</v>
      </c>
    </row>
    <row r="3945" spans="1:4" x14ac:dyDescent="0.35">
      <c r="A3945" s="16" t="s">
        <v>3668</v>
      </c>
      <c r="B3945">
        <v>0</v>
      </c>
      <c r="C3945">
        <v>2.5729999999999999E-2</v>
      </c>
      <c r="D3945">
        <v>0</v>
      </c>
    </row>
    <row r="3946" spans="1:4" x14ac:dyDescent="0.35">
      <c r="A3946" s="16" t="s">
        <v>3669</v>
      </c>
      <c r="B3946">
        <v>0</v>
      </c>
      <c r="C3946">
        <v>4.5300000000000002E-3</v>
      </c>
      <c r="D3946">
        <v>0</v>
      </c>
    </row>
    <row r="3947" spans="1:4" x14ac:dyDescent="0.35">
      <c r="A3947" s="16" t="s">
        <v>3670</v>
      </c>
      <c r="B3947">
        <v>0.25</v>
      </c>
      <c r="C3947">
        <v>5.5899999999999998E-2</v>
      </c>
      <c r="D3947">
        <v>5.5899999999999998E-2</v>
      </c>
    </row>
    <row r="3948" spans="1:4" x14ac:dyDescent="0.35">
      <c r="A3948" s="16" t="s">
        <v>3671</v>
      </c>
      <c r="B3948">
        <v>0</v>
      </c>
      <c r="C3948">
        <v>4.5300000000000002E-3</v>
      </c>
      <c r="D3948">
        <v>0</v>
      </c>
    </row>
    <row r="3949" spans="1:4" x14ac:dyDescent="0.35">
      <c r="A3949" s="16" t="s">
        <v>3672</v>
      </c>
      <c r="B3949">
        <v>0.185</v>
      </c>
      <c r="C3949">
        <v>0.95</v>
      </c>
      <c r="D3949">
        <v>0</v>
      </c>
    </row>
    <row r="3950" spans="1:4" x14ac:dyDescent="0.35">
      <c r="A3950" s="16" t="s">
        <v>3673</v>
      </c>
      <c r="B3950">
        <v>0.33329999999999999</v>
      </c>
      <c r="C3950">
        <v>8.3300000000000006E-3</v>
      </c>
      <c r="D3950">
        <v>8.3300000000000006E-3</v>
      </c>
    </row>
    <row r="3951" spans="1:4" x14ac:dyDescent="0.35">
      <c r="A3951" s="16" t="s">
        <v>3674</v>
      </c>
      <c r="B3951">
        <v>0.5</v>
      </c>
      <c r="C3951">
        <v>1.47E-2</v>
      </c>
      <c r="D3951">
        <v>1.47E-2</v>
      </c>
    </row>
    <row r="3952" spans="1:4" x14ac:dyDescent="0.35">
      <c r="A3952" s="16" t="s">
        <v>209</v>
      </c>
      <c r="B3952">
        <v>1.4133</v>
      </c>
      <c r="C3952">
        <v>7.2069999999999995E-2</v>
      </c>
      <c r="D3952">
        <v>7.2069999999999995E-2</v>
      </c>
    </row>
    <row r="3953" spans="1:4" x14ac:dyDescent="0.35">
      <c r="A3953" s="16" t="s">
        <v>3675</v>
      </c>
      <c r="B3953">
        <v>0</v>
      </c>
      <c r="C3953">
        <v>0.27034999999999998</v>
      </c>
      <c r="D3953">
        <v>0.27034999999999998</v>
      </c>
    </row>
    <row r="3954" spans="1:4" x14ac:dyDescent="0.35">
      <c r="A3954" s="16" t="s">
        <v>3676</v>
      </c>
      <c r="B3954">
        <v>0</v>
      </c>
      <c r="C3954">
        <v>4.5300000000000002E-3</v>
      </c>
      <c r="D3954">
        <v>0</v>
      </c>
    </row>
    <row r="3955" spans="1:4" x14ac:dyDescent="0.35">
      <c r="A3955" s="16" t="s">
        <v>3677</v>
      </c>
      <c r="B3955">
        <v>0</v>
      </c>
      <c r="C3955">
        <v>4.5300000000000002E-3</v>
      </c>
      <c r="D3955">
        <v>0</v>
      </c>
    </row>
    <row r="3956" spans="1:4" x14ac:dyDescent="0.35">
      <c r="A3956" s="16" t="s">
        <v>3678</v>
      </c>
      <c r="B3956">
        <v>0.17</v>
      </c>
      <c r="C3956">
        <v>1.7680100000000001</v>
      </c>
      <c r="D3956">
        <v>0</v>
      </c>
    </row>
    <row r="3957" spans="1:4" x14ac:dyDescent="0.35">
      <c r="A3957" s="16" t="s">
        <v>3679</v>
      </c>
      <c r="B3957">
        <v>0.16700000000000001</v>
      </c>
      <c r="C3957">
        <v>4.1141300000000003</v>
      </c>
      <c r="D3957">
        <v>0</v>
      </c>
    </row>
    <row r="3958" spans="1:4" x14ac:dyDescent="0.35">
      <c r="A3958" s="16" t="s">
        <v>3680</v>
      </c>
      <c r="B3958">
        <v>0.16700000000000001</v>
      </c>
      <c r="C3958">
        <v>3.62</v>
      </c>
      <c r="D3958">
        <v>0</v>
      </c>
    </row>
    <row r="3959" spans="1:4" x14ac:dyDescent="0.35">
      <c r="A3959" s="16" t="s">
        <v>3681</v>
      </c>
      <c r="B3959">
        <v>0.125</v>
      </c>
      <c r="C3959">
        <v>0.31009999999999999</v>
      </c>
      <c r="D3959">
        <v>0</v>
      </c>
    </row>
    <row r="3960" spans="1:4" x14ac:dyDescent="0.35">
      <c r="A3960" s="16" t="s">
        <v>3682</v>
      </c>
      <c r="B3960">
        <v>0.21</v>
      </c>
      <c r="C3960">
        <v>0.65</v>
      </c>
      <c r="D3960">
        <v>0</v>
      </c>
    </row>
    <row r="3961" spans="1:4" x14ac:dyDescent="0.35">
      <c r="A3961" s="16" t="s">
        <v>3683</v>
      </c>
      <c r="B3961">
        <v>0</v>
      </c>
      <c r="C3961">
        <v>1.4634199999999999</v>
      </c>
      <c r="D3961">
        <v>0</v>
      </c>
    </row>
    <row r="3962" spans="1:4" x14ac:dyDescent="0.35">
      <c r="A3962" s="16" t="s">
        <v>3684</v>
      </c>
      <c r="B3962">
        <v>0.16700000000000001</v>
      </c>
      <c r="C3962">
        <v>0.15593000000000001</v>
      </c>
      <c r="D3962">
        <v>0.15593000000000001</v>
      </c>
    </row>
    <row r="3963" spans="1:4" x14ac:dyDescent="0.35">
      <c r="A3963" s="16" t="s">
        <v>3685</v>
      </c>
      <c r="B3963">
        <v>0</v>
      </c>
      <c r="C3963">
        <v>4.1669999999999999E-2</v>
      </c>
      <c r="D3963">
        <v>0</v>
      </c>
    </row>
    <row r="3964" spans="1:4" x14ac:dyDescent="0.35">
      <c r="A3964" s="16" t="s">
        <v>3686</v>
      </c>
      <c r="B3964">
        <v>0</v>
      </c>
      <c r="C3964">
        <v>1.2500000000000001E-2</v>
      </c>
      <c r="D3964">
        <v>0</v>
      </c>
    </row>
    <row r="3965" spans="1:4" x14ac:dyDescent="0.35">
      <c r="A3965" s="16" t="s">
        <v>3687</v>
      </c>
      <c r="B3965">
        <v>0.17</v>
      </c>
      <c r="C3965">
        <v>2.2000000000000002</v>
      </c>
      <c r="D3965">
        <v>0</v>
      </c>
    </row>
    <row r="3966" spans="1:4" x14ac:dyDescent="0.35">
      <c r="A3966" s="16" t="s">
        <v>3688</v>
      </c>
      <c r="B3966">
        <v>0.25</v>
      </c>
      <c r="C3966">
        <v>2.7</v>
      </c>
      <c r="D3966">
        <v>0</v>
      </c>
    </row>
    <row r="3967" spans="1:4" x14ac:dyDescent="0.35">
      <c r="A3967" s="16" t="s">
        <v>3689</v>
      </c>
      <c r="B3967">
        <v>0.16700000000000001</v>
      </c>
      <c r="C3967">
        <v>3.6</v>
      </c>
      <c r="D3967">
        <v>0</v>
      </c>
    </row>
    <row r="3968" spans="1:4" x14ac:dyDescent="0.35">
      <c r="A3968" s="16" t="s">
        <v>3690</v>
      </c>
      <c r="B3968">
        <v>0.125</v>
      </c>
      <c r="C3968">
        <v>0.24709</v>
      </c>
      <c r="D3968">
        <v>0</v>
      </c>
    </row>
    <row r="3969" spans="1:4" x14ac:dyDescent="0.35">
      <c r="A3969" s="16" t="s">
        <v>3691</v>
      </c>
      <c r="B3969">
        <v>0.125</v>
      </c>
      <c r="C3969">
        <v>0.185</v>
      </c>
      <c r="D3969">
        <v>0</v>
      </c>
    </row>
    <row r="3970" spans="1:4" x14ac:dyDescent="0.35">
      <c r="A3970" s="16" t="s">
        <v>3692</v>
      </c>
      <c r="B3970">
        <v>0.5</v>
      </c>
      <c r="C3970">
        <v>0.185</v>
      </c>
      <c r="D3970">
        <v>0.185</v>
      </c>
    </row>
    <row r="3971" spans="1:4" x14ac:dyDescent="0.35">
      <c r="A3971" s="16" t="s">
        <v>3693</v>
      </c>
      <c r="B3971">
        <v>0</v>
      </c>
      <c r="C3971">
        <v>4.5300000000000002E-3</v>
      </c>
      <c r="D3971">
        <v>0</v>
      </c>
    </row>
    <row r="3972" spans="1:4" x14ac:dyDescent="0.35">
      <c r="A3972" s="16" t="s">
        <v>3694</v>
      </c>
      <c r="B3972">
        <v>0</v>
      </c>
      <c r="C3972">
        <v>2.7100000000000002E-3</v>
      </c>
      <c r="D3972">
        <v>0</v>
      </c>
    </row>
    <row r="3973" spans="1:4" x14ac:dyDescent="0.35">
      <c r="A3973" s="16" t="s">
        <v>3695</v>
      </c>
      <c r="B3973">
        <v>0.08</v>
      </c>
      <c r="C3973">
        <v>1.4489999999999999E-2</v>
      </c>
      <c r="D3973">
        <v>1.4489999999999999E-2</v>
      </c>
    </row>
    <row r="3974" spans="1:4" x14ac:dyDescent="0.35">
      <c r="A3974" s="16" t="s">
        <v>3696</v>
      </c>
      <c r="B3974">
        <v>0.5</v>
      </c>
      <c r="C3974">
        <v>1.26E-2</v>
      </c>
      <c r="D3974">
        <v>1.26E-2</v>
      </c>
    </row>
    <row r="3975" spans="1:4" x14ac:dyDescent="0.35">
      <c r="A3975" s="16" t="s">
        <v>3697</v>
      </c>
      <c r="B3975">
        <v>0.5</v>
      </c>
      <c r="C3975">
        <v>2.1669999999999998E-2</v>
      </c>
      <c r="D3975">
        <v>2.1669999999999998E-2</v>
      </c>
    </row>
    <row r="3976" spans="1:4" x14ac:dyDescent="0.35">
      <c r="A3976" s="16" t="s">
        <v>3698</v>
      </c>
      <c r="B3976">
        <v>0</v>
      </c>
      <c r="C3976">
        <v>8.5000000000000006E-3</v>
      </c>
      <c r="D3976">
        <v>0</v>
      </c>
    </row>
    <row r="3977" spans="1:4" x14ac:dyDescent="0.35">
      <c r="A3977" s="16" t="s">
        <v>3699</v>
      </c>
      <c r="B3977">
        <v>0.17</v>
      </c>
      <c r="C3977">
        <v>1.29983</v>
      </c>
      <c r="D3977">
        <v>0</v>
      </c>
    </row>
    <row r="3978" spans="1:4" x14ac:dyDescent="0.35">
      <c r="A3978" s="16" t="s">
        <v>3700</v>
      </c>
      <c r="B3978">
        <v>0.25</v>
      </c>
      <c r="C3978">
        <v>0.28994999999999999</v>
      </c>
      <c r="D3978">
        <v>0</v>
      </c>
    </row>
    <row r="3979" spans="1:4" x14ac:dyDescent="0.35">
      <c r="A3979" s="16" t="s">
        <v>3701</v>
      </c>
      <c r="B3979">
        <v>0.9133</v>
      </c>
      <c r="C3979">
        <v>0.13222</v>
      </c>
      <c r="D3979">
        <v>0.13222</v>
      </c>
    </row>
    <row r="3980" spans="1:4" x14ac:dyDescent="0.35">
      <c r="A3980" s="16">
        <v>100038</v>
      </c>
      <c r="B3980">
        <v>0.58330000000000004</v>
      </c>
      <c r="C3980">
        <v>4.9279999999999997E-2</v>
      </c>
      <c r="D3980">
        <v>5.4800000000000001E-2</v>
      </c>
    </row>
    <row r="3981" spans="1:4" x14ac:dyDescent="0.35">
      <c r="A3981" s="16" t="s">
        <v>3702</v>
      </c>
      <c r="B3981">
        <v>0.1</v>
      </c>
      <c r="C3981">
        <v>0.16667000000000001</v>
      </c>
      <c r="D3981">
        <v>0.16667000000000001</v>
      </c>
    </row>
    <row r="3982" spans="1:4" x14ac:dyDescent="0.35">
      <c r="A3982" s="16">
        <v>101238</v>
      </c>
      <c r="B3982">
        <v>0.91662999999999994</v>
      </c>
      <c r="C3982">
        <v>1.321E-2</v>
      </c>
      <c r="D3982">
        <v>1.321E-2</v>
      </c>
    </row>
    <row r="3983" spans="1:4" x14ac:dyDescent="0.35">
      <c r="A3983" s="16" t="s">
        <v>3703</v>
      </c>
      <c r="B3983">
        <v>0</v>
      </c>
      <c r="C3983">
        <v>2.7100000000000002E-3</v>
      </c>
      <c r="D3983">
        <v>0</v>
      </c>
    </row>
    <row r="3984" spans="1:4" x14ac:dyDescent="0.35">
      <c r="A3984" s="16" t="s">
        <v>3704</v>
      </c>
      <c r="B3984">
        <v>0</v>
      </c>
      <c r="C3984">
        <v>4.5300000000000002E-3</v>
      </c>
      <c r="D3984">
        <v>0</v>
      </c>
    </row>
    <row r="3985" spans="1:4" x14ac:dyDescent="0.35">
      <c r="A3985" s="16" t="s">
        <v>3705</v>
      </c>
      <c r="B3985">
        <v>0</v>
      </c>
      <c r="C3985">
        <v>4.5300000000000002E-3</v>
      </c>
      <c r="D3985">
        <v>0</v>
      </c>
    </row>
    <row r="3986" spans="1:4" x14ac:dyDescent="0.35">
      <c r="A3986" s="16" t="s">
        <v>234</v>
      </c>
      <c r="B3986">
        <v>0.33329999999999999</v>
      </c>
      <c r="C3986">
        <v>3.7200000000000002E-3</v>
      </c>
      <c r="D3986">
        <v>3.7200000000000002E-3</v>
      </c>
    </row>
    <row r="3987" spans="1:4" x14ac:dyDescent="0.35">
      <c r="A3987" s="16">
        <v>103972</v>
      </c>
      <c r="B3987">
        <v>0.74329999999999996</v>
      </c>
      <c r="C3987">
        <v>3.4930000000000003E-2</v>
      </c>
      <c r="D3987">
        <v>3.4930000000000003E-2</v>
      </c>
    </row>
    <row r="3988" spans="1:4" x14ac:dyDescent="0.35">
      <c r="A3988" s="16">
        <v>104136</v>
      </c>
      <c r="B3988">
        <v>0.58030000000000004</v>
      </c>
      <c r="C3988">
        <v>2.2939999999999999E-2</v>
      </c>
      <c r="D3988">
        <v>2.2939999999999999E-2</v>
      </c>
    </row>
    <row r="3989" spans="1:4" x14ac:dyDescent="0.35">
      <c r="A3989" s="16">
        <v>66882</v>
      </c>
      <c r="B3989">
        <v>0</v>
      </c>
      <c r="C3989">
        <v>0.33400000000000002</v>
      </c>
      <c r="D3989">
        <v>0</v>
      </c>
    </row>
    <row r="3990" spans="1:4" x14ac:dyDescent="0.35">
      <c r="A3990" s="16" t="s">
        <v>3706</v>
      </c>
      <c r="B3990">
        <v>0</v>
      </c>
      <c r="C3990">
        <v>4.5300000000000002E-3</v>
      </c>
      <c r="D3990">
        <v>0</v>
      </c>
    </row>
    <row r="3991" spans="1:4" x14ac:dyDescent="0.35">
      <c r="A3991" s="16" t="s">
        <v>3707</v>
      </c>
      <c r="B3991">
        <v>0.25</v>
      </c>
      <c r="C3991">
        <v>2.8340000000000001</v>
      </c>
      <c r="D3991">
        <v>0</v>
      </c>
    </row>
    <row r="3992" spans="1:4" x14ac:dyDescent="0.35">
      <c r="A3992" s="16" t="s">
        <v>3708</v>
      </c>
      <c r="B3992">
        <v>0.16700000000000001</v>
      </c>
      <c r="C3992">
        <v>3.5</v>
      </c>
      <c r="D3992">
        <v>0</v>
      </c>
    </row>
    <row r="3993" spans="1:4" x14ac:dyDescent="0.35">
      <c r="A3993" s="16" t="s">
        <v>3709</v>
      </c>
      <c r="B3993">
        <v>0.25</v>
      </c>
      <c r="C3993">
        <v>1.0045299999999999</v>
      </c>
      <c r="D3993">
        <v>0</v>
      </c>
    </row>
    <row r="3994" spans="1:4" x14ac:dyDescent="0.35">
      <c r="A3994" s="16" t="s">
        <v>3710</v>
      </c>
      <c r="B3994">
        <v>0</v>
      </c>
      <c r="C3994">
        <v>4.5300000000000002E-3</v>
      </c>
      <c r="D3994">
        <v>0</v>
      </c>
    </row>
    <row r="3995" spans="1:4" x14ac:dyDescent="0.35">
      <c r="A3995" s="16" t="s">
        <v>3711</v>
      </c>
      <c r="B3995">
        <v>0</v>
      </c>
      <c r="C3995">
        <v>4.5300000000000002E-3</v>
      </c>
      <c r="D3995">
        <v>0</v>
      </c>
    </row>
    <row r="3996" spans="1:4" x14ac:dyDescent="0.35">
      <c r="A3996" s="16" t="s">
        <v>3712</v>
      </c>
      <c r="B3996">
        <v>0.84330000000000005</v>
      </c>
      <c r="C3996">
        <v>6.4699999999999994E-2</v>
      </c>
      <c r="D3996">
        <v>6.4699999999999994E-2</v>
      </c>
    </row>
    <row r="3997" spans="1:4" x14ac:dyDescent="0.35">
      <c r="A3997" s="16" t="s">
        <v>3713</v>
      </c>
      <c r="B3997">
        <v>0.125</v>
      </c>
      <c r="C3997">
        <v>0.50438000000000005</v>
      </c>
      <c r="D3997">
        <v>0</v>
      </c>
    </row>
    <row r="3998" spans="1:4" x14ac:dyDescent="0.35">
      <c r="A3998" s="16" t="s">
        <v>241</v>
      </c>
      <c r="B3998">
        <v>0.16700000000000001</v>
      </c>
      <c r="C3998">
        <v>0.65056000000000003</v>
      </c>
      <c r="D3998">
        <v>0</v>
      </c>
    </row>
    <row r="3999" spans="1:4" x14ac:dyDescent="0.35">
      <c r="A3999" s="16" t="s">
        <v>3714</v>
      </c>
      <c r="B3999">
        <v>0.17</v>
      </c>
      <c r="C3999">
        <v>3.0362399999999998</v>
      </c>
      <c r="D3999">
        <v>0</v>
      </c>
    </row>
    <row r="4000" spans="1:4" x14ac:dyDescent="0.35">
      <c r="A4000" s="16" t="s">
        <v>3715</v>
      </c>
      <c r="B4000">
        <v>0.21</v>
      </c>
      <c r="C4000">
        <v>0.91539999999999999</v>
      </c>
      <c r="D4000">
        <v>0</v>
      </c>
    </row>
    <row r="4001" spans="1:4" x14ac:dyDescent="0.35">
      <c r="A4001" s="16" t="s">
        <v>143</v>
      </c>
      <c r="B4001">
        <v>0.25</v>
      </c>
      <c r="C4001">
        <v>0.25541999999999998</v>
      </c>
      <c r="D4001">
        <v>0</v>
      </c>
    </row>
    <row r="4002" spans="1:4" x14ac:dyDescent="0.35">
      <c r="A4002" s="16" t="s">
        <v>3716</v>
      </c>
      <c r="B4002">
        <v>0.25</v>
      </c>
      <c r="C4002">
        <v>8</v>
      </c>
      <c r="D4002">
        <v>0</v>
      </c>
    </row>
    <row r="4003" spans="1:4" x14ac:dyDescent="0.35">
      <c r="A4003" s="16" t="s">
        <v>3717</v>
      </c>
      <c r="B4003">
        <v>0.125</v>
      </c>
      <c r="C4003">
        <v>0.26</v>
      </c>
      <c r="D4003">
        <v>0</v>
      </c>
    </row>
    <row r="4004" spans="1:4" x14ac:dyDescent="0.35">
      <c r="A4004" s="16">
        <v>100088</v>
      </c>
      <c r="B4004">
        <v>0</v>
      </c>
      <c r="C4004">
        <v>8.2600000000000007E-2</v>
      </c>
      <c r="D4004">
        <v>0</v>
      </c>
    </row>
    <row r="4005" spans="1:4" x14ac:dyDescent="0.35">
      <c r="A4005" s="16">
        <v>105043</v>
      </c>
      <c r="B4005">
        <v>0.58030000000000004</v>
      </c>
      <c r="C4005">
        <v>2.3089999999999999E-2</v>
      </c>
      <c r="D4005">
        <v>2.3089999999999999E-2</v>
      </c>
    </row>
    <row r="4006" spans="1:4" x14ac:dyDescent="0.35">
      <c r="A4006" s="16" t="s">
        <v>3718</v>
      </c>
      <c r="B4006">
        <v>0.25</v>
      </c>
      <c r="C4006">
        <v>1.8030000000000001E-2</v>
      </c>
      <c r="D4006">
        <v>1.8030000000000001E-2</v>
      </c>
    </row>
    <row r="4007" spans="1:4" x14ac:dyDescent="0.35">
      <c r="A4007" s="16" t="s">
        <v>3719</v>
      </c>
      <c r="B4007">
        <v>0</v>
      </c>
      <c r="C4007">
        <v>0.21812000000000001</v>
      </c>
      <c r="D4007">
        <v>0</v>
      </c>
    </row>
    <row r="4008" spans="1:4" x14ac:dyDescent="0.35">
      <c r="A4008" s="16" t="s">
        <v>3720</v>
      </c>
      <c r="B4008">
        <v>0.185</v>
      </c>
      <c r="C4008">
        <v>0.47494999999999998</v>
      </c>
      <c r="D4008">
        <v>0</v>
      </c>
    </row>
    <row r="4009" spans="1:4" x14ac:dyDescent="0.35">
      <c r="A4009" s="16" t="s">
        <v>3721</v>
      </c>
      <c r="B4009">
        <v>0</v>
      </c>
      <c r="C4009">
        <v>4.5300000000000002E-3</v>
      </c>
      <c r="D4009">
        <v>0</v>
      </c>
    </row>
    <row r="4010" spans="1:4" x14ac:dyDescent="0.35">
      <c r="A4010" s="16" t="s">
        <v>3722</v>
      </c>
      <c r="B4010">
        <v>0.185</v>
      </c>
      <c r="C4010">
        <v>0.505</v>
      </c>
      <c r="D4010">
        <v>0</v>
      </c>
    </row>
    <row r="4011" spans="1:4" x14ac:dyDescent="0.35">
      <c r="A4011" s="16" t="s">
        <v>3723</v>
      </c>
      <c r="B4011">
        <v>0.16700000000000001</v>
      </c>
      <c r="C4011">
        <v>2.8498299999999999</v>
      </c>
      <c r="D4011">
        <v>0</v>
      </c>
    </row>
    <row r="4012" spans="1:4" x14ac:dyDescent="0.35">
      <c r="A4012" s="22">
        <v>44776</v>
      </c>
      <c r="B4012">
        <v>0.58330000000000004</v>
      </c>
      <c r="C4012">
        <v>1.2800000000000001E-2</v>
      </c>
      <c r="D4012">
        <v>1.2800000000000001E-2</v>
      </c>
    </row>
    <row r="4013" spans="1:4" x14ac:dyDescent="0.35">
      <c r="A4013" s="16" t="s">
        <v>3724</v>
      </c>
      <c r="B4013">
        <v>0</v>
      </c>
      <c r="C4013">
        <v>3.3000000000000002E-2</v>
      </c>
      <c r="D4013">
        <v>0</v>
      </c>
    </row>
    <row r="4014" spans="1:4" x14ac:dyDescent="0.35">
      <c r="A4014" s="16" t="s">
        <v>3725</v>
      </c>
      <c r="B4014">
        <v>0.16700000000000001</v>
      </c>
      <c r="C4014">
        <v>3.4797199999999999</v>
      </c>
      <c r="D4014">
        <v>0</v>
      </c>
    </row>
    <row r="4015" spans="1:4" x14ac:dyDescent="0.35">
      <c r="A4015" s="16" t="s">
        <v>135</v>
      </c>
      <c r="B4015">
        <v>0.25</v>
      </c>
      <c r="C4015">
        <v>0.21542</v>
      </c>
      <c r="D4015">
        <v>0</v>
      </c>
    </row>
    <row r="4016" spans="1:4" x14ac:dyDescent="0.35">
      <c r="A4016" s="22">
        <v>44648</v>
      </c>
      <c r="B4016">
        <v>0.58030000000000004</v>
      </c>
      <c r="C4016">
        <v>2.138E-2</v>
      </c>
      <c r="D4016">
        <v>2.138E-2</v>
      </c>
    </row>
    <row r="4017" spans="1:4" x14ac:dyDescent="0.35">
      <c r="A4017" s="16" t="s">
        <v>3726</v>
      </c>
      <c r="B4017">
        <v>0</v>
      </c>
      <c r="C4017">
        <v>2.5729999999999999E-2</v>
      </c>
      <c r="D4017">
        <v>0</v>
      </c>
    </row>
    <row r="4018" spans="1:4" x14ac:dyDescent="0.35">
      <c r="A4018" s="16">
        <v>104423</v>
      </c>
      <c r="B4018">
        <v>0.74997000000000003</v>
      </c>
      <c r="C4018">
        <v>1.3610000000000001E-2</v>
      </c>
      <c r="D4018">
        <v>1.3610000000000001E-2</v>
      </c>
    </row>
    <row r="4019" spans="1:4" x14ac:dyDescent="0.35">
      <c r="A4019" s="16" t="s">
        <v>3727</v>
      </c>
      <c r="B4019">
        <v>0</v>
      </c>
      <c r="C4019">
        <v>4.5300000000000002E-3</v>
      </c>
      <c r="D4019">
        <v>0</v>
      </c>
    </row>
    <row r="4020" spans="1:4" x14ac:dyDescent="0.35">
      <c r="A4020" s="16" t="s">
        <v>3728</v>
      </c>
      <c r="B4020">
        <v>0</v>
      </c>
      <c r="C4020">
        <v>2.7100000000000002E-3</v>
      </c>
      <c r="D4020">
        <v>0</v>
      </c>
    </row>
    <row r="4021" spans="1:4" x14ac:dyDescent="0.35">
      <c r="A4021" s="16" t="s">
        <v>3729</v>
      </c>
      <c r="B4021">
        <v>0</v>
      </c>
      <c r="C4021">
        <v>4.5300000000000002E-3</v>
      </c>
      <c r="D4021">
        <v>0</v>
      </c>
    </row>
    <row r="4022" spans="1:4" x14ac:dyDescent="0.35">
      <c r="A4022" s="16" t="s">
        <v>3730</v>
      </c>
      <c r="B4022">
        <v>0</v>
      </c>
      <c r="C4022">
        <v>0</v>
      </c>
      <c r="D4022">
        <v>0</v>
      </c>
    </row>
    <row r="4023" spans="1:4" x14ac:dyDescent="0.35">
      <c r="A4023" s="16" t="s">
        <v>3731</v>
      </c>
      <c r="B4023">
        <v>0.125</v>
      </c>
      <c r="C4023">
        <v>0.50438000000000005</v>
      </c>
      <c r="D4023">
        <v>0</v>
      </c>
    </row>
    <row r="4024" spans="1:4" x14ac:dyDescent="0.35">
      <c r="A4024" s="16" t="s">
        <v>3732</v>
      </c>
      <c r="B4024">
        <v>0</v>
      </c>
      <c r="C4024">
        <v>1.2500000000000001E-2</v>
      </c>
      <c r="D4024">
        <v>0</v>
      </c>
    </row>
    <row r="4025" spans="1:4" x14ac:dyDescent="0.35">
      <c r="A4025" s="16" t="s">
        <v>3733</v>
      </c>
      <c r="B4025">
        <v>0.75029999999999997</v>
      </c>
      <c r="C4025">
        <v>1.333E-2</v>
      </c>
      <c r="D4025">
        <v>1.333E-2</v>
      </c>
    </row>
    <row r="4026" spans="1:4" x14ac:dyDescent="0.35">
      <c r="A4026" s="16" t="s">
        <v>3734</v>
      </c>
      <c r="B4026">
        <v>0</v>
      </c>
      <c r="C4026">
        <v>4.5300000000000002E-3</v>
      </c>
      <c r="D4026">
        <v>0</v>
      </c>
    </row>
    <row r="4027" spans="1:4" x14ac:dyDescent="0.35">
      <c r="A4027" s="16" t="s">
        <v>3735</v>
      </c>
      <c r="B4027">
        <v>0.1</v>
      </c>
      <c r="C4027">
        <v>0.5</v>
      </c>
      <c r="D4027">
        <v>0</v>
      </c>
    </row>
    <row r="4028" spans="1:4" x14ac:dyDescent="0.35">
      <c r="A4028" s="16" t="s">
        <v>3736</v>
      </c>
      <c r="B4028">
        <v>0.125</v>
      </c>
      <c r="C4028">
        <v>0.45</v>
      </c>
      <c r="D4028">
        <v>0</v>
      </c>
    </row>
    <row r="4029" spans="1:4" x14ac:dyDescent="0.35">
      <c r="A4029" s="16" t="s">
        <v>29</v>
      </c>
      <c r="B4029">
        <v>0.125</v>
      </c>
      <c r="C4029">
        <v>0.17943000000000001</v>
      </c>
      <c r="D4029">
        <v>0</v>
      </c>
    </row>
    <row r="4030" spans="1:4" x14ac:dyDescent="0.35">
      <c r="A4030" s="16" t="s">
        <v>3737</v>
      </c>
      <c r="B4030">
        <v>0</v>
      </c>
      <c r="C4030">
        <v>0</v>
      </c>
      <c r="D4030">
        <v>0</v>
      </c>
    </row>
    <row r="4031" spans="1:4" x14ac:dyDescent="0.35">
      <c r="A4031" s="16">
        <v>100812</v>
      </c>
      <c r="B4031">
        <v>0.16700000000000001</v>
      </c>
      <c r="C4031">
        <v>8.3330000000000001E-2</v>
      </c>
      <c r="D4031">
        <v>8.3330000000000001E-2</v>
      </c>
    </row>
    <row r="4032" spans="1:4" x14ac:dyDescent="0.35">
      <c r="A4032" s="16">
        <v>101302</v>
      </c>
      <c r="B4032">
        <v>0.41699999999999998</v>
      </c>
      <c r="C4032">
        <v>7.9799999999999992E-3</v>
      </c>
      <c r="D4032">
        <v>7.9799999999999992E-3</v>
      </c>
    </row>
    <row r="4033" spans="1:4" x14ac:dyDescent="0.35">
      <c r="A4033" s="16" t="s">
        <v>3738</v>
      </c>
      <c r="B4033">
        <v>0</v>
      </c>
      <c r="C4033">
        <v>2.7100000000000002E-3</v>
      </c>
      <c r="D4033">
        <v>0</v>
      </c>
    </row>
    <row r="4034" spans="1:4" x14ac:dyDescent="0.35">
      <c r="A4034" s="16">
        <v>101606</v>
      </c>
      <c r="B4034">
        <v>0.66662999999999994</v>
      </c>
      <c r="C4034">
        <v>8.9539999999999995E-2</v>
      </c>
      <c r="D4034">
        <v>8.9539999999999995E-2</v>
      </c>
    </row>
    <row r="4035" spans="1:4" x14ac:dyDescent="0.35">
      <c r="A4035" s="16" t="s">
        <v>3739</v>
      </c>
      <c r="B4035">
        <v>0</v>
      </c>
      <c r="C4035">
        <v>4.5300000000000002E-3</v>
      </c>
      <c r="D4035">
        <v>0</v>
      </c>
    </row>
    <row r="4036" spans="1:4" x14ac:dyDescent="0.35">
      <c r="A4036" s="16" t="s">
        <v>3740</v>
      </c>
      <c r="B4036">
        <v>0</v>
      </c>
      <c r="C4036">
        <v>4.5300000000000002E-3</v>
      </c>
      <c r="D4036">
        <v>0</v>
      </c>
    </row>
    <row r="4037" spans="1:4" x14ac:dyDescent="0.35">
      <c r="A4037" s="16" t="s">
        <v>3741</v>
      </c>
      <c r="B4037">
        <v>0.2</v>
      </c>
      <c r="C4037">
        <v>4.1669999999999999E-2</v>
      </c>
      <c r="D4037">
        <v>4.1669999999999999E-2</v>
      </c>
    </row>
    <row r="4038" spans="1:4" x14ac:dyDescent="0.35">
      <c r="A4038" s="16" t="s">
        <v>3742</v>
      </c>
      <c r="B4038">
        <v>0.16700000000000001</v>
      </c>
      <c r="C4038">
        <v>0.60711000000000004</v>
      </c>
      <c r="D4038">
        <v>0</v>
      </c>
    </row>
    <row r="4039" spans="1:4" x14ac:dyDescent="0.35">
      <c r="A4039" s="16" t="s">
        <v>3743</v>
      </c>
      <c r="B4039">
        <v>0</v>
      </c>
      <c r="C4039">
        <v>4.5300000000000002E-3</v>
      </c>
      <c r="D4039">
        <v>0</v>
      </c>
    </row>
    <row r="4040" spans="1:4" x14ac:dyDescent="0.35">
      <c r="A4040" s="16">
        <v>101402</v>
      </c>
      <c r="B4040">
        <v>1.24996</v>
      </c>
      <c r="C4040">
        <v>6.6110000000000002E-2</v>
      </c>
      <c r="D4040">
        <v>6.6110000000000002E-2</v>
      </c>
    </row>
    <row r="4041" spans="1:4" x14ac:dyDescent="0.35">
      <c r="A4041" s="16" t="s">
        <v>3744</v>
      </c>
      <c r="B4041">
        <v>0</v>
      </c>
      <c r="C4041">
        <v>4.5300000000000002E-3</v>
      </c>
      <c r="D4041">
        <v>0</v>
      </c>
    </row>
    <row r="4042" spans="1:4" x14ac:dyDescent="0.35">
      <c r="A4042" s="16">
        <v>101077</v>
      </c>
      <c r="B4042">
        <v>1.0799700000000001</v>
      </c>
      <c r="C4042">
        <v>6.7229999999999998E-2</v>
      </c>
      <c r="D4042">
        <v>6.7229999999999998E-2</v>
      </c>
    </row>
    <row r="4043" spans="1:4" x14ac:dyDescent="0.35">
      <c r="A4043" s="16" t="s">
        <v>3745</v>
      </c>
      <c r="B4043">
        <v>0.6633</v>
      </c>
      <c r="C4043">
        <v>3.8190000000000002E-2</v>
      </c>
      <c r="D4043">
        <v>3.8190000000000002E-2</v>
      </c>
    </row>
    <row r="4044" spans="1:4" x14ac:dyDescent="0.35">
      <c r="A4044" s="16" t="s">
        <v>3746</v>
      </c>
      <c r="B4044">
        <v>0</v>
      </c>
      <c r="C4044">
        <v>0</v>
      </c>
      <c r="D4044">
        <v>0</v>
      </c>
    </row>
    <row r="4045" spans="1:4" x14ac:dyDescent="0.35">
      <c r="A4045" s="16" t="s">
        <v>3747</v>
      </c>
      <c r="B4045">
        <v>0</v>
      </c>
      <c r="C4045">
        <v>8.8999999999999995E-4</v>
      </c>
      <c r="D4045">
        <v>0</v>
      </c>
    </row>
    <row r="4046" spans="1:4" x14ac:dyDescent="0.35">
      <c r="A4046" s="16" t="s">
        <v>3748</v>
      </c>
      <c r="B4046">
        <v>0.17</v>
      </c>
      <c r="C4046">
        <v>1.10744</v>
      </c>
      <c r="D4046">
        <v>0</v>
      </c>
    </row>
    <row r="4047" spans="1:4" x14ac:dyDescent="0.35">
      <c r="A4047" s="16" t="s">
        <v>3749</v>
      </c>
      <c r="B4047">
        <v>0.125</v>
      </c>
      <c r="C4047">
        <v>0.14541999999999999</v>
      </c>
      <c r="D4047">
        <v>0</v>
      </c>
    </row>
    <row r="4048" spans="1:4" x14ac:dyDescent="0.35">
      <c r="A4048" s="16" t="s">
        <v>3750</v>
      </c>
      <c r="B4048">
        <v>0</v>
      </c>
      <c r="C4048">
        <v>4.5300000000000002E-3</v>
      </c>
      <c r="D4048">
        <v>0</v>
      </c>
    </row>
    <row r="4049" spans="1:4" x14ac:dyDescent="0.35">
      <c r="A4049" s="16">
        <v>103141</v>
      </c>
      <c r="B4049">
        <v>0.74663000000000002</v>
      </c>
      <c r="C4049">
        <v>4.0770000000000001E-2</v>
      </c>
      <c r="D4049">
        <v>4.0770000000000001E-2</v>
      </c>
    </row>
    <row r="4050" spans="1:4" x14ac:dyDescent="0.35">
      <c r="A4050" s="16" t="s">
        <v>3751</v>
      </c>
      <c r="B4050">
        <v>0.44330000000000003</v>
      </c>
      <c r="C4050">
        <v>3.1280000000000002E-2</v>
      </c>
      <c r="D4050">
        <v>3.1280000000000002E-2</v>
      </c>
    </row>
    <row r="4051" spans="1:4" x14ac:dyDescent="0.35">
      <c r="A4051" s="16" t="s">
        <v>3752</v>
      </c>
      <c r="B4051">
        <v>0.74329999999999996</v>
      </c>
      <c r="C4051">
        <v>9.1400000000000006E-3</v>
      </c>
      <c r="D4051">
        <v>9.1400000000000006E-3</v>
      </c>
    </row>
    <row r="4052" spans="1:4" x14ac:dyDescent="0.35">
      <c r="A4052" s="16" t="s">
        <v>3753</v>
      </c>
      <c r="B4052">
        <v>0.99995999999999996</v>
      </c>
      <c r="C4052">
        <v>3.3890000000000003E-2</v>
      </c>
      <c r="D4052">
        <v>3.3890000000000003E-2</v>
      </c>
    </row>
    <row r="4053" spans="1:4" x14ac:dyDescent="0.35">
      <c r="A4053" s="16" t="s">
        <v>3754</v>
      </c>
      <c r="B4053">
        <v>0</v>
      </c>
      <c r="C4053">
        <v>2.7100000000000002E-3</v>
      </c>
      <c r="D4053">
        <v>0</v>
      </c>
    </row>
    <row r="4054" spans="1:4" x14ac:dyDescent="0.35">
      <c r="A4054" s="16" t="s">
        <v>3755</v>
      </c>
      <c r="B4054">
        <v>0</v>
      </c>
      <c r="C4054">
        <v>4.5300000000000002E-3</v>
      </c>
      <c r="D4054">
        <v>0</v>
      </c>
    </row>
    <row r="4055" spans="1:4" x14ac:dyDescent="0.35">
      <c r="A4055" s="16" t="s">
        <v>3756</v>
      </c>
      <c r="B4055">
        <v>0.17</v>
      </c>
      <c r="C4055">
        <v>1.74718</v>
      </c>
      <c r="D4055">
        <v>0</v>
      </c>
    </row>
    <row r="4056" spans="1:4" x14ac:dyDescent="0.35">
      <c r="A4056" s="16" t="s">
        <v>3757</v>
      </c>
      <c r="B4056">
        <v>0.25</v>
      </c>
      <c r="C4056">
        <v>3.234</v>
      </c>
      <c r="D4056">
        <v>0</v>
      </c>
    </row>
    <row r="4057" spans="1:4" x14ac:dyDescent="0.35">
      <c r="A4057" s="22">
        <v>44650</v>
      </c>
      <c r="B4057">
        <v>0</v>
      </c>
      <c r="C4057">
        <v>6.13E-3</v>
      </c>
      <c r="D4057">
        <v>6.13E-3</v>
      </c>
    </row>
    <row r="4058" spans="1:4" x14ac:dyDescent="0.35">
      <c r="A4058" s="16" t="s">
        <v>3758</v>
      </c>
      <c r="B4058">
        <v>0.91</v>
      </c>
      <c r="C4058">
        <v>2.818E-2</v>
      </c>
      <c r="D4058">
        <v>2.1219999999999999E-2</v>
      </c>
    </row>
    <row r="4059" spans="1:4" x14ac:dyDescent="0.35">
      <c r="A4059" s="16" t="s">
        <v>3759</v>
      </c>
      <c r="B4059">
        <v>0.6633</v>
      </c>
      <c r="C4059">
        <v>6.1580000000000003E-2</v>
      </c>
      <c r="D4059">
        <v>6.1580000000000003E-2</v>
      </c>
    </row>
    <row r="4060" spans="1:4" x14ac:dyDescent="0.35">
      <c r="A4060" s="16" t="s">
        <v>3760</v>
      </c>
      <c r="B4060">
        <v>0.6633</v>
      </c>
      <c r="C4060">
        <v>4.9660000000000003E-2</v>
      </c>
      <c r="D4060">
        <v>4.9660000000000003E-2</v>
      </c>
    </row>
    <row r="4061" spans="1:4" x14ac:dyDescent="0.35">
      <c r="A4061" s="16" t="s">
        <v>3761</v>
      </c>
      <c r="B4061">
        <v>0</v>
      </c>
      <c r="C4061">
        <v>0.57999999999999996</v>
      </c>
      <c r="D4061">
        <v>0</v>
      </c>
    </row>
    <row r="4062" spans="1:4" x14ac:dyDescent="0.35">
      <c r="A4062" s="16" t="s">
        <v>3762</v>
      </c>
      <c r="B4062">
        <v>0.17</v>
      </c>
      <c r="C4062">
        <v>3.0181200000000001</v>
      </c>
      <c r="D4062">
        <v>0</v>
      </c>
    </row>
    <row r="4063" spans="1:4" x14ac:dyDescent="0.35">
      <c r="A4063" s="16" t="s">
        <v>3763</v>
      </c>
      <c r="B4063">
        <v>0.16700000000000001</v>
      </c>
      <c r="C4063">
        <v>6</v>
      </c>
      <c r="D4063">
        <v>0</v>
      </c>
    </row>
    <row r="4064" spans="1:4" x14ac:dyDescent="0.35">
      <c r="A4064" s="16" t="s">
        <v>3764</v>
      </c>
      <c r="B4064">
        <v>0</v>
      </c>
      <c r="C4064">
        <v>0.26667000000000002</v>
      </c>
      <c r="D4064">
        <v>0.26667000000000002</v>
      </c>
    </row>
    <row r="4065" spans="1:4" x14ac:dyDescent="0.35">
      <c r="A4065" s="16" t="s">
        <v>3765</v>
      </c>
      <c r="B4065">
        <v>0.33329999999999999</v>
      </c>
      <c r="C4065">
        <v>4.0499999999999998E-3</v>
      </c>
      <c r="D4065">
        <v>4.0499999999999998E-3</v>
      </c>
    </row>
    <row r="4066" spans="1:4" x14ac:dyDescent="0.35">
      <c r="A4066" s="16" t="s">
        <v>3766</v>
      </c>
      <c r="B4066">
        <v>0.49330000000000002</v>
      </c>
      <c r="C4066">
        <v>4.6679999999999999E-2</v>
      </c>
      <c r="D4066">
        <v>4.6679999999999999E-2</v>
      </c>
    </row>
    <row r="4067" spans="1:4" x14ac:dyDescent="0.35">
      <c r="A4067" s="16" t="s">
        <v>3767</v>
      </c>
      <c r="B4067">
        <v>0.58030000000000004</v>
      </c>
      <c r="C4067">
        <v>1.248E-2</v>
      </c>
      <c r="D4067">
        <v>1.248E-2</v>
      </c>
    </row>
    <row r="4068" spans="1:4" x14ac:dyDescent="0.35">
      <c r="A4068" s="16" t="s">
        <v>3768</v>
      </c>
      <c r="B4068">
        <v>0</v>
      </c>
      <c r="C4068">
        <v>4.5300000000000002E-3</v>
      </c>
      <c r="D4068">
        <v>0</v>
      </c>
    </row>
    <row r="4069" spans="1:4" x14ac:dyDescent="0.35">
      <c r="A4069" s="16" t="s">
        <v>3769</v>
      </c>
      <c r="B4069">
        <v>0.21</v>
      </c>
      <c r="C4069">
        <v>0.91539999999999999</v>
      </c>
      <c r="D4069">
        <v>0</v>
      </c>
    </row>
    <row r="4070" spans="1:4" x14ac:dyDescent="0.35">
      <c r="A4070" s="16" t="s">
        <v>3770</v>
      </c>
      <c r="B4070">
        <v>0.125</v>
      </c>
      <c r="C4070">
        <v>0.23724000000000001</v>
      </c>
      <c r="D4070">
        <v>0</v>
      </c>
    </row>
    <row r="4071" spans="1:4" x14ac:dyDescent="0.35">
      <c r="A4071" s="16" t="s">
        <v>3771</v>
      </c>
      <c r="B4071">
        <v>0.125</v>
      </c>
      <c r="C4071">
        <v>0.26</v>
      </c>
      <c r="D4071">
        <v>0</v>
      </c>
    </row>
    <row r="4072" spans="1:4" x14ac:dyDescent="0.35">
      <c r="A4072" s="16" t="s">
        <v>3772</v>
      </c>
      <c r="B4072">
        <v>0</v>
      </c>
      <c r="C4072">
        <v>1.1900000000000001E-2</v>
      </c>
      <c r="D4072">
        <v>0</v>
      </c>
    </row>
    <row r="4073" spans="1:4" x14ac:dyDescent="0.35">
      <c r="A4073" s="16" t="s">
        <v>3773</v>
      </c>
      <c r="B4073">
        <v>0.16700000000000001</v>
      </c>
      <c r="C4073">
        <v>6.11E-3</v>
      </c>
      <c r="D4073">
        <v>6.11E-3</v>
      </c>
    </row>
    <row r="4074" spans="1:4" x14ac:dyDescent="0.35">
      <c r="A4074" s="16" t="s">
        <v>3774</v>
      </c>
      <c r="B4074">
        <v>0</v>
      </c>
      <c r="C4074">
        <v>4.5300000000000002E-3</v>
      </c>
      <c r="D4074">
        <v>0</v>
      </c>
    </row>
    <row r="4075" spans="1:4" x14ac:dyDescent="0.35">
      <c r="A4075" s="16" t="s">
        <v>3775</v>
      </c>
      <c r="B4075">
        <v>0</v>
      </c>
      <c r="C4075">
        <v>2.7100000000000002E-3</v>
      </c>
      <c r="D4075">
        <v>0</v>
      </c>
    </row>
    <row r="4076" spans="1:4" x14ac:dyDescent="0.35">
      <c r="A4076" s="16" t="s">
        <v>3776</v>
      </c>
      <c r="B4076">
        <v>0.17</v>
      </c>
      <c r="C4076">
        <v>1.5</v>
      </c>
      <c r="D4076">
        <v>0</v>
      </c>
    </row>
    <row r="4077" spans="1:4" x14ac:dyDescent="0.35">
      <c r="A4077" s="16" t="s">
        <v>3777</v>
      </c>
      <c r="B4077">
        <v>0.1</v>
      </c>
      <c r="C4077">
        <v>1.6160000000000001E-2</v>
      </c>
      <c r="D4077">
        <v>1.6160000000000001E-2</v>
      </c>
    </row>
    <row r="4078" spans="1:4" x14ac:dyDescent="0.35">
      <c r="A4078" s="16" t="s">
        <v>3778</v>
      </c>
      <c r="B4078">
        <v>0</v>
      </c>
      <c r="C4078">
        <v>4.5300000000000002E-3</v>
      </c>
      <c r="D4078">
        <v>0</v>
      </c>
    </row>
    <row r="4079" spans="1:4" x14ac:dyDescent="0.35">
      <c r="A4079" s="16" t="s">
        <v>3779</v>
      </c>
      <c r="B4079">
        <v>0.74329999999999996</v>
      </c>
      <c r="C4079">
        <v>3.1399999999999997E-2</v>
      </c>
      <c r="D4079">
        <v>3.1399999999999997E-2</v>
      </c>
    </row>
    <row r="4080" spans="1:4" x14ac:dyDescent="0.35">
      <c r="A4080" s="16" t="s">
        <v>3780</v>
      </c>
      <c r="B4080">
        <v>0.6633</v>
      </c>
      <c r="C4080">
        <v>5.4050000000000001E-2</v>
      </c>
      <c r="D4080">
        <v>5.4050000000000001E-2</v>
      </c>
    </row>
    <row r="4081" spans="1:4" x14ac:dyDescent="0.35">
      <c r="A4081" s="16" t="s">
        <v>3781</v>
      </c>
      <c r="B4081">
        <v>0</v>
      </c>
      <c r="C4081">
        <v>8.8999999999999995E-4</v>
      </c>
      <c r="D4081">
        <v>0</v>
      </c>
    </row>
    <row r="4082" spans="1:4" x14ac:dyDescent="0.35">
      <c r="A4082" s="16" t="s">
        <v>3782</v>
      </c>
      <c r="B4082">
        <v>0.17</v>
      </c>
      <c r="C4082">
        <v>1.5</v>
      </c>
      <c r="D4082">
        <v>0</v>
      </c>
    </row>
    <row r="4083" spans="1:4" x14ac:dyDescent="0.35">
      <c r="A4083" s="16" t="s">
        <v>3783</v>
      </c>
      <c r="B4083">
        <v>0.74329999999999996</v>
      </c>
      <c r="C4083">
        <v>2.937E-2</v>
      </c>
      <c r="D4083">
        <v>2.937E-2</v>
      </c>
    </row>
    <row r="4084" spans="1:4" x14ac:dyDescent="0.35">
      <c r="A4084" s="16" t="s">
        <v>3784</v>
      </c>
      <c r="B4084">
        <v>0</v>
      </c>
      <c r="C4084">
        <v>4.5300000000000002E-3</v>
      </c>
      <c r="D4084">
        <v>0</v>
      </c>
    </row>
    <row r="4085" spans="1:4" x14ac:dyDescent="0.35">
      <c r="A4085" s="16" t="s">
        <v>3785</v>
      </c>
      <c r="B4085">
        <v>0.58330000000000004</v>
      </c>
      <c r="C4085">
        <v>7.1999999999999995E-2</v>
      </c>
      <c r="D4085">
        <v>7.1999999999999995E-2</v>
      </c>
    </row>
    <row r="4086" spans="1:4" x14ac:dyDescent="0.35">
      <c r="A4086" s="16">
        <v>104027</v>
      </c>
      <c r="B4086">
        <v>0</v>
      </c>
      <c r="C4086">
        <v>3.3300000000000003E-2</v>
      </c>
      <c r="D4086">
        <v>3.3300000000000003E-2</v>
      </c>
    </row>
    <row r="4087" spans="1:4" x14ac:dyDescent="0.35">
      <c r="A4087" s="16" t="s">
        <v>3786</v>
      </c>
      <c r="B4087">
        <v>0.85</v>
      </c>
      <c r="C4087">
        <v>3.3329999999999999E-2</v>
      </c>
      <c r="D4087">
        <v>3.3329999999999999E-2</v>
      </c>
    </row>
    <row r="4088" spans="1:4" x14ac:dyDescent="0.35">
      <c r="A4088" s="16" t="s">
        <v>3787</v>
      </c>
      <c r="B4088">
        <v>0.9133</v>
      </c>
      <c r="C4088">
        <v>0.10970000000000001</v>
      </c>
      <c r="D4088">
        <v>0.10970000000000001</v>
      </c>
    </row>
    <row r="4089" spans="1:4" x14ac:dyDescent="0.35">
      <c r="A4089" s="16" t="s">
        <v>3788</v>
      </c>
      <c r="B4089">
        <v>0</v>
      </c>
      <c r="C4089">
        <v>2.7100000000000002E-3</v>
      </c>
      <c r="D4089">
        <v>0</v>
      </c>
    </row>
    <row r="4090" spans="1:4" x14ac:dyDescent="0.35">
      <c r="A4090" s="16" t="s">
        <v>3789</v>
      </c>
      <c r="B4090">
        <v>0.17</v>
      </c>
      <c r="C4090">
        <v>1.61067</v>
      </c>
      <c r="D4090">
        <v>0</v>
      </c>
    </row>
    <row r="4091" spans="1:4" x14ac:dyDescent="0.35">
      <c r="A4091" s="16" t="s">
        <v>3790</v>
      </c>
      <c r="B4091">
        <v>0.16700000000000001</v>
      </c>
      <c r="C4091">
        <v>3.5</v>
      </c>
      <c r="D4091">
        <v>0</v>
      </c>
    </row>
    <row r="4092" spans="1:4" x14ac:dyDescent="0.35">
      <c r="A4092" s="16" t="s">
        <v>3791</v>
      </c>
      <c r="B4092">
        <v>0.21</v>
      </c>
      <c r="C4092">
        <v>0.9</v>
      </c>
      <c r="D4092">
        <v>0</v>
      </c>
    </row>
    <row r="4093" spans="1:4" x14ac:dyDescent="0.35">
      <c r="A4093" s="16" t="s">
        <v>3792</v>
      </c>
      <c r="B4093">
        <v>0.16700000000000001</v>
      </c>
      <c r="C4093">
        <v>0.05</v>
      </c>
      <c r="D4093">
        <v>0</v>
      </c>
    </row>
    <row r="4094" spans="1:4" x14ac:dyDescent="0.35">
      <c r="A4094" s="16" t="s">
        <v>3793</v>
      </c>
      <c r="B4094">
        <v>0</v>
      </c>
      <c r="C4094">
        <v>0</v>
      </c>
      <c r="D4094">
        <v>0</v>
      </c>
    </row>
    <row r="4095" spans="1:4" x14ac:dyDescent="0.35">
      <c r="A4095" s="16" t="s">
        <v>3794</v>
      </c>
      <c r="B4095">
        <v>0</v>
      </c>
      <c r="C4095">
        <v>0</v>
      </c>
      <c r="D4095">
        <v>0</v>
      </c>
    </row>
    <row r="4096" spans="1:4" x14ac:dyDescent="0.35">
      <c r="A4096" s="16">
        <v>103854</v>
      </c>
      <c r="B4096">
        <v>0.99995999999999996</v>
      </c>
      <c r="C4096">
        <v>1.7770000000000001E-2</v>
      </c>
      <c r="D4096">
        <v>1.7770000000000001E-2</v>
      </c>
    </row>
    <row r="4097" spans="1:4" x14ac:dyDescent="0.35">
      <c r="A4097" s="16" t="s">
        <v>3795</v>
      </c>
      <c r="B4097">
        <v>0.84330000000000005</v>
      </c>
      <c r="C4097">
        <v>5.3159999999999999E-2</v>
      </c>
      <c r="D4097">
        <v>5.3159999999999999E-2</v>
      </c>
    </row>
    <row r="4098" spans="1:4" x14ac:dyDescent="0.35">
      <c r="A4098" s="16" t="s">
        <v>3796</v>
      </c>
      <c r="B4098">
        <v>0.6633</v>
      </c>
      <c r="C4098">
        <v>4.7840000000000001E-2</v>
      </c>
      <c r="D4098">
        <v>4.7840000000000001E-2</v>
      </c>
    </row>
    <row r="4099" spans="1:4" x14ac:dyDescent="0.35">
      <c r="A4099" s="16" t="s">
        <v>3797</v>
      </c>
      <c r="B4099">
        <v>0</v>
      </c>
      <c r="C4099">
        <v>4.5300000000000002E-3</v>
      </c>
      <c r="D4099">
        <v>0</v>
      </c>
    </row>
    <row r="4100" spans="1:4" x14ac:dyDescent="0.35">
      <c r="A4100" s="16" t="s">
        <v>3798</v>
      </c>
      <c r="B4100">
        <v>0.17</v>
      </c>
      <c r="C4100">
        <v>1.72</v>
      </c>
      <c r="D4100">
        <v>0</v>
      </c>
    </row>
    <row r="4101" spans="1:4" x14ac:dyDescent="0.35">
      <c r="A4101" s="16" t="s">
        <v>3799</v>
      </c>
      <c r="B4101">
        <v>0.25</v>
      </c>
      <c r="C4101">
        <v>3.0339999999999998</v>
      </c>
      <c r="D4101">
        <v>0</v>
      </c>
    </row>
    <row r="4102" spans="1:4" x14ac:dyDescent="0.35">
      <c r="A4102" s="16" t="s">
        <v>3800</v>
      </c>
      <c r="B4102">
        <v>0.21</v>
      </c>
      <c r="C4102">
        <v>0.90452999999999995</v>
      </c>
      <c r="D4102">
        <v>0</v>
      </c>
    </row>
    <row r="4103" spans="1:4" x14ac:dyDescent="0.35">
      <c r="A4103" s="22">
        <v>15342</v>
      </c>
      <c r="B4103">
        <v>0.75</v>
      </c>
      <c r="C4103">
        <v>0.11</v>
      </c>
      <c r="D4103">
        <v>0.11</v>
      </c>
    </row>
    <row r="4104" spans="1:4" x14ac:dyDescent="0.35">
      <c r="A4104" s="16" t="s">
        <v>3801</v>
      </c>
      <c r="B4104">
        <v>0.2792</v>
      </c>
      <c r="C4104">
        <v>3.7530000000000001E-2</v>
      </c>
      <c r="D4104">
        <v>3.7530000000000001E-2</v>
      </c>
    </row>
    <row r="4105" spans="1:4" x14ac:dyDescent="0.35">
      <c r="A4105" s="16">
        <v>101628</v>
      </c>
      <c r="B4105">
        <v>0.25</v>
      </c>
      <c r="C4105">
        <v>2.9170000000000001E-2</v>
      </c>
      <c r="D4105">
        <v>2.222E-2</v>
      </c>
    </row>
    <row r="4106" spans="1:4" x14ac:dyDescent="0.35">
      <c r="A4106" s="16">
        <v>103134</v>
      </c>
      <c r="B4106">
        <v>0</v>
      </c>
      <c r="C4106">
        <v>1</v>
      </c>
      <c r="D4106">
        <v>0</v>
      </c>
    </row>
    <row r="4107" spans="1:4" x14ac:dyDescent="0.35">
      <c r="A4107" s="16">
        <v>104636</v>
      </c>
      <c r="B4107">
        <v>0.74329999999999996</v>
      </c>
      <c r="C4107">
        <v>2.4680000000000001E-2</v>
      </c>
      <c r="D4107">
        <v>2.4680000000000001E-2</v>
      </c>
    </row>
    <row r="4108" spans="1:4" x14ac:dyDescent="0.35">
      <c r="A4108" s="16">
        <v>104935</v>
      </c>
      <c r="B4108">
        <v>0</v>
      </c>
      <c r="C4108">
        <v>2.7100000000000002E-3</v>
      </c>
      <c r="D4108">
        <v>0</v>
      </c>
    </row>
    <row r="4109" spans="1:4" x14ac:dyDescent="0.35">
      <c r="A4109" s="16" t="s">
        <v>3802</v>
      </c>
      <c r="B4109">
        <v>0</v>
      </c>
      <c r="C4109">
        <v>0.14588999999999999</v>
      </c>
      <c r="D4109">
        <v>0.14588999999999999</v>
      </c>
    </row>
    <row r="4110" spans="1:4" x14ac:dyDescent="0.35">
      <c r="A4110" s="16" t="s">
        <v>3803</v>
      </c>
      <c r="B4110">
        <v>0</v>
      </c>
      <c r="C4110">
        <v>4.5300000000000002E-3</v>
      </c>
      <c r="D4110">
        <v>0</v>
      </c>
    </row>
    <row r="4111" spans="1:4" x14ac:dyDescent="0.35">
      <c r="A4111" s="16" t="s">
        <v>3804</v>
      </c>
      <c r="B4111">
        <v>0</v>
      </c>
      <c r="C4111">
        <v>0.03</v>
      </c>
      <c r="D4111">
        <v>0</v>
      </c>
    </row>
    <row r="4112" spans="1:4" x14ac:dyDescent="0.35">
      <c r="A4112" s="16" t="s">
        <v>3805</v>
      </c>
      <c r="B4112">
        <v>0.83030000000000004</v>
      </c>
      <c r="C4112">
        <v>0.14491999999999999</v>
      </c>
      <c r="D4112">
        <v>0.14491999999999999</v>
      </c>
    </row>
    <row r="4113" spans="1:4" x14ac:dyDescent="0.35">
      <c r="A4113" s="16" t="s">
        <v>3806</v>
      </c>
      <c r="B4113">
        <v>0</v>
      </c>
      <c r="C4113">
        <v>1.2500000000000001E-2</v>
      </c>
      <c r="D4113">
        <v>0</v>
      </c>
    </row>
    <row r="4114" spans="1:4" x14ac:dyDescent="0.35">
      <c r="A4114" s="16" t="s">
        <v>3807</v>
      </c>
      <c r="B4114">
        <v>0.5</v>
      </c>
      <c r="C4114">
        <v>2.273E-2</v>
      </c>
      <c r="D4114">
        <v>0</v>
      </c>
    </row>
    <row r="4115" spans="1:4" x14ac:dyDescent="0.35">
      <c r="A4115" s="16" t="s">
        <v>3808</v>
      </c>
      <c r="B4115">
        <v>0.17</v>
      </c>
      <c r="C4115">
        <v>1.6088899999999999</v>
      </c>
      <c r="D4115">
        <v>0</v>
      </c>
    </row>
    <row r="4116" spans="1:4" x14ac:dyDescent="0.35">
      <c r="A4116" s="16" t="s">
        <v>3809</v>
      </c>
      <c r="B4116">
        <v>0</v>
      </c>
      <c r="C4116">
        <v>4.5300000000000002E-3</v>
      </c>
      <c r="D4116">
        <v>0</v>
      </c>
    </row>
    <row r="4117" spans="1:4" x14ac:dyDescent="0.35">
      <c r="A4117" s="16">
        <v>103845</v>
      </c>
      <c r="B4117">
        <v>0.31669999999999998</v>
      </c>
      <c r="C4117">
        <v>0.12912999999999999</v>
      </c>
      <c r="D4117">
        <v>0.12912999999999999</v>
      </c>
    </row>
    <row r="4118" spans="1:4" x14ac:dyDescent="0.35">
      <c r="A4118" s="16">
        <v>103874</v>
      </c>
      <c r="B4118">
        <v>0.4133</v>
      </c>
      <c r="C4118">
        <v>2.647E-2</v>
      </c>
      <c r="D4118">
        <v>2.647E-2</v>
      </c>
    </row>
    <row r="4119" spans="1:4" x14ac:dyDescent="0.35">
      <c r="A4119" s="16" t="s">
        <v>3810</v>
      </c>
      <c r="B4119">
        <v>0</v>
      </c>
      <c r="C4119">
        <v>0.11795</v>
      </c>
      <c r="D4119">
        <v>0</v>
      </c>
    </row>
    <row r="4120" spans="1:4" x14ac:dyDescent="0.35">
      <c r="A4120" s="16" t="s">
        <v>3811</v>
      </c>
      <c r="B4120">
        <v>0</v>
      </c>
      <c r="C4120">
        <v>4.5300000000000002E-3</v>
      </c>
      <c r="D4120">
        <v>0</v>
      </c>
    </row>
    <row r="4121" spans="1:4" x14ac:dyDescent="0.35">
      <c r="A4121" s="16" t="s">
        <v>3812</v>
      </c>
      <c r="B4121">
        <v>0</v>
      </c>
      <c r="C4121">
        <v>4.5300000000000002E-3</v>
      </c>
      <c r="D4121">
        <v>0</v>
      </c>
    </row>
    <row r="4122" spans="1:4" x14ac:dyDescent="0.35">
      <c r="A4122" s="16" t="s">
        <v>3813</v>
      </c>
      <c r="B4122">
        <v>0.25</v>
      </c>
      <c r="C4122">
        <v>6</v>
      </c>
      <c r="D4122">
        <v>0</v>
      </c>
    </row>
    <row r="4123" spans="1:4" x14ac:dyDescent="0.35">
      <c r="A4123" s="16" t="s">
        <v>3814</v>
      </c>
      <c r="B4123">
        <v>0.185</v>
      </c>
      <c r="C4123">
        <v>0.92</v>
      </c>
      <c r="D4123">
        <v>0</v>
      </c>
    </row>
    <row r="4124" spans="1:4" x14ac:dyDescent="0.35">
      <c r="A4124" s="16" t="s">
        <v>3815</v>
      </c>
      <c r="B4124">
        <v>0.17</v>
      </c>
      <c r="C4124">
        <v>1.5</v>
      </c>
      <c r="D4124">
        <v>0</v>
      </c>
    </row>
    <row r="4125" spans="1:4" x14ac:dyDescent="0.35">
      <c r="A4125" s="16" t="s">
        <v>3816</v>
      </c>
      <c r="B4125">
        <v>0.17</v>
      </c>
      <c r="C4125">
        <v>4.0407700000000002</v>
      </c>
      <c r="D4125">
        <v>0</v>
      </c>
    </row>
    <row r="4126" spans="1:4" x14ac:dyDescent="0.35">
      <c r="A4126" s="16" t="s">
        <v>3817</v>
      </c>
      <c r="B4126">
        <v>0.25</v>
      </c>
      <c r="C4126">
        <v>2.83853</v>
      </c>
      <c r="D4126">
        <v>0</v>
      </c>
    </row>
    <row r="4127" spans="1:4" x14ac:dyDescent="0.35">
      <c r="A4127" s="16">
        <v>100983</v>
      </c>
      <c r="B4127">
        <v>1.0832999999999999</v>
      </c>
      <c r="C4127">
        <v>0.15307000000000001</v>
      </c>
      <c r="D4127">
        <v>0.15307000000000001</v>
      </c>
    </row>
    <row r="4128" spans="1:4" x14ac:dyDescent="0.35">
      <c r="A4128" s="16" t="s">
        <v>3818</v>
      </c>
      <c r="B4128">
        <v>0</v>
      </c>
      <c r="C4128">
        <v>2.5729999999999999E-2</v>
      </c>
      <c r="D4128">
        <v>0</v>
      </c>
    </row>
    <row r="4129" spans="1:4" x14ac:dyDescent="0.35">
      <c r="A4129" s="16" t="s">
        <v>3819</v>
      </c>
      <c r="B4129">
        <v>0.16700000000000001</v>
      </c>
      <c r="C4129">
        <v>0.1042</v>
      </c>
      <c r="D4129">
        <v>0.1042</v>
      </c>
    </row>
    <row r="4130" spans="1:4" x14ac:dyDescent="0.35">
      <c r="A4130" s="16" t="s">
        <v>3820</v>
      </c>
      <c r="B4130">
        <v>0</v>
      </c>
      <c r="C4130">
        <v>4.5300000000000002E-3</v>
      </c>
      <c r="D4130">
        <v>0</v>
      </c>
    </row>
    <row r="4131" spans="1:4" x14ac:dyDescent="0.35">
      <c r="A4131" s="16" t="s">
        <v>3821</v>
      </c>
      <c r="B4131">
        <v>0</v>
      </c>
      <c r="C4131">
        <v>4.5300000000000002E-3</v>
      </c>
      <c r="D4131">
        <v>0</v>
      </c>
    </row>
    <row r="4132" spans="1:4" x14ac:dyDescent="0.35">
      <c r="A4132" s="16" t="s">
        <v>114</v>
      </c>
      <c r="B4132">
        <v>0.125</v>
      </c>
      <c r="C4132">
        <v>0.18953</v>
      </c>
      <c r="D4132">
        <v>0</v>
      </c>
    </row>
    <row r="4133" spans="1:4" x14ac:dyDescent="0.35">
      <c r="A4133" s="16" t="s">
        <v>3822</v>
      </c>
      <c r="B4133">
        <v>1.3332999999999999</v>
      </c>
      <c r="C4133">
        <v>6.5280000000000005E-2</v>
      </c>
      <c r="D4133">
        <v>6.5280000000000005E-2</v>
      </c>
    </row>
    <row r="4134" spans="1:4" x14ac:dyDescent="0.35">
      <c r="A4134" s="16" t="s">
        <v>3823</v>
      </c>
      <c r="B4134">
        <v>0</v>
      </c>
      <c r="C4134">
        <v>4.5300000000000002E-3</v>
      </c>
      <c r="D4134">
        <v>0</v>
      </c>
    </row>
    <row r="4135" spans="1:4" x14ac:dyDescent="0.35">
      <c r="A4135" s="16" t="s">
        <v>3824</v>
      </c>
      <c r="B4135">
        <v>0</v>
      </c>
      <c r="C4135">
        <v>4.5300000000000002E-3</v>
      </c>
      <c r="D4135">
        <v>0</v>
      </c>
    </row>
    <row r="4136" spans="1:4" x14ac:dyDescent="0.35">
      <c r="A4136" s="16" t="s">
        <v>3825</v>
      </c>
      <c r="B4136">
        <v>0</v>
      </c>
      <c r="C4136">
        <v>4.5300000000000002E-3</v>
      </c>
      <c r="D4136">
        <v>0</v>
      </c>
    </row>
    <row r="4137" spans="1:4" x14ac:dyDescent="0.35">
      <c r="A4137" s="16" t="s">
        <v>3826</v>
      </c>
      <c r="B4137">
        <v>0.5</v>
      </c>
      <c r="C4137">
        <v>20</v>
      </c>
      <c r="D4137">
        <v>0</v>
      </c>
    </row>
    <row r="4138" spans="1:4" x14ac:dyDescent="0.35">
      <c r="A4138" s="16">
        <v>100312</v>
      </c>
      <c r="B4138">
        <v>1.5832999999999999</v>
      </c>
      <c r="C4138">
        <v>0.12214999999999999</v>
      </c>
      <c r="D4138">
        <v>0.12214999999999999</v>
      </c>
    </row>
    <row r="4139" spans="1:4" x14ac:dyDescent="0.35">
      <c r="A4139" s="16" t="s">
        <v>3827</v>
      </c>
      <c r="B4139">
        <v>1.0832999999999999</v>
      </c>
      <c r="C4139">
        <v>3.5000000000000003E-2</v>
      </c>
      <c r="D4139">
        <v>3.5000000000000003E-2</v>
      </c>
    </row>
    <row r="4140" spans="1:4" x14ac:dyDescent="0.35">
      <c r="A4140" s="16" t="s">
        <v>3828</v>
      </c>
      <c r="B4140">
        <v>0</v>
      </c>
      <c r="C4140">
        <v>0</v>
      </c>
      <c r="D4140">
        <v>0</v>
      </c>
    </row>
    <row r="4141" spans="1:4" x14ac:dyDescent="0.35">
      <c r="A4141" s="16" t="s">
        <v>3829</v>
      </c>
      <c r="B4141">
        <v>1.0732999999999999</v>
      </c>
      <c r="C4141">
        <v>5.2209999999999999E-2</v>
      </c>
      <c r="D4141">
        <v>5.2209999999999999E-2</v>
      </c>
    </row>
    <row r="4142" spans="1:4" x14ac:dyDescent="0.35">
      <c r="A4142" s="16" t="s">
        <v>3830</v>
      </c>
      <c r="B4142">
        <v>0.6633</v>
      </c>
      <c r="C4142">
        <v>6.0299999999999998E-3</v>
      </c>
      <c r="D4142">
        <v>6.0299999999999998E-3</v>
      </c>
    </row>
    <row r="4143" spans="1:4" x14ac:dyDescent="0.35">
      <c r="A4143" s="16" t="s">
        <v>3831</v>
      </c>
      <c r="B4143">
        <v>0</v>
      </c>
      <c r="C4143">
        <v>4.5300000000000002E-3</v>
      </c>
      <c r="D4143">
        <v>0</v>
      </c>
    </row>
    <row r="4144" spans="1:4" x14ac:dyDescent="0.35">
      <c r="A4144" s="16" t="s">
        <v>3832</v>
      </c>
      <c r="B4144">
        <v>0</v>
      </c>
      <c r="C4144">
        <v>0</v>
      </c>
      <c r="D4144">
        <v>0</v>
      </c>
    </row>
    <row r="4145" spans="1:4" x14ac:dyDescent="0.35">
      <c r="A4145" s="16">
        <v>100402</v>
      </c>
      <c r="B4145">
        <v>0.4133</v>
      </c>
      <c r="C4145">
        <v>1.238E-2</v>
      </c>
      <c r="D4145">
        <v>1.238E-2</v>
      </c>
    </row>
    <row r="4146" spans="1:4" x14ac:dyDescent="0.35">
      <c r="A4146" s="16" t="s">
        <v>3833</v>
      </c>
      <c r="B4146">
        <v>1.4133</v>
      </c>
      <c r="C4146">
        <v>4.5769999999999998E-2</v>
      </c>
      <c r="D4146">
        <v>4.5769999999999998E-2</v>
      </c>
    </row>
    <row r="4147" spans="1:4" x14ac:dyDescent="0.35">
      <c r="A4147" s="16" t="s">
        <v>3834</v>
      </c>
      <c r="B4147">
        <v>1.0832999999999999</v>
      </c>
      <c r="C4147">
        <v>3.5000000000000003E-2</v>
      </c>
      <c r="D4147">
        <v>3.5000000000000003E-2</v>
      </c>
    </row>
    <row r="4148" spans="1:4" x14ac:dyDescent="0.35">
      <c r="A4148" s="16" t="s">
        <v>3835</v>
      </c>
      <c r="B4148">
        <v>0.33329999999999999</v>
      </c>
      <c r="C4148">
        <v>8.3300000000000006E-3</v>
      </c>
      <c r="D4148">
        <v>8.3300000000000006E-3</v>
      </c>
    </row>
    <row r="4149" spans="1:4" x14ac:dyDescent="0.35">
      <c r="A4149" s="16" t="s">
        <v>3836</v>
      </c>
      <c r="B4149">
        <v>0.17</v>
      </c>
      <c r="C4149">
        <v>1.7</v>
      </c>
      <c r="D4149">
        <v>0</v>
      </c>
    </row>
    <row r="4150" spans="1:4" x14ac:dyDescent="0.35">
      <c r="A4150" s="16" t="s">
        <v>3837</v>
      </c>
      <c r="B4150">
        <v>0.16700000000000001</v>
      </c>
      <c r="C4150">
        <v>5.5095999999999998</v>
      </c>
      <c r="D4150">
        <v>0</v>
      </c>
    </row>
    <row r="4151" spans="1:4" x14ac:dyDescent="0.35">
      <c r="A4151" s="16" t="s">
        <v>3838</v>
      </c>
      <c r="B4151">
        <v>0.16700000000000001</v>
      </c>
      <c r="C4151">
        <v>0.33</v>
      </c>
      <c r="D4151">
        <v>0</v>
      </c>
    </row>
    <row r="4152" spans="1:4" x14ac:dyDescent="0.35">
      <c r="A4152" s="16" t="s">
        <v>3839</v>
      </c>
      <c r="B4152">
        <v>0</v>
      </c>
      <c r="C4152">
        <v>9.7999999999999997E-3</v>
      </c>
      <c r="D4152">
        <v>9.7999999999999997E-3</v>
      </c>
    </row>
    <row r="4153" spans="1:4" x14ac:dyDescent="0.35">
      <c r="A4153" s="16" t="s">
        <v>3840</v>
      </c>
      <c r="B4153">
        <v>0.1</v>
      </c>
      <c r="C4153">
        <v>0.193</v>
      </c>
      <c r="D4153">
        <v>0.193</v>
      </c>
    </row>
    <row r="4154" spans="1:4" x14ac:dyDescent="0.35">
      <c r="A4154" s="16" t="s">
        <v>3841</v>
      </c>
      <c r="B4154">
        <v>0</v>
      </c>
      <c r="C4154">
        <v>4.5300000000000002E-3</v>
      </c>
      <c r="D4154">
        <v>0</v>
      </c>
    </row>
    <row r="4155" spans="1:4" x14ac:dyDescent="0.35">
      <c r="A4155" s="16" t="s">
        <v>3842</v>
      </c>
      <c r="B4155">
        <v>0.125</v>
      </c>
      <c r="C4155">
        <v>0.15831999999999999</v>
      </c>
      <c r="D4155">
        <v>0</v>
      </c>
    </row>
    <row r="4156" spans="1:4" x14ac:dyDescent="0.35">
      <c r="A4156" s="16" t="s">
        <v>23</v>
      </c>
      <c r="B4156">
        <v>0</v>
      </c>
      <c r="C4156">
        <v>4.5170000000000002E-2</v>
      </c>
      <c r="D4156">
        <v>4.5170000000000002E-2</v>
      </c>
    </row>
    <row r="4157" spans="1:4" x14ac:dyDescent="0.35">
      <c r="A4157" s="16" t="s">
        <v>3843</v>
      </c>
      <c r="B4157">
        <v>0.125</v>
      </c>
      <c r="C4157">
        <v>0.19392999999999999</v>
      </c>
      <c r="D4157">
        <v>0</v>
      </c>
    </row>
    <row r="4158" spans="1:4" x14ac:dyDescent="0.35">
      <c r="A4158" s="16" t="s">
        <v>3844</v>
      </c>
      <c r="B4158">
        <v>0.6633</v>
      </c>
      <c r="C4158">
        <v>3.5450000000000002E-2</v>
      </c>
      <c r="D4158">
        <v>3.5450000000000002E-2</v>
      </c>
    </row>
    <row r="4159" spans="1:4" x14ac:dyDescent="0.35">
      <c r="A4159" s="16" t="s">
        <v>3845</v>
      </c>
      <c r="B4159">
        <v>0</v>
      </c>
      <c r="C4159">
        <v>4.5300000000000002E-3</v>
      </c>
      <c r="D4159">
        <v>0</v>
      </c>
    </row>
    <row r="4160" spans="1:4" x14ac:dyDescent="0.35">
      <c r="A4160" s="16" t="s">
        <v>3846</v>
      </c>
      <c r="B4160">
        <v>0.125</v>
      </c>
      <c r="C4160">
        <v>2.3704900000000002</v>
      </c>
      <c r="D4160">
        <v>0</v>
      </c>
    </row>
    <row r="4161" spans="1:4" x14ac:dyDescent="0.35">
      <c r="A4161" s="16" t="s">
        <v>3847</v>
      </c>
      <c r="B4161">
        <v>0.21</v>
      </c>
      <c r="C4161">
        <v>0.35</v>
      </c>
      <c r="D4161">
        <v>0</v>
      </c>
    </row>
    <row r="4162" spans="1:4" x14ac:dyDescent="0.35">
      <c r="A4162" s="16">
        <v>100303</v>
      </c>
      <c r="B4162">
        <v>0.75</v>
      </c>
      <c r="C4162">
        <v>6.2219999999999998E-2</v>
      </c>
      <c r="D4162">
        <v>6.2219999999999998E-2</v>
      </c>
    </row>
    <row r="4163" spans="1:4" x14ac:dyDescent="0.35">
      <c r="A4163" s="16">
        <v>104133</v>
      </c>
      <c r="B4163">
        <v>0.83330000000000004</v>
      </c>
      <c r="C4163">
        <v>4.054E-2</v>
      </c>
      <c r="D4163">
        <v>4.054E-2</v>
      </c>
    </row>
    <row r="4164" spans="1:4" x14ac:dyDescent="0.35">
      <c r="A4164" s="16" t="s">
        <v>278</v>
      </c>
      <c r="B4164">
        <v>0.4133</v>
      </c>
      <c r="C4164">
        <v>1.255E-2</v>
      </c>
      <c r="D4164">
        <v>1.255E-2</v>
      </c>
    </row>
    <row r="4165" spans="1:4" x14ac:dyDescent="0.35">
      <c r="A4165" s="16" t="s">
        <v>3848</v>
      </c>
      <c r="B4165">
        <v>0.125</v>
      </c>
      <c r="C4165">
        <v>1.51067</v>
      </c>
      <c r="D4165">
        <v>0</v>
      </c>
    </row>
    <row r="4166" spans="1:4" x14ac:dyDescent="0.35">
      <c r="A4166" s="22">
        <v>18994</v>
      </c>
      <c r="B4166">
        <v>0.58030000000000004</v>
      </c>
      <c r="C4166">
        <v>3.073E-2</v>
      </c>
      <c r="D4166">
        <v>3.073E-2</v>
      </c>
    </row>
    <row r="4167" spans="1:4" x14ac:dyDescent="0.35">
      <c r="A4167" s="16" t="s">
        <v>3849</v>
      </c>
      <c r="B4167">
        <v>0.33329999999999999</v>
      </c>
      <c r="C4167">
        <v>1.7919999999999998E-2</v>
      </c>
      <c r="D4167">
        <v>1.804E-2</v>
      </c>
    </row>
    <row r="4168" spans="1:4" x14ac:dyDescent="0.35">
      <c r="A4168" s="16" t="s">
        <v>3850</v>
      </c>
      <c r="B4168">
        <v>0</v>
      </c>
      <c r="C4168">
        <v>2.7539999999999999E-2</v>
      </c>
      <c r="D4168">
        <v>0</v>
      </c>
    </row>
    <row r="4169" spans="1:4" x14ac:dyDescent="0.35">
      <c r="A4169" s="16">
        <v>104750</v>
      </c>
      <c r="B4169">
        <v>0.1663</v>
      </c>
      <c r="C4169">
        <v>0.35830000000000001</v>
      </c>
      <c r="D4169">
        <v>0.19997000000000001</v>
      </c>
    </row>
    <row r="4170" spans="1:4" x14ac:dyDescent="0.35">
      <c r="A4170" s="16" t="s">
        <v>3851</v>
      </c>
      <c r="B4170">
        <v>0.33</v>
      </c>
      <c r="C4170">
        <v>0.18332999999999999</v>
      </c>
      <c r="D4170">
        <v>0.18332999999999999</v>
      </c>
    </row>
    <row r="4171" spans="1:4" x14ac:dyDescent="0.35">
      <c r="A4171" s="16" t="s">
        <v>3852</v>
      </c>
      <c r="B4171">
        <v>0.91662999999999994</v>
      </c>
      <c r="C4171">
        <v>9.1109999999999997E-2</v>
      </c>
      <c r="D4171">
        <v>9.1109999999999997E-2</v>
      </c>
    </row>
    <row r="4172" spans="1:4" x14ac:dyDescent="0.35">
      <c r="A4172" s="16" t="s">
        <v>3853</v>
      </c>
      <c r="B4172">
        <v>0.21</v>
      </c>
      <c r="C4172">
        <v>0.9</v>
      </c>
      <c r="D4172">
        <v>0</v>
      </c>
    </row>
    <row r="4173" spans="1:4" x14ac:dyDescent="0.35">
      <c r="A4173" s="16" t="s">
        <v>3854</v>
      </c>
      <c r="B4173">
        <v>0.125</v>
      </c>
      <c r="C4173">
        <v>0.20452999999999999</v>
      </c>
      <c r="D4173">
        <v>0</v>
      </c>
    </row>
    <row r="4174" spans="1:4" x14ac:dyDescent="0.35">
      <c r="A4174" s="16" t="s">
        <v>47</v>
      </c>
      <c r="B4174">
        <v>0.125</v>
      </c>
      <c r="C4174">
        <v>0.19392999999999999</v>
      </c>
      <c r="D4174">
        <v>0</v>
      </c>
    </row>
    <row r="4175" spans="1:4" x14ac:dyDescent="0.35">
      <c r="A4175" s="16" t="s">
        <v>3855</v>
      </c>
      <c r="B4175">
        <v>0</v>
      </c>
      <c r="C4175">
        <v>4.5300000000000002E-3</v>
      </c>
      <c r="D4175">
        <v>0</v>
      </c>
    </row>
    <row r="4176" spans="1:4" x14ac:dyDescent="0.35">
      <c r="A4176" s="16" t="s">
        <v>3856</v>
      </c>
      <c r="B4176">
        <v>0</v>
      </c>
      <c r="C4176">
        <v>4.5300000000000002E-3</v>
      </c>
      <c r="D4176">
        <v>0</v>
      </c>
    </row>
    <row r="4177" spans="1:4" x14ac:dyDescent="0.35">
      <c r="A4177" s="16" t="s">
        <v>3857</v>
      </c>
      <c r="B4177">
        <v>0</v>
      </c>
      <c r="C4177">
        <v>4.5300000000000002E-3</v>
      </c>
      <c r="D4177">
        <v>0</v>
      </c>
    </row>
    <row r="4178" spans="1:4" x14ac:dyDescent="0.35">
      <c r="A4178" s="16" t="s">
        <v>3858</v>
      </c>
      <c r="B4178">
        <v>0</v>
      </c>
      <c r="C4178">
        <v>4.5300000000000002E-3</v>
      </c>
      <c r="D4178">
        <v>0</v>
      </c>
    </row>
    <row r="4179" spans="1:4" x14ac:dyDescent="0.35">
      <c r="A4179" s="16" t="s">
        <v>3859</v>
      </c>
      <c r="B4179">
        <v>0.125</v>
      </c>
      <c r="C4179">
        <v>1.55254</v>
      </c>
      <c r="D4179">
        <v>0</v>
      </c>
    </row>
    <row r="4180" spans="1:4" x14ac:dyDescent="0.35">
      <c r="A4180" s="16" t="s">
        <v>3860</v>
      </c>
      <c r="B4180">
        <v>0.125</v>
      </c>
      <c r="C4180">
        <v>0.31009999999999999</v>
      </c>
      <c r="D4180">
        <v>0</v>
      </c>
    </row>
    <row r="4181" spans="1:4" x14ac:dyDescent="0.35">
      <c r="A4181" s="16" t="s">
        <v>3861</v>
      </c>
      <c r="B4181">
        <v>1.5</v>
      </c>
      <c r="C4181">
        <v>0.13333</v>
      </c>
      <c r="D4181">
        <v>0.13333</v>
      </c>
    </row>
    <row r="4182" spans="1:4" x14ac:dyDescent="0.35">
      <c r="A4182" s="16" t="s">
        <v>3862</v>
      </c>
      <c r="B4182">
        <v>0.33</v>
      </c>
      <c r="C4182">
        <v>8.1339999999999996E-2</v>
      </c>
      <c r="D4182">
        <v>8.1339999999999996E-2</v>
      </c>
    </row>
    <row r="4183" spans="1:4" x14ac:dyDescent="0.35">
      <c r="A4183" s="16" t="s">
        <v>3863</v>
      </c>
      <c r="B4183">
        <v>0</v>
      </c>
      <c r="C4183">
        <v>4.5300000000000002E-3</v>
      </c>
      <c r="D4183">
        <v>0</v>
      </c>
    </row>
    <row r="4184" spans="1:4" x14ac:dyDescent="0.35">
      <c r="A4184" s="16" t="s">
        <v>3864</v>
      </c>
      <c r="B4184">
        <v>0</v>
      </c>
      <c r="C4184">
        <v>4.5300000000000002E-3</v>
      </c>
      <c r="D4184">
        <v>0</v>
      </c>
    </row>
    <row r="4185" spans="1:4" x14ac:dyDescent="0.35">
      <c r="A4185" s="16" t="s">
        <v>3865</v>
      </c>
      <c r="B4185">
        <v>0</v>
      </c>
      <c r="C4185">
        <v>8.8999999999999995E-4</v>
      </c>
      <c r="D4185">
        <v>0</v>
      </c>
    </row>
    <row r="4186" spans="1:4" x14ac:dyDescent="0.35">
      <c r="A4186" s="16" t="s">
        <v>3866</v>
      </c>
      <c r="B4186">
        <v>0</v>
      </c>
      <c r="C4186">
        <v>4.5300000000000002E-3</v>
      </c>
      <c r="D4186">
        <v>0</v>
      </c>
    </row>
    <row r="4187" spans="1:4" x14ac:dyDescent="0.35">
      <c r="A4187" s="16">
        <v>104296</v>
      </c>
      <c r="B4187">
        <v>0.83330000000000004</v>
      </c>
      <c r="C4187">
        <v>8.1189999999999998E-2</v>
      </c>
      <c r="D4187">
        <v>8.1189999999999998E-2</v>
      </c>
    </row>
    <row r="4188" spans="1:4" x14ac:dyDescent="0.35">
      <c r="A4188" s="16" t="s">
        <v>3867</v>
      </c>
      <c r="B4188">
        <v>0.17</v>
      </c>
      <c r="C4188">
        <v>2</v>
      </c>
      <c r="D4188">
        <v>0</v>
      </c>
    </row>
    <row r="4189" spans="1:4" x14ac:dyDescent="0.35">
      <c r="A4189" s="16" t="s">
        <v>20</v>
      </c>
      <c r="B4189">
        <v>0.125</v>
      </c>
      <c r="C4189">
        <v>9.8599999999999993E-2</v>
      </c>
      <c r="D4189">
        <v>0</v>
      </c>
    </row>
    <row r="4190" spans="1:4" x14ac:dyDescent="0.35">
      <c r="A4190" s="16" t="s">
        <v>3868</v>
      </c>
      <c r="B4190">
        <v>0.25</v>
      </c>
      <c r="C4190">
        <v>3.32</v>
      </c>
      <c r="D4190">
        <v>0</v>
      </c>
    </row>
    <row r="4191" spans="1:4" x14ac:dyDescent="0.35">
      <c r="A4191" s="16" t="s">
        <v>3869</v>
      </c>
      <c r="B4191">
        <v>0</v>
      </c>
      <c r="C4191">
        <v>4.5300000000000002E-3</v>
      </c>
      <c r="D4191">
        <v>0</v>
      </c>
    </row>
    <row r="4192" spans="1:4" x14ac:dyDescent="0.35">
      <c r="A4192" s="16" t="s">
        <v>3870</v>
      </c>
      <c r="B4192">
        <v>0</v>
      </c>
      <c r="C4192">
        <v>4.5300000000000002E-3</v>
      </c>
      <c r="D4192">
        <v>0</v>
      </c>
    </row>
    <row r="4193" spans="1:4" x14ac:dyDescent="0.35">
      <c r="A4193" s="16">
        <v>100690</v>
      </c>
      <c r="B4193">
        <v>0.33333000000000002</v>
      </c>
      <c r="C4193">
        <v>6.6699999999999997E-3</v>
      </c>
      <c r="D4193">
        <v>6.6699999999999997E-3</v>
      </c>
    </row>
    <row r="4194" spans="1:4" x14ac:dyDescent="0.35">
      <c r="A4194" s="16" t="s">
        <v>3871</v>
      </c>
      <c r="B4194">
        <v>0</v>
      </c>
      <c r="C4194">
        <v>2.5729999999999999E-2</v>
      </c>
      <c r="D4194">
        <v>0</v>
      </c>
    </row>
    <row r="4195" spans="1:4" x14ac:dyDescent="0.35">
      <c r="A4195" s="16">
        <v>101580</v>
      </c>
      <c r="B4195">
        <v>0.75029999999999997</v>
      </c>
      <c r="C4195">
        <v>1.721E-2</v>
      </c>
      <c r="D4195">
        <v>1.721E-2</v>
      </c>
    </row>
    <row r="4196" spans="1:4" x14ac:dyDescent="0.35">
      <c r="A4196" s="16">
        <v>105143</v>
      </c>
      <c r="B4196">
        <v>0</v>
      </c>
      <c r="C4196">
        <v>2.7100000000000002E-3</v>
      </c>
      <c r="D4196">
        <v>0</v>
      </c>
    </row>
    <row r="4197" spans="1:4" x14ac:dyDescent="0.35">
      <c r="A4197" s="16" t="s">
        <v>3872</v>
      </c>
      <c r="B4197">
        <v>0.21</v>
      </c>
      <c r="C4197">
        <v>0.66539999999999999</v>
      </c>
      <c r="D4197">
        <v>0</v>
      </c>
    </row>
    <row r="4198" spans="1:4" x14ac:dyDescent="0.35">
      <c r="A4198" s="16" t="s">
        <v>3873</v>
      </c>
      <c r="B4198">
        <v>1.4133</v>
      </c>
      <c r="C4198">
        <v>0.16428000000000001</v>
      </c>
      <c r="D4198">
        <v>0.16428000000000001</v>
      </c>
    </row>
    <row r="4199" spans="1:4" x14ac:dyDescent="0.35">
      <c r="A4199" s="16" t="s">
        <v>3874</v>
      </c>
      <c r="B4199">
        <v>8.3000000000000004E-2</v>
      </c>
      <c r="C4199">
        <v>0.57999999999999996</v>
      </c>
      <c r="D4199">
        <v>0</v>
      </c>
    </row>
    <row r="4200" spans="1:4" x14ac:dyDescent="0.35">
      <c r="A4200" s="16" t="s">
        <v>3875</v>
      </c>
      <c r="B4200">
        <v>0.185</v>
      </c>
      <c r="C4200">
        <v>0.75541999999999998</v>
      </c>
      <c r="D4200">
        <v>0</v>
      </c>
    </row>
    <row r="4201" spans="1:4" x14ac:dyDescent="0.35">
      <c r="A4201" s="16" t="s">
        <v>3876</v>
      </c>
      <c r="B4201">
        <v>0.17</v>
      </c>
      <c r="C4201">
        <v>1.3088900000000001</v>
      </c>
      <c r="D4201">
        <v>0</v>
      </c>
    </row>
    <row r="4202" spans="1:4" x14ac:dyDescent="0.35">
      <c r="A4202" s="16" t="s">
        <v>3877</v>
      </c>
      <c r="B4202">
        <v>0.17</v>
      </c>
      <c r="C4202">
        <v>1.5</v>
      </c>
      <c r="D4202">
        <v>0</v>
      </c>
    </row>
    <row r="4203" spans="1:4" x14ac:dyDescent="0.35">
      <c r="A4203" s="16" t="s">
        <v>3878</v>
      </c>
      <c r="B4203">
        <v>0.25</v>
      </c>
      <c r="C4203">
        <v>3.3340000000000001</v>
      </c>
      <c r="D4203">
        <v>0</v>
      </c>
    </row>
    <row r="4204" spans="1:4" x14ac:dyDescent="0.35">
      <c r="A4204" s="16" t="s">
        <v>3879</v>
      </c>
      <c r="B4204">
        <v>0</v>
      </c>
      <c r="C4204">
        <v>4.8329999999999998E-2</v>
      </c>
      <c r="D4204">
        <v>4.8329999999999998E-2</v>
      </c>
    </row>
    <row r="4205" spans="1:4" x14ac:dyDescent="0.35">
      <c r="A4205" s="16">
        <v>101632</v>
      </c>
      <c r="B4205">
        <v>0.17</v>
      </c>
      <c r="C4205">
        <v>0.35189999999999999</v>
      </c>
      <c r="D4205">
        <v>0.35189999999999999</v>
      </c>
    </row>
    <row r="4206" spans="1:4" x14ac:dyDescent="0.35">
      <c r="A4206" s="16" t="s">
        <v>3880</v>
      </c>
      <c r="B4206">
        <v>0</v>
      </c>
      <c r="C4206">
        <v>4.5300000000000002E-3</v>
      </c>
      <c r="D4206">
        <v>0</v>
      </c>
    </row>
    <row r="4207" spans="1:4" x14ac:dyDescent="0.35">
      <c r="A4207" s="16" t="s">
        <v>3881</v>
      </c>
      <c r="B4207">
        <v>0.21</v>
      </c>
      <c r="C4207">
        <v>0.23943999999999999</v>
      </c>
      <c r="D4207">
        <v>0</v>
      </c>
    </row>
    <row r="4208" spans="1:4" x14ac:dyDescent="0.35">
      <c r="A4208" s="16" t="s">
        <v>3882</v>
      </c>
      <c r="B4208">
        <v>0.33333000000000002</v>
      </c>
      <c r="C4208">
        <v>3.4195799999999998</v>
      </c>
      <c r="D4208">
        <v>0</v>
      </c>
    </row>
    <row r="4209" spans="1:4" x14ac:dyDescent="0.35">
      <c r="A4209" s="16" t="s">
        <v>3883</v>
      </c>
      <c r="B4209">
        <v>0</v>
      </c>
      <c r="C4209">
        <v>0</v>
      </c>
      <c r="D4209">
        <v>0</v>
      </c>
    </row>
    <row r="4210" spans="1:4" x14ac:dyDescent="0.35">
      <c r="A4210" s="16" t="s">
        <v>3884</v>
      </c>
      <c r="B4210">
        <v>0</v>
      </c>
      <c r="C4210">
        <v>2.7100000000000002E-3</v>
      </c>
      <c r="D4210">
        <v>0</v>
      </c>
    </row>
    <row r="4211" spans="1:4" x14ac:dyDescent="0.35">
      <c r="A4211" s="16" t="s">
        <v>3885</v>
      </c>
      <c r="B4211">
        <v>0</v>
      </c>
      <c r="C4211">
        <v>4.5300000000000002E-3</v>
      </c>
      <c r="D4211">
        <v>0</v>
      </c>
    </row>
    <row r="4212" spans="1:4" x14ac:dyDescent="0.35">
      <c r="A4212" s="16" t="s">
        <v>3886</v>
      </c>
      <c r="B4212">
        <v>0</v>
      </c>
      <c r="C4212">
        <v>1.6E-2</v>
      </c>
      <c r="D4212">
        <v>0</v>
      </c>
    </row>
    <row r="4213" spans="1:4" x14ac:dyDescent="0.35">
      <c r="A4213" s="16" t="s">
        <v>3887</v>
      </c>
      <c r="B4213">
        <v>0.25</v>
      </c>
      <c r="C4213">
        <v>0.25452999999999998</v>
      </c>
      <c r="D4213">
        <v>0</v>
      </c>
    </row>
    <row r="4214" spans="1:4" x14ac:dyDescent="0.35">
      <c r="A4214" s="16" t="s">
        <v>3888</v>
      </c>
      <c r="B4214">
        <v>0</v>
      </c>
      <c r="C4214">
        <v>7.7600000000000004E-3</v>
      </c>
      <c r="D4214">
        <v>7.7600000000000004E-3</v>
      </c>
    </row>
    <row r="4215" spans="1:4" x14ac:dyDescent="0.35">
      <c r="A4215" s="16" t="s">
        <v>3889</v>
      </c>
      <c r="B4215">
        <v>0</v>
      </c>
      <c r="C4215">
        <v>4.5300000000000002E-3</v>
      </c>
      <c r="D4215">
        <v>0</v>
      </c>
    </row>
    <row r="4216" spans="1:4" x14ac:dyDescent="0.35">
      <c r="A4216" s="16" t="s">
        <v>3890</v>
      </c>
      <c r="B4216">
        <v>0</v>
      </c>
      <c r="C4216">
        <v>4.5300000000000002E-3</v>
      </c>
      <c r="D4216">
        <v>0</v>
      </c>
    </row>
    <row r="4217" spans="1:4" x14ac:dyDescent="0.35">
      <c r="A4217" s="16" t="s">
        <v>3891</v>
      </c>
      <c r="B4217">
        <v>0</v>
      </c>
      <c r="C4217">
        <v>4.5300000000000002E-3</v>
      </c>
      <c r="D4217">
        <v>0</v>
      </c>
    </row>
    <row r="4218" spans="1:4" x14ac:dyDescent="0.35">
      <c r="A4218" s="16" t="s">
        <v>3892</v>
      </c>
      <c r="B4218">
        <v>0.17</v>
      </c>
      <c r="C4218">
        <v>2.2452999999999999</v>
      </c>
      <c r="D4218">
        <v>0</v>
      </c>
    </row>
    <row r="4219" spans="1:4" x14ac:dyDescent="0.35">
      <c r="A4219" s="16" t="s">
        <v>3893</v>
      </c>
      <c r="B4219">
        <v>0.16700000000000001</v>
      </c>
      <c r="C4219">
        <v>2.8</v>
      </c>
      <c r="D4219">
        <v>0</v>
      </c>
    </row>
    <row r="4220" spans="1:4" x14ac:dyDescent="0.35">
      <c r="A4220" s="16" t="s">
        <v>3894</v>
      </c>
      <c r="B4220">
        <v>0.25</v>
      </c>
      <c r="C4220">
        <v>0.3</v>
      </c>
      <c r="D4220">
        <v>0</v>
      </c>
    </row>
    <row r="4221" spans="1:4" x14ac:dyDescent="0.35">
      <c r="A4221" s="16" t="s">
        <v>3895</v>
      </c>
      <c r="B4221">
        <v>0.16700000000000001</v>
      </c>
      <c r="C4221">
        <v>4.0661300000000002</v>
      </c>
      <c r="D4221">
        <v>0</v>
      </c>
    </row>
    <row r="4222" spans="1:4" x14ac:dyDescent="0.35">
      <c r="A4222" s="16">
        <v>103799</v>
      </c>
      <c r="B4222">
        <v>0.4133</v>
      </c>
      <c r="C4222">
        <v>1.42E-3</v>
      </c>
      <c r="D4222">
        <v>1.42E-3</v>
      </c>
    </row>
    <row r="4223" spans="1:4" x14ac:dyDescent="0.35">
      <c r="A4223" s="16" t="s">
        <v>3896</v>
      </c>
      <c r="B4223">
        <v>0</v>
      </c>
      <c r="C4223">
        <v>4.5300000000000002E-3</v>
      </c>
      <c r="D4223">
        <v>0</v>
      </c>
    </row>
    <row r="4224" spans="1:4" x14ac:dyDescent="0.35">
      <c r="A4224" s="16" t="s">
        <v>3897</v>
      </c>
      <c r="B4224">
        <v>0.16700000000000001</v>
      </c>
      <c r="C4224">
        <v>4.2985699999999998</v>
      </c>
      <c r="D4224">
        <v>0</v>
      </c>
    </row>
    <row r="4225" spans="1:4" x14ac:dyDescent="0.35">
      <c r="A4225" s="16" t="s">
        <v>267</v>
      </c>
      <c r="B4225">
        <v>0.125</v>
      </c>
      <c r="C4225">
        <v>0.38514999999999999</v>
      </c>
      <c r="D4225">
        <v>0</v>
      </c>
    </row>
    <row r="4226" spans="1:4" x14ac:dyDescent="0.35">
      <c r="A4226" s="16" t="s">
        <v>3898</v>
      </c>
      <c r="B4226">
        <v>0</v>
      </c>
      <c r="C4226">
        <v>0.05</v>
      </c>
      <c r="D4226">
        <v>0</v>
      </c>
    </row>
    <row r="4227" spans="1:4" x14ac:dyDescent="0.35">
      <c r="A4227" s="16" t="s">
        <v>3899</v>
      </c>
      <c r="B4227">
        <v>0</v>
      </c>
      <c r="C4227">
        <v>1.26E-2</v>
      </c>
      <c r="D4227">
        <v>1.26E-2</v>
      </c>
    </row>
    <row r="4228" spans="1:4" x14ac:dyDescent="0.35">
      <c r="A4228" s="16" t="s">
        <v>3900</v>
      </c>
      <c r="B4228">
        <v>0</v>
      </c>
      <c r="C4228">
        <v>0</v>
      </c>
      <c r="D4228">
        <v>0</v>
      </c>
    </row>
    <row r="4229" spans="1:4" x14ac:dyDescent="0.35">
      <c r="A4229" s="16" t="s">
        <v>3901</v>
      </c>
      <c r="B4229">
        <v>0.83330000000000004</v>
      </c>
      <c r="C4229">
        <v>6.1600000000000002E-2</v>
      </c>
      <c r="D4229">
        <v>6.1600000000000002E-2</v>
      </c>
    </row>
    <row r="4230" spans="1:4" x14ac:dyDescent="0.35">
      <c r="A4230" s="16" t="s">
        <v>3902</v>
      </c>
      <c r="B4230">
        <v>0</v>
      </c>
      <c r="C4230">
        <v>0</v>
      </c>
      <c r="D4230">
        <v>0</v>
      </c>
    </row>
    <row r="4231" spans="1:4" x14ac:dyDescent="0.35">
      <c r="A4231" s="16" t="s">
        <v>3903</v>
      </c>
      <c r="B4231">
        <v>0.17</v>
      </c>
      <c r="C4231">
        <v>4.6289999999999998E-2</v>
      </c>
      <c r="D4231">
        <v>4.6289999999999998E-2</v>
      </c>
    </row>
    <row r="4232" spans="1:4" x14ac:dyDescent="0.35">
      <c r="A4232" s="16" t="s">
        <v>3904</v>
      </c>
      <c r="B4232">
        <v>0</v>
      </c>
      <c r="C4232">
        <v>4.5300000000000002E-3</v>
      </c>
      <c r="D4232">
        <v>0</v>
      </c>
    </row>
    <row r="4233" spans="1:4" x14ac:dyDescent="0.35">
      <c r="A4233" s="16" t="s">
        <v>3905</v>
      </c>
      <c r="B4233">
        <v>0.125</v>
      </c>
      <c r="C4233">
        <v>4</v>
      </c>
      <c r="D4233">
        <v>0</v>
      </c>
    </row>
    <row r="4234" spans="1:4" x14ac:dyDescent="0.35">
      <c r="A4234" s="16" t="s">
        <v>266</v>
      </c>
      <c r="B4234">
        <v>0.125</v>
      </c>
      <c r="C4234">
        <v>0.38514999999999999</v>
      </c>
      <c r="D4234">
        <v>0</v>
      </c>
    </row>
    <row r="4235" spans="1:4" x14ac:dyDescent="0.35">
      <c r="A4235" s="16" t="s">
        <v>3906</v>
      </c>
      <c r="B4235">
        <v>0.125</v>
      </c>
      <c r="C4235">
        <v>0.46504000000000001</v>
      </c>
      <c r="D4235">
        <v>0</v>
      </c>
    </row>
    <row r="4236" spans="1:4" x14ac:dyDescent="0.35">
      <c r="A4236" s="16" t="s">
        <v>3907</v>
      </c>
      <c r="B4236">
        <v>0</v>
      </c>
      <c r="C4236">
        <v>4.5300000000000002E-3</v>
      </c>
      <c r="D4236">
        <v>0</v>
      </c>
    </row>
    <row r="4237" spans="1:4" x14ac:dyDescent="0.35">
      <c r="A4237" s="16" t="s">
        <v>3908</v>
      </c>
      <c r="B4237">
        <v>0</v>
      </c>
      <c r="C4237">
        <v>2.887E-2</v>
      </c>
      <c r="D4237">
        <v>2.887E-2</v>
      </c>
    </row>
    <row r="4238" spans="1:4" x14ac:dyDescent="0.35">
      <c r="A4238" s="16" t="s">
        <v>3909</v>
      </c>
      <c r="B4238">
        <v>0.25</v>
      </c>
      <c r="C4238">
        <v>6.5</v>
      </c>
      <c r="D4238">
        <v>0</v>
      </c>
    </row>
    <row r="4239" spans="1:4" x14ac:dyDescent="0.35">
      <c r="A4239" s="16" t="s">
        <v>3910</v>
      </c>
      <c r="B4239">
        <v>0</v>
      </c>
      <c r="C4239">
        <v>8</v>
      </c>
      <c r="D4239">
        <v>0</v>
      </c>
    </row>
    <row r="4240" spans="1:4" x14ac:dyDescent="0.35">
      <c r="A4240" s="16" t="s">
        <v>3911</v>
      </c>
      <c r="B4240">
        <v>0</v>
      </c>
      <c r="C4240">
        <v>2.5729999999999999E-2</v>
      </c>
      <c r="D4240">
        <v>0</v>
      </c>
    </row>
    <row r="4241" spans="1:4" x14ac:dyDescent="0.35">
      <c r="A4241" s="16" t="s">
        <v>3912</v>
      </c>
      <c r="B4241">
        <v>0</v>
      </c>
      <c r="C4241">
        <v>4.5300000000000002E-3</v>
      </c>
      <c r="D4241">
        <v>0</v>
      </c>
    </row>
    <row r="4242" spans="1:4" x14ac:dyDescent="0.35">
      <c r="A4242" s="16">
        <v>101665</v>
      </c>
      <c r="B4242">
        <v>0.25</v>
      </c>
      <c r="C4242">
        <v>1.05</v>
      </c>
      <c r="D4242">
        <v>1.05</v>
      </c>
    </row>
    <row r="4243" spans="1:4" x14ac:dyDescent="0.35">
      <c r="A4243" s="16" t="s">
        <v>3913</v>
      </c>
      <c r="B4243">
        <v>0.1</v>
      </c>
      <c r="C4243">
        <v>0.02</v>
      </c>
      <c r="D4243">
        <v>0.02</v>
      </c>
    </row>
    <row r="4244" spans="1:4" x14ac:dyDescent="0.35">
      <c r="A4244" s="16" t="s">
        <v>3914</v>
      </c>
      <c r="B4244">
        <v>1E-3</v>
      </c>
      <c r="C4244">
        <v>1E-3</v>
      </c>
      <c r="D4244">
        <v>1E-3</v>
      </c>
    </row>
    <row r="4245" spans="1:4" x14ac:dyDescent="0.35">
      <c r="A4245" s="16" t="s">
        <v>3915</v>
      </c>
      <c r="B4245">
        <v>0.21</v>
      </c>
      <c r="C4245">
        <v>0.33</v>
      </c>
      <c r="D4245">
        <v>0</v>
      </c>
    </row>
    <row r="4246" spans="1:4" x14ac:dyDescent="0.35">
      <c r="A4246" s="16" t="s">
        <v>3916</v>
      </c>
      <c r="B4246">
        <v>0.21</v>
      </c>
      <c r="C4246">
        <v>0.65</v>
      </c>
      <c r="D4246">
        <v>0</v>
      </c>
    </row>
    <row r="4247" spans="1:4" x14ac:dyDescent="0.35">
      <c r="A4247" s="16" t="s">
        <v>3917</v>
      </c>
      <c r="B4247">
        <v>0.25</v>
      </c>
      <c r="C4247">
        <v>8</v>
      </c>
      <c r="D4247">
        <v>0</v>
      </c>
    </row>
    <row r="4248" spans="1:4" x14ac:dyDescent="0.35">
      <c r="A4248" s="16" t="s">
        <v>92</v>
      </c>
      <c r="B4248">
        <v>0.125</v>
      </c>
      <c r="C4248">
        <v>0.13724</v>
      </c>
      <c r="D4248">
        <v>0</v>
      </c>
    </row>
    <row r="4249" spans="1:4" x14ac:dyDescent="0.35">
      <c r="A4249" s="16" t="s">
        <v>3918</v>
      </c>
      <c r="B4249">
        <v>0</v>
      </c>
      <c r="C4249">
        <v>2.5729999999999999E-2</v>
      </c>
      <c r="D4249">
        <v>0</v>
      </c>
    </row>
    <row r="4250" spans="1:4" x14ac:dyDescent="0.35">
      <c r="A4250" s="16" t="s">
        <v>3919</v>
      </c>
      <c r="B4250">
        <v>0.58030000000000004</v>
      </c>
      <c r="C4250">
        <v>1.052E-2</v>
      </c>
      <c r="D4250">
        <v>1.052E-2</v>
      </c>
    </row>
    <row r="4251" spans="1:4" x14ac:dyDescent="0.35">
      <c r="A4251" s="16" t="s">
        <v>3920</v>
      </c>
      <c r="B4251">
        <v>0</v>
      </c>
      <c r="C4251">
        <v>4.5300000000000002E-3</v>
      </c>
      <c r="D4251">
        <v>0</v>
      </c>
    </row>
    <row r="4252" spans="1:4" x14ac:dyDescent="0.35">
      <c r="A4252" s="16" t="s">
        <v>3921</v>
      </c>
      <c r="B4252">
        <v>0</v>
      </c>
      <c r="C4252">
        <v>4.5300000000000002E-3</v>
      </c>
      <c r="D4252">
        <v>0</v>
      </c>
    </row>
    <row r="4253" spans="1:4" x14ac:dyDescent="0.35">
      <c r="A4253" s="16" t="s">
        <v>3922</v>
      </c>
      <c r="B4253">
        <v>0</v>
      </c>
      <c r="C4253">
        <v>0.15</v>
      </c>
      <c r="D4253">
        <v>0</v>
      </c>
    </row>
    <row r="4254" spans="1:4" x14ac:dyDescent="0.35">
      <c r="A4254" s="16" t="s">
        <v>3923</v>
      </c>
      <c r="B4254">
        <v>0.125</v>
      </c>
      <c r="C4254">
        <v>2.02</v>
      </c>
      <c r="D4254">
        <v>0</v>
      </c>
    </row>
    <row r="4255" spans="1:4" x14ac:dyDescent="0.35">
      <c r="A4255" s="16" t="s">
        <v>3924</v>
      </c>
      <c r="B4255">
        <v>0.25</v>
      </c>
      <c r="C4255">
        <v>3.234</v>
      </c>
      <c r="D4255">
        <v>0</v>
      </c>
    </row>
    <row r="4256" spans="1:4" x14ac:dyDescent="0.35">
      <c r="A4256" s="16" t="s">
        <v>3925</v>
      </c>
      <c r="B4256">
        <v>0.16700000000000001</v>
      </c>
      <c r="C4256">
        <v>4</v>
      </c>
      <c r="D4256">
        <v>0</v>
      </c>
    </row>
    <row r="4257" spans="1:4" x14ac:dyDescent="0.35">
      <c r="A4257" s="16">
        <v>100121</v>
      </c>
      <c r="B4257">
        <v>0.58330000000000004</v>
      </c>
      <c r="C4257">
        <v>4.2320000000000003E-2</v>
      </c>
      <c r="D4257">
        <v>4.2320000000000003E-2</v>
      </c>
    </row>
    <row r="4258" spans="1:4" x14ac:dyDescent="0.35">
      <c r="A4258" s="16">
        <v>101149</v>
      </c>
      <c r="B4258">
        <v>1.1833</v>
      </c>
      <c r="C4258">
        <v>0.12359000000000001</v>
      </c>
      <c r="D4258">
        <v>0.12359000000000001</v>
      </c>
    </row>
    <row r="4259" spans="1:4" x14ac:dyDescent="0.35">
      <c r="A4259" s="16">
        <v>101915</v>
      </c>
      <c r="B4259">
        <v>8.3000000000000004E-2</v>
      </c>
      <c r="C4259">
        <v>8.3000000000000004E-2</v>
      </c>
      <c r="D4259">
        <v>0</v>
      </c>
    </row>
    <row r="4260" spans="1:4" x14ac:dyDescent="0.35">
      <c r="A4260" s="16" t="s">
        <v>3926</v>
      </c>
      <c r="B4260">
        <v>0.74329999999999996</v>
      </c>
      <c r="C4260">
        <v>3.4569999999999997E-2</v>
      </c>
      <c r="D4260">
        <v>3.4569999999999997E-2</v>
      </c>
    </row>
    <row r="4261" spans="1:4" x14ac:dyDescent="0.35">
      <c r="A4261" s="16" t="s">
        <v>3927</v>
      </c>
      <c r="B4261">
        <v>0.6633</v>
      </c>
      <c r="C4261">
        <v>5.1229999999999998E-2</v>
      </c>
      <c r="D4261">
        <v>5.1229999999999998E-2</v>
      </c>
    </row>
    <row r="4262" spans="1:4" x14ac:dyDescent="0.35">
      <c r="A4262" s="16" t="s">
        <v>3928</v>
      </c>
      <c r="B4262">
        <v>0.74329999999999996</v>
      </c>
      <c r="C4262">
        <v>1.49E-2</v>
      </c>
      <c r="D4262">
        <v>1.49E-2</v>
      </c>
    </row>
    <row r="4263" spans="1:4" x14ac:dyDescent="0.35">
      <c r="A4263" s="16" t="s">
        <v>3929</v>
      </c>
      <c r="B4263">
        <v>0.74329999999999996</v>
      </c>
      <c r="C4263">
        <v>1.7340000000000001E-2</v>
      </c>
      <c r="D4263">
        <v>1.7340000000000001E-2</v>
      </c>
    </row>
    <row r="4264" spans="1:4" x14ac:dyDescent="0.35">
      <c r="A4264" s="16" t="s">
        <v>3930</v>
      </c>
      <c r="B4264">
        <v>0</v>
      </c>
      <c r="C4264">
        <v>2.7100000000000002E-3</v>
      </c>
      <c r="D4264">
        <v>0</v>
      </c>
    </row>
    <row r="4265" spans="1:4" x14ac:dyDescent="0.35">
      <c r="A4265" s="16" t="s">
        <v>3931</v>
      </c>
      <c r="B4265">
        <v>0</v>
      </c>
      <c r="C4265">
        <v>2.7100000000000002E-3</v>
      </c>
      <c r="D4265">
        <v>0</v>
      </c>
    </row>
    <row r="4266" spans="1:4" x14ac:dyDescent="0.35">
      <c r="A4266" s="16" t="s">
        <v>3932</v>
      </c>
      <c r="B4266">
        <v>0.125</v>
      </c>
      <c r="C4266">
        <v>0.96148</v>
      </c>
      <c r="D4266">
        <v>0</v>
      </c>
    </row>
    <row r="4267" spans="1:4" x14ac:dyDescent="0.35">
      <c r="A4267" s="16" t="s">
        <v>3933</v>
      </c>
      <c r="B4267">
        <v>0.17</v>
      </c>
      <c r="C4267">
        <v>2</v>
      </c>
      <c r="D4267">
        <v>0</v>
      </c>
    </row>
    <row r="4268" spans="1:4" x14ac:dyDescent="0.35">
      <c r="A4268" s="16">
        <v>101410</v>
      </c>
      <c r="B4268">
        <v>0</v>
      </c>
      <c r="C4268">
        <v>0.12</v>
      </c>
      <c r="D4268">
        <v>0.12</v>
      </c>
    </row>
    <row r="4269" spans="1:4" x14ac:dyDescent="0.35">
      <c r="A4269" s="16" t="s">
        <v>303</v>
      </c>
      <c r="B4269">
        <v>0.9103</v>
      </c>
      <c r="C4269">
        <v>8.6300000000000002E-2</v>
      </c>
      <c r="D4269">
        <v>8.6300000000000002E-2</v>
      </c>
    </row>
    <row r="4270" spans="1:4" x14ac:dyDescent="0.35">
      <c r="A4270" s="16" t="s">
        <v>3934</v>
      </c>
      <c r="B4270">
        <v>0.66662999999999994</v>
      </c>
      <c r="C4270">
        <v>1.2500000000000001E-2</v>
      </c>
      <c r="D4270">
        <v>1.2500000000000001E-2</v>
      </c>
    </row>
    <row r="4271" spans="1:4" x14ac:dyDescent="0.35">
      <c r="A4271" s="16" t="s">
        <v>3935</v>
      </c>
      <c r="B4271">
        <v>0</v>
      </c>
      <c r="C4271">
        <v>4.5300000000000002E-3</v>
      </c>
      <c r="D4271">
        <v>0</v>
      </c>
    </row>
    <row r="4272" spans="1:4" x14ac:dyDescent="0.35">
      <c r="A4272" s="16" t="s">
        <v>3936</v>
      </c>
      <c r="B4272">
        <v>0.1</v>
      </c>
      <c r="C4272">
        <v>0.4</v>
      </c>
      <c r="D4272">
        <v>0</v>
      </c>
    </row>
    <row r="4273" spans="1:4" x14ac:dyDescent="0.35">
      <c r="A4273" s="16" t="s">
        <v>3937</v>
      </c>
      <c r="B4273">
        <v>0.17</v>
      </c>
      <c r="C4273">
        <v>1.5989</v>
      </c>
      <c r="D4273">
        <v>0</v>
      </c>
    </row>
    <row r="4274" spans="1:4" x14ac:dyDescent="0.35">
      <c r="A4274" s="16" t="s">
        <v>3938</v>
      </c>
      <c r="B4274">
        <v>0.17</v>
      </c>
      <c r="C4274">
        <v>1.27718</v>
      </c>
      <c r="D4274">
        <v>0</v>
      </c>
    </row>
    <row r="4275" spans="1:4" x14ac:dyDescent="0.35">
      <c r="A4275" s="16" t="s">
        <v>3939</v>
      </c>
      <c r="B4275">
        <v>0.25</v>
      </c>
      <c r="C4275">
        <v>4.5</v>
      </c>
      <c r="D4275">
        <v>0</v>
      </c>
    </row>
    <row r="4276" spans="1:4" x14ac:dyDescent="0.35">
      <c r="A4276" s="16" t="s">
        <v>3940</v>
      </c>
      <c r="B4276">
        <v>0</v>
      </c>
      <c r="C4276">
        <v>0.10399</v>
      </c>
      <c r="D4276">
        <v>0</v>
      </c>
    </row>
    <row r="4277" spans="1:4" x14ac:dyDescent="0.35">
      <c r="A4277" s="16" t="s">
        <v>3941</v>
      </c>
      <c r="B4277">
        <v>0.1</v>
      </c>
      <c r="C4277">
        <v>0.05</v>
      </c>
      <c r="D4277">
        <v>0.05</v>
      </c>
    </row>
    <row r="4278" spans="1:4" x14ac:dyDescent="0.35">
      <c r="A4278" s="16">
        <v>101088</v>
      </c>
      <c r="B4278">
        <v>1.3332999999999999</v>
      </c>
      <c r="C4278">
        <v>9.6079999999999999E-2</v>
      </c>
      <c r="D4278">
        <v>9.6079999999999999E-2</v>
      </c>
    </row>
    <row r="4279" spans="1:4" x14ac:dyDescent="0.35">
      <c r="A4279" s="16">
        <v>106057</v>
      </c>
      <c r="B4279">
        <v>0</v>
      </c>
      <c r="C4279">
        <v>0.21667</v>
      </c>
      <c r="D4279">
        <v>0.21667</v>
      </c>
    </row>
    <row r="4280" spans="1:4" x14ac:dyDescent="0.35">
      <c r="A4280" s="16" t="s">
        <v>3942</v>
      </c>
      <c r="B4280">
        <v>0</v>
      </c>
      <c r="C4280">
        <v>4.5300000000000002E-3</v>
      </c>
      <c r="D4280">
        <v>0</v>
      </c>
    </row>
    <row r="4281" spans="1:4" x14ac:dyDescent="0.35">
      <c r="A4281" s="16" t="s">
        <v>3943</v>
      </c>
      <c r="B4281">
        <v>0.17</v>
      </c>
      <c r="C4281">
        <v>1.7</v>
      </c>
      <c r="D4281">
        <v>0</v>
      </c>
    </row>
    <row r="4282" spans="1:4" x14ac:dyDescent="0.35">
      <c r="A4282" s="16" t="s">
        <v>3944</v>
      </c>
      <c r="B4282">
        <v>0</v>
      </c>
      <c r="C4282">
        <v>4.5300000000000002E-3</v>
      </c>
      <c r="D4282">
        <v>0</v>
      </c>
    </row>
    <row r="4283" spans="1:4" x14ac:dyDescent="0.35">
      <c r="A4283" s="16" t="s">
        <v>3945</v>
      </c>
      <c r="B4283">
        <v>0</v>
      </c>
      <c r="C4283">
        <v>1.4770099999999999</v>
      </c>
      <c r="D4283">
        <v>0</v>
      </c>
    </row>
    <row r="4284" spans="1:4" x14ac:dyDescent="0.35">
      <c r="A4284" s="16" t="s">
        <v>3946</v>
      </c>
      <c r="B4284">
        <v>0</v>
      </c>
      <c r="C4284">
        <v>2.7100000000000002E-3</v>
      </c>
      <c r="D4284">
        <v>0</v>
      </c>
    </row>
    <row r="4285" spans="1:4" x14ac:dyDescent="0.35">
      <c r="A4285" s="22">
        <v>44780</v>
      </c>
      <c r="B4285">
        <v>0.9133</v>
      </c>
      <c r="C4285">
        <v>2.8459999999999999E-2</v>
      </c>
      <c r="D4285">
        <v>2.8459999999999999E-2</v>
      </c>
    </row>
    <row r="4286" spans="1:4" x14ac:dyDescent="0.35">
      <c r="A4286" s="16" t="s">
        <v>3947</v>
      </c>
      <c r="B4286">
        <v>0.58330000000000004</v>
      </c>
      <c r="C4286">
        <v>3.5529999999999999E-2</v>
      </c>
      <c r="D4286">
        <v>3.5529999999999999E-2</v>
      </c>
    </row>
    <row r="4287" spans="1:4" x14ac:dyDescent="0.35">
      <c r="A4287" s="16" t="s">
        <v>3948</v>
      </c>
      <c r="B4287">
        <v>0</v>
      </c>
      <c r="C4287">
        <v>4.5300000000000002E-3</v>
      </c>
      <c r="D4287">
        <v>0</v>
      </c>
    </row>
    <row r="4288" spans="1:4" x14ac:dyDescent="0.35">
      <c r="A4288" s="16" t="s">
        <v>3949</v>
      </c>
      <c r="B4288">
        <v>0</v>
      </c>
      <c r="C4288">
        <v>2.5729999999999999E-2</v>
      </c>
      <c r="D4288">
        <v>0</v>
      </c>
    </row>
    <row r="4289" spans="1:4" x14ac:dyDescent="0.35">
      <c r="A4289" s="16" t="s">
        <v>3950</v>
      </c>
      <c r="B4289">
        <v>0.9133</v>
      </c>
      <c r="C4289">
        <v>2.8330000000000001E-2</v>
      </c>
      <c r="D4289">
        <v>2.8330000000000001E-2</v>
      </c>
    </row>
    <row r="4290" spans="1:4" x14ac:dyDescent="0.35">
      <c r="A4290" s="16" t="s">
        <v>194</v>
      </c>
      <c r="B4290">
        <v>1.5</v>
      </c>
      <c r="C4290">
        <v>3.8000000000000002E-4</v>
      </c>
      <c r="D4290">
        <v>3.8000000000000002E-4</v>
      </c>
    </row>
    <row r="4291" spans="1:4" x14ac:dyDescent="0.35">
      <c r="A4291" s="16" t="s">
        <v>3951</v>
      </c>
      <c r="B4291">
        <v>0</v>
      </c>
      <c r="C4291">
        <v>4.0000000000000001E-3</v>
      </c>
      <c r="D4291">
        <v>4.0000000000000001E-3</v>
      </c>
    </row>
    <row r="4292" spans="1:4" x14ac:dyDescent="0.35">
      <c r="A4292" s="16" t="s">
        <v>3952</v>
      </c>
      <c r="B4292">
        <v>0.125</v>
      </c>
      <c r="C4292">
        <v>1.5</v>
      </c>
      <c r="D4292">
        <v>0</v>
      </c>
    </row>
    <row r="4293" spans="1:4" x14ac:dyDescent="0.35">
      <c r="A4293" s="16" t="s">
        <v>3953</v>
      </c>
      <c r="B4293">
        <v>0.16700000000000001</v>
      </c>
      <c r="C4293">
        <v>2</v>
      </c>
      <c r="D4293">
        <v>0</v>
      </c>
    </row>
    <row r="4294" spans="1:4" x14ac:dyDescent="0.35">
      <c r="A4294" s="16" t="s">
        <v>3954</v>
      </c>
      <c r="B4294">
        <v>0.33333000000000002</v>
      </c>
      <c r="C4294">
        <v>3.3862399999999999</v>
      </c>
      <c r="D4294">
        <v>0</v>
      </c>
    </row>
    <row r="4295" spans="1:4" x14ac:dyDescent="0.35">
      <c r="A4295" s="16" t="s">
        <v>3955</v>
      </c>
      <c r="B4295">
        <v>0.17</v>
      </c>
      <c r="C4295">
        <v>1.001E-2</v>
      </c>
      <c r="D4295">
        <v>1.001E-2</v>
      </c>
    </row>
    <row r="4296" spans="1:4" x14ac:dyDescent="0.35">
      <c r="A4296" s="16">
        <v>101296</v>
      </c>
      <c r="B4296">
        <v>0.58330000000000004</v>
      </c>
      <c r="C4296">
        <v>2.7959999999999999E-2</v>
      </c>
      <c r="D4296">
        <v>2.7959999999999999E-2</v>
      </c>
    </row>
    <row r="4297" spans="1:4" x14ac:dyDescent="0.35">
      <c r="A4297" s="16" t="s">
        <v>3956</v>
      </c>
      <c r="B4297">
        <v>0</v>
      </c>
      <c r="C4297">
        <v>4.5300000000000002E-3</v>
      </c>
      <c r="D4297">
        <v>0</v>
      </c>
    </row>
    <row r="4298" spans="1:4" x14ac:dyDescent="0.35">
      <c r="A4298" s="16" t="s">
        <v>3957</v>
      </c>
      <c r="B4298">
        <v>0.74329999999999996</v>
      </c>
      <c r="C4298">
        <v>3.4110000000000001E-2</v>
      </c>
      <c r="D4298">
        <v>3.4110000000000001E-2</v>
      </c>
    </row>
    <row r="4299" spans="1:4" x14ac:dyDescent="0.35">
      <c r="A4299" s="16" t="s">
        <v>3958</v>
      </c>
      <c r="B4299">
        <v>1.0832999999999999</v>
      </c>
      <c r="C4299">
        <v>3.6170000000000001E-2</v>
      </c>
      <c r="D4299">
        <v>3.6170000000000001E-2</v>
      </c>
    </row>
    <row r="4300" spans="1:4" x14ac:dyDescent="0.35">
      <c r="A4300" s="16" t="s">
        <v>3959</v>
      </c>
      <c r="B4300">
        <v>0</v>
      </c>
      <c r="C4300">
        <v>4.5300000000000002E-3</v>
      </c>
      <c r="D4300">
        <v>0</v>
      </c>
    </row>
    <row r="4301" spans="1:4" x14ac:dyDescent="0.35">
      <c r="A4301" s="16" t="s">
        <v>3960</v>
      </c>
      <c r="B4301">
        <v>0</v>
      </c>
      <c r="C4301">
        <v>4.5300000000000002E-3</v>
      </c>
      <c r="D4301">
        <v>0</v>
      </c>
    </row>
    <row r="4302" spans="1:4" x14ac:dyDescent="0.35">
      <c r="A4302" s="16" t="s">
        <v>3961</v>
      </c>
      <c r="B4302">
        <v>0</v>
      </c>
      <c r="C4302">
        <v>4.5300000000000002E-3</v>
      </c>
      <c r="D4302">
        <v>0</v>
      </c>
    </row>
    <row r="4303" spans="1:4" x14ac:dyDescent="0.35">
      <c r="A4303" s="16" t="s">
        <v>3962</v>
      </c>
      <c r="B4303">
        <v>0.25</v>
      </c>
      <c r="C4303">
        <v>6</v>
      </c>
      <c r="D4303">
        <v>0</v>
      </c>
    </row>
    <row r="4304" spans="1:4" x14ac:dyDescent="0.35">
      <c r="A4304" s="16" t="s">
        <v>3963</v>
      </c>
      <c r="B4304">
        <v>0.125</v>
      </c>
      <c r="C4304">
        <v>1.5</v>
      </c>
      <c r="D4304">
        <v>0</v>
      </c>
    </row>
    <row r="4305" spans="1:4" x14ac:dyDescent="0.35">
      <c r="A4305" s="16" t="s">
        <v>3964</v>
      </c>
      <c r="B4305">
        <v>0.17</v>
      </c>
      <c r="C4305">
        <v>3</v>
      </c>
      <c r="D4305">
        <v>0</v>
      </c>
    </row>
    <row r="4306" spans="1:4" x14ac:dyDescent="0.35">
      <c r="A4306" s="16" t="s">
        <v>3965</v>
      </c>
      <c r="B4306">
        <v>0.33333000000000002</v>
      </c>
      <c r="C4306">
        <v>3.6088900000000002</v>
      </c>
      <c r="D4306">
        <v>0</v>
      </c>
    </row>
    <row r="4307" spans="1:4" x14ac:dyDescent="0.35">
      <c r="A4307" s="16" t="s">
        <v>3966</v>
      </c>
      <c r="B4307">
        <v>0.125</v>
      </c>
      <c r="C4307">
        <v>0.20452999999999999</v>
      </c>
      <c r="D4307">
        <v>0</v>
      </c>
    </row>
    <row r="4308" spans="1:4" x14ac:dyDescent="0.35">
      <c r="A4308" s="16">
        <v>103864</v>
      </c>
      <c r="B4308">
        <v>0.4133</v>
      </c>
      <c r="C4308">
        <v>4.657E-2</v>
      </c>
      <c r="D4308">
        <v>4.657E-2</v>
      </c>
    </row>
    <row r="4309" spans="1:4" x14ac:dyDescent="0.35">
      <c r="A4309" s="16">
        <v>104462</v>
      </c>
      <c r="B4309">
        <v>0.74663000000000002</v>
      </c>
      <c r="C4309">
        <v>2.035E-2</v>
      </c>
      <c r="D4309">
        <v>2.035E-2</v>
      </c>
    </row>
    <row r="4310" spans="1:4" x14ac:dyDescent="0.35">
      <c r="A4310" s="16" t="s">
        <v>3967</v>
      </c>
      <c r="B4310">
        <v>0.1</v>
      </c>
      <c r="C4310">
        <v>0.16667000000000001</v>
      </c>
      <c r="D4310">
        <v>0.16667000000000001</v>
      </c>
    </row>
    <row r="4311" spans="1:4" x14ac:dyDescent="0.35">
      <c r="A4311" s="16" t="s">
        <v>3968</v>
      </c>
      <c r="B4311">
        <v>0.6633</v>
      </c>
      <c r="C4311">
        <v>2.6610000000000002E-2</v>
      </c>
      <c r="D4311">
        <v>2.6610000000000002E-2</v>
      </c>
    </row>
    <row r="4312" spans="1:4" x14ac:dyDescent="0.35">
      <c r="A4312" s="16" t="s">
        <v>3969</v>
      </c>
      <c r="B4312">
        <v>0</v>
      </c>
      <c r="C4312">
        <v>4.5300000000000002E-3</v>
      </c>
      <c r="D4312">
        <v>0</v>
      </c>
    </row>
    <row r="4313" spans="1:4" x14ac:dyDescent="0.35">
      <c r="A4313" s="16" t="s">
        <v>3970</v>
      </c>
      <c r="B4313">
        <v>0</v>
      </c>
      <c r="C4313">
        <v>0.3</v>
      </c>
      <c r="D4313">
        <v>0</v>
      </c>
    </row>
    <row r="4314" spans="1:4" x14ac:dyDescent="0.35">
      <c r="A4314" s="16" t="s">
        <v>3971</v>
      </c>
      <c r="B4314">
        <v>0.25</v>
      </c>
      <c r="C4314">
        <v>2.9340000000000002</v>
      </c>
      <c r="D4314">
        <v>0</v>
      </c>
    </row>
    <row r="4315" spans="1:4" x14ac:dyDescent="0.35">
      <c r="A4315" s="16" t="s">
        <v>3972</v>
      </c>
      <c r="B4315">
        <v>0.21</v>
      </c>
      <c r="C4315">
        <v>0.90434000000000003</v>
      </c>
      <c r="D4315">
        <v>0</v>
      </c>
    </row>
    <row r="4316" spans="1:4" x14ac:dyDescent="0.35">
      <c r="A4316" s="16" t="s">
        <v>3973</v>
      </c>
      <c r="B4316">
        <v>0.125</v>
      </c>
      <c r="C4316">
        <v>0.15831999999999999</v>
      </c>
      <c r="D4316">
        <v>0</v>
      </c>
    </row>
    <row r="4317" spans="1:4" x14ac:dyDescent="0.35">
      <c r="A4317" s="16" t="s">
        <v>3974</v>
      </c>
      <c r="B4317">
        <v>0.125</v>
      </c>
      <c r="C4317">
        <v>0.23724000000000001</v>
      </c>
      <c r="D4317">
        <v>0</v>
      </c>
    </row>
    <row r="4318" spans="1:4" x14ac:dyDescent="0.35">
      <c r="A4318" s="16" t="s">
        <v>3975</v>
      </c>
      <c r="B4318">
        <v>0</v>
      </c>
      <c r="C4318">
        <v>8.3300000000000006E-3</v>
      </c>
      <c r="D4318">
        <v>0</v>
      </c>
    </row>
    <row r="4319" spans="1:4" x14ac:dyDescent="0.35">
      <c r="A4319" s="16" t="s">
        <v>3976</v>
      </c>
      <c r="B4319">
        <v>0</v>
      </c>
      <c r="C4319">
        <v>2.5729999999999999E-2</v>
      </c>
      <c r="D4319">
        <v>0</v>
      </c>
    </row>
    <row r="4320" spans="1:4" x14ac:dyDescent="0.35">
      <c r="A4320" s="16" t="s">
        <v>3977</v>
      </c>
      <c r="B4320">
        <v>0.1</v>
      </c>
      <c r="C4320">
        <v>0.03</v>
      </c>
      <c r="D4320">
        <v>0.03</v>
      </c>
    </row>
    <row r="4321" spans="1:4" x14ac:dyDescent="0.35">
      <c r="A4321" s="16" t="s">
        <v>3978</v>
      </c>
      <c r="B4321">
        <v>0.25</v>
      </c>
      <c r="C4321">
        <v>0.37759999999999999</v>
      </c>
      <c r="D4321">
        <v>0.37759999999999999</v>
      </c>
    </row>
    <row r="4322" spans="1:4" x14ac:dyDescent="0.35">
      <c r="A4322" s="16" t="s">
        <v>3979</v>
      </c>
      <c r="B4322">
        <v>1.0832999999999999</v>
      </c>
      <c r="C4322">
        <v>3.5000000000000003E-2</v>
      </c>
      <c r="D4322">
        <v>3.5000000000000003E-2</v>
      </c>
    </row>
    <row r="4323" spans="1:4" x14ac:dyDescent="0.35">
      <c r="A4323" s="16" t="s">
        <v>3980</v>
      </c>
      <c r="B4323">
        <v>0</v>
      </c>
      <c r="C4323">
        <v>4.5300000000000002E-3</v>
      </c>
      <c r="D4323">
        <v>0</v>
      </c>
    </row>
    <row r="4324" spans="1:4" x14ac:dyDescent="0.35">
      <c r="A4324" s="16" t="s">
        <v>3981</v>
      </c>
      <c r="B4324">
        <v>0</v>
      </c>
      <c r="C4324">
        <v>4.6469999999999997E-2</v>
      </c>
      <c r="D4324">
        <v>4.6469999999999997E-2</v>
      </c>
    </row>
    <row r="4325" spans="1:4" x14ac:dyDescent="0.35">
      <c r="A4325" s="16" t="s">
        <v>3982</v>
      </c>
      <c r="B4325">
        <v>0.125</v>
      </c>
      <c r="C4325">
        <v>6.6669999999999993E-2</v>
      </c>
      <c r="D4325">
        <v>0</v>
      </c>
    </row>
    <row r="4326" spans="1:4" x14ac:dyDescent="0.35">
      <c r="A4326" s="16" t="s">
        <v>3983</v>
      </c>
      <c r="B4326">
        <v>0.21</v>
      </c>
      <c r="C4326">
        <v>0.65452999999999995</v>
      </c>
      <c r="D4326">
        <v>0</v>
      </c>
    </row>
    <row r="4327" spans="1:4" x14ac:dyDescent="0.35">
      <c r="A4327" s="22">
        <v>44777</v>
      </c>
      <c r="B4327">
        <v>0.58330000000000004</v>
      </c>
      <c r="C4327">
        <v>1.1650000000000001E-2</v>
      </c>
      <c r="D4327">
        <v>1.1650000000000001E-2</v>
      </c>
    </row>
    <row r="4328" spans="1:4" x14ac:dyDescent="0.35">
      <c r="A4328" s="16" t="s">
        <v>3984</v>
      </c>
      <c r="B4328">
        <v>0</v>
      </c>
      <c r="C4328">
        <v>4.5300000000000002E-3</v>
      </c>
      <c r="D4328">
        <v>0</v>
      </c>
    </row>
    <row r="4329" spans="1:4" x14ac:dyDescent="0.35">
      <c r="A4329" s="16">
        <v>104950</v>
      </c>
      <c r="B4329">
        <v>0</v>
      </c>
      <c r="C4329">
        <v>8.3300000000000006E-3</v>
      </c>
      <c r="D4329">
        <v>0</v>
      </c>
    </row>
    <row r="4330" spans="1:4" x14ac:dyDescent="0.35">
      <c r="A4330" s="16" t="s">
        <v>3985</v>
      </c>
      <c r="B4330">
        <v>0.6633</v>
      </c>
      <c r="C4330">
        <v>4.6089999999999999E-2</v>
      </c>
      <c r="D4330">
        <v>4.6089999999999999E-2</v>
      </c>
    </row>
    <row r="4331" spans="1:4" x14ac:dyDescent="0.35">
      <c r="A4331" s="16" t="s">
        <v>3986</v>
      </c>
      <c r="B4331">
        <v>2.0832999999999999</v>
      </c>
      <c r="C4331">
        <v>0.19916</v>
      </c>
      <c r="D4331">
        <v>0.19916</v>
      </c>
    </row>
    <row r="4332" spans="1:4" x14ac:dyDescent="0.35">
      <c r="A4332" s="16" t="s">
        <v>3987</v>
      </c>
      <c r="B4332">
        <v>0</v>
      </c>
      <c r="C4332">
        <v>4.5300000000000002E-3</v>
      </c>
      <c r="D4332">
        <v>0</v>
      </c>
    </row>
    <row r="4333" spans="1:4" x14ac:dyDescent="0.35">
      <c r="A4333" s="16" t="s">
        <v>3988</v>
      </c>
      <c r="B4333">
        <v>0</v>
      </c>
      <c r="C4333">
        <v>4.5300000000000002E-3</v>
      </c>
      <c r="D4333">
        <v>0</v>
      </c>
    </row>
    <row r="4334" spans="1:4" x14ac:dyDescent="0.35">
      <c r="A4334" s="16" t="s">
        <v>3989</v>
      </c>
      <c r="B4334">
        <v>0.16700000000000001</v>
      </c>
      <c r="C4334">
        <v>0.56000000000000005</v>
      </c>
      <c r="D4334">
        <v>0</v>
      </c>
    </row>
    <row r="4335" spans="1:4" x14ac:dyDescent="0.35">
      <c r="A4335" s="16" t="s">
        <v>3990</v>
      </c>
      <c r="B4335">
        <v>1.5</v>
      </c>
      <c r="C4335">
        <v>2.1900000000000001E-3</v>
      </c>
      <c r="D4335">
        <v>2.1900000000000001E-3</v>
      </c>
    </row>
    <row r="4336" spans="1:4" x14ac:dyDescent="0.35">
      <c r="A4336" s="16">
        <v>100418</v>
      </c>
      <c r="B4336">
        <v>2.0832999999999999</v>
      </c>
      <c r="C4336">
        <v>0.13361000000000001</v>
      </c>
      <c r="D4336">
        <v>0.13361000000000001</v>
      </c>
    </row>
    <row r="4337" spans="1:4" x14ac:dyDescent="0.35">
      <c r="A4337" s="16" t="s">
        <v>3991</v>
      </c>
      <c r="B4337">
        <v>0</v>
      </c>
      <c r="C4337">
        <v>2.5729999999999999E-2</v>
      </c>
      <c r="D4337">
        <v>0</v>
      </c>
    </row>
    <row r="4338" spans="1:4" x14ac:dyDescent="0.35">
      <c r="A4338" s="16">
        <v>103835</v>
      </c>
      <c r="B4338">
        <v>0.74329999999999996</v>
      </c>
      <c r="C4338">
        <v>9.1689999999999994E-2</v>
      </c>
      <c r="D4338">
        <v>9.1689999999999994E-2</v>
      </c>
    </row>
    <row r="4339" spans="1:4" x14ac:dyDescent="0.35">
      <c r="A4339" s="16" t="s">
        <v>3992</v>
      </c>
      <c r="B4339">
        <v>0</v>
      </c>
      <c r="C4339">
        <v>4.5300000000000002E-3</v>
      </c>
      <c r="D4339">
        <v>0</v>
      </c>
    </row>
    <row r="4340" spans="1:4" x14ac:dyDescent="0.35">
      <c r="A4340" s="16" t="s">
        <v>3993</v>
      </c>
      <c r="B4340">
        <v>0</v>
      </c>
      <c r="C4340">
        <v>0.2</v>
      </c>
      <c r="D4340">
        <v>0</v>
      </c>
    </row>
    <row r="4341" spans="1:4" x14ac:dyDescent="0.35">
      <c r="A4341" s="16" t="s">
        <v>3994</v>
      </c>
      <c r="B4341">
        <v>0.16700000000000001</v>
      </c>
      <c r="C4341">
        <v>4.04549</v>
      </c>
      <c r="D4341">
        <v>0</v>
      </c>
    </row>
    <row r="4342" spans="1:4" x14ac:dyDescent="0.35">
      <c r="A4342" s="16">
        <v>103863</v>
      </c>
      <c r="B4342">
        <v>0.4133</v>
      </c>
      <c r="C4342">
        <v>4.657E-2</v>
      </c>
      <c r="D4342">
        <v>4.657E-2</v>
      </c>
    </row>
    <row r="4343" spans="1:4" x14ac:dyDescent="0.35">
      <c r="A4343" s="16">
        <v>104441</v>
      </c>
      <c r="B4343">
        <v>0.82996999999999999</v>
      </c>
      <c r="C4343">
        <v>0.13458000000000001</v>
      </c>
      <c r="D4343">
        <v>0.13458000000000001</v>
      </c>
    </row>
    <row r="4344" spans="1:4" x14ac:dyDescent="0.35">
      <c r="A4344" s="16" t="s">
        <v>3995</v>
      </c>
      <c r="B4344">
        <v>0.6633</v>
      </c>
      <c r="C4344">
        <v>2.5690000000000001E-2</v>
      </c>
      <c r="D4344">
        <v>2.5690000000000001E-2</v>
      </c>
    </row>
    <row r="4345" spans="1:4" x14ac:dyDescent="0.35">
      <c r="A4345" s="16" t="s">
        <v>3996</v>
      </c>
      <c r="B4345">
        <v>0.58030000000000004</v>
      </c>
      <c r="C4345">
        <v>1.6289999999999999E-2</v>
      </c>
      <c r="D4345">
        <v>1.6289999999999999E-2</v>
      </c>
    </row>
    <row r="4346" spans="1:4" x14ac:dyDescent="0.35">
      <c r="A4346" s="16" t="s">
        <v>3997</v>
      </c>
      <c r="B4346">
        <v>0</v>
      </c>
      <c r="C4346">
        <v>4.5300000000000002E-3</v>
      </c>
      <c r="D4346">
        <v>0</v>
      </c>
    </row>
    <row r="4347" spans="1:4" x14ac:dyDescent="0.35">
      <c r="A4347" s="16" t="s">
        <v>3998</v>
      </c>
      <c r="B4347">
        <v>0</v>
      </c>
      <c r="C4347">
        <v>4.5300000000000002E-3</v>
      </c>
      <c r="D4347">
        <v>0</v>
      </c>
    </row>
    <row r="4348" spans="1:4" x14ac:dyDescent="0.35">
      <c r="A4348" s="16" t="s">
        <v>3999</v>
      </c>
      <c r="B4348">
        <v>0</v>
      </c>
      <c r="C4348">
        <v>1.4E-2</v>
      </c>
      <c r="D4348">
        <v>1.4E-2</v>
      </c>
    </row>
    <row r="4349" spans="1:4" x14ac:dyDescent="0.35">
      <c r="A4349" s="16" t="s">
        <v>4000</v>
      </c>
      <c r="B4349">
        <v>0.17</v>
      </c>
      <c r="C4349">
        <v>1.5</v>
      </c>
      <c r="D4349">
        <v>0</v>
      </c>
    </row>
    <row r="4350" spans="1:4" x14ac:dyDescent="0.35">
      <c r="A4350" s="16" t="s">
        <v>4001</v>
      </c>
      <c r="B4350">
        <v>0.16700000000000001</v>
      </c>
      <c r="C4350">
        <v>0.60277000000000003</v>
      </c>
      <c r="D4350">
        <v>0</v>
      </c>
    </row>
    <row r="4351" spans="1:4" x14ac:dyDescent="0.35">
      <c r="A4351" s="16" t="s">
        <v>4002</v>
      </c>
      <c r="B4351">
        <v>0.125</v>
      </c>
      <c r="C4351">
        <v>0.14541999999999999</v>
      </c>
      <c r="D4351">
        <v>0</v>
      </c>
    </row>
    <row r="4352" spans="1:4" x14ac:dyDescent="0.35">
      <c r="A4352" s="16" t="s">
        <v>4003</v>
      </c>
      <c r="B4352">
        <v>0.33333000000000002</v>
      </c>
      <c r="C4352">
        <v>3.3532000000000002</v>
      </c>
      <c r="D4352">
        <v>0</v>
      </c>
    </row>
    <row r="4353" spans="1:4" x14ac:dyDescent="0.35">
      <c r="A4353" s="16" t="s">
        <v>122</v>
      </c>
      <c r="B4353">
        <v>0.125</v>
      </c>
      <c r="C4353">
        <v>0.17943000000000001</v>
      </c>
      <c r="D4353">
        <v>0</v>
      </c>
    </row>
    <row r="4354" spans="1:4" x14ac:dyDescent="0.35">
      <c r="A4354" s="16" t="s">
        <v>4004</v>
      </c>
      <c r="B4354">
        <v>0</v>
      </c>
      <c r="C4354">
        <v>4.5300000000000002E-3</v>
      </c>
      <c r="D4354">
        <v>0</v>
      </c>
    </row>
    <row r="4355" spans="1:4" x14ac:dyDescent="0.35">
      <c r="A4355" s="16">
        <v>101220</v>
      </c>
      <c r="B4355">
        <v>0.6633</v>
      </c>
      <c r="C4355">
        <v>6.5229999999999996E-2</v>
      </c>
      <c r="D4355">
        <v>6.5229999999999996E-2</v>
      </c>
    </row>
    <row r="4356" spans="1:4" x14ac:dyDescent="0.35">
      <c r="A4356" s="16" t="s">
        <v>298</v>
      </c>
      <c r="B4356">
        <v>0.58030000000000004</v>
      </c>
      <c r="C4356">
        <v>1.7819999999999999E-2</v>
      </c>
      <c r="D4356">
        <v>1.7819999999999999E-2</v>
      </c>
    </row>
    <row r="4357" spans="1:4" x14ac:dyDescent="0.35">
      <c r="A4357" s="16" t="s">
        <v>4005</v>
      </c>
      <c r="B4357">
        <v>0.125</v>
      </c>
      <c r="C4357">
        <v>1.52</v>
      </c>
      <c r="D4357">
        <v>0</v>
      </c>
    </row>
    <row r="4358" spans="1:4" x14ac:dyDescent="0.35">
      <c r="A4358" s="16" t="s">
        <v>4006</v>
      </c>
      <c r="B4358">
        <v>0.17</v>
      </c>
      <c r="C4358">
        <v>1.7</v>
      </c>
      <c r="D4358">
        <v>0</v>
      </c>
    </row>
    <row r="4359" spans="1:4" x14ac:dyDescent="0.35">
      <c r="A4359" s="16" t="s">
        <v>4007</v>
      </c>
      <c r="B4359">
        <v>0.25</v>
      </c>
      <c r="C4359">
        <v>2.8340000000000001</v>
      </c>
      <c r="D4359">
        <v>0</v>
      </c>
    </row>
    <row r="4360" spans="1:4" x14ac:dyDescent="0.35">
      <c r="A4360" s="16" t="s">
        <v>4008</v>
      </c>
      <c r="B4360">
        <v>0.125</v>
      </c>
      <c r="C4360">
        <v>0.15831999999999999</v>
      </c>
      <c r="D4360">
        <v>0</v>
      </c>
    </row>
    <row r="4361" spans="1:4" x14ac:dyDescent="0.35">
      <c r="A4361" s="16" t="s">
        <v>115</v>
      </c>
      <c r="B4361">
        <v>0.125</v>
      </c>
      <c r="C4361">
        <v>9.8599999999999993E-2</v>
      </c>
      <c r="D4361">
        <v>0</v>
      </c>
    </row>
    <row r="4362" spans="1:4" x14ac:dyDescent="0.35">
      <c r="A4362" s="16" t="s">
        <v>4009</v>
      </c>
      <c r="B4362">
        <v>0.33333000000000002</v>
      </c>
      <c r="C4362">
        <v>3.4224800000000002</v>
      </c>
      <c r="D4362">
        <v>0</v>
      </c>
    </row>
    <row r="4363" spans="1:4" x14ac:dyDescent="0.35">
      <c r="A4363" s="16" t="s">
        <v>4010</v>
      </c>
      <c r="B4363">
        <v>0</v>
      </c>
      <c r="C4363">
        <v>1.5223</v>
      </c>
      <c r="D4363">
        <v>0</v>
      </c>
    </row>
    <row r="4364" spans="1:4" x14ac:dyDescent="0.35">
      <c r="A4364" s="16" t="s">
        <v>4011</v>
      </c>
      <c r="B4364">
        <v>0</v>
      </c>
      <c r="C4364">
        <v>4.5300000000000002E-3</v>
      </c>
      <c r="D4364">
        <v>0</v>
      </c>
    </row>
    <row r="4365" spans="1:4" x14ac:dyDescent="0.35">
      <c r="A4365" s="16" t="s">
        <v>4012</v>
      </c>
      <c r="B4365">
        <v>0.17</v>
      </c>
      <c r="C4365">
        <v>2.2000000000000002</v>
      </c>
      <c r="D4365">
        <v>0</v>
      </c>
    </row>
    <row r="4366" spans="1:4" x14ac:dyDescent="0.35">
      <c r="A4366" s="16">
        <v>100313</v>
      </c>
      <c r="B4366">
        <v>0.42</v>
      </c>
      <c r="C4366">
        <v>2.0070000000000001E-2</v>
      </c>
      <c r="D4366">
        <v>2.0070000000000001E-2</v>
      </c>
    </row>
    <row r="4367" spans="1:4" x14ac:dyDescent="0.35">
      <c r="A4367" s="16">
        <v>101186</v>
      </c>
      <c r="B4367">
        <v>0.82996999999999999</v>
      </c>
      <c r="C4367">
        <v>0.24157000000000001</v>
      </c>
      <c r="D4367">
        <v>0.24096999999999999</v>
      </c>
    </row>
    <row r="4368" spans="1:4" x14ac:dyDescent="0.35">
      <c r="A4368" s="16">
        <v>105670</v>
      </c>
      <c r="B4368">
        <v>0.55030000000000001</v>
      </c>
      <c r="C4368">
        <v>2.5340000000000001E-2</v>
      </c>
      <c r="D4368">
        <v>2.5340000000000001E-2</v>
      </c>
    </row>
    <row r="4369" spans="1:4" x14ac:dyDescent="0.35">
      <c r="A4369" s="16" t="s">
        <v>4013</v>
      </c>
      <c r="B4369">
        <v>0.74329999999999996</v>
      </c>
      <c r="C4369">
        <v>9.8000000000000004E-2</v>
      </c>
      <c r="D4369">
        <v>9.8000000000000004E-2</v>
      </c>
    </row>
    <row r="4370" spans="1:4" x14ac:dyDescent="0.35">
      <c r="A4370" s="16" t="s">
        <v>4014</v>
      </c>
      <c r="B4370">
        <v>0</v>
      </c>
      <c r="C4370">
        <v>4.5300000000000002E-3</v>
      </c>
      <c r="D4370">
        <v>0</v>
      </c>
    </row>
    <row r="4371" spans="1:4" x14ac:dyDescent="0.35">
      <c r="A4371" s="16" t="s">
        <v>4015</v>
      </c>
      <c r="B4371">
        <v>0.125</v>
      </c>
      <c r="C4371">
        <v>1.59066</v>
      </c>
      <c r="D4371">
        <v>0</v>
      </c>
    </row>
    <row r="4372" spans="1:4" x14ac:dyDescent="0.35">
      <c r="A4372" s="16" t="s">
        <v>4016</v>
      </c>
      <c r="B4372">
        <v>0.17</v>
      </c>
      <c r="C4372">
        <v>1.7</v>
      </c>
      <c r="D4372">
        <v>0</v>
      </c>
    </row>
    <row r="4373" spans="1:4" x14ac:dyDescent="0.35">
      <c r="A4373" s="16" t="s">
        <v>4017</v>
      </c>
      <c r="B4373">
        <v>0.21</v>
      </c>
      <c r="C4373">
        <v>0.2</v>
      </c>
      <c r="D4373">
        <v>0</v>
      </c>
    </row>
    <row r="4374" spans="1:4" x14ac:dyDescent="0.35">
      <c r="A4374" s="16">
        <v>100317</v>
      </c>
      <c r="B4374">
        <v>0.58330000000000004</v>
      </c>
      <c r="C4374">
        <v>1.8159999999999999E-2</v>
      </c>
      <c r="D4374">
        <v>1.8159999999999999E-2</v>
      </c>
    </row>
    <row r="4375" spans="1:4" x14ac:dyDescent="0.35">
      <c r="A4375" s="16">
        <v>101625</v>
      </c>
      <c r="B4375">
        <v>0.25</v>
      </c>
      <c r="C4375">
        <v>8.1200000000000005E-3</v>
      </c>
      <c r="D4375">
        <v>1.17E-3</v>
      </c>
    </row>
    <row r="4376" spans="1:4" x14ac:dyDescent="0.35">
      <c r="A4376" s="16">
        <v>104483</v>
      </c>
      <c r="B4376">
        <v>0.6633</v>
      </c>
      <c r="C4376">
        <v>1.027E-2</v>
      </c>
      <c r="D4376">
        <v>1.027E-2</v>
      </c>
    </row>
    <row r="4377" spans="1:4" x14ac:dyDescent="0.35">
      <c r="A4377" s="16" t="s">
        <v>4018</v>
      </c>
      <c r="B4377">
        <v>0</v>
      </c>
      <c r="C4377">
        <v>4.5300000000000002E-3</v>
      </c>
      <c r="D4377">
        <v>0</v>
      </c>
    </row>
    <row r="4378" spans="1:4" x14ac:dyDescent="0.35">
      <c r="A4378" s="16" t="s">
        <v>4019</v>
      </c>
      <c r="B4378">
        <v>0</v>
      </c>
      <c r="C4378">
        <v>3.5189999999999999E-2</v>
      </c>
      <c r="D4378">
        <v>3.5189999999999999E-2</v>
      </c>
    </row>
    <row r="4379" spans="1:4" x14ac:dyDescent="0.35">
      <c r="A4379" s="16" t="s">
        <v>4020</v>
      </c>
      <c r="B4379">
        <v>0.17</v>
      </c>
      <c r="C4379">
        <v>1.7</v>
      </c>
      <c r="D4379">
        <v>0</v>
      </c>
    </row>
    <row r="4380" spans="1:4" x14ac:dyDescent="0.35">
      <c r="A4380" s="16" t="s">
        <v>4021</v>
      </c>
      <c r="B4380">
        <v>0.25</v>
      </c>
      <c r="C4380">
        <v>3.3340000000000001</v>
      </c>
      <c r="D4380">
        <v>0</v>
      </c>
    </row>
    <row r="4381" spans="1:4" x14ac:dyDescent="0.35">
      <c r="A4381" s="16" t="s">
        <v>4022</v>
      </c>
      <c r="B4381">
        <v>0.25</v>
      </c>
      <c r="C4381">
        <v>3.6367099999999999</v>
      </c>
      <c r="D4381">
        <v>0</v>
      </c>
    </row>
    <row r="4382" spans="1:4" x14ac:dyDescent="0.35">
      <c r="A4382" s="16" t="s">
        <v>4023</v>
      </c>
      <c r="B4382">
        <v>0.16700000000000001</v>
      </c>
      <c r="C4382">
        <v>6</v>
      </c>
      <c r="D4382">
        <v>0</v>
      </c>
    </row>
    <row r="4383" spans="1:4" x14ac:dyDescent="0.35">
      <c r="A4383" s="16" t="s">
        <v>4024</v>
      </c>
      <c r="B4383">
        <v>0.21</v>
      </c>
      <c r="C4383">
        <v>0.65452999999999995</v>
      </c>
      <c r="D4383">
        <v>0</v>
      </c>
    </row>
    <row r="4384" spans="1:4" x14ac:dyDescent="0.35">
      <c r="A4384" s="16" t="s">
        <v>4025</v>
      </c>
      <c r="B4384">
        <v>0.25</v>
      </c>
      <c r="C4384">
        <v>0.25452999999999998</v>
      </c>
      <c r="D4384">
        <v>0</v>
      </c>
    </row>
    <row r="4385" spans="1:4" x14ac:dyDescent="0.35">
      <c r="A4385" s="16" t="s">
        <v>4026</v>
      </c>
      <c r="B4385">
        <v>0</v>
      </c>
      <c r="C4385">
        <v>2.5729999999999999E-2</v>
      </c>
      <c r="D4385">
        <v>0</v>
      </c>
    </row>
    <row r="4386" spans="1:4" x14ac:dyDescent="0.35">
      <c r="A4386" s="16" t="s">
        <v>4027</v>
      </c>
      <c r="B4386">
        <v>0.2</v>
      </c>
      <c r="C4386">
        <v>3.3329999999999999E-2</v>
      </c>
      <c r="D4386">
        <v>3.3329999999999999E-2</v>
      </c>
    </row>
    <row r="4387" spans="1:4" x14ac:dyDescent="0.35">
      <c r="A4387" s="16" t="s">
        <v>4028</v>
      </c>
      <c r="B4387">
        <v>1.5832999999999999</v>
      </c>
      <c r="C4387">
        <v>0.21110000000000001</v>
      </c>
      <c r="D4387">
        <v>0.21110000000000001</v>
      </c>
    </row>
    <row r="4388" spans="1:4" x14ac:dyDescent="0.35">
      <c r="A4388" s="16" t="s">
        <v>4029</v>
      </c>
      <c r="B4388">
        <v>0</v>
      </c>
      <c r="C4388">
        <v>4.5300000000000002E-3</v>
      </c>
      <c r="D4388">
        <v>0</v>
      </c>
    </row>
    <row r="4389" spans="1:4" x14ac:dyDescent="0.35">
      <c r="A4389" s="16" t="s">
        <v>4030</v>
      </c>
      <c r="B4389">
        <v>0.185</v>
      </c>
      <c r="C4389">
        <v>0.92995000000000005</v>
      </c>
      <c r="D4389">
        <v>0</v>
      </c>
    </row>
    <row r="4390" spans="1:4" x14ac:dyDescent="0.35">
      <c r="A4390" s="16" t="s">
        <v>4031</v>
      </c>
      <c r="B4390">
        <v>0.21</v>
      </c>
      <c r="C4390">
        <v>0.90452999999999995</v>
      </c>
      <c r="D4390">
        <v>0</v>
      </c>
    </row>
    <row r="4391" spans="1:4" x14ac:dyDescent="0.35">
      <c r="A4391" s="16" t="s">
        <v>4032</v>
      </c>
      <c r="B4391">
        <v>0.125</v>
      </c>
      <c r="C4391">
        <v>0.24709</v>
      </c>
      <c r="D4391">
        <v>0</v>
      </c>
    </row>
    <row r="4392" spans="1:4" x14ac:dyDescent="0.35">
      <c r="A4392" s="16" t="s">
        <v>4033</v>
      </c>
      <c r="B4392">
        <v>0</v>
      </c>
      <c r="C4392">
        <v>0</v>
      </c>
      <c r="D4392">
        <v>0</v>
      </c>
    </row>
    <row r="4393" spans="1:4" x14ac:dyDescent="0.35">
      <c r="A4393" s="16" t="s">
        <v>4034</v>
      </c>
      <c r="B4393">
        <v>0</v>
      </c>
      <c r="C4393">
        <v>4.5300000000000002E-3</v>
      </c>
      <c r="D4393">
        <v>0</v>
      </c>
    </row>
    <row r="4394" spans="1:4" x14ac:dyDescent="0.35">
      <c r="A4394" s="16" t="s">
        <v>4035</v>
      </c>
      <c r="B4394">
        <v>8.3000000000000004E-2</v>
      </c>
      <c r="C4394">
        <v>0.23</v>
      </c>
      <c r="D4394">
        <v>0</v>
      </c>
    </row>
    <row r="4395" spans="1:4" x14ac:dyDescent="0.35">
      <c r="A4395" s="16" t="s">
        <v>4036</v>
      </c>
      <c r="B4395">
        <v>0.33</v>
      </c>
      <c r="C4395">
        <v>2.8760000000000001E-2</v>
      </c>
      <c r="D4395">
        <v>2.8760000000000001E-2</v>
      </c>
    </row>
    <row r="4396" spans="1:4" x14ac:dyDescent="0.35">
      <c r="A4396" s="16" t="s">
        <v>4037</v>
      </c>
      <c r="B4396">
        <v>0</v>
      </c>
      <c r="C4396">
        <v>4.5300000000000002E-3</v>
      </c>
      <c r="D4396">
        <v>0</v>
      </c>
    </row>
    <row r="4397" spans="1:4" x14ac:dyDescent="0.35">
      <c r="A4397" s="16" t="s">
        <v>4038</v>
      </c>
      <c r="B4397">
        <v>0.16700000000000001</v>
      </c>
      <c r="C4397">
        <v>3.5181200000000001</v>
      </c>
      <c r="D4397">
        <v>0</v>
      </c>
    </row>
    <row r="4398" spans="1:4" x14ac:dyDescent="0.35">
      <c r="A4398" s="16" t="s">
        <v>4039</v>
      </c>
      <c r="B4398">
        <v>0.125</v>
      </c>
      <c r="C4398">
        <v>0.17943000000000001</v>
      </c>
      <c r="D4398">
        <v>0</v>
      </c>
    </row>
    <row r="4399" spans="1:4" x14ac:dyDescent="0.35">
      <c r="A4399" s="16" t="s">
        <v>4040</v>
      </c>
      <c r="B4399">
        <v>0.5</v>
      </c>
      <c r="C4399">
        <v>1.966E-2</v>
      </c>
      <c r="D4399">
        <v>1.966E-2</v>
      </c>
    </row>
    <row r="4400" spans="1:4" x14ac:dyDescent="0.35">
      <c r="A4400" s="16" t="s">
        <v>4041</v>
      </c>
      <c r="B4400">
        <v>0</v>
      </c>
      <c r="C4400">
        <v>3.9059999999999997E-2</v>
      </c>
      <c r="D4400">
        <v>0</v>
      </c>
    </row>
    <row r="4401" spans="1:4" x14ac:dyDescent="0.35">
      <c r="A4401" s="16">
        <v>100300</v>
      </c>
      <c r="B4401">
        <v>0.17</v>
      </c>
      <c r="C4401">
        <v>0.33100000000000002</v>
      </c>
      <c r="D4401">
        <v>0.33100000000000002</v>
      </c>
    </row>
    <row r="4402" spans="1:4" x14ac:dyDescent="0.35">
      <c r="A4402" s="16" t="s">
        <v>4042</v>
      </c>
      <c r="B4402">
        <v>0.1</v>
      </c>
      <c r="C4402">
        <v>8.3300000000000006E-3</v>
      </c>
      <c r="D4402">
        <v>8.3300000000000006E-3</v>
      </c>
    </row>
    <row r="4403" spans="1:4" x14ac:dyDescent="0.35">
      <c r="A4403" s="16">
        <v>101878</v>
      </c>
      <c r="B4403">
        <v>0.83330000000000004</v>
      </c>
      <c r="C4403">
        <v>1.9359999999999999E-2</v>
      </c>
      <c r="D4403">
        <v>1.9359999999999999E-2</v>
      </c>
    </row>
    <row r="4404" spans="1:4" x14ac:dyDescent="0.35">
      <c r="A4404" s="16" t="s">
        <v>4043</v>
      </c>
      <c r="B4404">
        <v>0.33</v>
      </c>
      <c r="C4404">
        <v>0.4</v>
      </c>
      <c r="D4404">
        <v>0</v>
      </c>
    </row>
    <row r="4405" spans="1:4" x14ac:dyDescent="0.35">
      <c r="A4405" s="16" t="s">
        <v>4044</v>
      </c>
      <c r="B4405">
        <v>0.185</v>
      </c>
      <c r="C4405">
        <v>0.51041999999999998</v>
      </c>
      <c r="D4405">
        <v>0</v>
      </c>
    </row>
    <row r="4406" spans="1:4" x14ac:dyDescent="0.35">
      <c r="A4406" s="16" t="s">
        <v>4045</v>
      </c>
      <c r="B4406">
        <v>0.17</v>
      </c>
      <c r="C4406">
        <v>2.5</v>
      </c>
      <c r="D4406">
        <v>0</v>
      </c>
    </row>
    <row r="4407" spans="1:4" x14ac:dyDescent="0.35">
      <c r="A4407" s="16" t="s">
        <v>4046</v>
      </c>
      <c r="B4407">
        <v>0</v>
      </c>
      <c r="C4407">
        <v>4.5300000000000002E-3</v>
      </c>
      <c r="D4407">
        <v>0</v>
      </c>
    </row>
    <row r="4408" spans="1:4" x14ac:dyDescent="0.35">
      <c r="A4408" s="16">
        <v>101205</v>
      </c>
      <c r="B4408">
        <v>0.63329999999999997</v>
      </c>
      <c r="C4408">
        <v>2.5430000000000001E-2</v>
      </c>
      <c r="D4408">
        <v>2.5430000000000001E-2</v>
      </c>
    </row>
    <row r="4409" spans="1:4" x14ac:dyDescent="0.35">
      <c r="A4409" s="16" t="s">
        <v>4047</v>
      </c>
      <c r="B4409">
        <v>0.21</v>
      </c>
      <c r="C4409">
        <v>0.16667000000000001</v>
      </c>
      <c r="D4409">
        <v>0.16667000000000001</v>
      </c>
    </row>
    <row r="4410" spans="1:4" x14ac:dyDescent="0.35">
      <c r="A4410" s="16" t="s">
        <v>4048</v>
      </c>
      <c r="B4410">
        <v>0.125</v>
      </c>
      <c r="C4410">
        <v>0.51719000000000004</v>
      </c>
      <c r="D4410">
        <v>0</v>
      </c>
    </row>
    <row r="4411" spans="1:4" x14ac:dyDescent="0.35">
      <c r="A4411" s="16" t="s">
        <v>4049</v>
      </c>
      <c r="B4411">
        <v>0.185</v>
      </c>
      <c r="C4411">
        <v>0.75541999999999998</v>
      </c>
      <c r="D4411">
        <v>0</v>
      </c>
    </row>
    <row r="4412" spans="1:4" x14ac:dyDescent="0.35">
      <c r="A4412" s="16" t="s">
        <v>4050</v>
      </c>
      <c r="B4412">
        <v>0.17</v>
      </c>
      <c r="C4412">
        <v>3.0181200000000001</v>
      </c>
      <c r="D4412">
        <v>0</v>
      </c>
    </row>
    <row r="4413" spans="1:4" x14ac:dyDescent="0.35">
      <c r="A4413" s="16" t="s">
        <v>4051</v>
      </c>
      <c r="B4413">
        <v>0.125</v>
      </c>
      <c r="C4413">
        <v>0.85265000000000002</v>
      </c>
      <c r="D4413">
        <v>0</v>
      </c>
    </row>
    <row r="4414" spans="1:4" x14ac:dyDescent="0.35">
      <c r="A4414" s="16" t="s">
        <v>4052</v>
      </c>
      <c r="B4414">
        <v>0.125</v>
      </c>
      <c r="C4414">
        <v>0.21723999999999999</v>
      </c>
      <c r="D4414">
        <v>0</v>
      </c>
    </row>
    <row r="4415" spans="1:4" x14ac:dyDescent="0.35">
      <c r="A4415" s="16" t="s">
        <v>4053</v>
      </c>
      <c r="B4415">
        <v>0</v>
      </c>
      <c r="C4415">
        <v>0</v>
      </c>
      <c r="D4415">
        <v>0</v>
      </c>
    </row>
    <row r="4416" spans="1:4" x14ac:dyDescent="0.35">
      <c r="A4416" s="16" t="s">
        <v>4054</v>
      </c>
      <c r="B4416">
        <v>0.68030000000000002</v>
      </c>
      <c r="C4416">
        <v>3.9309999999999998E-2</v>
      </c>
      <c r="D4416">
        <v>3.9309999999999998E-2</v>
      </c>
    </row>
    <row r="4417" spans="1:4" x14ac:dyDescent="0.35">
      <c r="A4417" s="16">
        <v>101263</v>
      </c>
      <c r="B4417">
        <v>0</v>
      </c>
      <c r="C4417">
        <v>1.2500000000000001E-2</v>
      </c>
      <c r="D4417">
        <v>1.2500000000000001E-2</v>
      </c>
    </row>
    <row r="4418" spans="1:4" x14ac:dyDescent="0.35">
      <c r="A4418" s="16" t="s">
        <v>4055</v>
      </c>
      <c r="B4418">
        <v>0</v>
      </c>
      <c r="C4418">
        <v>4.5300000000000002E-3</v>
      </c>
      <c r="D4418">
        <v>0</v>
      </c>
    </row>
    <row r="4419" spans="1:4" x14ac:dyDescent="0.35">
      <c r="A4419" s="16" t="s">
        <v>4056</v>
      </c>
      <c r="B4419">
        <v>0</v>
      </c>
      <c r="C4419">
        <v>2.887E-2</v>
      </c>
      <c r="D4419">
        <v>2.887E-2</v>
      </c>
    </row>
    <row r="4420" spans="1:4" x14ac:dyDescent="0.35">
      <c r="A4420" s="16" t="s">
        <v>4057</v>
      </c>
      <c r="B4420">
        <v>0.21</v>
      </c>
      <c r="C4420">
        <v>0.65434000000000003</v>
      </c>
      <c r="D4420">
        <v>0</v>
      </c>
    </row>
    <row r="4421" spans="1:4" x14ac:dyDescent="0.35">
      <c r="A4421" s="16" t="s">
        <v>4058</v>
      </c>
      <c r="B4421">
        <v>0.25</v>
      </c>
      <c r="C4421">
        <v>3.5</v>
      </c>
      <c r="D4421">
        <v>0</v>
      </c>
    </row>
    <row r="4422" spans="1:4" x14ac:dyDescent="0.35">
      <c r="A4422" s="16">
        <v>103921</v>
      </c>
      <c r="B4422">
        <v>0</v>
      </c>
      <c r="C4422">
        <v>1.4453</v>
      </c>
      <c r="D4422">
        <v>0</v>
      </c>
    </row>
    <row r="4423" spans="1:4" x14ac:dyDescent="0.35">
      <c r="A4423" s="16">
        <v>104416</v>
      </c>
      <c r="B4423">
        <v>0.26700000000000002</v>
      </c>
      <c r="C4423">
        <v>0.30081000000000002</v>
      </c>
      <c r="D4423">
        <v>0.30081000000000002</v>
      </c>
    </row>
    <row r="4424" spans="1:4" x14ac:dyDescent="0.35">
      <c r="A4424" s="16" t="s">
        <v>187</v>
      </c>
      <c r="B4424">
        <v>0.58330000000000004</v>
      </c>
      <c r="C4424">
        <v>2.5020000000000001E-2</v>
      </c>
      <c r="D4424">
        <v>2.5020000000000001E-2</v>
      </c>
    </row>
    <row r="4425" spans="1:4" x14ac:dyDescent="0.35">
      <c r="A4425" s="16" t="s">
        <v>4059</v>
      </c>
      <c r="B4425">
        <v>0.50029999999999997</v>
      </c>
      <c r="C4425">
        <v>0.01</v>
      </c>
      <c r="D4425">
        <v>0.01</v>
      </c>
    </row>
    <row r="4426" spans="1:4" x14ac:dyDescent="0.35">
      <c r="A4426" s="16" t="s">
        <v>4060</v>
      </c>
      <c r="B4426">
        <v>0</v>
      </c>
      <c r="C4426">
        <v>4.5300000000000002E-3</v>
      </c>
      <c r="D4426">
        <v>0</v>
      </c>
    </row>
    <row r="4427" spans="1:4" x14ac:dyDescent="0.35">
      <c r="A4427" s="16" t="s">
        <v>4061</v>
      </c>
      <c r="B4427">
        <v>0</v>
      </c>
      <c r="C4427">
        <v>4.5300000000000002E-3</v>
      </c>
      <c r="D4427">
        <v>0</v>
      </c>
    </row>
    <row r="4428" spans="1:4" x14ac:dyDescent="0.35">
      <c r="A4428" s="16" t="s">
        <v>82</v>
      </c>
      <c r="B4428">
        <v>0.125</v>
      </c>
      <c r="C4428">
        <v>0.21434</v>
      </c>
      <c r="D4428">
        <v>0</v>
      </c>
    </row>
    <row r="4429" spans="1:4" x14ac:dyDescent="0.35">
      <c r="A4429" s="16" t="s">
        <v>4062</v>
      </c>
      <c r="B4429">
        <v>0.125</v>
      </c>
      <c r="C4429">
        <v>0.08</v>
      </c>
      <c r="D4429">
        <v>0</v>
      </c>
    </row>
    <row r="4430" spans="1:4" x14ac:dyDescent="0.35">
      <c r="A4430" s="16" t="s">
        <v>4063</v>
      </c>
      <c r="B4430">
        <v>0</v>
      </c>
      <c r="C4430">
        <v>3.5189999999999999E-2</v>
      </c>
      <c r="D4430">
        <v>3.5189999999999999E-2</v>
      </c>
    </row>
    <row r="4431" spans="1:4" x14ac:dyDescent="0.35">
      <c r="A4431" s="16" t="s">
        <v>4064</v>
      </c>
      <c r="B4431">
        <v>0</v>
      </c>
      <c r="C4431">
        <v>0.21812000000000001</v>
      </c>
      <c r="D4431">
        <v>0</v>
      </c>
    </row>
    <row r="4432" spans="1:4" x14ac:dyDescent="0.35">
      <c r="A4432" s="16" t="s">
        <v>4065</v>
      </c>
      <c r="B4432">
        <v>0.16700000000000001</v>
      </c>
      <c r="C4432">
        <v>0.48031000000000001</v>
      </c>
      <c r="D4432">
        <v>0</v>
      </c>
    </row>
    <row r="4433" spans="1:4" x14ac:dyDescent="0.35">
      <c r="A4433" s="16" t="s">
        <v>4066</v>
      </c>
      <c r="B4433">
        <v>0.16700000000000001</v>
      </c>
      <c r="C4433">
        <v>0.16</v>
      </c>
      <c r="D4433">
        <v>0</v>
      </c>
    </row>
    <row r="4434" spans="1:4" x14ac:dyDescent="0.35">
      <c r="A4434" s="16" t="s">
        <v>4067</v>
      </c>
      <c r="B4434">
        <v>0.16700000000000001</v>
      </c>
      <c r="C4434">
        <v>5.5060000000000002</v>
      </c>
      <c r="D4434">
        <v>0</v>
      </c>
    </row>
    <row r="4435" spans="1:4" x14ac:dyDescent="0.35">
      <c r="A4435" s="16" t="s">
        <v>4068</v>
      </c>
      <c r="B4435">
        <v>0.16700000000000001</v>
      </c>
      <c r="C4435">
        <v>2.8933</v>
      </c>
      <c r="D4435">
        <v>0</v>
      </c>
    </row>
    <row r="4436" spans="1:4" x14ac:dyDescent="0.35">
      <c r="A4436" s="16" t="s">
        <v>4069</v>
      </c>
      <c r="B4436">
        <v>0.74329999999999996</v>
      </c>
      <c r="C4436">
        <v>8.72E-2</v>
      </c>
      <c r="D4436">
        <v>8.72E-2</v>
      </c>
    </row>
    <row r="4437" spans="1:4" x14ac:dyDescent="0.35">
      <c r="A4437" s="16" t="s">
        <v>4070</v>
      </c>
      <c r="B4437">
        <v>0.16700000000000001</v>
      </c>
      <c r="C4437">
        <v>3.0550000000000001E-2</v>
      </c>
      <c r="D4437">
        <v>3.0550000000000001E-2</v>
      </c>
    </row>
    <row r="4438" spans="1:4" x14ac:dyDescent="0.35">
      <c r="A4438" s="16">
        <v>101444</v>
      </c>
      <c r="B4438">
        <v>0.24997</v>
      </c>
      <c r="C4438">
        <v>2.111E-2</v>
      </c>
      <c r="D4438">
        <v>2.111E-2</v>
      </c>
    </row>
    <row r="4439" spans="1:4" x14ac:dyDescent="0.35">
      <c r="A4439" s="16" t="s">
        <v>4071</v>
      </c>
      <c r="B4439">
        <v>8.3000000000000004E-2</v>
      </c>
      <c r="C4439">
        <v>0.219</v>
      </c>
      <c r="D4439">
        <v>0</v>
      </c>
    </row>
    <row r="4440" spans="1:4" x14ac:dyDescent="0.35">
      <c r="A4440" s="16" t="s">
        <v>137</v>
      </c>
      <c r="B4440">
        <v>0.125</v>
      </c>
      <c r="C4440">
        <v>0.21704999999999999</v>
      </c>
      <c r="D4440">
        <v>0</v>
      </c>
    </row>
    <row r="4441" spans="1:4" x14ac:dyDescent="0.35">
      <c r="A4441" s="16" t="s">
        <v>4072</v>
      </c>
      <c r="B4441">
        <v>0</v>
      </c>
      <c r="C4441">
        <v>4.5300000000000002E-3</v>
      </c>
      <c r="D4441">
        <v>0</v>
      </c>
    </row>
    <row r="4442" spans="1:4" x14ac:dyDescent="0.35">
      <c r="A4442" s="16">
        <v>104771</v>
      </c>
      <c r="B4442">
        <v>0.51</v>
      </c>
      <c r="C4442">
        <v>0.18504000000000001</v>
      </c>
      <c r="D4442">
        <v>0.18504000000000001</v>
      </c>
    </row>
    <row r="4443" spans="1:4" x14ac:dyDescent="0.35">
      <c r="A4443" s="16" t="s">
        <v>4073</v>
      </c>
      <c r="B4443">
        <v>0.1</v>
      </c>
      <c r="C4443">
        <v>8.251E-2</v>
      </c>
      <c r="D4443">
        <v>8.251E-2</v>
      </c>
    </row>
    <row r="4444" spans="1:4" x14ac:dyDescent="0.35">
      <c r="A4444" s="16" t="s">
        <v>4074</v>
      </c>
      <c r="B4444">
        <v>0.25</v>
      </c>
      <c r="C4444">
        <v>6.02</v>
      </c>
      <c r="D4444">
        <v>0</v>
      </c>
    </row>
    <row r="4445" spans="1:4" x14ac:dyDescent="0.35">
      <c r="A4445" s="16" t="s">
        <v>4075</v>
      </c>
      <c r="B4445">
        <v>0.185</v>
      </c>
      <c r="C4445">
        <v>0.47494999999999998</v>
      </c>
      <c r="D4445">
        <v>0</v>
      </c>
    </row>
    <row r="4446" spans="1:4" x14ac:dyDescent="0.35">
      <c r="A4446" s="16" t="s">
        <v>4076</v>
      </c>
      <c r="B4446">
        <v>0.17</v>
      </c>
      <c r="C4446">
        <v>1.2181200000000001</v>
      </c>
      <c r="D4446">
        <v>0</v>
      </c>
    </row>
    <row r="4447" spans="1:4" x14ac:dyDescent="0.35">
      <c r="A4447" s="16" t="s">
        <v>4077</v>
      </c>
      <c r="B4447">
        <v>0.17</v>
      </c>
      <c r="C4447">
        <v>1.18624</v>
      </c>
      <c r="D4447">
        <v>0</v>
      </c>
    </row>
    <row r="4448" spans="1:4" x14ac:dyDescent="0.35">
      <c r="A4448" s="16" t="s">
        <v>4078</v>
      </c>
      <c r="B4448">
        <v>0.17</v>
      </c>
      <c r="C4448">
        <v>1.70906</v>
      </c>
      <c r="D4448">
        <v>0</v>
      </c>
    </row>
    <row r="4449" spans="1:4" x14ac:dyDescent="0.35">
      <c r="A4449" s="16" t="s">
        <v>4079</v>
      </c>
      <c r="B4449">
        <v>0.25</v>
      </c>
      <c r="C4449">
        <v>4.05436</v>
      </c>
      <c r="D4449">
        <v>0</v>
      </c>
    </row>
    <row r="4450" spans="1:4" x14ac:dyDescent="0.35">
      <c r="A4450" s="16" t="s">
        <v>4080</v>
      </c>
      <c r="B4450">
        <v>0.21</v>
      </c>
      <c r="C4450">
        <v>0.66810999999999998</v>
      </c>
      <c r="D4450">
        <v>0</v>
      </c>
    </row>
    <row r="4451" spans="1:4" x14ac:dyDescent="0.35">
      <c r="A4451" s="16" t="s">
        <v>4081</v>
      </c>
      <c r="B4451">
        <v>0.16700000000000001</v>
      </c>
      <c r="C4451">
        <v>8.3330000000000001E-2</v>
      </c>
      <c r="D4451">
        <v>8.3330000000000001E-2</v>
      </c>
    </row>
    <row r="4452" spans="1:4" x14ac:dyDescent="0.35">
      <c r="A4452" s="16" t="s">
        <v>4082</v>
      </c>
      <c r="B4452">
        <v>0</v>
      </c>
      <c r="C4452">
        <v>4.5300000000000002E-3</v>
      </c>
      <c r="D4452">
        <v>0</v>
      </c>
    </row>
    <row r="4453" spans="1:4" x14ac:dyDescent="0.35">
      <c r="A4453" s="16" t="s">
        <v>4083</v>
      </c>
      <c r="B4453">
        <v>1.5</v>
      </c>
      <c r="C4453">
        <v>0.13333</v>
      </c>
      <c r="D4453">
        <v>0.13333</v>
      </c>
    </row>
    <row r="4454" spans="1:4" x14ac:dyDescent="0.35">
      <c r="A4454" s="16" t="s">
        <v>4084</v>
      </c>
      <c r="B4454">
        <v>0.25</v>
      </c>
      <c r="C4454">
        <v>0.63099000000000005</v>
      </c>
      <c r="D4454">
        <v>0.63099000000000005</v>
      </c>
    </row>
    <row r="4455" spans="1:4" x14ac:dyDescent="0.35">
      <c r="A4455" s="16" t="s">
        <v>4085</v>
      </c>
      <c r="B4455">
        <v>0.25</v>
      </c>
      <c r="C4455">
        <v>6</v>
      </c>
      <c r="D4455">
        <v>0</v>
      </c>
    </row>
    <row r="4456" spans="1:4" x14ac:dyDescent="0.35">
      <c r="A4456" s="16" t="s">
        <v>4086</v>
      </c>
      <c r="B4456">
        <v>0.125</v>
      </c>
      <c r="C4456">
        <v>0.5</v>
      </c>
      <c r="D4456">
        <v>0</v>
      </c>
    </row>
    <row r="4457" spans="1:4" x14ac:dyDescent="0.35">
      <c r="A4457" s="16" t="s">
        <v>4087</v>
      </c>
      <c r="B4457">
        <v>0.17</v>
      </c>
      <c r="C4457">
        <v>1.5</v>
      </c>
      <c r="D4457">
        <v>0</v>
      </c>
    </row>
    <row r="4458" spans="1:4" x14ac:dyDescent="0.35">
      <c r="A4458" s="16">
        <v>100818</v>
      </c>
      <c r="B4458">
        <v>0.58330000000000004</v>
      </c>
      <c r="C4458">
        <v>1.2840000000000001E-2</v>
      </c>
      <c r="D4458">
        <v>1.2840000000000001E-2</v>
      </c>
    </row>
    <row r="4459" spans="1:4" x14ac:dyDescent="0.35">
      <c r="A4459" s="16">
        <v>104456</v>
      </c>
      <c r="B4459">
        <v>0.74329999999999996</v>
      </c>
      <c r="C4459">
        <v>2.4490000000000001E-2</v>
      </c>
      <c r="D4459">
        <v>2.4490000000000001E-2</v>
      </c>
    </row>
    <row r="4460" spans="1:4" x14ac:dyDescent="0.35">
      <c r="A4460" s="16" t="s">
        <v>4088</v>
      </c>
      <c r="B4460">
        <v>0</v>
      </c>
      <c r="C4460">
        <v>0.11795</v>
      </c>
      <c r="D4460">
        <v>0</v>
      </c>
    </row>
    <row r="4461" spans="1:4" x14ac:dyDescent="0.35">
      <c r="A4461" s="16" t="s">
        <v>284</v>
      </c>
      <c r="B4461">
        <v>0.58030000000000004</v>
      </c>
      <c r="C4461">
        <v>2.281E-2</v>
      </c>
      <c r="D4461">
        <v>2.281E-2</v>
      </c>
    </row>
    <row r="4462" spans="1:4" x14ac:dyDescent="0.35">
      <c r="A4462" s="16" t="s">
        <v>4089</v>
      </c>
      <c r="B4462">
        <v>0</v>
      </c>
      <c r="C4462">
        <v>4.5300000000000002E-3</v>
      </c>
      <c r="D4462">
        <v>0</v>
      </c>
    </row>
    <row r="4463" spans="1:4" x14ac:dyDescent="0.35">
      <c r="A4463" s="16" t="s">
        <v>4090</v>
      </c>
      <c r="B4463">
        <v>0</v>
      </c>
      <c r="C4463">
        <v>4.5300000000000002E-3</v>
      </c>
      <c r="D4463">
        <v>0</v>
      </c>
    </row>
    <row r="4464" spans="1:4" x14ac:dyDescent="0.35">
      <c r="A4464" s="16" t="s">
        <v>49</v>
      </c>
      <c r="B4464">
        <v>0.125</v>
      </c>
      <c r="C4464">
        <v>0.25409999999999999</v>
      </c>
      <c r="D4464">
        <v>0</v>
      </c>
    </row>
    <row r="4465" spans="1:4" x14ac:dyDescent="0.35">
      <c r="A4465" s="16" t="s">
        <v>4091</v>
      </c>
      <c r="B4465">
        <v>0.5</v>
      </c>
      <c r="C4465">
        <v>8.34</v>
      </c>
      <c r="D4465">
        <v>0</v>
      </c>
    </row>
    <row r="4466" spans="1:4" x14ac:dyDescent="0.35">
      <c r="A4466" s="16" t="s">
        <v>4092</v>
      </c>
      <c r="B4466">
        <v>0.33400000000000002</v>
      </c>
      <c r="C4466">
        <v>8.0643100000000008</v>
      </c>
      <c r="D4466">
        <v>0</v>
      </c>
    </row>
    <row r="4467" spans="1:4" x14ac:dyDescent="0.35">
      <c r="A4467" s="16" t="s">
        <v>4093</v>
      </c>
      <c r="B4467">
        <v>0.68030000000000002</v>
      </c>
      <c r="C4467">
        <v>4.5519999999999998E-2</v>
      </c>
      <c r="D4467">
        <v>4.5519999999999998E-2</v>
      </c>
    </row>
    <row r="4468" spans="1:4" x14ac:dyDescent="0.35">
      <c r="A4468" s="16" t="s">
        <v>4094</v>
      </c>
      <c r="B4468">
        <v>0</v>
      </c>
      <c r="C4468">
        <v>1.4679500000000001</v>
      </c>
      <c r="D4468">
        <v>0</v>
      </c>
    </row>
    <row r="4469" spans="1:4" x14ac:dyDescent="0.35">
      <c r="A4469" s="16" t="s">
        <v>4095</v>
      </c>
      <c r="B4469">
        <v>0.33329999999999999</v>
      </c>
      <c r="C4469">
        <v>2.3400000000000001E-3</v>
      </c>
      <c r="D4469">
        <v>2.3400000000000001E-3</v>
      </c>
    </row>
    <row r="4470" spans="1:4" x14ac:dyDescent="0.35">
      <c r="A4470" s="16">
        <v>101408</v>
      </c>
      <c r="B4470">
        <v>0</v>
      </c>
      <c r="C4470">
        <v>0.12</v>
      </c>
      <c r="D4470">
        <v>0.12</v>
      </c>
    </row>
    <row r="4471" spans="1:4" x14ac:dyDescent="0.35">
      <c r="A4471" s="16" t="s">
        <v>4096</v>
      </c>
      <c r="B4471">
        <v>0.33</v>
      </c>
      <c r="C4471">
        <v>4.0849999999999997E-2</v>
      </c>
      <c r="D4471">
        <v>4.0849999999999997E-2</v>
      </c>
    </row>
    <row r="4472" spans="1:4" x14ac:dyDescent="0.35">
      <c r="A4472" s="16" t="s">
        <v>4097</v>
      </c>
      <c r="B4472">
        <v>0.1</v>
      </c>
      <c r="C4472">
        <v>5.3929999999999999E-2</v>
      </c>
      <c r="D4472">
        <v>5.3929999999999999E-2</v>
      </c>
    </row>
    <row r="4473" spans="1:4" x14ac:dyDescent="0.35">
      <c r="A4473" s="16">
        <v>66895</v>
      </c>
      <c r="B4473">
        <v>0</v>
      </c>
      <c r="C4473">
        <v>0.33400000000000002</v>
      </c>
      <c r="D4473">
        <v>0</v>
      </c>
    </row>
    <row r="4474" spans="1:4" x14ac:dyDescent="0.35">
      <c r="A4474" s="16" t="s">
        <v>4098</v>
      </c>
      <c r="B4474">
        <v>0.125</v>
      </c>
      <c r="C4474">
        <v>0.5</v>
      </c>
      <c r="D4474">
        <v>0</v>
      </c>
    </row>
    <row r="4475" spans="1:4" x14ac:dyDescent="0.35">
      <c r="A4475" s="16" t="s">
        <v>4099</v>
      </c>
      <c r="B4475">
        <v>0.185</v>
      </c>
      <c r="C4475">
        <v>0.92542000000000002</v>
      </c>
      <c r="D4475">
        <v>0</v>
      </c>
    </row>
    <row r="4476" spans="1:4" x14ac:dyDescent="0.35">
      <c r="A4476" s="16" t="s">
        <v>4100</v>
      </c>
      <c r="B4476">
        <v>0.16700000000000001</v>
      </c>
      <c r="C4476">
        <v>3.9742899999999999</v>
      </c>
      <c r="D4476">
        <v>0</v>
      </c>
    </row>
    <row r="4477" spans="1:4" x14ac:dyDescent="0.35">
      <c r="A4477" s="16" t="s">
        <v>4101</v>
      </c>
      <c r="B4477">
        <v>0.25</v>
      </c>
      <c r="C4477">
        <v>4</v>
      </c>
      <c r="D4477">
        <v>0</v>
      </c>
    </row>
    <row r="4478" spans="1:4" x14ac:dyDescent="0.35">
      <c r="A4478" s="16" t="s">
        <v>4102</v>
      </c>
      <c r="B4478">
        <v>0</v>
      </c>
      <c r="C4478">
        <v>2.5729999999999999E-2</v>
      </c>
      <c r="D4478">
        <v>0</v>
      </c>
    </row>
    <row r="4479" spans="1:4" x14ac:dyDescent="0.35">
      <c r="A4479" s="16" t="s">
        <v>4103</v>
      </c>
      <c r="B4479">
        <v>0</v>
      </c>
      <c r="C4479">
        <v>4.5300000000000002E-3</v>
      </c>
      <c r="D4479">
        <v>0</v>
      </c>
    </row>
    <row r="4480" spans="1:4" x14ac:dyDescent="0.35">
      <c r="A4480" s="16" t="s">
        <v>4104</v>
      </c>
      <c r="B4480">
        <v>0</v>
      </c>
      <c r="C4480">
        <v>6.3589999999999994E-2</v>
      </c>
      <c r="D4480">
        <v>0</v>
      </c>
    </row>
    <row r="4481" spans="1:4" x14ac:dyDescent="0.35">
      <c r="A4481" s="16" t="s">
        <v>4105</v>
      </c>
      <c r="B4481">
        <v>0</v>
      </c>
      <c r="C4481">
        <v>4.5300000000000002E-3</v>
      </c>
      <c r="D4481">
        <v>0</v>
      </c>
    </row>
    <row r="4482" spans="1:4" x14ac:dyDescent="0.35">
      <c r="A4482" s="16" t="s">
        <v>4106</v>
      </c>
      <c r="B4482">
        <v>0.16700000000000001</v>
      </c>
      <c r="C4482">
        <v>0.47593000000000002</v>
      </c>
      <c r="D4482">
        <v>0</v>
      </c>
    </row>
    <row r="4483" spans="1:4" x14ac:dyDescent="0.35">
      <c r="A4483" s="16" t="s">
        <v>4107</v>
      </c>
      <c r="B4483">
        <v>0.125</v>
      </c>
      <c r="C4483">
        <v>0.23724000000000001</v>
      </c>
      <c r="D4483">
        <v>0</v>
      </c>
    </row>
    <row r="4484" spans="1:4" x14ac:dyDescent="0.35">
      <c r="A4484" s="16" t="s">
        <v>39</v>
      </c>
      <c r="B4484">
        <v>0.125</v>
      </c>
      <c r="C4484">
        <v>0.21704999999999999</v>
      </c>
      <c r="D4484">
        <v>0</v>
      </c>
    </row>
    <row r="4485" spans="1:4" x14ac:dyDescent="0.35">
      <c r="A4485" s="16" t="s">
        <v>4108</v>
      </c>
      <c r="B4485">
        <v>0.83030000000000004</v>
      </c>
      <c r="C4485">
        <v>0.21937999999999999</v>
      </c>
      <c r="D4485">
        <v>0.21937999999999999</v>
      </c>
    </row>
    <row r="4486" spans="1:4" x14ac:dyDescent="0.35">
      <c r="A4486" s="16" t="s">
        <v>4109</v>
      </c>
      <c r="B4486">
        <v>0</v>
      </c>
      <c r="C4486">
        <v>0</v>
      </c>
      <c r="D4486">
        <v>0</v>
      </c>
    </row>
    <row r="4487" spans="1:4" x14ac:dyDescent="0.35">
      <c r="A4487" s="16" t="s">
        <v>4110</v>
      </c>
      <c r="B4487">
        <v>0</v>
      </c>
      <c r="C4487">
        <v>4.5300000000000002E-3</v>
      </c>
      <c r="D4487">
        <v>0</v>
      </c>
    </row>
    <row r="4488" spans="1:4" x14ac:dyDescent="0.35">
      <c r="A4488" s="16" t="s">
        <v>4111</v>
      </c>
      <c r="B4488">
        <v>0</v>
      </c>
      <c r="C4488">
        <v>1.2500000000000001E-2</v>
      </c>
      <c r="D4488">
        <v>0</v>
      </c>
    </row>
    <row r="4489" spans="1:4" x14ac:dyDescent="0.35">
      <c r="A4489" s="16" t="s">
        <v>4112</v>
      </c>
      <c r="B4489">
        <v>0.17</v>
      </c>
      <c r="C4489">
        <v>2</v>
      </c>
      <c r="D4489">
        <v>0</v>
      </c>
    </row>
    <row r="4490" spans="1:4" x14ac:dyDescent="0.35">
      <c r="A4490" s="16" t="s">
        <v>4113</v>
      </c>
      <c r="B4490">
        <v>0.17</v>
      </c>
      <c r="C4490">
        <v>1.7</v>
      </c>
      <c r="D4490">
        <v>0</v>
      </c>
    </row>
    <row r="4491" spans="1:4" x14ac:dyDescent="0.35">
      <c r="A4491" s="16" t="s">
        <v>4114</v>
      </c>
      <c r="B4491">
        <v>0.33</v>
      </c>
      <c r="C4491">
        <v>2.1850000000000001E-2</v>
      </c>
      <c r="D4491">
        <v>2.1850000000000001E-2</v>
      </c>
    </row>
    <row r="4492" spans="1:4" x14ac:dyDescent="0.35">
      <c r="A4492" s="16" t="s">
        <v>4115</v>
      </c>
      <c r="B4492">
        <v>0.16700000000000001</v>
      </c>
      <c r="C4492">
        <v>6.5799999999999997E-2</v>
      </c>
      <c r="D4492">
        <v>6.5799999999999997E-2</v>
      </c>
    </row>
    <row r="4493" spans="1:4" x14ac:dyDescent="0.35">
      <c r="A4493" s="16" t="s">
        <v>4116</v>
      </c>
      <c r="B4493">
        <v>0</v>
      </c>
      <c r="C4493">
        <v>4.5300000000000002E-3</v>
      </c>
      <c r="D4493">
        <v>0</v>
      </c>
    </row>
    <row r="4494" spans="1:4" x14ac:dyDescent="0.35">
      <c r="A4494" s="16" t="s">
        <v>4117</v>
      </c>
      <c r="B4494">
        <v>0.1</v>
      </c>
      <c r="C4494">
        <v>4.0210000000000003E-2</v>
      </c>
      <c r="D4494">
        <v>4.0210000000000003E-2</v>
      </c>
    </row>
    <row r="4495" spans="1:4" x14ac:dyDescent="0.35">
      <c r="A4495" s="16" t="s">
        <v>4118</v>
      </c>
      <c r="B4495">
        <v>0</v>
      </c>
      <c r="C4495">
        <v>4.5300000000000002E-3</v>
      </c>
      <c r="D4495">
        <v>0</v>
      </c>
    </row>
    <row r="4496" spans="1:4" x14ac:dyDescent="0.35">
      <c r="A4496" s="16" t="s">
        <v>4119</v>
      </c>
      <c r="B4496">
        <v>0</v>
      </c>
      <c r="C4496">
        <v>0.35499000000000003</v>
      </c>
      <c r="D4496">
        <v>0.35499000000000003</v>
      </c>
    </row>
    <row r="4497" spans="1:4" x14ac:dyDescent="0.35">
      <c r="A4497" s="16" t="s">
        <v>4120</v>
      </c>
      <c r="B4497">
        <v>0</v>
      </c>
      <c r="C4497">
        <v>4.5300000000000002E-3</v>
      </c>
      <c r="D4497">
        <v>0</v>
      </c>
    </row>
    <row r="4498" spans="1:4" x14ac:dyDescent="0.35">
      <c r="A4498" s="16">
        <v>100163</v>
      </c>
      <c r="B4498">
        <v>0</v>
      </c>
      <c r="C4498">
        <v>0</v>
      </c>
      <c r="D4498">
        <v>0</v>
      </c>
    </row>
    <row r="4499" spans="1:4" x14ac:dyDescent="0.35">
      <c r="A4499" s="16" t="s">
        <v>4121</v>
      </c>
      <c r="B4499">
        <v>0</v>
      </c>
      <c r="C4499">
        <v>0</v>
      </c>
      <c r="D4499">
        <v>0</v>
      </c>
    </row>
    <row r="4500" spans="1:4" x14ac:dyDescent="0.35">
      <c r="A4500" s="16" t="s">
        <v>4122</v>
      </c>
      <c r="B4500">
        <v>0.25330000000000003</v>
      </c>
      <c r="C4500">
        <v>1.167E-2</v>
      </c>
      <c r="D4500">
        <v>1.167E-2</v>
      </c>
    </row>
    <row r="4501" spans="1:4" x14ac:dyDescent="0.35">
      <c r="A4501" s="16" t="s">
        <v>4123</v>
      </c>
      <c r="B4501">
        <v>0</v>
      </c>
      <c r="C4501">
        <v>4.5300000000000002E-3</v>
      </c>
      <c r="D4501">
        <v>0</v>
      </c>
    </row>
    <row r="4502" spans="1:4" x14ac:dyDescent="0.35">
      <c r="A4502" s="16" t="s">
        <v>4124</v>
      </c>
      <c r="B4502">
        <v>0</v>
      </c>
      <c r="C4502">
        <v>4.5300000000000002E-3</v>
      </c>
      <c r="D4502">
        <v>0</v>
      </c>
    </row>
    <row r="4503" spans="1:4" x14ac:dyDescent="0.35">
      <c r="A4503" s="16" t="s">
        <v>4125</v>
      </c>
      <c r="B4503">
        <v>0</v>
      </c>
      <c r="C4503">
        <v>4.5300000000000002E-3</v>
      </c>
      <c r="D4503">
        <v>0</v>
      </c>
    </row>
    <row r="4504" spans="1:4" x14ac:dyDescent="0.35">
      <c r="A4504" s="16" t="s">
        <v>4126</v>
      </c>
      <c r="B4504">
        <v>0</v>
      </c>
      <c r="C4504">
        <v>4.5300000000000002E-3</v>
      </c>
      <c r="D4504">
        <v>0</v>
      </c>
    </row>
    <row r="4505" spans="1:4" x14ac:dyDescent="0.35">
      <c r="A4505" s="16" t="s">
        <v>4127</v>
      </c>
      <c r="B4505">
        <v>0.25</v>
      </c>
      <c r="C4505">
        <v>3.5385300000000002</v>
      </c>
      <c r="D4505">
        <v>0</v>
      </c>
    </row>
    <row r="4506" spans="1:4" x14ac:dyDescent="0.35">
      <c r="A4506" s="16" t="s">
        <v>4128</v>
      </c>
      <c r="B4506">
        <v>0.6633</v>
      </c>
      <c r="C4506">
        <v>0.11020000000000001</v>
      </c>
      <c r="D4506">
        <v>0.11020000000000001</v>
      </c>
    </row>
    <row r="4507" spans="1:4" x14ac:dyDescent="0.35">
      <c r="A4507" s="16" t="s">
        <v>4129</v>
      </c>
      <c r="B4507">
        <v>0</v>
      </c>
      <c r="C4507">
        <v>4.5300000000000002E-3</v>
      </c>
      <c r="D4507">
        <v>0</v>
      </c>
    </row>
    <row r="4508" spans="1:4" x14ac:dyDescent="0.35">
      <c r="A4508" s="16" t="s">
        <v>4130</v>
      </c>
      <c r="B4508">
        <v>0</v>
      </c>
      <c r="C4508">
        <v>4.5300000000000002E-3</v>
      </c>
      <c r="D4508">
        <v>0</v>
      </c>
    </row>
    <row r="4509" spans="1:4" x14ac:dyDescent="0.35">
      <c r="A4509" s="16" t="s">
        <v>4131</v>
      </c>
      <c r="B4509">
        <v>0.185</v>
      </c>
      <c r="C4509">
        <v>0.46500000000000002</v>
      </c>
      <c r="D4509">
        <v>0</v>
      </c>
    </row>
    <row r="4510" spans="1:4" x14ac:dyDescent="0.35">
      <c r="A4510" s="16" t="s">
        <v>4132</v>
      </c>
      <c r="B4510">
        <v>0.17</v>
      </c>
      <c r="C4510">
        <v>1.85</v>
      </c>
      <c r="D4510">
        <v>0</v>
      </c>
    </row>
    <row r="4511" spans="1:4" x14ac:dyDescent="0.35">
      <c r="A4511" s="16" t="s">
        <v>4133</v>
      </c>
      <c r="B4511">
        <v>0.21</v>
      </c>
      <c r="C4511">
        <v>0.9</v>
      </c>
      <c r="D4511">
        <v>0</v>
      </c>
    </row>
    <row r="4512" spans="1:4" x14ac:dyDescent="0.35">
      <c r="A4512" s="16" t="s">
        <v>4134</v>
      </c>
      <c r="B4512">
        <v>0.125</v>
      </c>
      <c r="C4512">
        <v>0.19392999999999999</v>
      </c>
      <c r="D4512">
        <v>0</v>
      </c>
    </row>
    <row r="4513" spans="1:4" x14ac:dyDescent="0.35">
      <c r="A4513" s="16">
        <v>100052</v>
      </c>
      <c r="B4513">
        <v>0.36030000000000001</v>
      </c>
      <c r="C4513">
        <v>3.5000000000000003E-2</v>
      </c>
      <c r="D4513">
        <v>3.5000000000000003E-2</v>
      </c>
    </row>
    <row r="4514" spans="1:4" x14ac:dyDescent="0.35">
      <c r="A4514" s="16">
        <v>100060</v>
      </c>
      <c r="B4514">
        <v>0.1933</v>
      </c>
      <c r="C4514">
        <v>5.0099999999999997E-3</v>
      </c>
      <c r="D4514">
        <v>5.0099999999999997E-3</v>
      </c>
    </row>
    <row r="4515" spans="1:4" x14ac:dyDescent="0.35">
      <c r="A4515" s="16" t="s">
        <v>4135</v>
      </c>
      <c r="B4515">
        <v>0</v>
      </c>
      <c r="C4515">
        <v>0</v>
      </c>
      <c r="D4515">
        <v>0</v>
      </c>
    </row>
    <row r="4516" spans="1:4" x14ac:dyDescent="0.35">
      <c r="A4516" s="16" t="s">
        <v>4136</v>
      </c>
      <c r="B4516">
        <v>0</v>
      </c>
      <c r="C4516">
        <v>4.5300000000000002E-3</v>
      </c>
      <c r="D4516">
        <v>0</v>
      </c>
    </row>
    <row r="4517" spans="1:4" x14ac:dyDescent="0.35">
      <c r="A4517" s="16" t="s">
        <v>4137</v>
      </c>
      <c r="B4517">
        <v>0.74329999999999996</v>
      </c>
      <c r="C4517">
        <v>3.7839999999999999E-2</v>
      </c>
      <c r="D4517">
        <v>3.7839999999999999E-2</v>
      </c>
    </row>
    <row r="4518" spans="1:4" x14ac:dyDescent="0.35">
      <c r="A4518" s="16" t="s">
        <v>4138</v>
      </c>
      <c r="B4518">
        <v>0</v>
      </c>
      <c r="C4518">
        <v>4.5300000000000002E-3</v>
      </c>
      <c r="D4518">
        <v>0</v>
      </c>
    </row>
    <row r="4519" spans="1:4" x14ac:dyDescent="0.35">
      <c r="A4519" s="16" t="s">
        <v>4139</v>
      </c>
      <c r="B4519">
        <v>0</v>
      </c>
      <c r="C4519">
        <v>3.7240000000000002E-2</v>
      </c>
      <c r="D4519">
        <v>0</v>
      </c>
    </row>
    <row r="4520" spans="1:4" x14ac:dyDescent="0.35">
      <c r="A4520" s="16" t="s">
        <v>4140</v>
      </c>
      <c r="B4520">
        <v>0.17</v>
      </c>
      <c r="C4520">
        <v>1.2</v>
      </c>
      <c r="D4520">
        <v>0</v>
      </c>
    </row>
    <row r="4521" spans="1:4" x14ac:dyDescent="0.35">
      <c r="A4521" s="16" t="s">
        <v>4141</v>
      </c>
      <c r="B4521">
        <v>0.16700000000000001</v>
      </c>
      <c r="C4521">
        <v>6</v>
      </c>
      <c r="D4521">
        <v>0</v>
      </c>
    </row>
    <row r="4522" spans="1:4" x14ac:dyDescent="0.35">
      <c r="A4522" s="16" t="s">
        <v>4142</v>
      </c>
      <c r="B4522">
        <v>0.26700000000000002</v>
      </c>
      <c r="C4522">
        <v>1.57494</v>
      </c>
      <c r="D4522">
        <v>1.57494</v>
      </c>
    </row>
    <row r="4523" spans="1:4" x14ac:dyDescent="0.35">
      <c r="A4523" s="16" t="s">
        <v>4143</v>
      </c>
      <c r="B4523">
        <v>0.17</v>
      </c>
      <c r="C4523">
        <v>1.5</v>
      </c>
      <c r="D4523">
        <v>0</v>
      </c>
    </row>
    <row r="4524" spans="1:4" x14ac:dyDescent="0.35">
      <c r="A4524" s="16" t="s">
        <v>4144</v>
      </c>
      <c r="B4524">
        <v>0</v>
      </c>
      <c r="C4524">
        <v>0.04</v>
      </c>
      <c r="D4524">
        <v>0</v>
      </c>
    </row>
    <row r="4525" spans="1:4" x14ac:dyDescent="0.35">
      <c r="A4525" s="16" t="s">
        <v>4145</v>
      </c>
      <c r="B4525">
        <v>0.16700000000000001</v>
      </c>
      <c r="C4525">
        <v>2.89059</v>
      </c>
      <c r="D4525">
        <v>0</v>
      </c>
    </row>
    <row r="4526" spans="1:4" x14ac:dyDescent="0.35">
      <c r="A4526" s="16" t="s">
        <v>4146</v>
      </c>
      <c r="B4526">
        <v>0.125</v>
      </c>
      <c r="C4526">
        <v>0.31009999999999999</v>
      </c>
      <c r="D4526">
        <v>0</v>
      </c>
    </row>
    <row r="4527" spans="1:4" x14ac:dyDescent="0.35">
      <c r="A4527" s="16" t="s">
        <v>4147</v>
      </c>
      <c r="B4527">
        <v>0.16700000000000001</v>
      </c>
      <c r="C4527">
        <v>4.0834200000000003</v>
      </c>
      <c r="D4527">
        <v>8.3000000000000004E-2</v>
      </c>
    </row>
    <row r="4528" spans="1:4" x14ac:dyDescent="0.35">
      <c r="A4528" s="16">
        <v>101574</v>
      </c>
      <c r="B4528">
        <v>1.0832999999999999</v>
      </c>
      <c r="C4528">
        <v>2.444E-2</v>
      </c>
      <c r="D4528">
        <v>2.444E-2</v>
      </c>
    </row>
    <row r="4529" spans="1:4" x14ac:dyDescent="0.35">
      <c r="A4529" s="16">
        <v>103856</v>
      </c>
      <c r="B4529">
        <v>2.2833000000000001</v>
      </c>
      <c r="C4529">
        <v>0.1009</v>
      </c>
      <c r="D4529">
        <v>0.1009</v>
      </c>
    </row>
    <row r="4530" spans="1:4" x14ac:dyDescent="0.35">
      <c r="A4530" s="16" t="s">
        <v>4148</v>
      </c>
      <c r="B4530">
        <v>0</v>
      </c>
      <c r="C4530">
        <v>0</v>
      </c>
      <c r="D4530">
        <v>0</v>
      </c>
    </row>
    <row r="4531" spans="1:4" x14ac:dyDescent="0.35">
      <c r="A4531" s="16">
        <v>106098</v>
      </c>
      <c r="B4531">
        <v>0.4133</v>
      </c>
      <c r="C4531">
        <v>3.4439999999999998E-2</v>
      </c>
      <c r="D4531">
        <v>3.4439999999999998E-2</v>
      </c>
    </row>
    <row r="4532" spans="1:4" x14ac:dyDescent="0.35">
      <c r="A4532" s="16" t="s">
        <v>4149</v>
      </c>
      <c r="B4532">
        <v>0.33</v>
      </c>
      <c r="C4532">
        <v>2.5999999999999998E-4</v>
      </c>
      <c r="D4532">
        <v>2.5999999999999998E-4</v>
      </c>
    </row>
    <row r="4533" spans="1:4" x14ac:dyDescent="0.35">
      <c r="A4533" s="16" t="s">
        <v>279</v>
      </c>
      <c r="B4533">
        <v>0.1</v>
      </c>
      <c r="C4533">
        <v>6.6669999999999993E-2</v>
      </c>
      <c r="D4533">
        <v>6.6669999999999993E-2</v>
      </c>
    </row>
    <row r="4534" spans="1:4" x14ac:dyDescent="0.35">
      <c r="A4534" s="16" t="s">
        <v>4150</v>
      </c>
      <c r="B4534">
        <v>0.16700000000000001</v>
      </c>
      <c r="C4534">
        <v>3</v>
      </c>
      <c r="D4534">
        <v>0</v>
      </c>
    </row>
    <row r="4535" spans="1:4" x14ac:dyDescent="0.35">
      <c r="A4535" s="16" t="s">
        <v>4151</v>
      </c>
      <c r="B4535">
        <v>0.16700000000000001</v>
      </c>
      <c r="C4535">
        <v>0.58026</v>
      </c>
      <c r="D4535">
        <v>0</v>
      </c>
    </row>
    <row r="4536" spans="1:4" x14ac:dyDescent="0.35">
      <c r="A4536" s="16" t="s">
        <v>4152</v>
      </c>
      <c r="B4536">
        <v>0.21</v>
      </c>
      <c r="C4536">
        <v>0.68838999999999995</v>
      </c>
      <c r="D4536">
        <v>0</v>
      </c>
    </row>
    <row r="4537" spans="1:4" x14ac:dyDescent="0.35">
      <c r="A4537" s="16" t="s">
        <v>157</v>
      </c>
      <c r="B4537">
        <v>0.125</v>
      </c>
      <c r="C4537">
        <v>0.13</v>
      </c>
      <c r="D4537">
        <v>0</v>
      </c>
    </row>
    <row r="4538" spans="1:4" x14ac:dyDescent="0.35">
      <c r="A4538" s="16" t="s">
        <v>4153</v>
      </c>
      <c r="B4538">
        <v>0.9133</v>
      </c>
      <c r="C4538">
        <v>9.8309999999999995E-2</v>
      </c>
      <c r="D4538">
        <v>9.8309999999999995E-2</v>
      </c>
    </row>
    <row r="4539" spans="1:4" x14ac:dyDescent="0.35">
      <c r="A4539" s="16" t="s">
        <v>4154</v>
      </c>
      <c r="B4539">
        <v>0.33</v>
      </c>
      <c r="C4539">
        <v>1.9439999999999999E-2</v>
      </c>
      <c r="D4539">
        <v>1.9439999999999999E-2</v>
      </c>
    </row>
    <row r="4540" spans="1:4" x14ac:dyDescent="0.35">
      <c r="A4540" s="16" t="s">
        <v>4155</v>
      </c>
      <c r="B4540">
        <v>0</v>
      </c>
      <c r="C4540">
        <v>1.48878</v>
      </c>
      <c r="D4540">
        <v>0</v>
      </c>
    </row>
    <row r="4541" spans="1:4" x14ac:dyDescent="0.35">
      <c r="A4541" s="16">
        <v>103866</v>
      </c>
      <c r="B4541">
        <v>0.4133</v>
      </c>
      <c r="C4541">
        <v>4.657E-2</v>
      </c>
      <c r="D4541">
        <v>4.657E-2</v>
      </c>
    </row>
    <row r="4542" spans="1:4" x14ac:dyDescent="0.35">
      <c r="A4542" s="16">
        <v>105781</v>
      </c>
      <c r="B4542">
        <v>0</v>
      </c>
      <c r="C4542">
        <v>0.10598</v>
      </c>
      <c r="D4542">
        <v>0</v>
      </c>
    </row>
    <row r="4543" spans="1:4" x14ac:dyDescent="0.35">
      <c r="A4543" s="16" t="s">
        <v>4156</v>
      </c>
      <c r="B4543">
        <v>0</v>
      </c>
      <c r="C4543">
        <v>0</v>
      </c>
      <c r="D4543">
        <v>0</v>
      </c>
    </row>
    <row r="4544" spans="1:4" x14ac:dyDescent="0.35">
      <c r="A4544" s="16" t="s">
        <v>44</v>
      </c>
      <c r="B4544">
        <v>0.25</v>
      </c>
      <c r="C4544">
        <v>0.29359000000000002</v>
      </c>
      <c r="D4544">
        <v>0</v>
      </c>
    </row>
    <row r="4545" spans="1:4" x14ac:dyDescent="0.35">
      <c r="A4545" s="16" t="s">
        <v>4157</v>
      </c>
      <c r="B4545">
        <v>0.08</v>
      </c>
      <c r="C4545">
        <v>4.87E-2</v>
      </c>
      <c r="D4545">
        <v>4.87E-2</v>
      </c>
    </row>
    <row r="4546" spans="1:4" x14ac:dyDescent="0.35">
      <c r="A4546" s="16" t="s">
        <v>4158</v>
      </c>
      <c r="B4546">
        <v>0</v>
      </c>
      <c r="C4546">
        <v>4.5300000000000002E-3</v>
      </c>
      <c r="D4546">
        <v>0</v>
      </c>
    </row>
    <row r="4547" spans="1:4" x14ac:dyDescent="0.35">
      <c r="A4547" s="16" t="s">
        <v>4159</v>
      </c>
      <c r="B4547">
        <v>0.17</v>
      </c>
      <c r="C4547">
        <v>2</v>
      </c>
      <c r="D4547">
        <v>0</v>
      </c>
    </row>
    <row r="4548" spans="1:4" x14ac:dyDescent="0.35">
      <c r="A4548" s="16" t="s">
        <v>4160</v>
      </c>
      <c r="B4548">
        <v>0.21</v>
      </c>
      <c r="C4548">
        <v>0.90452999999999995</v>
      </c>
      <c r="D4548">
        <v>0</v>
      </c>
    </row>
    <row r="4549" spans="1:4" x14ac:dyDescent="0.35">
      <c r="A4549" s="16" t="s">
        <v>4161</v>
      </c>
      <c r="B4549">
        <v>0</v>
      </c>
      <c r="C4549">
        <v>0.03</v>
      </c>
      <c r="D4549">
        <v>0</v>
      </c>
    </row>
    <row r="4550" spans="1:4" x14ac:dyDescent="0.35">
      <c r="A4550" s="16" t="s">
        <v>4162</v>
      </c>
      <c r="B4550">
        <v>0.125</v>
      </c>
      <c r="C4550">
        <v>0.18953</v>
      </c>
      <c r="D4550">
        <v>0</v>
      </c>
    </row>
    <row r="4551" spans="1:4" x14ac:dyDescent="0.35">
      <c r="A4551" s="16" t="s">
        <v>4163</v>
      </c>
      <c r="B4551">
        <v>0.4133</v>
      </c>
      <c r="C4551">
        <v>2.2630000000000001E-2</v>
      </c>
      <c r="D4551">
        <v>2.2630000000000001E-2</v>
      </c>
    </row>
    <row r="4552" spans="1:4" x14ac:dyDescent="0.35">
      <c r="A4552" s="16" t="s">
        <v>4164</v>
      </c>
      <c r="B4552">
        <v>0</v>
      </c>
      <c r="C4552">
        <v>2.7100000000000002E-3</v>
      </c>
      <c r="D4552">
        <v>0</v>
      </c>
    </row>
    <row r="4553" spans="1:4" x14ac:dyDescent="0.35">
      <c r="A4553" s="16" t="s">
        <v>4165</v>
      </c>
      <c r="B4553">
        <v>0</v>
      </c>
      <c r="C4553">
        <v>4.2560000000000001E-2</v>
      </c>
      <c r="D4553">
        <v>4.2560000000000001E-2</v>
      </c>
    </row>
    <row r="4554" spans="1:4" x14ac:dyDescent="0.35">
      <c r="A4554" s="16" t="s">
        <v>4166</v>
      </c>
      <c r="B4554">
        <v>0.125</v>
      </c>
      <c r="C4554">
        <v>0.50438000000000005</v>
      </c>
      <c r="D4554">
        <v>0</v>
      </c>
    </row>
    <row r="4555" spans="1:4" x14ac:dyDescent="0.35">
      <c r="A4555" s="16" t="s">
        <v>4167</v>
      </c>
      <c r="B4555">
        <v>0.17</v>
      </c>
      <c r="C4555">
        <v>1.7</v>
      </c>
      <c r="D4555">
        <v>0</v>
      </c>
    </row>
    <row r="4556" spans="1:4" x14ac:dyDescent="0.35">
      <c r="A4556" s="16" t="s">
        <v>53</v>
      </c>
      <c r="B4556">
        <v>0.125</v>
      </c>
      <c r="C4556">
        <v>0.19392999999999999</v>
      </c>
      <c r="D4556">
        <v>0</v>
      </c>
    </row>
    <row r="4557" spans="1:4" x14ac:dyDescent="0.35">
      <c r="A4557" s="16" t="s">
        <v>4168</v>
      </c>
      <c r="B4557">
        <v>0</v>
      </c>
      <c r="C4557">
        <v>4.5300000000000002E-3</v>
      </c>
      <c r="D4557">
        <v>0</v>
      </c>
    </row>
    <row r="4558" spans="1:4" x14ac:dyDescent="0.35">
      <c r="A4558" s="16" t="s">
        <v>4169</v>
      </c>
      <c r="B4558">
        <v>8.3000000000000004E-2</v>
      </c>
      <c r="C4558">
        <v>0.219</v>
      </c>
      <c r="D4558">
        <v>0</v>
      </c>
    </row>
    <row r="4559" spans="1:4" x14ac:dyDescent="0.35">
      <c r="A4559" s="16" t="s">
        <v>4170</v>
      </c>
      <c r="B4559">
        <v>0.16700000000000001</v>
      </c>
      <c r="C4559">
        <v>0.45</v>
      </c>
      <c r="D4559">
        <v>0</v>
      </c>
    </row>
    <row r="4560" spans="1:4" x14ac:dyDescent="0.35">
      <c r="A4560" s="16" t="s">
        <v>4171</v>
      </c>
      <c r="B4560">
        <v>0.17</v>
      </c>
      <c r="C4560">
        <v>1.7381200000000001</v>
      </c>
      <c r="D4560">
        <v>0</v>
      </c>
    </row>
    <row r="4561" spans="1:4" x14ac:dyDescent="0.35">
      <c r="A4561" s="16" t="s">
        <v>4172</v>
      </c>
      <c r="B4561">
        <v>1.0832999999999999</v>
      </c>
      <c r="C4561">
        <v>3.5000000000000003E-2</v>
      </c>
      <c r="D4561">
        <v>3.5000000000000003E-2</v>
      </c>
    </row>
    <row r="4562" spans="1:4" x14ac:dyDescent="0.35">
      <c r="A4562" s="16" t="s">
        <v>4173</v>
      </c>
      <c r="B4562">
        <v>0</v>
      </c>
      <c r="C4562">
        <v>0</v>
      </c>
      <c r="D4562">
        <v>0</v>
      </c>
    </row>
    <row r="4563" spans="1:4" x14ac:dyDescent="0.35">
      <c r="A4563" s="16" t="s">
        <v>4174</v>
      </c>
      <c r="B4563">
        <v>0.185</v>
      </c>
      <c r="C4563">
        <v>0.75541999999999998</v>
      </c>
      <c r="D4563">
        <v>0</v>
      </c>
    </row>
    <row r="4564" spans="1:4" x14ac:dyDescent="0.35">
      <c r="A4564" s="16" t="s">
        <v>4175</v>
      </c>
      <c r="B4564">
        <v>0.25</v>
      </c>
      <c r="C4564">
        <v>2.7045300000000001</v>
      </c>
      <c r="D4564">
        <v>0</v>
      </c>
    </row>
    <row r="4565" spans="1:4" x14ac:dyDescent="0.35">
      <c r="A4565" s="16" t="s">
        <v>4176</v>
      </c>
      <c r="B4565">
        <v>0.16700000000000001</v>
      </c>
      <c r="C4565">
        <v>2</v>
      </c>
      <c r="D4565">
        <v>0</v>
      </c>
    </row>
    <row r="4566" spans="1:4" x14ac:dyDescent="0.35">
      <c r="A4566" s="16" t="s">
        <v>4177</v>
      </c>
      <c r="B4566">
        <v>0.16700000000000001</v>
      </c>
      <c r="C4566">
        <v>4</v>
      </c>
      <c r="D4566">
        <v>0</v>
      </c>
    </row>
    <row r="4567" spans="1:4" x14ac:dyDescent="0.35">
      <c r="A4567" s="16" t="s">
        <v>4178</v>
      </c>
      <c r="B4567">
        <v>0.16700000000000001</v>
      </c>
      <c r="C4567">
        <v>0.01</v>
      </c>
      <c r="D4567">
        <v>0.01</v>
      </c>
    </row>
    <row r="4568" spans="1:4" x14ac:dyDescent="0.35">
      <c r="A4568" s="16" t="s">
        <v>4179</v>
      </c>
      <c r="B4568">
        <v>0.5</v>
      </c>
      <c r="C4568">
        <v>2.6530000000000001E-2</v>
      </c>
      <c r="D4568">
        <v>0</v>
      </c>
    </row>
    <row r="4569" spans="1:4" x14ac:dyDescent="0.35">
      <c r="A4569" s="16" t="s">
        <v>4180</v>
      </c>
      <c r="B4569">
        <v>8.3000000000000004E-2</v>
      </c>
      <c r="C4569">
        <v>0.16600000000000001</v>
      </c>
      <c r="D4569">
        <v>0.16600000000000001</v>
      </c>
    </row>
    <row r="4570" spans="1:4" x14ac:dyDescent="0.35">
      <c r="A4570" s="16" t="s">
        <v>4181</v>
      </c>
      <c r="B4570">
        <v>0.6633</v>
      </c>
      <c r="C4570">
        <v>1.9019999999999999E-2</v>
      </c>
      <c r="D4570">
        <v>1.9019999999999999E-2</v>
      </c>
    </row>
    <row r="4571" spans="1:4" x14ac:dyDescent="0.35">
      <c r="A4571" s="16" t="s">
        <v>4182</v>
      </c>
      <c r="B4571">
        <v>0</v>
      </c>
      <c r="C4571">
        <v>4.5300000000000002E-3</v>
      </c>
      <c r="D4571">
        <v>0</v>
      </c>
    </row>
    <row r="4572" spans="1:4" x14ac:dyDescent="0.35">
      <c r="A4572" s="16" t="s">
        <v>4183</v>
      </c>
      <c r="B4572">
        <v>0.17</v>
      </c>
      <c r="C4572">
        <v>3.06359</v>
      </c>
      <c r="D4572">
        <v>0</v>
      </c>
    </row>
    <row r="4573" spans="1:4" x14ac:dyDescent="0.35">
      <c r="A4573" s="16" t="s">
        <v>4184</v>
      </c>
      <c r="B4573">
        <v>0</v>
      </c>
      <c r="C4573">
        <v>0.11471000000000001</v>
      </c>
      <c r="D4573">
        <v>0.11471000000000001</v>
      </c>
    </row>
    <row r="4574" spans="1:4" x14ac:dyDescent="0.35">
      <c r="A4574" s="16" t="s">
        <v>4185</v>
      </c>
      <c r="B4574">
        <v>0</v>
      </c>
      <c r="C4574">
        <v>0</v>
      </c>
      <c r="D4574">
        <v>0</v>
      </c>
    </row>
    <row r="4575" spans="1:4" x14ac:dyDescent="0.35">
      <c r="A4575" s="16">
        <v>100082</v>
      </c>
      <c r="B4575">
        <v>0.33</v>
      </c>
      <c r="C4575">
        <v>1.5010000000000001E-2</v>
      </c>
      <c r="D4575">
        <v>1.5010000000000001E-2</v>
      </c>
    </row>
    <row r="4576" spans="1:4" x14ac:dyDescent="0.35">
      <c r="A4576" s="16">
        <v>103812</v>
      </c>
      <c r="B4576">
        <v>0</v>
      </c>
      <c r="C4576">
        <v>0.59513000000000005</v>
      </c>
      <c r="D4576">
        <v>0</v>
      </c>
    </row>
    <row r="4577" spans="1:4" x14ac:dyDescent="0.35">
      <c r="A4577" s="16" t="s">
        <v>4186</v>
      </c>
      <c r="B4577">
        <v>1.3332999999999999</v>
      </c>
      <c r="C4577">
        <v>9.1109999999999997E-2</v>
      </c>
      <c r="D4577">
        <v>9.1109999999999997E-2</v>
      </c>
    </row>
    <row r="4578" spans="1:4" x14ac:dyDescent="0.35">
      <c r="A4578" s="16" t="s">
        <v>321</v>
      </c>
      <c r="B4578">
        <v>0.58030000000000004</v>
      </c>
      <c r="C4578">
        <v>1.4019999999999999E-2</v>
      </c>
      <c r="D4578">
        <v>1.4019999999999999E-2</v>
      </c>
    </row>
    <row r="4579" spans="1:4" x14ac:dyDescent="0.35">
      <c r="A4579" s="16" t="s">
        <v>4187</v>
      </c>
      <c r="B4579">
        <v>0.1</v>
      </c>
      <c r="C4579">
        <v>0.4</v>
      </c>
      <c r="D4579">
        <v>0</v>
      </c>
    </row>
    <row r="4580" spans="1:4" x14ac:dyDescent="0.35">
      <c r="A4580" s="16" t="s">
        <v>4188</v>
      </c>
      <c r="B4580">
        <v>0.17</v>
      </c>
      <c r="C4580">
        <v>1.29619</v>
      </c>
      <c r="D4580">
        <v>0</v>
      </c>
    </row>
    <row r="4581" spans="1:4" x14ac:dyDescent="0.35">
      <c r="A4581" s="16" t="s">
        <v>4189</v>
      </c>
      <c r="B4581">
        <v>0.17</v>
      </c>
      <c r="C4581">
        <v>1.8197300000000001</v>
      </c>
      <c r="D4581">
        <v>0</v>
      </c>
    </row>
    <row r="4582" spans="1:4" x14ac:dyDescent="0.35">
      <c r="A4582" s="16">
        <v>100408</v>
      </c>
      <c r="B4582">
        <v>0.4133</v>
      </c>
      <c r="C4582">
        <v>5.4099999999999999E-3</v>
      </c>
      <c r="D4582">
        <v>5.4099999999999999E-3</v>
      </c>
    </row>
    <row r="4583" spans="1:4" x14ac:dyDescent="0.35">
      <c r="A4583" s="16">
        <v>101172</v>
      </c>
      <c r="B4583">
        <v>0.83330000000000004</v>
      </c>
      <c r="C4583">
        <v>7.7640000000000001E-2</v>
      </c>
      <c r="D4583">
        <v>7.7640000000000001E-2</v>
      </c>
    </row>
    <row r="4584" spans="1:4" x14ac:dyDescent="0.35">
      <c r="A4584" s="16">
        <v>104710</v>
      </c>
      <c r="B4584">
        <v>0</v>
      </c>
      <c r="C4584">
        <v>0.33400000000000002</v>
      </c>
      <c r="D4584">
        <v>0</v>
      </c>
    </row>
    <row r="4585" spans="1:4" x14ac:dyDescent="0.35">
      <c r="A4585" s="16">
        <v>105128</v>
      </c>
      <c r="B4585">
        <v>0.33</v>
      </c>
      <c r="C4585">
        <v>6.25E-2</v>
      </c>
      <c r="D4585">
        <v>6.25E-2</v>
      </c>
    </row>
    <row r="4586" spans="1:4" x14ac:dyDescent="0.35">
      <c r="A4586" s="16" t="s">
        <v>4190</v>
      </c>
      <c r="B4586">
        <v>0.33</v>
      </c>
      <c r="C4586">
        <v>2.1839999999999998E-2</v>
      </c>
      <c r="D4586">
        <v>2.1839999999999998E-2</v>
      </c>
    </row>
    <row r="4587" spans="1:4" x14ac:dyDescent="0.35">
      <c r="A4587" s="16" t="s">
        <v>4191</v>
      </c>
      <c r="B4587">
        <v>0</v>
      </c>
      <c r="C4587">
        <v>4.5300000000000002E-3</v>
      </c>
      <c r="D4587">
        <v>0</v>
      </c>
    </row>
    <row r="4588" spans="1:4" x14ac:dyDescent="0.35">
      <c r="A4588" s="16" t="s">
        <v>4192</v>
      </c>
      <c r="B4588">
        <v>0.25</v>
      </c>
      <c r="C4588">
        <v>3.0339999999999998</v>
      </c>
      <c r="D4588">
        <v>0</v>
      </c>
    </row>
    <row r="4589" spans="1:4" x14ac:dyDescent="0.35">
      <c r="A4589" s="16" t="s">
        <v>4193</v>
      </c>
      <c r="B4589">
        <v>0.25</v>
      </c>
      <c r="C4589">
        <v>3.6367099999999999</v>
      </c>
      <c r="D4589">
        <v>0</v>
      </c>
    </row>
    <row r="4590" spans="1:4" x14ac:dyDescent="0.35">
      <c r="A4590" s="16" t="s">
        <v>4194</v>
      </c>
      <c r="B4590">
        <v>0.16700000000000001</v>
      </c>
      <c r="C4590">
        <v>4.0232000000000001</v>
      </c>
      <c r="D4590">
        <v>0</v>
      </c>
    </row>
    <row r="4591" spans="1:4" x14ac:dyDescent="0.35">
      <c r="A4591" s="16" t="s">
        <v>4195</v>
      </c>
      <c r="B4591">
        <v>0.16700000000000001</v>
      </c>
      <c r="C4591">
        <v>0.48899999999999999</v>
      </c>
      <c r="D4591">
        <v>0</v>
      </c>
    </row>
    <row r="4592" spans="1:4" x14ac:dyDescent="0.35">
      <c r="A4592" s="16" t="s">
        <v>4196</v>
      </c>
      <c r="B4592">
        <v>0</v>
      </c>
      <c r="C4592">
        <v>4.5300000000000002E-3</v>
      </c>
      <c r="D4592">
        <v>0</v>
      </c>
    </row>
    <row r="4593" spans="1:4" x14ac:dyDescent="0.35">
      <c r="A4593" s="16" t="s">
        <v>4197</v>
      </c>
      <c r="B4593">
        <v>0</v>
      </c>
      <c r="C4593">
        <v>4.5300000000000002E-3</v>
      </c>
      <c r="D4593">
        <v>0</v>
      </c>
    </row>
    <row r="4594" spans="1:4" x14ac:dyDescent="0.35">
      <c r="A4594" s="16" t="s">
        <v>4198</v>
      </c>
      <c r="B4594">
        <v>0</v>
      </c>
      <c r="C4594">
        <v>1.6670000000000001E-2</v>
      </c>
      <c r="D4594">
        <v>0</v>
      </c>
    </row>
    <row r="4595" spans="1:4" x14ac:dyDescent="0.35">
      <c r="A4595" s="16" t="s">
        <v>4199</v>
      </c>
      <c r="B4595">
        <v>0.125</v>
      </c>
      <c r="C4595">
        <v>0.45</v>
      </c>
      <c r="D4595">
        <v>0</v>
      </c>
    </row>
    <row r="4596" spans="1:4" x14ac:dyDescent="0.35">
      <c r="A4596" s="16" t="s">
        <v>4200</v>
      </c>
      <c r="B4596">
        <v>0.17</v>
      </c>
      <c r="C4596">
        <v>2.5</v>
      </c>
      <c r="D4596">
        <v>0</v>
      </c>
    </row>
    <row r="4597" spans="1:4" x14ac:dyDescent="0.35">
      <c r="A4597" s="16" t="s">
        <v>4201</v>
      </c>
      <c r="B4597">
        <v>0.16700000000000001</v>
      </c>
      <c r="C4597">
        <v>2.8634200000000001</v>
      </c>
      <c r="D4597">
        <v>0</v>
      </c>
    </row>
    <row r="4598" spans="1:4" x14ac:dyDescent="0.35">
      <c r="A4598" s="16" t="s">
        <v>4202</v>
      </c>
      <c r="B4598">
        <v>0.16700000000000001</v>
      </c>
      <c r="C4598">
        <v>0.59643000000000002</v>
      </c>
      <c r="D4598">
        <v>0</v>
      </c>
    </row>
    <row r="4599" spans="1:4" x14ac:dyDescent="0.35">
      <c r="A4599" s="16" t="s">
        <v>87</v>
      </c>
      <c r="B4599">
        <v>0.125</v>
      </c>
      <c r="C4599">
        <v>0.19023999999999999</v>
      </c>
      <c r="D4599">
        <v>0</v>
      </c>
    </row>
    <row r="4600" spans="1:4" x14ac:dyDescent="0.35">
      <c r="A4600" s="16" t="s">
        <v>4203</v>
      </c>
      <c r="B4600">
        <v>0</v>
      </c>
      <c r="C4600">
        <v>0.13788</v>
      </c>
      <c r="D4600">
        <v>0.13788</v>
      </c>
    </row>
    <row r="4601" spans="1:4" x14ac:dyDescent="0.35">
      <c r="A4601" s="16">
        <v>104728</v>
      </c>
      <c r="B4601">
        <v>0</v>
      </c>
      <c r="C4601">
        <v>0.33400000000000002</v>
      </c>
      <c r="D4601">
        <v>0</v>
      </c>
    </row>
    <row r="4602" spans="1:4" x14ac:dyDescent="0.35">
      <c r="A4602" s="16" t="s">
        <v>4204</v>
      </c>
      <c r="B4602">
        <v>0</v>
      </c>
      <c r="C4602">
        <v>4.5300000000000002E-3</v>
      </c>
      <c r="D4602">
        <v>0</v>
      </c>
    </row>
    <row r="4603" spans="1:4" x14ac:dyDescent="0.35">
      <c r="A4603" s="16" t="s">
        <v>4205</v>
      </c>
      <c r="B4603">
        <v>0</v>
      </c>
      <c r="C4603">
        <v>2.7100000000000002E-3</v>
      </c>
      <c r="D4603">
        <v>0</v>
      </c>
    </row>
    <row r="4604" spans="1:4" x14ac:dyDescent="0.35">
      <c r="A4604" s="16" t="s">
        <v>4206</v>
      </c>
      <c r="B4604">
        <v>0.16700000000000001</v>
      </c>
      <c r="C4604">
        <v>0.60729999999999995</v>
      </c>
      <c r="D4604">
        <v>0</v>
      </c>
    </row>
    <row r="4605" spans="1:4" x14ac:dyDescent="0.35">
      <c r="A4605" s="16" t="s">
        <v>4207</v>
      </c>
      <c r="B4605">
        <v>0.25</v>
      </c>
      <c r="C4605">
        <v>3.3643100000000001</v>
      </c>
      <c r="D4605">
        <v>0</v>
      </c>
    </row>
    <row r="4606" spans="1:4" x14ac:dyDescent="0.35">
      <c r="A4606" s="16" t="s">
        <v>4208</v>
      </c>
      <c r="B4606">
        <v>0.6633</v>
      </c>
      <c r="C4606">
        <v>1.2630000000000001E-2</v>
      </c>
      <c r="D4606">
        <v>1.2630000000000001E-2</v>
      </c>
    </row>
    <row r="4607" spans="1:4" x14ac:dyDescent="0.35">
      <c r="A4607" s="16">
        <v>105036</v>
      </c>
      <c r="B4607">
        <v>0.25</v>
      </c>
      <c r="C4607">
        <v>1.6660000000000001E-2</v>
      </c>
      <c r="D4607">
        <v>1.6660000000000001E-2</v>
      </c>
    </row>
    <row r="4608" spans="1:4" x14ac:dyDescent="0.35">
      <c r="A4608" s="16" t="s">
        <v>4209</v>
      </c>
      <c r="B4608">
        <v>0.58030000000000004</v>
      </c>
      <c r="C4608">
        <v>1.8749999999999999E-2</v>
      </c>
      <c r="D4608">
        <v>1.8749999999999999E-2</v>
      </c>
    </row>
    <row r="4609" spans="1:4" x14ac:dyDescent="0.35">
      <c r="A4609" s="16" t="s">
        <v>4210</v>
      </c>
      <c r="B4609">
        <v>0</v>
      </c>
      <c r="C4609">
        <v>4.5300000000000002E-3</v>
      </c>
      <c r="D4609">
        <v>0</v>
      </c>
    </row>
    <row r="4610" spans="1:4" x14ac:dyDescent="0.35">
      <c r="A4610" s="16" t="s">
        <v>4211</v>
      </c>
      <c r="B4610">
        <v>0.17</v>
      </c>
      <c r="C4610">
        <v>2.2200000000000002</v>
      </c>
      <c r="D4610">
        <v>0</v>
      </c>
    </row>
    <row r="4611" spans="1:4" x14ac:dyDescent="0.35">
      <c r="A4611" s="16" t="s">
        <v>4212</v>
      </c>
      <c r="B4611">
        <v>0.16700000000000001</v>
      </c>
      <c r="C4611">
        <v>4.0000000000000003E-5</v>
      </c>
      <c r="D4611">
        <v>0</v>
      </c>
    </row>
    <row r="4612" spans="1:4" x14ac:dyDescent="0.35">
      <c r="A4612" s="16" t="s">
        <v>158</v>
      </c>
      <c r="B4612">
        <v>0.125</v>
      </c>
      <c r="C4612">
        <v>0.17943000000000001</v>
      </c>
      <c r="D4612">
        <v>0</v>
      </c>
    </row>
    <row r="4613" spans="1:4" x14ac:dyDescent="0.35">
      <c r="A4613" s="16" t="s">
        <v>4213</v>
      </c>
      <c r="B4613">
        <v>0</v>
      </c>
      <c r="C4613">
        <v>1.2500000000000001E-2</v>
      </c>
      <c r="D4613">
        <v>0</v>
      </c>
    </row>
    <row r="4614" spans="1:4" x14ac:dyDescent="0.35">
      <c r="A4614" s="16" t="s">
        <v>4214</v>
      </c>
      <c r="B4614">
        <v>0.21</v>
      </c>
      <c r="C4614">
        <v>3.3329999999999999E-2</v>
      </c>
      <c r="D4614">
        <v>3.3329999999999999E-2</v>
      </c>
    </row>
    <row r="4615" spans="1:4" x14ac:dyDescent="0.35">
      <c r="A4615" s="16" t="s">
        <v>4215</v>
      </c>
      <c r="B4615">
        <v>0</v>
      </c>
      <c r="C4615">
        <v>4.5300000000000002E-3</v>
      </c>
      <c r="D4615">
        <v>0</v>
      </c>
    </row>
    <row r="4616" spans="1:4" x14ac:dyDescent="0.35">
      <c r="A4616" s="16" t="s">
        <v>4216</v>
      </c>
      <c r="B4616">
        <v>0.17</v>
      </c>
      <c r="C4616">
        <v>1.5</v>
      </c>
      <c r="D4616">
        <v>0</v>
      </c>
    </row>
    <row r="4617" spans="1:4" x14ac:dyDescent="0.35">
      <c r="A4617" s="16" t="s">
        <v>4217</v>
      </c>
      <c r="B4617">
        <v>0.16700000000000001</v>
      </c>
      <c r="C4617">
        <v>2.8</v>
      </c>
      <c r="D4617">
        <v>0</v>
      </c>
    </row>
    <row r="4618" spans="1:4" x14ac:dyDescent="0.35">
      <c r="A4618" s="16" t="s">
        <v>4218</v>
      </c>
      <c r="B4618">
        <v>0.125</v>
      </c>
      <c r="C4618">
        <v>0.15831999999999999</v>
      </c>
      <c r="D4618">
        <v>0</v>
      </c>
    </row>
    <row r="4619" spans="1:4" x14ac:dyDescent="0.35">
      <c r="A4619" s="16" t="s">
        <v>4219</v>
      </c>
      <c r="B4619">
        <v>1.5</v>
      </c>
      <c r="C4619">
        <v>5.2999999999999998E-4</v>
      </c>
      <c r="D4619">
        <v>5.2999999999999998E-4</v>
      </c>
    </row>
    <row r="4620" spans="1:4" x14ac:dyDescent="0.35">
      <c r="A4620" s="22">
        <v>44728</v>
      </c>
      <c r="B4620">
        <v>0.58030000000000004</v>
      </c>
      <c r="C4620">
        <v>6.3299999999999997E-3</v>
      </c>
      <c r="D4620">
        <v>6.3299999999999997E-3</v>
      </c>
    </row>
    <row r="4621" spans="1:4" x14ac:dyDescent="0.35">
      <c r="A4621" s="16" t="s">
        <v>4220</v>
      </c>
      <c r="B4621">
        <v>0.1</v>
      </c>
      <c r="C4621">
        <v>0.16667000000000001</v>
      </c>
      <c r="D4621">
        <v>0.16667000000000001</v>
      </c>
    </row>
    <row r="4622" spans="1:4" x14ac:dyDescent="0.35">
      <c r="A4622" s="16">
        <v>104971</v>
      </c>
      <c r="B4622">
        <v>0.17</v>
      </c>
      <c r="C4622">
        <v>0.11595999999999999</v>
      </c>
      <c r="D4622">
        <v>0.11595999999999999</v>
      </c>
    </row>
    <row r="4623" spans="1:4" x14ac:dyDescent="0.35">
      <c r="A4623" s="16" t="s">
        <v>4221</v>
      </c>
      <c r="B4623">
        <v>0</v>
      </c>
      <c r="C4623">
        <v>0</v>
      </c>
      <c r="D4623">
        <v>0</v>
      </c>
    </row>
    <row r="4624" spans="1:4" x14ac:dyDescent="0.35">
      <c r="A4624" s="16" t="s">
        <v>4222</v>
      </c>
      <c r="B4624">
        <v>8.3000000000000004E-2</v>
      </c>
      <c r="C4624">
        <v>0.27</v>
      </c>
      <c r="D4624">
        <v>0</v>
      </c>
    </row>
    <row r="4625" spans="1:4" x14ac:dyDescent="0.35">
      <c r="A4625" s="16">
        <v>60190</v>
      </c>
      <c r="B4625">
        <v>0</v>
      </c>
      <c r="C4625">
        <v>3.3329999999999999E-2</v>
      </c>
      <c r="D4625">
        <v>0</v>
      </c>
    </row>
    <row r="4626" spans="1:4" x14ac:dyDescent="0.35">
      <c r="A4626" s="16" t="s">
        <v>4223</v>
      </c>
      <c r="B4626">
        <v>0.185</v>
      </c>
      <c r="C4626">
        <v>0.70542000000000005</v>
      </c>
      <c r="D4626">
        <v>0</v>
      </c>
    </row>
    <row r="4627" spans="1:4" x14ac:dyDescent="0.35">
      <c r="A4627" s="16" t="s">
        <v>4224</v>
      </c>
      <c r="B4627">
        <v>0.21</v>
      </c>
      <c r="C4627">
        <v>0.20699999999999999</v>
      </c>
      <c r="D4627">
        <v>0</v>
      </c>
    </row>
    <row r="4628" spans="1:4" x14ac:dyDescent="0.35">
      <c r="A4628" s="16" t="s">
        <v>4225</v>
      </c>
      <c r="B4628">
        <v>0.21</v>
      </c>
      <c r="C4628">
        <v>0.90452999999999995</v>
      </c>
      <c r="D4628">
        <v>0</v>
      </c>
    </row>
    <row r="4629" spans="1:4" x14ac:dyDescent="0.35">
      <c r="A4629" s="16" t="s">
        <v>4226</v>
      </c>
      <c r="B4629">
        <v>0.25</v>
      </c>
      <c r="C4629">
        <v>3.52</v>
      </c>
      <c r="D4629">
        <v>0</v>
      </c>
    </row>
    <row r="4630" spans="1:4" x14ac:dyDescent="0.35">
      <c r="A4630" s="16">
        <v>104738</v>
      </c>
      <c r="B4630">
        <v>0</v>
      </c>
      <c r="C4630">
        <v>0.33400000000000002</v>
      </c>
      <c r="D4630">
        <v>0</v>
      </c>
    </row>
    <row r="4631" spans="1:4" x14ac:dyDescent="0.35">
      <c r="A4631" s="16" t="s">
        <v>4227</v>
      </c>
      <c r="B4631">
        <v>0</v>
      </c>
      <c r="C4631">
        <v>4.5300000000000002E-3</v>
      </c>
      <c r="D4631">
        <v>0</v>
      </c>
    </row>
    <row r="4632" spans="1:4" x14ac:dyDescent="0.35">
      <c r="A4632" s="16" t="s">
        <v>4228</v>
      </c>
      <c r="B4632">
        <v>8.3000000000000004E-2</v>
      </c>
      <c r="C4632">
        <v>0.39</v>
      </c>
      <c r="D4632">
        <v>0</v>
      </c>
    </row>
    <row r="4633" spans="1:4" x14ac:dyDescent="0.35">
      <c r="A4633" s="16" t="s">
        <v>4229</v>
      </c>
      <c r="B4633">
        <v>0.25</v>
      </c>
      <c r="C4633">
        <v>3.0467</v>
      </c>
      <c r="D4633">
        <v>0</v>
      </c>
    </row>
    <row r="4634" spans="1:4" x14ac:dyDescent="0.35">
      <c r="A4634" s="16" t="s">
        <v>4230</v>
      </c>
      <c r="B4634">
        <v>0.125</v>
      </c>
      <c r="C4634">
        <v>0.21723999999999999</v>
      </c>
      <c r="D4634">
        <v>0</v>
      </c>
    </row>
    <row r="4635" spans="1:4" x14ac:dyDescent="0.35">
      <c r="A4635" s="16" t="s">
        <v>4231</v>
      </c>
      <c r="B4635">
        <v>0</v>
      </c>
      <c r="C4635">
        <v>0</v>
      </c>
      <c r="D4635">
        <v>0</v>
      </c>
    </row>
    <row r="4636" spans="1:4" x14ac:dyDescent="0.35">
      <c r="A4636" s="16" t="s">
        <v>4232</v>
      </c>
      <c r="B4636">
        <v>0</v>
      </c>
      <c r="C4636">
        <v>0</v>
      </c>
      <c r="D4636">
        <v>0</v>
      </c>
    </row>
    <row r="4637" spans="1:4" x14ac:dyDescent="0.35">
      <c r="A4637" s="16" t="s">
        <v>4233</v>
      </c>
      <c r="B4637">
        <v>0</v>
      </c>
      <c r="C4637">
        <v>4.8860000000000001E-2</v>
      </c>
      <c r="D4637">
        <v>0</v>
      </c>
    </row>
    <row r="4638" spans="1:4" x14ac:dyDescent="0.35">
      <c r="A4638" s="16" t="s">
        <v>4234</v>
      </c>
      <c r="B4638">
        <v>0.125</v>
      </c>
      <c r="C4638">
        <v>0.45</v>
      </c>
      <c r="D4638">
        <v>0</v>
      </c>
    </row>
    <row r="4639" spans="1:4" x14ac:dyDescent="0.35">
      <c r="A4639" s="16" t="s">
        <v>4235</v>
      </c>
      <c r="B4639">
        <v>0.17</v>
      </c>
      <c r="C4639">
        <v>1.5952999999999999</v>
      </c>
      <c r="D4639">
        <v>0</v>
      </c>
    </row>
    <row r="4640" spans="1:4" x14ac:dyDescent="0.35">
      <c r="A4640" s="16" t="s">
        <v>4236</v>
      </c>
      <c r="B4640">
        <v>0.125</v>
      </c>
      <c r="C4640">
        <v>2.32701</v>
      </c>
      <c r="D4640">
        <v>0</v>
      </c>
    </row>
    <row r="4641" spans="1:4" x14ac:dyDescent="0.35">
      <c r="A4641" s="16" t="s">
        <v>4237</v>
      </c>
      <c r="B4641">
        <v>0.16700000000000001</v>
      </c>
      <c r="C4641">
        <v>2.8525399999999999</v>
      </c>
      <c r="D4641">
        <v>0</v>
      </c>
    </row>
    <row r="4642" spans="1:4" x14ac:dyDescent="0.35">
      <c r="A4642" s="16" t="s">
        <v>4238</v>
      </c>
      <c r="B4642">
        <v>0.16700000000000001</v>
      </c>
      <c r="C4642">
        <v>0.60711000000000004</v>
      </c>
      <c r="D4642">
        <v>0</v>
      </c>
    </row>
    <row r="4643" spans="1:4" x14ac:dyDescent="0.35">
      <c r="A4643" s="16" t="s">
        <v>4239</v>
      </c>
      <c r="B4643">
        <v>0.125</v>
      </c>
      <c r="C4643">
        <v>0.17943000000000001</v>
      </c>
      <c r="D4643">
        <v>0</v>
      </c>
    </row>
    <row r="4644" spans="1:4" x14ac:dyDescent="0.35">
      <c r="A4644" s="16" t="s">
        <v>4240</v>
      </c>
      <c r="B4644">
        <v>0.5</v>
      </c>
      <c r="C4644">
        <v>2.0830000000000001E-2</v>
      </c>
      <c r="D4644">
        <v>0</v>
      </c>
    </row>
    <row r="4645" spans="1:4" x14ac:dyDescent="0.35">
      <c r="A4645" s="16">
        <v>104029</v>
      </c>
      <c r="B4645">
        <v>0</v>
      </c>
      <c r="C4645">
        <v>0.33400000000000002</v>
      </c>
      <c r="D4645">
        <v>0</v>
      </c>
    </row>
    <row r="4646" spans="1:4" x14ac:dyDescent="0.35">
      <c r="A4646" s="16">
        <v>104415</v>
      </c>
      <c r="B4646">
        <v>0.74329999999999996</v>
      </c>
      <c r="C4646">
        <v>2.5229999999999999E-2</v>
      </c>
      <c r="D4646">
        <v>2.5229999999999999E-2</v>
      </c>
    </row>
    <row r="4647" spans="1:4" x14ac:dyDescent="0.35">
      <c r="A4647" s="16" t="s">
        <v>4241</v>
      </c>
      <c r="B4647">
        <v>0</v>
      </c>
      <c r="C4647">
        <v>4.5300000000000002E-3</v>
      </c>
      <c r="D4647">
        <v>0</v>
      </c>
    </row>
    <row r="4648" spans="1:4" x14ac:dyDescent="0.35">
      <c r="A4648" s="16" t="s">
        <v>4242</v>
      </c>
      <c r="B4648">
        <v>0</v>
      </c>
      <c r="C4648">
        <v>1.2500000000000001E-2</v>
      </c>
      <c r="D4648">
        <v>0</v>
      </c>
    </row>
    <row r="4649" spans="1:4" x14ac:dyDescent="0.35">
      <c r="A4649" s="16" t="s">
        <v>4243</v>
      </c>
      <c r="B4649">
        <v>0</v>
      </c>
      <c r="C4649">
        <v>4.5300000000000002E-3</v>
      </c>
      <c r="D4649">
        <v>0</v>
      </c>
    </row>
    <row r="4650" spans="1:4" x14ac:dyDescent="0.35">
      <c r="A4650" s="16" t="s">
        <v>4244</v>
      </c>
      <c r="B4650">
        <v>0.17</v>
      </c>
      <c r="C4650">
        <v>2.2000000000000002</v>
      </c>
      <c r="D4650">
        <v>0</v>
      </c>
    </row>
    <row r="4651" spans="1:4" x14ac:dyDescent="0.35">
      <c r="A4651" s="16" t="s">
        <v>4245</v>
      </c>
      <c r="B4651">
        <v>0.17</v>
      </c>
      <c r="C4651">
        <v>4</v>
      </c>
      <c r="D4651">
        <v>0</v>
      </c>
    </row>
    <row r="4652" spans="1:4" x14ac:dyDescent="0.35">
      <c r="A4652" s="16" t="s">
        <v>4246</v>
      </c>
      <c r="B4652">
        <v>0.21</v>
      </c>
      <c r="C4652">
        <v>0.90452999999999995</v>
      </c>
      <c r="D4652">
        <v>0</v>
      </c>
    </row>
    <row r="4653" spans="1:4" x14ac:dyDescent="0.35">
      <c r="A4653" s="16" t="s">
        <v>4247</v>
      </c>
      <c r="B4653">
        <v>0</v>
      </c>
      <c r="C4653">
        <v>4.5300000000000002E-3</v>
      </c>
      <c r="D4653">
        <v>0</v>
      </c>
    </row>
    <row r="4654" spans="1:4" x14ac:dyDescent="0.35">
      <c r="A4654" s="16" t="s">
        <v>4248</v>
      </c>
      <c r="B4654">
        <v>0</v>
      </c>
      <c r="C4654">
        <v>2.5729999999999999E-2</v>
      </c>
      <c r="D4654">
        <v>0</v>
      </c>
    </row>
    <row r="4655" spans="1:4" x14ac:dyDescent="0.35">
      <c r="A4655" s="16" t="s">
        <v>4249</v>
      </c>
      <c r="B4655">
        <v>0.21</v>
      </c>
      <c r="C4655">
        <v>3.3329999999999999E-2</v>
      </c>
      <c r="D4655">
        <v>3.3329999999999999E-2</v>
      </c>
    </row>
    <row r="4656" spans="1:4" x14ac:dyDescent="0.35">
      <c r="A4656" s="16" t="s">
        <v>4250</v>
      </c>
      <c r="B4656">
        <v>1.3332999999999999</v>
      </c>
      <c r="C4656">
        <v>7.9170000000000004E-2</v>
      </c>
      <c r="D4656">
        <v>7.9170000000000004E-2</v>
      </c>
    </row>
    <row r="4657" spans="1:4" x14ac:dyDescent="0.35">
      <c r="A4657" s="16" t="s">
        <v>4251</v>
      </c>
      <c r="B4657">
        <v>0</v>
      </c>
      <c r="C4657">
        <v>6.3400000000000001E-3</v>
      </c>
      <c r="D4657">
        <v>0</v>
      </c>
    </row>
    <row r="4658" spans="1:4" x14ac:dyDescent="0.35">
      <c r="A4658" s="16" t="s">
        <v>4252</v>
      </c>
      <c r="B4658">
        <v>0.33</v>
      </c>
      <c r="C4658">
        <v>1.5</v>
      </c>
      <c r="D4658">
        <v>0</v>
      </c>
    </row>
    <row r="4659" spans="1:4" x14ac:dyDescent="0.35">
      <c r="A4659" s="16">
        <v>104018</v>
      </c>
      <c r="B4659">
        <v>0.25</v>
      </c>
      <c r="C4659">
        <v>1.6660000000000001E-2</v>
      </c>
      <c r="D4659">
        <v>1.6660000000000001E-2</v>
      </c>
    </row>
    <row r="4660" spans="1:4" x14ac:dyDescent="0.35">
      <c r="A4660" s="16" t="s">
        <v>4253</v>
      </c>
      <c r="B4660">
        <v>1.0832999999999999</v>
      </c>
      <c r="C4660">
        <v>3.5000000000000003E-2</v>
      </c>
      <c r="D4660">
        <v>3.5000000000000003E-2</v>
      </c>
    </row>
    <row r="4661" spans="1:4" x14ac:dyDescent="0.35">
      <c r="A4661" s="16" t="s">
        <v>4254</v>
      </c>
      <c r="B4661">
        <v>0.74329999999999996</v>
      </c>
      <c r="C4661">
        <v>2.988E-2</v>
      </c>
      <c r="D4661">
        <v>2.988E-2</v>
      </c>
    </row>
    <row r="4662" spans="1:4" x14ac:dyDescent="0.35">
      <c r="A4662" s="16" t="s">
        <v>4255</v>
      </c>
      <c r="B4662">
        <v>0.17</v>
      </c>
      <c r="C4662">
        <v>1.3197300000000001</v>
      </c>
      <c r="D4662">
        <v>0</v>
      </c>
    </row>
    <row r="4663" spans="1:4" x14ac:dyDescent="0.35">
      <c r="A4663" s="16" t="s">
        <v>4256</v>
      </c>
      <c r="B4663">
        <v>0.25</v>
      </c>
      <c r="C4663">
        <v>3.3340000000000001</v>
      </c>
      <c r="D4663">
        <v>0</v>
      </c>
    </row>
    <row r="4664" spans="1:4" x14ac:dyDescent="0.35">
      <c r="A4664" s="16" t="s">
        <v>4257</v>
      </c>
      <c r="B4664">
        <v>0.25</v>
      </c>
      <c r="C4664">
        <v>3.3340000000000001</v>
      </c>
      <c r="D4664">
        <v>0</v>
      </c>
    </row>
    <row r="4665" spans="1:4" x14ac:dyDescent="0.35">
      <c r="A4665" s="16" t="s">
        <v>104</v>
      </c>
      <c r="B4665">
        <v>0.125</v>
      </c>
      <c r="C4665">
        <v>0.05</v>
      </c>
      <c r="D4665">
        <v>0</v>
      </c>
    </row>
    <row r="4666" spans="1:4" x14ac:dyDescent="0.35">
      <c r="A4666" s="16" t="s">
        <v>4258</v>
      </c>
      <c r="B4666">
        <v>0.16700000000000001</v>
      </c>
      <c r="C4666">
        <v>0.25452999999999998</v>
      </c>
      <c r="D4666">
        <v>0</v>
      </c>
    </row>
    <row r="4667" spans="1:4" x14ac:dyDescent="0.35">
      <c r="A4667" s="16" t="s">
        <v>4259</v>
      </c>
      <c r="B4667">
        <v>0</v>
      </c>
      <c r="C4667">
        <v>6.3400000000000001E-3</v>
      </c>
      <c r="D4667">
        <v>0</v>
      </c>
    </row>
    <row r="4668" spans="1:4" x14ac:dyDescent="0.35">
      <c r="A4668" s="16" t="s">
        <v>4260</v>
      </c>
      <c r="B4668">
        <v>0.33329999999999999</v>
      </c>
      <c r="C4668">
        <v>4.0499999999999998E-3</v>
      </c>
      <c r="D4668">
        <v>4.0499999999999998E-3</v>
      </c>
    </row>
    <row r="4669" spans="1:4" x14ac:dyDescent="0.35">
      <c r="A4669" s="16" t="s">
        <v>4261</v>
      </c>
      <c r="B4669">
        <v>0</v>
      </c>
      <c r="C4669">
        <v>0</v>
      </c>
      <c r="D4669">
        <v>0</v>
      </c>
    </row>
    <row r="4670" spans="1:4" x14ac:dyDescent="0.35">
      <c r="A4670" s="16" t="s">
        <v>4262</v>
      </c>
      <c r="B4670">
        <v>0</v>
      </c>
      <c r="C4670">
        <v>4.5300000000000002E-3</v>
      </c>
      <c r="D4670">
        <v>0</v>
      </c>
    </row>
    <row r="4671" spans="1:4" x14ac:dyDescent="0.35">
      <c r="A4671" s="16" t="s">
        <v>4263</v>
      </c>
      <c r="B4671">
        <v>0</v>
      </c>
      <c r="C4671">
        <v>4.5300000000000002E-3</v>
      </c>
      <c r="D4671">
        <v>0</v>
      </c>
    </row>
    <row r="4672" spans="1:4" x14ac:dyDescent="0.35">
      <c r="A4672" s="16" t="s">
        <v>4264</v>
      </c>
      <c r="B4672">
        <v>0</v>
      </c>
      <c r="C4672">
        <v>4.5300000000000002E-3</v>
      </c>
      <c r="D4672">
        <v>0</v>
      </c>
    </row>
    <row r="4673" spans="1:4" x14ac:dyDescent="0.35">
      <c r="A4673" s="16" t="s">
        <v>4265</v>
      </c>
      <c r="B4673">
        <v>0</v>
      </c>
      <c r="C4673">
        <v>4.5300000000000002E-3</v>
      </c>
      <c r="D4673">
        <v>0</v>
      </c>
    </row>
    <row r="4674" spans="1:4" x14ac:dyDescent="0.35">
      <c r="A4674" s="16" t="s">
        <v>4266</v>
      </c>
      <c r="B4674">
        <v>0</v>
      </c>
      <c r="C4674">
        <v>4.5300000000000002E-3</v>
      </c>
      <c r="D4674">
        <v>0</v>
      </c>
    </row>
    <row r="4675" spans="1:4" x14ac:dyDescent="0.35">
      <c r="A4675" s="16" t="s">
        <v>4267</v>
      </c>
      <c r="B4675">
        <v>0.16700000000000001</v>
      </c>
      <c r="C4675">
        <v>0.25</v>
      </c>
      <c r="D4675">
        <v>0</v>
      </c>
    </row>
    <row r="4676" spans="1:4" x14ac:dyDescent="0.35">
      <c r="A4676" s="16" t="s">
        <v>4268</v>
      </c>
      <c r="B4676">
        <v>0.125</v>
      </c>
      <c r="C4676">
        <v>0.20452999999999999</v>
      </c>
      <c r="D4676">
        <v>0</v>
      </c>
    </row>
    <row r="4677" spans="1:4" x14ac:dyDescent="0.35">
      <c r="A4677" s="16">
        <v>101031</v>
      </c>
      <c r="B4677">
        <v>0.4133</v>
      </c>
      <c r="C4677">
        <v>2.7000000000000001E-3</v>
      </c>
      <c r="D4677">
        <v>2.7000000000000001E-3</v>
      </c>
    </row>
    <row r="4678" spans="1:4" x14ac:dyDescent="0.35">
      <c r="A4678" s="16" t="s">
        <v>4269</v>
      </c>
      <c r="B4678">
        <v>0.74663000000000002</v>
      </c>
      <c r="C4678">
        <v>2.0799999999999999E-2</v>
      </c>
      <c r="D4678">
        <v>2.247E-2</v>
      </c>
    </row>
    <row r="4679" spans="1:4" x14ac:dyDescent="0.35">
      <c r="A4679" s="16">
        <v>104756</v>
      </c>
      <c r="B4679">
        <v>0</v>
      </c>
      <c r="C4679">
        <v>5.4200000000000003E-3</v>
      </c>
      <c r="D4679">
        <v>0</v>
      </c>
    </row>
    <row r="4680" spans="1:4" x14ac:dyDescent="0.35">
      <c r="A4680" s="16" t="s">
        <v>4270</v>
      </c>
      <c r="B4680">
        <v>0</v>
      </c>
      <c r="C4680">
        <v>4.5300000000000002E-3</v>
      </c>
      <c r="D4680">
        <v>0</v>
      </c>
    </row>
    <row r="4681" spans="1:4" x14ac:dyDescent="0.35">
      <c r="A4681" s="16" t="s">
        <v>4271</v>
      </c>
      <c r="B4681">
        <v>0</v>
      </c>
      <c r="C4681">
        <v>4.5300000000000002E-3</v>
      </c>
      <c r="D4681">
        <v>0</v>
      </c>
    </row>
    <row r="4682" spans="1:4" x14ac:dyDescent="0.35">
      <c r="A4682" s="16" t="s">
        <v>4272</v>
      </c>
      <c r="B4682">
        <v>0.16700000000000001</v>
      </c>
      <c r="C4682">
        <v>4.0661300000000002</v>
      </c>
      <c r="D4682">
        <v>0</v>
      </c>
    </row>
    <row r="4683" spans="1:4" x14ac:dyDescent="0.35">
      <c r="A4683" s="16">
        <v>101262</v>
      </c>
      <c r="B4683">
        <v>0.74633000000000005</v>
      </c>
      <c r="C4683">
        <v>2.3290000000000002E-2</v>
      </c>
      <c r="D4683">
        <v>2.3290000000000002E-2</v>
      </c>
    </row>
    <row r="4684" spans="1:4" x14ac:dyDescent="0.35">
      <c r="A4684" s="16">
        <v>105003</v>
      </c>
      <c r="B4684">
        <v>0</v>
      </c>
      <c r="C4684">
        <v>4.3589999999999997E-2</v>
      </c>
      <c r="D4684">
        <v>0</v>
      </c>
    </row>
    <row r="4685" spans="1:4" x14ac:dyDescent="0.35">
      <c r="A4685" s="16" t="s">
        <v>4273</v>
      </c>
      <c r="B4685">
        <v>0</v>
      </c>
      <c r="C4685">
        <v>0.05</v>
      </c>
      <c r="D4685">
        <v>0.05</v>
      </c>
    </row>
    <row r="4686" spans="1:4" x14ac:dyDescent="0.35">
      <c r="A4686" s="16" t="s">
        <v>4274</v>
      </c>
      <c r="B4686">
        <v>0</v>
      </c>
      <c r="C4686">
        <v>0</v>
      </c>
      <c r="D4686">
        <v>0</v>
      </c>
    </row>
    <row r="4687" spans="1:4" x14ac:dyDescent="0.35">
      <c r="A4687" s="16" t="s">
        <v>4275</v>
      </c>
      <c r="B4687">
        <v>0</v>
      </c>
      <c r="C4687">
        <v>4.5300000000000002E-3</v>
      </c>
      <c r="D4687">
        <v>0</v>
      </c>
    </row>
    <row r="4688" spans="1:4" x14ac:dyDescent="0.35">
      <c r="A4688" s="16" t="s">
        <v>4276</v>
      </c>
      <c r="B4688">
        <v>0.17</v>
      </c>
      <c r="C4688">
        <v>2.2000000000000002</v>
      </c>
      <c r="D4688">
        <v>0</v>
      </c>
    </row>
    <row r="4689" spans="1:4" x14ac:dyDescent="0.35">
      <c r="A4689" s="22">
        <v>14611</v>
      </c>
      <c r="B4689">
        <v>0.75</v>
      </c>
      <c r="C4689">
        <v>0.13667000000000001</v>
      </c>
      <c r="D4689">
        <v>0.13667000000000001</v>
      </c>
    </row>
    <row r="4690" spans="1:4" x14ac:dyDescent="0.35">
      <c r="A4690" s="16" t="s">
        <v>4277</v>
      </c>
      <c r="B4690">
        <v>0</v>
      </c>
      <c r="C4690">
        <v>8.3300000000000006E-3</v>
      </c>
      <c r="D4690">
        <v>0</v>
      </c>
    </row>
    <row r="4691" spans="1:4" x14ac:dyDescent="0.35">
      <c r="A4691" s="16" t="s">
        <v>4278</v>
      </c>
      <c r="B4691">
        <v>0</v>
      </c>
      <c r="C4691">
        <v>4.5300000000000002E-3</v>
      </c>
      <c r="D4691">
        <v>0</v>
      </c>
    </row>
    <row r="4692" spans="1:4" x14ac:dyDescent="0.35">
      <c r="A4692" s="16" t="s">
        <v>4279</v>
      </c>
      <c r="B4692">
        <v>0</v>
      </c>
      <c r="C4692">
        <v>4.5300000000000002E-3</v>
      </c>
      <c r="D4692">
        <v>0</v>
      </c>
    </row>
    <row r="4693" spans="1:4" x14ac:dyDescent="0.35">
      <c r="A4693" s="16" t="s">
        <v>4280</v>
      </c>
      <c r="B4693">
        <v>0</v>
      </c>
      <c r="C4693">
        <v>4.5300000000000002E-3</v>
      </c>
      <c r="D4693">
        <v>0</v>
      </c>
    </row>
    <row r="4694" spans="1:4" x14ac:dyDescent="0.35">
      <c r="A4694" s="16" t="s">
        <v>4281</v>
      </c>
      <c r="B4694">
        <v>0</v>
      </c>
      <c r="C4694">
        <v>4.5300000000000002E-3</v>
      </c>
      <c r="D4694">
        <v>0</v>
      </c>
    </row>
    <row r="4695" spans="1:4" x14ac:dyDescent="0.35">
      <c r="A4695" s="16" t="s">
        <v>4282</v>
      </c>
      <c r="B4695">
        <v>0.125</v>
      </c>
      <c r="C4695">
        <v>1.52718</v>
      </c>
      <c r="D4695">
        <v>0</v>
      </c>
    </row>
    <row r="4696" spans="1:4" x14ac:dyDescent="0.35">
      <c r="A4696" s="16" t="s">
        <v>4283</v>
      </c>
      <c r="B4696">
        <v>0.16700000000000001</v>
      </c>
      <c r="C4696">
        <v>4</v>
      </c>
      <c r="D4696">
        <v>0</v>
      </c>
    </row>
    <row r="4697" spans="1:4" x14ac:dyDescent="0.35">
      <c r="A4697" s="16" t="s">
        <v>4284</v>
      </c>
      <c r="B4697">
        <v>0.125</v>
      </c>
      <c r="C4697">
        <v>0.40010000000000001</v>
      </c>
      <c r="D4697">
        <v>0</v>
      </c>
    </row>
    <row r="4698" spans="1:4" x14ac:dyDescent="0.35">
      <c r="A4698" s="16" t="s">
        <v>4285</v>
      </c>
      <c r="B4698">
        <v>0.9133</v>
      </c>
      <c r="C4698">
        <v>4.1930000000000002E-2</v>
      </c>
      <c r="D4698">
        <v>4.1930000000000002E-2</v>
      </c>
    </row>
    <row r="4699" spans="1:4" x14ac:dyDescent="0.35">
      <c r="A4699" s="16">
        <v>105185</v>
      </c>
      <c r="B4699">
        <v>0</v>
      </c>
      <c r="C4699">
        <v>0</v>
      </c>
      <c r="D4699">
        <v>0</v>
      </c>
    </row>
    <row r="4700" spans="1:4" x14ac:dyDescent="0.35">
      <c r="A4700" s="16" t="s">
        <v>4286</v>
      </c>
      <c r="B4700">
        <v>8.3000000000000004E-2</v>
      </c>
      <c r="C4700">
        <v>0.44</v>
      </c>
      <c r="D4700">
        <v>0</v>
      </c>
    </row>
    <row r="4701" spans="1:4" x14ac:dyDescent="0.35">
      <c r="A4701" s="16" t="s">
        <v>4287</v>
      </c>
      <c r="B4701">
        <v>0.185</v>
      </c>
      <c r="C4701">
        <v>0.75541999999999998</v>
      </c>
      <c r="D4701">
        <v>0</v>
      </c>
    </row>
    <row r="4702" spans="1:4" x14ac:dyDescent="0.35">
      <c r="A4702" s="16" t="s">
        <v>4288</v>
      </c>
      <c r="B4702">
        <v>0.25</v>
      </c>
      <c r="C4702">
        <v>3.5339999999999998</v>
      </c>
      <c r="D4702">
        <v>0</v>
      </c>
    </row>
    <row r="4703" spans="1:4" x14ac:dyDescent="0.35">
      <c r="A4703" s="16" t="s">
        <v>4289</v>
      </c>
      <c r="B4703">
        <v>0.21</v>
      </c>
      <c r="C4703">
        <v>0.254</v>
      </c>
      <c r="D4703">
        <v>0</v>
      </c>
    </row>
    <row r="4704" spans="1:4" x14ac:dyDescent="0.35">
      <c r="A4704" s="16">
        <v>105021</v>
      </c>
      <c r="B4704">
        <v>1.06663</v>
      </c>
      <c r="C4704">
        <v>0.12667</v>
      </c>
      <c r="D4704">
        <v>0.12667</v>
      </c>
    </row>
    <row r="4705" spans="1:4" x14ac:dyDescent="0.35">
      <c r="A4705" s="16" t="s">
        <v>4290</v>
      </c>
      <c r="B4705">
        <v>1.0832999999999999</v>
      </c>
      <c r="C4705">
        <v>3.5000000000000003E-2</v>
      </c>
      <c r="D4705">
        <v>3.5000000000000003E-2</v>
      </c>
    </row>
    <row r="4706" spans="1:4" x14ac:dyDescent="0.35">
      <c r="A4706" s="16" t="s">
        <v>4291</v>
      </c>
      <c r="B4706">
        <v>0.26700000000000002</v>
      </c>
      <c r="C4706">
        <v>0.11473</v>
      </c>
      <c r="D4706">
        <v>0.11473</v>
      </c>
    </row>
    <row r="4707" spans="1:4" x14ac:dyDescent="0.35">
      <c r="A4707" s="16" t="s">
        <v>4292</v>
      </c>
      <c r="B4707">
        <v>0.21</v>
      </c>
      <c r="C4707">
        <v>0.65</v>
      </c>
      <c r="D4707">
        <v>0</v>
      </c>
    </row>
    <row r="4708" spans="1:4" x14ac:dyDescent="0.35">
      <c r="A4708" s="16" t="s">
        <v>4293</v>
      </c>
      <c r="B4708">
        <v>0.5</v>
      </c>
      <c r="C4708">
        <v>0.34</v>
      </c>
      <c r="D4708">
        <v>0.34</v>
      </c>
    </row>
    <row r="4709" spans="1:4" x14ac:dyDescent="0.35">
      <c r="A4709" s="16">
        <v>104698</v>
      </c>
      <c r="B4709">
        <v>0</v>
      </c>
      <c r="C4709">
        <v>0.25</v>
      </c>
      <c r="D4709">
        <v>0</v>
      </c>
    </row>
    <row r="4710" spans="1:4" x14ac:dyDescent="0.35">
      <c r="A4710" s="16" t="s">
        <v>4294</v>
      </c>
      <c r="B4710">
        <v>0.9133</v>
      </c>
      <c r="C4710">
        <v>0.10083</v>
      </c>
      <c r="D4710">
        <v>0.10083</v>
      </c>
    </row>
    <row r="4711" spans="1:4" x14ac:dyDescent="0.35">
      <c r="A4711" s="16" t="s">
        <v>4295</v>
      </c>
      <c r="B4711">
        <v>0.25</v>
      </c>
      <c r="C4711">
        <v>3.83853</v>
      </c>
      <c r="D4711">
        <v>0</v>
      </c>
    </row>
    <row r="4712" spans="1:4" x14ac:dyDescent="0.35">
      <c r="A4712" s="16" t="s">
        <v>123</v>
      </c>
      <c r="B4712">
        <v>0.25</v>
      </c>
      <c r="C4712">
        <v>0.26541999999999999</v>
      </c>
      <c r="D4712">
        <v>0</v>
      </c>
    </row>
    <row r="4713" spans="1:4" x14ac:dyDescent="0.35">
      <c r="A4713" s="16" t="s">
        <v>4296</v>
      </c>
      <c r="B4713">
        <v>0.25</v>
      </c>
      <c r="C4713">
        <v>4.5</v>
      </c>
      <c r="D4713">
        <v>0</v>
      </c>
    </row>
    <row r="4714" spans="1:4" x14ac:dyDescent="0.35">
      <c r="A4714" s="16" t="s">
        <v>4297</v>
      </c>
      <c r="B4714">
        <v>0.125</v>
      </c>
      <c r="C4714">
        <v>0.23</v>
      </c>
      <c r="D4714">
        <v>0</v>
      </c>
    </row>
    <row r="4715" spans="1:4" x14ac:dyDescent="0.35">
      <c r="A4715" s="16" t="s">
        <v>4298</v>
      </c>
      <c r="B4715">
        <v>0.125</v>
      </c>
      <c r="C4715">
        <v>0.18953</v>
      </c>
      <c r="D4715">
        <v>0</v>
      </c>
    </row>
    <row r="4716" spans="1:4" x14ac:dyDescent="0.35">
      <c r="A4716" s="16" t="s">
        <v>4299</v>
      </c>
      <c r="B4716">
        <v>0.68030000000000002</v>
      </c>
      <c r="C4716">
        <v>3.9309999999999998E-2</v>
      </c>
      <c r="D4716">
        <v>3.9309999999999998E-2</v>
      </c>
    </row>
    <row r="4717" spans="1:4" x14ac:dyDescent="0.35">
      <c r="A4717" s="16" t="s">
        <v>4300</v>
      </c>
      <c r="B4717">
        <v>0.58030000000000004</v>
      </c>
      <c r="C4717">
        <v>2.4539999999999999E-2</v>
      </c>
      <c r="D4717">
        <v>2.4539999999999999E-2</v>
      </c>
    </row>
    <row r="4718" spans="1:4" x14ac:dyDescent="0.35">
      <c r="A4718" s="16">
        <v>103880</v>
      </c>
      <c r="B4718">
        <v>0.5</v>
      </c>
      <c r="C4718">
        <v>1.9179999999999999E-2</v>
      </c>
      <c r="D4718">
        <v>1.9179999999999999E-2</v>
      </c>
    </row>
    <row r="4719" spans="1:4" x14ac:dyDescent="0.35">
      <c r="A4719" s="16" t="s">
        <v>219</v>
      </c>
      <c r="B4719">
        <v>0.52729999999999999</v>
      </c>
      <c r="C4719">
        <v>1.77E-2</v>
      </c>
      <c r="D4719">
        <v>1.77E-2</v>
      </c>
    </row>
    <row r="4720" spans="1:4" x14ac:dyDescent="0.35">
      <c r="A4720" s="16" t="s">
        <v>4301</v>
      </c>
      <c r="B4720">
        <v>0.4133</v>
      </c>
      <c r="C4720">
        <v>3.6540000000000003E-2</v>
      </c>
      <c r="D4720">
        <v>3.6540000000000003E-2</v>
      </c>
    </row>
    <row r="4721" spans="1:4" x14ac:dyDescent="0.35">
      <c r="A4721" s="16" t="s">
        <v>4302</v>
      </c>
      <c r="B4721">
        <v>0</v>
      </c>
      <c r="C4721">
        <v>4.5300000000000002E-3</v>
      </c>
      <c r="D4721">
        <v>0</v>
      </c>
    </row>
    <row r="4722" spans="1:4" x14ac:dyDescent="0.35">
      <c r="A4722" s="16" t="s">
        <v>4303</v>
      </c>
      <c r="B4722">
        <v>0</v>
      </c>
      <c r="C4722">
        <v>0.08</v>
      </c>
      <c r="D4722">
        <v>0</v>
      </c>
    </row>
    <row r="4723" spans="1:4" x14ac:dyDescent="0.35">
      <c r="A4723" s="16" t="s">
        <v>4304</v>
      </c>
      <c r="B4723">
        <v>0.25</v>
      </c>
      <c r="C4723">
        <v>3.0430600000000001</v>
      </c>
      <c r="D4723">
        <v>0</v>
      </c>
    </row>
    <row r="4724" spans="1:4" x14ac:dyDescent="0.35">
      <c r="A4724" s="16" t="s">
        <v>4305</v>
      </c>
      <c r="B4724">
        <v>0.125</v>
      </c>
      <c r="C4724">
        <v>0.21</v>
      </c>
      <c r="D4724">
        <v>0</v>
      </c>
    </row>
    <row r="4725" spans="1:4" x14ac:dyDescent="0.35">
      <c r="A4725" s="16">
        <v>100162</v>
      </c>
      <c r="B4725">
        <v>0.21</v>
      </c>
      <c r="C4725">
        <v>4.6580000000000003E-2</v>
      </c>
      <c r="D4725">
        <v>4.6580000000000003E-2</v>
      </c>
    </row>
    <row r="4726" spans="1:4" x14ac:dyDescent="0.35">
      <c r="A4726" s="16" t="s">
        <v>4306</v>
      </c>
      <c r="B4726">
        <v>0</v>
      </c>
      <c r="C4726">
        <v>5.0000000000000001E-3</v>
      </c>
      <c r="D4726">
        <v>0</v>
      </c>
    </row>
    <row r="4727" spans="1:4" x14ac:dyDescent="0.35">
      <c r="A4727" s="16" t="s">
        <v>4307</v>
      </c>
      <c r="B4727">
        <v>0.74329999999999996</v>
      </c>
      <c r="C4727">
        <v>3.5000000000000003E-2</v>
      </c>
      <c r="D4727">
        <v>3.5000000000000003E-2</v>
      </c>
    </row>
    <row r="4728" spans="1:4" x14ac:dyDescent="0.35">
      <c r="A4728" s="16" t="s">
        <v>4308</v>
      </c>
      <c r="B4728">
        <v>0</v>
      </c>
      <c r="C4728">
        <v>4.5300000000000002E-3</v>
      </c>
      <c r="D4728">
        <v>0</v>
      </c>
    </row>
    <row r="4729" spans="1:4" x14ac:dyDescent="0.35">
      <c r="A4729" s="16" t="s">
        <v>4309</v>
      </c>
      <c r="B4729">
        <v>0</v>
      </c>
      <c r="C4729">
        <v>4.5300000000000002E-3</v>
      </c>
      <c r="D4729">
        <v>0</v>
      </c>
    </row>
    <row r="4730" spans="1:4" x14ac:dyDescent="0.35">
      <c r="A4730" s="16" t="s">
        <v>4310</v>
      </c>
      <c r="B4730">
        <v>0.16700000000000001</v>
      </c>
      <c r="C4730">
        <v>4</v>
      </c>
      <c r="D4730">
        <v>0</v>
      </c>
    </row>
    <row r="4731" spans="1:4" x14ac:dyDescent="0.35">
      <c r="A4731" s="16" t="s">
        <v>4311</v>
      </c>
      <c r="B4731">
        <v>0.16700000000000001</v>
      </c>
      <c r="C4731">
        <v>2.8634200000000001</v>
      </c>
      <c r="D4731">
        <v>0</v>
      </c>
    </row>
    <row r="4732" spans="1:4" x14ac:dyDescent="0.35">
      <c r="A4732" s="16" t="s">
        <v>4312</v>
      </c>
      <c r="B4732">
        <v>0.16700000000000001</v>
      </c>
      <c r="C4732">
        <v>0.59643000000000002</v>
      </c>
      <c r="D4732">
        <v>0</v>
      </c>
    </row>
    <row r="4733" spans="1:4" x14ac:dyDescent="0.35">
      <c r="A4733" s="16">
        <v>100292</v>
      </c>
      <c r="B4733">
        <v>0.17</v>
      </c>
      <c r="C4733">
        <v>0.11595999999999999</v>
      </c>
      <c r="D4733">
        <v>0.11595999999999999</v>
      </c>
    </row>
    <row r="4734" spans="1:4" x14ac:dyDescent="0.35">
      <c r="A4734" s="16" t="s">
        <v>4313</v>
      </c>
      <c r="B4734">
        <v>0</v>
      </c>
      <c r="C4734">
        <v>0</v>
      </c>
      <c r="D4734">
        <v>0</v>
      </c>
    </row>
    <row r="4735" spans="1:4" x14ac:dyDescent="0.35">
      <c r="A4735" s="16" t="s">
        <v>4314</v>
      </c>
      <c r="B4735">
        <v>0</v>
      </c>
      <c r="C4735">
        <v>7.2650000000000006E-2</v>
      </c>
      <c r="D4735">
        <v>0</v>
      </c>
    </row>
    <row r="4736" spans="1:4" x14ac:dyDescent="0.35">
      <c r="A4736" s="16" t="s">
        <v>4315</v>
      </c>
      <c r="B4736">
        <v>0</v>
      </c>
      <c r="C4736">
        <v>4.5300000000000002E-3</v>
      </c>
      <c r="D4736">
        <v>0</v>
      </c>
    </row>
    <row r="4737" spans="1:4" x14ac:dyDescent="0.35">
      <c r="A4737" s="16" t="s">
        <v>4316</v>
      </c>
      <c r="B4737">
        <v>0</v>
      </c>
      <c r="C4737">
        <v>1.6E-2</v>
      </c>
      <c r="D4737">
        <v>0</v>
      </c>
    </row>
    <row r="4738" spans="1:4" x14ac:dyDescent="0.35">
      <c r="A4738" s="16" t="s">
        <v>4317</v>
      </c>
      <c r="B4738">
        <v>0.25</v>
      </c>
      <c r="C4738">
        <v>8</v>
      </c>
      <c r="D4738">
        <v>0</v>
      </c>
    </row>
    <row r="4739" spans="1:4" x14ac:dyDescent="0.35">
      <c r="A4739" s="16" t="s">
        <v>4318</v>
      </c>
      <c r="B4739">
        <v>0.185</v>
      </c>
      <c r="C4739">
        <v>0.95</v>
      </c>
      <c r="D4739">
        <v>0</v>
      </c>
    </row>
    <row r="4740" spans="1:4" x14ac:dyDescent="0.35">
      <c r="A4740" s="16" t="s">
        <v>4319</v>
      </c>
      <c r="B4740">
        <v>0.33</v>
      </c>
      <c r="C4740">
        <v>5</v>
      </c>
      <c r="D4740">
        <v>0</v>
      </c>
    </row>
    <row r="4741" spans="1:4" x14ac:dyDescent="0.35">
      <c r="A4741" s="16" t="s">
        <v>4320</v>
      </c>
      <c r="B4741">
        <v>0</v>
      </c>
      <c r="C4741">
        <v>0</v>
      </c>
      <c r="D4741">
        <v>0</v>
      </c>
    </row>
    <row r="4742" spans="1:4" x14ac:dyDescent="0.35">
      <c r="A4742" s="16" t="s">
        <v>4321</v>
      </c>
      <c r="B4742">
        <v>0.75</v>
      </c>
      <c r="C4742">
        <v>4.9230000000000003E-2</v>
      </c>
      <c r="D4742">
        <v>4.9230000000000003E-2</v>
      </c>
    </row>
    <row r="4743" spans="1:4" x14ac:dyDescent="0.35">
      <c r="A4743" s="16" t="s">
        <v>4322</v>
      </c>
      <c r="B4743">
        <v>0.25</v>
      </c>
      <c r="C4743">
        <v>8.0999999999999996E-3</v>
      </c>
      <c r="D4743">
        <v>8.0999999999999996E-3</v>
      </c>
    </row>
    <row r="4744" spans="1:4" x14ac:dyDescent="0.35">
      <c r="A4744" s="16" t="s">
        <v>4323</v>
      </c>
      <c r="B4744">
        <v>0.5</v>
      </c>
      <c r="C4744">
        <v>0.45865</v>
      </c>
      <c r="D4744">
        <v>0.45865</v>
      </c>
    </row>
    <row r="4745" spans="1:4" x14ac:dyDescent="0.35">
      <c r="A4745" s="16" t="s">
        <v>4324</v>
      </c>
      <c r="B4745">
        <v>0.66662999999999994</v>
      </c>
      <c r="C4745">
        <v>2.3050000000000001E-2</v>
      </c>
      <c r="D4745">
        <v>2.3050000000000001E-2</v>
      </c>
    </row>
    <row r="4746" spans="1:4" x14ac:dyDescent="0.35">
      <c r="A4746" s="16" t="s">
        <v>4325</v>
      </c>
      <c r="B4746">
        <v>0</v>
      </c>
      <c r="C4746">
        <v>4.5300000000000002E-3</v>
      </c>
      <c r="D4746">
        <v>0</v>
      </c>
    </row>
    <row r="4747" spans="1:4" x14ac:dyDescent="0.35">
      <c r="A4747" s="16" t="s">
        <v>4326</v>
      </c>
      <c r="B4747">
        <v>0</v>
      </c>
      <c r="C4747">
        <v>4.5300000000000002E-3</v>
      </c>
      <c r="D4747">
        <v>0</v>
      </c>
    </row>
    <row r="4748" spans="1:4" x14ac:dyDescent="0.35">
      <c r="A4748" s="16" t="s">
        <v>4327</v>
      </c>
      <c r="B4748">
        <v>0</v>
      </c>
      <c r="C4748">
        <v>4.5300000000000002E-3</v>
      </c>
      <c r="D4748">
        <v>0</v>
      </c>
    </row>
    <row r="4749" spans="1:4" x14ac:dyDescent="0.35">
      <c r="A4749" s="16" t="s">
        <v>4328</v>
      </c>
      <c r="B4749">
        <v>0.125</v>
      </c>
      <c r="C4749">
        <v>0.50438000000000005</v>
      </c>
      <c r="D4749">
        <v>0</v>
      </c>
    </row>
    <row r="4750" spans="1:4" x14ac:dyDescent="0.35">
      <c r="A4750" s="16" t="s">
        <v>4329</v>
      </c>
      <c r="B4750">
        <v>0.16700000000000001</v>
      </c>
      <c r="C4750">
        <v>0.45</v>
      </c>
      <c r="D4750">
        <v>0</v>
      </c>
    </row>
    <row r="4751" spans="1:4" x14ac:dyDescent="0.35">
      <c r="A4751" s="16" t="s">
        <v>4330</v>
      </c>
      <c r="B4751">
        <v>0.185</v>
      </c>
      <c r="C4751">
        <v>0.47042</v>
      </c>
      <c r="D4751">
        <v>0</v>
      </c>
    </row>
    <row r="4752" spans="1:4" x14ac:dyDescent="0.35">
      <c r="A4752" s="16" t="s">
        <v>4331</v>
      </c>
      <c r="B4752">
        <v>0.25</v>
      </c>
      <c r="C4752">
        <v>0.2</v>
      </c>
      <c r="D4752">
        <v>0</v>
      </c>
    </row>
    <row r="4753" spans="1:4" x14ac:dyDescent="0.35">
      <c r="A4753" s="16" t="s">
        <v>4332</v>
      </c>
      <c r="B4753">
        <v>0.25</v>
      </c>
      <c r="C4753">
        <v>3.32</v>
      </c>
      <c r="D4753">
        <v>0</v>
      </c>
    </row>
    <row r="4754" spans="1:4" x14ac:dyDescent="0.35">
      <c r="A4754" s="16" t="s">
        <v>4333</v>
      </c>
      <c r="B4754">
        <v>0</v>
      </c>
      <c r="C4754">
        <v>2.7100000000000002E-3</v>
      </c>
      <c r="D4754">
        <v>0</v>
      </c>
    </row>
    <row r="4755" spans="1:4" x14ac:dyDescent="0.35">
      <c r="A4755" s="16" t="s">
        <v>4334</v>
      </c>
      <c r="B4755">
        <v>0</v>
      </c>
      <c r="C4755">
        <v>2.7100000000000002E-3</v>
      </c>
      <c r="D4755">
        <v>0</v>
      </c>
    </row>
    <row r="4756" spans="1:4" x14ac:dyDescent="0.35">
      <c r="A4756" s="16" t="s">
        <v>4335</v>
      </c>
      <c r="B4756">
        <v>0.25</v>
      </c>
      <c r="C4756">
        <v>3.3340000000000001</v>
      </c>
      <c r="D4756">
        <v>0</v>
      </c>
    </row>
    <row r="4757" spans="1:4" x14ac:dyDescent="0.35">
      <c r="A4757" s="16" t="s">
        <v>4336</v>
      </c>
      <c r="B4757">
        <v>0.25</v>
      </c>
      <c r="C4757">
        <v>0.25541999999999998</v>
      </c>
      <c r="D4757">
        <v>0</v>
      </c>
    </row>
    <row r="4758" spans="1:4" x14ac:dyDescent="0.35">
      <c r="A4758" s="16">
        <v>100078</v>
      </c>
      <c r="B4758">
        <v>0.16700000000000001</v>
      </c>
      <c r="C4758">
        <v>0.03</v>
      </c>
      <c r="D4758">
        <v>0.03</v>
      </c>
    </row>
    <row r="4759" spans="1:4" x14ac:dyDescent="0.35">
      <c r="A4759" s="16" t="s">
        <v>4337</v>
      </c>
      <c r="B4759">
        <v>0.1</v>
      </c>
      <c r="C4759">
        <v>0.11</v>
      </c>
      <c r="D4759">
        <v>0.11</v>
      </c>
    </row>
    <row r="4760" spans="1:4" x14ac:dyDescent="0.35">
      <c r="A4760" s="16" t="s">
        <v>4338</v>
      </c>
      <c r="B4760">
        <v>0.16700000000000001</v>
      </c>
      <c r="C4760">
        <v>9.1670000000000001E-2</v>
      </c>
      <c r="D4760">
        <v>9.1670000000000001E-2</v>
      </c>
    </row>
    <row r="4761" spans="1:4" x14ac:dyDescent="0.35">
      <c r="A4761" s="16" t="s">
        <v>4339</v>
      </c>
      <c r="B4761">
        <v>8.3000000000000004E-2</v>
      </c>
      <c r="C4761">
        <v>0.219</v>
      </c>
      <c r="D4761">
        <v>0</v>
      </c>
    </row>
    <row r="4762" spans="1:4" x14ac:dyDescent="0.35">
      <c r="A4762" s="16" t="s">
        <v>4340</v>
      </c>
      <c r="B4762">
        <v>0</v>
      </c>
      <c r="C4762">
        <v>4.5300000000000002E-3</v>
      </c>
      <c r="D4762">
        <v>0</v>
      </c>
    </row>
    <row r="4763" spans="1:4" x14ac:dyDescent="0.35">
      <c r="A4763" s="16" t="s">
        <v>4341</v>
      </c>
      <c r="B4763">
        <v>0.17</v>
      </c>
      <c r="C4763">
        <v>1.5</v>
      </c>
      <c r="D4763">
        <v>0</v>
      </c>
    </row>
    <row r="4764" spans="1:4" x14ac:dyDescent="0.35">
      <c r="A4764" s="16" t="s">
        <v>4342</v>
      </c>
      <c r="B4764">
        <v>0.25</v>
      </c>
      <c r="C4764">
        <v>2.9</v>
      </c>
      <c r="D4764">
        <v>0</v>
      </c>
    </row>
    <row r="4765" spans="1:4" x14ac:dyDescent="0.35">
      <c r="A4765" s="16" t="s">
        <v>4343</v>
      </c>
      <c r="B4765">
        <v>0.1</v>
      </c>
      <c r="C4765">
        <v>0.01</v>
      </c>
      <c r="D4765">
        <v>0.01</v>
      </c>
    </row>
    <row r="4766" spans="1:4" x14ac:dyDescent="0.35">
      <c r="A4766" s="16" t="s">
        <v>4344</v>
      </c>
      <c r="B4766">
        <v>0.33329999999999999</v>
      </c>
      <c r="C4766">
        <v>2.052E-2</v>
      </c>
      <c r="D4766">
        <v>1.6119999999999999E-2</v>
      </c>
    </row>
    <row r="4767" spans="1:4" x14ac:dyDescent="0.35">
      <c r="A4767" s="16" t="s">
        <v>4345</v>
      </c>
      <c r="B4767">
        <v>0</v>
      </c>
      <c r="C4767">
        <v>4.5300000000000002E-3</v>
      </c>
      <c r="D4767">
        <v>0</v>
      </c>
    </row>
    <row r="4768" spans="1:4" x14ac:dyDescent="0.35">
      <c r="A4768" s="16" t="s">
        <v>4346</v>
      </c>
      <c r="B4768">
        <v>1.0832999999999999</v>
      </c>
      <c r="C4768">
        <v>5.3060000000000003E-2</v>
      </c>
      <c r="D4768">
        <v>5.3060000000000003E-2</v>
      </c>
    </row>
    <row r="4769" spans="1:4" x14ac:dyDescent="0.35">
      <c r="A4769" s="16" t="s">
        <v>4347</v>
      </c>
      <c r="B4769">
        <v>0</v>
      </c>
      <c r="C4769">
        <v>2.7100000000000002E-3</v>
      </c>
      <c r="D4769">
        <v>0</v>
      </c>
    </row>
    <row r="4770" spans="1:4" x14ac:dyDescent="0.35">
      <c r="A4770" s="16" t="s">
        <v>4348</v>
      </c>
      <c r="B4770">
        <v>0</v>
      </c>
      <c r="C4770">
        <v>4.5300000000000002E-3</v>
      </c>
      <c r="D4770">
        <v>0</v>
      </c>
    </row>
    <row r="4771" spans="1:4" x14ac:dyDescent="0.35">
      <c r="A4771" s="16" t="s">
        <v>4349</v>
      </c>
      <c r="B4771">
        <v>0</v>
      </c>
      <c r="C4771">
        <v>2.7100000000000002E-3</v>
      </c>
      <c r="D4771">
        <v>0</v>
      </c>
    </row>
    <row r="4772" spans="1:4" x14ac:dyDescent="0.35">
      <c r="A4772" s="16" t="s">
        <v>4350</v>
      </c>
      <c r="B4772">
        <v>0</v>
      </c>
      <c r="C4772">
        <v>0</v>
      </c>
      <c r="D4772">
        <v>0</v>
      </c>
    </row>
    <row r="4773" spans="1:4" x14ac:dyDescent="0.35">
      <c r="A4773" s="16" t="s">
        <v>4351</v>
      </c>
      <c r="B4773">
        <v>0</v>
      </c>
      <c r="C4773">
        <v>4.5300000000000002E-3</v>
      </c>
      <c r="D4773">
        <v>0</v>
      </c>
    </row>
    <row r="4774" spans="1:4" x14ac:dyDescent="0.35">
      <c r="A4774" s="16" t="s">
        <v>4352</v>
      </c>
      <c r="B4774">
        <v>0.58330000000000004</v>
      </c>
      <c r="C4774">
        <v>8.0499999999999999E-3</v>
      </c>
      <c r="D4774">
        <v>8.0499999999999999E-3</v>
      </c>
    </row>
    <row r="4775" spans="1:4" x14ac:dyDescent="0.35">
      <c r="A4775" s="16">
        <v>101047</v>
      </c>
      <c r="B4775">
        <v>0.49997000000000003</v>
      </c>
      <c r="C4775">
        <v>9.3399999999999993E-3</v>
      </c>
      <c r="D4775">
        <v>9.3399999999999993E-3</v>
      </c>
    </row>
    <row r="4776" spans="1:4" x14ac:dyDescent="0.35">
      <c r="A4776" s="16" t="s">
        <v>4353</v>
      </c>
      <c r="B4776">
        <v>0.25</v>
      </c>
      <c r="C4776">
        <v>2.7100000000000002E-3</v>
      </c>
      <c r="D4776">
        <v>2.7100000000000002E-3</v>
      </c>
    </row>
    <row r="4777" spans="1:4" x14ac:dyDescent="0.35">
      <c r="A4777" s="16" t="s">
        <v>4354</v>
      </c>
      <c r="B4777">
        <v>0.84330000000000005</v>
      </c>
      <c r="C4777">
        <v>4.1700000000000001E-2</v>
      </c>
      <c r="D4777">
        <v>4.1700000000000001E-2</v>
      </c>
    </row>
    <row r="4778" spans="1:4" x14ac:dyDescent="0.35">
      <c r="A4778" s="16" t="s">
        <v>4355</v>
      </c>
      <c r="B4778">
        <v>0.21</v>
      </c>
      <c r="C4778">
        <v>0.02</v>
      </c>
      <c r="D4778">
        <v>0.02</v>
      </c>
    </row>
    <row r="4779" spans="1:4" x14ac:dyDescent="0.35">
      <c r="A4779" s="16" t="s">
        <v>4356</v>
      </c>
      <c r="B4779">
        <v>0.1</v>
      </c>
      <c r="C4779">
        <v>8.3330000000000001E-2</v>
      </c>
      <c r="D4779">
        <v>8.3330000000000001E-2</v>
      </c>
    </row>
    <row r="4780" spans="1:4" x14ac:dyDescent="0.35">
      <c r="A4780" s="16" t="s">
        <v>4357</v>
      </c>
      <c r="B4780">
        <v>8.3000000000000004E-2</v>
      </c>
      <c r="C4780">
        <v>0.27</v>
      </c>
      <c r="D4780">
        <v>0</v>
      </c>
    </row>
    <row r="4781" spans="1:4" x14ac:dyDescent="0.35">
      <c r="A4781" s="16" t="s">
        <v>4358</v>
      </c>
      <c r="B4781">
        <v>0</v>
      </c>
      <c r="C4781">
        <v>4.5300000000000002E-3</v>
      </c>
      <c r="D4781">
        <v>0</v>
      </c>
    </row>
    <row r="4782" spans="1:4" x14ac:dyDescent="0.35">
      <c r="A4782" s="16" t="s">
        <v>4359</v>
      </c>
      <c r="B4782">
        <v>0</v>
      </c>
      <c r="C4782">
        <v>4.0000000000000001E-3</v>
      </c>
      <c r="D4782">
        <v>4.0000000000000001E-3</v>
      </c>
    </row>
    <row r="4783" spans="1:4" x14ac:dyDescent="0.35">
      <c r="A4783" s="16" t="s">
        <v>4360</v>
      </c>
      <c r="B4783">
        <v>0.125</v>
      </c>
      <c r="C4783">
        <v>0.86977000000000004</v>
      </c>
      <c r="D4783">
        <v>0</v>
      </c>
    </row>
    <row r="4784" spans="1:4" x14ac:dyDescent="0.35">
      <c r="A4784" s="16" t="s">
        <v>4361</v>
      </c>
      <c r="B4784">
        <v>0.17</v>
      </c>
      <c r="C4784">
        <v>2.2000000000000002</v>
      </c>
      <c r="D4784">
        <v>0</v>
      </c>
    </row>
    <row r="4785" spans="1:4" x14ac:dyDescent="0.35">
      <c r="A4785" s="16" t="s">
        <v>4362</v>
      </c>
      <c r="B4785">
        <v>0.4133</v>
      </c>
      <c r="C4785">
        <v>2.0910000000000002E-2</v>
      </c>
      <c r="D4785">
        <v>2.0910000000000002E-2</v>
      </c>
    </row>
    <row r="4786" spans="1:4" x14ac:dyDescent="0.35">
      <c r="A4786" s="16" t="s">
        <v>4363</v>
      </c>
      <c r="B4786">
        <v>0.58030000000000004</v>
      </c>
      <c r="C4786">
        <v>4.0499999999999998E-3</v>
      </c>
      <c r="D4786">
        <v>4.0499999999999998E-3</v>
      </c>
    </row>
    <row r="4787" spans="1:4" x14ac:dyDescent="0.35">
      <c r="A4787" s="16" t="s">
        <v>4364</v>
      </c>
      <c r="B4787">
        <v>1.0832999999999999</v>
      </c>
      <c r="C4787">
        <v>3.5000000000000003E-2</v>
      </c>
      <c r="D4787">
        <v>3.5000000000000003E-2</v>
      </c>
    </row>
    <row r="4788" spans="1:4" x14ac:dyDescent="0.35">
      <c r="A4788" s="16" t="s">
        <v>4365</v>
      </c>
      <c r="B4788">
        <v>0</v>
      </c>
      <c r="C4788">
        <v>4.5300000000000002E-3</v>
      </c>
      <c r="D4788">
        <v>0</v>
      </c>
    </row>
    <row r="4789" spans="1:4" x14ac:dyDescent="0.35">
      <c r="A4789" s="16" t="s">
        <v>4366</v>
      </c>
      <c r="B4789">
        <v>0</v>
      </c>
      <c r="C4789">
        <v>4.5300000000000002E-3</v>
      </c>
      <c r="D4789">
        <v>0</v>
      </c>
    </row>
    <row r="4790" spans="1:4" x14ac:dyDescent="0.35">
      <c r="A4790" s="16" t="s">
        <v>4367</v>
      </c>
      <c r="B4790">
        <v>0</v>
      </c>
      <c r="C4790">
        <v>4.5300000000000002E-3</v>
      </c>
      <c r="D4790">
        <v>0</v>
      </c>
    </row>
    <row r="4791" spans="1:4" x14ac:dyDescent="0.35">
      <c r="A4791" s="16" t="s">
        <v>4368</v>
      </c>
      <c r="B4791">
        <v>0.125</v>
      </c>
      <c r="C4791">
        <v>0.45</v>
      </c>
      <c r="D4791">
        <v>0</v>
      </c>
    </row>
    <row r="4792" spans="1:4" x14ac:dyDescent="0.35">
      <c r="A4792" s="16" t="s">
        <v>4369</v>
      </c>
      <c r="B4792">
        <v>0.16700000000000001</v>
      </c>
      <c r="C4792">
        <v>0.45</v>
      </c>
      <c r="D4792">
        <v>0</v>
      </c>
    </row>
    <row r="4793" spans="1:4" x14ac:dyDescent="0.35">
      <c r="A4793" s="16" t="s">
        <v>4370</v>
      </c>
      <c r="B4793">
        <v>0</v>
      </c>
      <c r="C4793">
        <v>0.03</v>
      </c>
      <c r="D4793">
        <v>0</v>
      </c>
    </row>
    <row r="4794" spans="1:4" x14ac:dyDescent="0.35">
      <c r="A4794" s="16" t="s">
        <v>4371</v>
      </c>
      <c r="B4794">
        <v>0.16700000000000001</v>
      </c>
      <c r="C4794">
        <v>4.5</v>
      </c>
      <c r="D4794">
        <v>0</v>
      </c>
    </row>
    <row r="4795" spans="1:4" x14ac:dyDescent="0.35">
      <c r="A4795" s="16" t="s">
        <v>4372</v>
      </c>
      <c r="B4795">
        <v>0.16700000000000001</v>
      </c>
      <c r="C4795">
        <v>3.6</v>
      </c>
      <c r="D4795">
        <v>0</v>
      </c>
    </row>
    <row r="4796" spans="1:4" x14ac:dyDescent="0.35">
      <c r="A4796" s="16">
        <v>105156</v>
      </c>
      <c r="B4796">
        <v>0.25</v>
      </c>
      <c r="C4796">
        <v>0.1</v>
      </c>
      <c r="D4796">
        <v>0.1</v>
      </c>
    </row>
    <row r="4797" spans="1:4" x14ac:dyDescent="0.35">
      <c r="A4797" s="16" t="s">
        <v>4373</v>
      </c>
      <c r="B4797">
        <v>0</v>
      </c>
      <c r="C4797">
        <v>4.5300000000000002E-3</v>
      </c>
      <c r="D4797">
        <v>0</v>
      </c>
    </row>
    <row r="4798" spans="1:4" x14ac:dyDescent="0.35">
      <c r="A4798" s="16" t="s">
        <v>4374</v>
      </c>
      <c r="B4798">
        <v>0</v>
      </c>
      <c r="C4798">
        <v>6.3400000000000001E-3</v>
      </c>
      <c r="D4798">
        <v>0</v>
      </c>
    </row>
    <row r="4799" spans="1:4" x14ac:dyDescent="0.35">
      <c r="A4799" s="16" t="s">
        <v>4375</v>
      </c>
      <c r="B4799">
        <v>0</v>
      </c>
      <c r="C4799">
        <v>8.8999999999999995E-4</v>
      </c>
      <c r="D4799">
        <v>0</v>
      </c>
    </row>
    <row r="4800" spans="1:4" x14ac:dyDescent="0.35">
      <c r="A4800" s="16" t="s">
        <v>4376</v>
      </c>
      <c r="B4800">
        <v>0</v>
      </c>
      <c r="C4800">
        <v>4.5300000000000002E-3</v>
      </c>
      <c r="D4800">
        <v>0</v>
      </c>
    </row>
    <row r="4801" spans="1:4" x14ac:dyDescent="0.35">
      <c r="A4801" s="16" t="s">
        <v>4377</v>
      </c>
      <c r="B4801">
        <v>0.25</v>
      </c>
      <c r="C4801">
        <v>3.5430600000000001</v>
      </c>
      <c r="D4801">
        <v>0</v>
      </c>
    </row>
    <row r="4802" spans="1:4" x14ac:dyDescent="0.35">
      <c r="A4802" s="16" t="s">
        <v>4378</v>
      </c>
      <c r="B4802">
        <v>0.25</v>
      </c>
      <c r="C4802">
        <v>1.02207</v>
      </c>
      <c r="D4802">
        <v>0</v>
      </c>
    </row>
    <row r="4803" spans="1:4" x14ac:dyDescent="0.35">
      <c r="A4803" s="16" t="s">
        <v>21</v>
      </c>
      <c r="B4803">
        <v>0.125</v>
      </c>
      <c r="C4803">
        <v>0.21434</v>
      </c>
      <c r="D4803">
        <v>0</v>
      </c>
    </row>
    <row r="4804" spans="1:4" x14ac:dyDescent="0.35">
      <c r="A4804" s="16">
        <v>100070</v>
      </c>
      <c r="B4804">
        <v>0.16700000000000001</v>
      </c>
      <c r="C4804">
        <v>0.11088000000000001</v>
      </c>
      <c r="D4804">
        <v>0.11088000000000001</v>
      </c>
    </row>
    <row r="4805" spans="1:4" x14ac:dyDescent="0.35">
      <c r="A4805" s="16" t="s">
        <v>4379</v>
      </c>
      <c r="B4805">
        <v>0.58030000000000004</v>
      </c>
      <c r="C4805">
        <v>2.46E-2</v>
      </c>
      <c r="D4805">
        <v>2.46E-2</v>
      </c>
    </row>
    <row r="4806" spans="1:4" x14ac:dyDescent="0.35">
      <c r="A4806" s="16" t="s">
        <v>4380</v>
      </c>
      <c r="B4806">
        <v>0.33</v>
      </c>
      <c r="C4806">
        <v>2.198E-2</v>
      </c>
      <c r="D4806">
        <v>2.198E-2</v>
      </c>
    </row>
    <row r="4807" spans="1:4" x14ac:dyDescent="0.35">
      <c r="A4807" s="16" t="s">
        <v>4381</v>
      </c>
      <c r="B4807">
        <v>0</v>
      </c>
      <c r="C4807">
        <v>4.5300000000000002E-3</v>
      </c>
      <c r="D4807">
        <v>0</v>
      </c>
    </row>
    <row r="4808" spans="1:4" x14ac:dyDescent="0.35">
      <c r="A4808" s="16" t="s">
        <v>4382</v>
      </c>
      <c r="B4808">
        <v>0</v>
      </c>
      <c r="C4808">
        <v>4.5300000000000002E-3</v>
      </c>
      <c r="D4808">
        <v>0</v>
      </c>
    </row>
    <row r="4809" spans="1:4" x14ac:dyDescent="0.35">
      <c r="A4809" s="16" t="s">
        <v>4383</v>
      </c>
      <c r="B4809">
        <v>0</v>
      </c>
      <c r="C4809">
        <v>2.7100000000000002E-3</v>
      </c>
      <c r="D4809">
        <v>0</v>
      </c>
    </row>
    <row r="4810" spans="1:4" x14ac:dyDescent="0.35">
      <c r="A4810" s="16" t="s">
        <v>4384</v>
      </c>
      <c r="B4810">
        <v>0</v>
      </c>
      <c r="C4810">
        <v>5.0689999999999999E-2</v>
      </c>
      <c r="D4810">
        <v>5.0689999999999999E-2</v>
      </c>
    </row>
    <row r="4811" spans="1:4" x14ac:dyDescent="0.35">
      <c r="A4811" s="16" t="s">
        <v>4385</v>
      </c>
      <c r="B4811">
        <v>0.25</v>
      </c>
      <c r="C4811">
        <v>3.6385299999999998</v>
      </c>
      <c r="D4811">
        <v>0</v>
      </c>
    </row>
    <row r="4812" spans="1:4" x14ac:dyDescent="0.35">
      <c r="A4812" s="16" t="s">
        <v>4386</v>
      </c>
      <c r="B4812">
        <v>0.16700000000000001</v>
      </c>
      <c r="C4812">
        <v>0.16</v>
      </c>
      <c r="D4812">
        <v>0</v>
      </c>
    </row>
    <row r="4813" spans="1:4" x14ac:dyDescent="0.35">
      <c r="A4813" s="16" t="s">
        <v>4387</v>
      </c>
      <c r="B4813">
        <v>0.125</v>
      </c>
      <c r="C4813">
        <v>0.31009999999999999</v>
      </c>
      <c r="D4813">
        <v>0</v>
      </c>
    </row>
    <row r="4814" spans="1:4" x14ac:dyDescent="0.35">
      <c r="A4814" s="16" t="s">
        <v>4388</v>
      </c>
      <c r="B4814">
        <v>0.125</v>
      </c>
      <c r="C4814">
        <v>0.21995000000000001</v>
      </c>
      <c r="D4814">
        <v>0</v>
      </c>
    </row>
    <row r="4815" spans="1:4" x14ac:dyDescent="0.35">
      <c r="A4815" s="16" t="s">
        <v>4389</v>
      </c>
      <c r="B4815">
        <v>0</v>
      </c>
      <c r="C4815">
        <v>4.5300000000000002E-3</v>
      </c>
      <c r="D4815">
        <v>0</v>
      </c>
    </row>
    <row r="4816" spans="1:4" x14ac:dyDescent="0.35">
      <c r="A4816" s="16" t="s">
        <v>4390</v>
      </c>
      <c r="B4816">
        <v>0</v>
      </c>
      <c r="C4816">
        <v>4.5300000000000002E-3</v>
      </c>
      <c r="D4816">
        <v>0</v>
      </c>
    </row>
    <row r="4817" spans="1:4" x14ac:dyDescent="0.35">
      <c r="A4817" s="16" t="s">
        <v>4391</v>
      </c>
      <c r="B4817">
        <v>0</v>
      </c>
      <c r="C4817">
        <v>1.82E-3</v>
      </c>
      <c r="D4817">
        <v>0</v>
      </c>
    </row>
    <row r="4818" spans="1:4" x14ac:dyDescent="0.35">
      <c r="A4818" s="16" t="s">
        <v>4392</v>
      </c>
      <c r="B4818">
        <v>0.21</v>
      </c>
      <c r="C4818">
        <v>0.66539999999999999</v>
      </c>
      <c r="D4818">
        <v>0</v>
      </c>
    </row>
    <row r="4819" spans="1:4" x14ac:dyDescent="0.35">
      <c r="A4819" s="16" t="s">
        <v>4393</v>
      </c>
      <c r="B4819">
        <v>0.21</v>
      </c>
      <c r="C4819">
        <v>0.65434000000000003</v>
      </c>
      <c r="D4819">
        <v>0</v>
      </c>
    </row>
    <row r="4820" spans="1:4" x14ac:dyDescent="0.35">
      <c r="A4820" s="16">
        <v>100061</v>
      </c>
      <c r="B4820">
        <v>0.58030000000000004</v>
      </c>
      <c r="C4820">
        <v>1.5010000000000001E-2</v>
      </c>
      <c r="D4820">
        <v>1.5010000000000001E-2</v>
      </c>
    </row>
    <row r="4821" spans="1:4" x14ac:dyDescent="0.35">
      <c r="A4821" s="16" t="s">
        <v>4394</v>
      </c>
      <c r="B4821">
        <v>0.1</v>
      </c>
      <c r="C4821">
        <v>3.125E-2</v>
      </c>
      <c r="D4821">
        <v>3.125E-2</v>
      </c>
    </row>
    <row r="4822" spans="1:4" x14ac:dyDescent="0.35">
      <c r="A4822" s="16" t="s">
        <v>4395</v>
      </c>
      <c r="B4822">
        <v>1.0832999999999999</v>
      </c>
      <c r="C4822">
        <v>1.8610000000000002E-2</v>
      </c>
      <c r="D4822">
        <v>1.8610000000000002E-2</v>
      </c>
    </row>
    <row r="4823" spans="1:4" x14ac:dyDescent="0.35">
      <c r="A4823" s="16" t="s">
        <v>4396</v>
      </c>
      <c r="B4823">
        <v>0.25</v>
      </c>
      <c r="C4823">
        <v>0.54400000000000004</v>
      </c>
      <c r="D4823">
        <v>0.54400000000000004</v>
      </c>
    </row>
    <row r="4824" spans="1:4" x14ac:dyDescent="0.35">
      <c r="A4824" s="16" t="s">
        <v>4397</v>
      </c>
      <c r="B4824">
        <v>0.17</v>
      </c>
      <c r="C4824">
        <v>2</v>
      </c>
      <c r="D4824">
        <v>0</v>
      </c>
    </row>
    <row r="4825" spans="1:4" x14ac:dyDescent="0.35">
      <c r="A4825" s="16" t="s">
        <v>4398</v>
      </c>
      <c r="B4825">
        <v>0.17</v>
      </c>
      <c r="C4825">
        <v>5.4407699999999997</v>
      </c>
      <c r="D4825">
        <v>0</v>
      </c>
    </row>
    <row r="4826" spans="1:4" x14ac:dyDescent="0.35">
      <c r="A4826" s="16" t="s">
        <v>35</v>
      </c>
      <c r="B4826">
        <v>0.125</v>
      </c>
      <c r="C4826">
        <v>0.20452999999999999</v>
      </c>
      <c r="D4826">
        <v>0</v>
      </c>
    </row>
    <row r="4827" spans="1:4" x14ac:dyDescent="0.35">
      <c r="A4827" s="16" t="s">
        <v>58</v>
      </c>
      <c r="B4827">
        <v>0.125</v>
      </c>
      <c r="C4827">
        <v>0.17943000000000001</v>
      </c>
      <c r="D4827">
        <v>0</v>
      </c>
    </row>
    <row r="4828" spans="1:4" x14ac:dyDescent="0.35">
      <c r="A4828" s="16" t="s">
        <v>138</v>
      </c>
      <c r="B4828">
        <v>0.125</v>
      </c>
      <c r="C4828">
        <v>0.19392999999999999</v>
      </c>
      <c r="D4828">
        <v>0</v>
      </c>
    </row>
    <row r="4829" spans="1:4" x14ac:dyDescent="0.35">
      <c r="A4829" s="22">
        <v>44737</v>
      </c>
      <c r="B4829">
        <v>0.74329999999999996</v>
      </c>
      <c r="C4829">
        <v>3.5540000000000002E-2</v>
      </c>
      <c r="D4829">
        <v>3.5540000000000002E-2</v>
      </c>
    </row>
    <row r="4830" spans="1:4" x14ac:dyDescent="0.35">
      <c r="A4830" s="16">
        <v>101583</v>
      </c>
      <c r="B4830">
        <v>0.83330000000000004</v>
      </c>
      <c r="C4830">
        <v>2.555E-2</v>
      </c>
      <c r="D4830">
        <v>2.555E-2</v>
      </c>
    </row>
    <row r="4831" spans="1:4" x14ac:dyDescent="0.35">
      <c r="A4831" s="16">
        <v>103848</v>
      </c>
      <c r="B4831">
        <v>0.1167</v>
      </c>
      <c r="C4831">
        <v>3.5499999999999997E-2</v>
      </c>
      <c r="D4831">
        <v>3.5499999999999997E-2</v>
      </c>
    </row>
    <row r="4832" spans="1:4" x14ac:dyDescent="0.35">
      <c r="A4832" s="16">
        <v>105161</v>
      </c>
      <c r="B4832">
        <v>0</v>
      </c>
      <c r="C4832">
        <v>0</v>
      </c>
      <c r="D4832">
        <v>0</v>
      </c>
    </row>
    <row r="4833" spans="1:4" x14ac:dyDescent="0.35">
      <c r="A4833" s="16" t="s">
        <v>4399</v>
      </c>
      <c r="B4833">
        <v>0.25</v>
      </c>
      <c r="C4833">
        <v>6</v>
      </c>
      <c r="D4833">
        <v>0</v>
      </c>
    </row>
    <row r="4834" spans="1:4" x14ac:dyDescent="0.35">
      <c r="A4834" s="16" t="s">
        <v>4400</v>
      </c>
      <c r="B4834">
        <v>1.0832999999999999</v>
      </c>
      <c r="C4834">
        <v>0.11333</v>
      </c>
      <c r="D4834">
        <v>0.11333</v>
      </c>
    </row>
    <row r="4835" spans="1:4" x14ac:dyDescent="0.35">
      <c r="A4835" s="16" t="s">
        <v>4401</v>
      </c>
      <c r="B4835">
        <v>0.25</v>
      </c>
      <c r="C4835">
        <v>6</v>
      </c>
      <c r="D4835">
        <v>0</v>
      </c>
    </row>
    <row r="4836" spans="1:4" x14ac:dyDescent="0.35">
      <c r="A4836" s="16" t="s">
        <v>4402</v>
      </c>
      <c r="B4836">
        <v>0</v>
      </c>
      <c r="C4836">
        <v>4.5300000000000002E-3</v>
      </c>
      <c r="D4836">
        <v>0</v>
      </c>
    </row>
    <row r="4837" spans="1:4" x14ac:dyDescent="0.35">
      <c r="A4837" s="16" t="s">
        <v>4403</v>
      </c>
      <c r="B4837">
        <v>0</v>
      </c>
      <c r="C4837">
        <v>4.5300000000000002E-3</v>
      </c>
      <c r="D4837">
        <v>0</v>
      </c>
    </row>
    <row r="4838" spans="1:4" x14ac:dyDescent="0.35">
      <c r="A4838" s="16" t="s">
        <v>4404</v>
      </c>
      <c r="B4838">
        <v>0.125</v>
      </c>
      <c r="C4838">
        <v>0.5</v>
      </c>
      <c r="D4838">
        <v>0</v>
      </c>
    </row>
    <row r="4839" spans="1:4" x14ac:dyDescent="0.35">
      <c r="A4839" s="16" t="s">
        <v>4405</v>
      </c>
      <c r="B4839">
        <v>0.25</v>
      </c>
      <c r="C4839">
        <v>2.7</v>
      </c>
      <c r="D4839">
        <v>0</v>
      </c>
    </row>
    <row r="4840" spans="1:4" x14ac:dyDescent="0.35">
      <c r="A4840" s="16" t="s">
        <v>4406</v>
      </c>
      <c r="B4840">
        <v>0.25</v>
      </c>
      <c r="C4840">
        <v>0.25452999999999998</v>
      </c>
      <c r="D4840">
        <v>0</v>
      </c>
    </row>
    <row r="4841" spans="1:4" x14ac:dyDescent="0.35">
      <c r="A4841" s="16">
        <v>100119</v>
      </c>
      <c r="B4841">
        <v>0.49997000000000003</v>
      </c>
      <c r="C4841">
        <v>3.7999999999999999E-2</v>
      </c>
      <c r="D4841">
        <v>3.7999999999999999E-2</v>
      </c>
    </row>
    <row r="4842" spans="1:4" x14ac:dyDescent="0.35">
      <c r="A4842" s="16" t="s">
        <v>4407</v>
      </c>
      <c r="B4842">
        <v>0</v>
      </c>
      <c r="C4842">
        <v>4.5300000000000002E-3</v>
      </c>
      <c r="D4842">
        <v>0</v>
      </c>
    </row>
    <row r="4843" spans="1:4" x14ac:dyDescent="0.35">
      <c r="A4843" s="16">
        <v>101314</v>
      </c>
      <c r="B4843">
        <v>0.16700000000000001</v>
      </c>
      <c r="C4843">
        <v>0.14080999999999999</v>
      </c>
      <c r="D4843">
        <v>0.14080999999999999</v>
      </c>
    </row>
    <row r="4844" spans="1:4" x14ac:dyDescent="0.35">
      <c r="A4844" s="16">
        <v>103955</v>
      </c>
      <c r="B4844">
        <v>0.74329999999999996</v>
      </c>
      <c r="C4844">
        <v>3.3890000000000003E-2</v>
      </c>
      <c r="D4844">
        <v>3.3890000000000003E-2</v>
      </c>
    </row>
    <row r="4845" spans="1:4" x14ac:dyDescent="0.35">
      <c r="A4845" s="16" t="s">
        <v>4408</v>
      </c>
      <c r="B4845">
        <v>0.6633</v>
      </c>
      <c r="C4845">
        <v>3.8730000000000001E-2</v>
      </c>
      <c r="D4845">
        <v>3.8730000000000001E-2</v>
      </c>
    </row>
    <row r="4846" spans="1:4" x14ac:dyDescent="0.35">
      <c r="A4846" s="16" t="s">
        <v>4409</v>
      </c>
      <c r="B4846">
        <v>0.16700000000000001</v>
      </c>
      <c r="C4846">
        <v>0.2</v>
      </c>
      <c r="D4846">
        <v>0</v>
      </c>
    </row>
    <row r="4847" spans="1:4" x14ac:dyDescent="0.35">
      <c r="A4847" s="16" t="s">
        <v>4410</v>
      </c>
      <c r="B4847">
        <v>0</v>
      </c>
      <c r="C4847">
        <v>0.14696999999999999</v>
      </c>
      <c r="D4847">
        <v>0.14696999999999999</v>
      </c>
    </row>
    <row r="4848" spans="1:4" x14ac:dyDescent="0.35">
      <c r="A4848" s="16" t="s">
        <v>4411</v>
      </c>
      <c r="B4848">
        <v>0</v>
      </c>
      <c r="C4848">
        <v>8.3300000000000006E-3</v>
      </c>
      <c r="D4848">
        <v>0</v>
      </c>
    </row>
    <row r="4849" spans="1:4" x14ac:dyDescent="0.35">
      <c r="A4849" s="16" t="s">
        <v>4412</v>
      </c>
      <c r="B4849">
        <v>0.5</v>
      </c>
      <c r="C4849">
        <v>0.28999999999999998</v>
      </c>
      <c r="D4849">
        <v>0.28999999999999998</v>
      </c>
    </row>
    <row r="4850" spans="1:4" x14ac:dyDescent="0.35">
      <c r="A4850" s="22">
        <v>44727</v>
      </c>
      <c r="B4850">
        <v>0.9133</v>
      </c>
      <c r="C4850">
        <v>3.95E-2</v>
      </c>
      <c r="D4850">
        <v>3.95E-2</v>
      </c>
    </row>
    <row r="4851" spans="1:4" x14ac:dyDescent="0.35">
      <c r="A4851" s="16" t="s">
        <v>4413</v>
      </c>
      <c r="B4851">
        <v>0.33</v>
      </c>
      <c r="C4851">
        <v>1.4749999999999999E-2</v>
      </c>
      <c r="D4851">
        <v>1.4749999999999999E-2</v>
      </c>
    </row>
    <row r="4852" spans="1:4" x14ac:dyDescent="0.35">
      <c r="A4852" s="16">
        <v>103818</v>
      </c>
      <c r="B4852">
        <v>1.0732999999999999</v>
      </c>
      <c r="C4852">
        <v>7.5139999999999998E-2</v>
      </c>
      <c r="D4852">
        <v>7.5139999999999998E-2</v>
      </c>
    </row>
    <row r="4853" spans="1:4" x14ac:dyDescent="0.35">
      <c r="A4853" s="16" t="s">
        <v>4414</v>
      </c>
      <c r="B4853">
        <v>0</v>
      </c>
      <c r="C4853">
        <v>1.4679500000000001</v>
      </c>
      <c r="D4853">
        <v>0</v>
      </c>
    </row>
    <row r="4854" spans="1:4" x14ac:dyDescent="0.35">
      <c r="A4854" s="16" t="s">
        <v>4415</v>
      </c>
      <c r="B4854">
        <v>0</v>
      </c>
      <c r="C4854">
        <v>0</v>
      </c>
      <c r="D4854">
        <v>0</v>
      </c>
    </row>
    <row r="4855" spans="1:4" x14ac:dyDescent="0.35">
      <c r="A4855" s="16" t="s">
        <v>4416</v>
      </c>
      <c r="B4855">
        <v>0.17</v>
      </c>
      <c r="C4855">
        <v>2</v>
      </c>
      <c r="D4855">
        <v>0</v>
      </c>
    </row>
    <row r="4856" spans="1:4" x14ac:dyDescent="0.35">
      <c r="A4856" s="16" t="s">
        <v>4417</v>
      </c>
      <c r="B4856">
        <v>0.16700000000000001</v>
      </c>
      <c r="C4856">
        <v>2.8</v>
      </c>
      <c r="D4856">
        <v>0</v>
      </c>
    </row>
    <row r="4857" spans="1:4" x14ac:dyDescent="0.35">
      <c r="A4857" s="16" t="s">
        <v>4418</v>
      </c>
      <c r="B4857">
        <v>0.21</v>
      </c>
      <c r="C4857">
        <v>0.65452999999999995</v>
      </c>
      <c r="D4857">
        <v>0</v>
      </c>
    </row>
    <row r="4858" spans="1:4" x14ac:dyDescent="0.35">
      <c r="A4858" s="16" t="s">
        <v>4419</v>
      </c>
      <c r="B4858">
        <v>0.33329999999999999</v>
      </c>
      <c r="C4858">
        <v>9.0200000000000002E-3</v>
      </c>
      <c r="D4858">
        <v>9.0200000000000002E-3</v>
      </c>
    </row>
    <row r="4859" spans="1:4" x14ac:dyDescent="0.35">
      <c r="A4859" s="16">
        <v>104717</v>
      </c>
      <c r="B4859">
        <v>0</v>
      </c>
      <c r="C4859">
        <v>0.33400000000000002</v>
      </c>
      <c r="D4859">
        <v>0</v>
      </c>
    </row>
    <row r="4860" spans="1:4" x14ac:dyDescent="0.35">
      <c r="A4860" s="16" t="s">
        <v>4420</v>
      </c>
      <c r="B4860">
        <v>0.1</v>
      </c>
      <c r="C4860">
        <v>0.02</v>
      </c>
      <c r="D4860">
        <v>0.02</v>
      </c>
    </row>
    <row r="4861" spans="1:4" x14ac:dyDescent="0.35">
      <c r="A4861" s="16" t="s">
        <v>4421</v>
      </c>
      <c r="B4861">
        <v>0</v>
      </c>
      <c r="C4861">
        <v>4.5300000000000002E-3</v>
      </c>
      <c r="D4861">
        <v>0</v>
      </c>
    </row>
    <row r="4862" spans="1:4" x14ac:dyDescent="0.35">
      <c r="A4862" s="16" t="s">
        <v>4422</v>
      </c>
      <c r="B4862">
        <v>0.1</v>
      </c>
      <c r="C4862">
        <v>0.4</v>
      </c>
      <c r="D4862">
        <v>0</v>
      </c>
    </row>
    <row r="4863" spans="1:4" x14ac:dyDescent="0.35">
      <c r="A4863" s="16" t="s">
        <v>4423</v>
      </c>
      <c r="B4863">
        <v>0.16700000000000001</v>
      </c>
      <c r="C4863">
        <v>0.35</v>
      </c>
      <c r="D4863">
        <v>0</v>
      </c>
    </row>
    <row r="4864" spans="1:4" x14ac:dyDescent="0.35">
      <c r="A4864" s="16" t="s">
        <v>4424</v>
      </c>
      <c r="B4864">
        <v>0.6633</v>
      </c>
      <c r="C4864">
        <v>2.877E-2</v>
      </c>
      <c r="D4864">
        <v>2.877E-2</v>
      </c>
    </row>
    <row r="4865" spans="1:4" x14ac:dyDescent="0.35">
      <c r="A4865" s="16" t="s">
        <v>4425</v>
      </c>
      <c r="B4865">
        <v>0.58030000000000004</v>
      </c>
      <c r="C4865">
        <v>7.0400000000000003E-3</v>
      </c>
      <c r="D4865">
        <v>7.0400000000000003E-3</v>
      </c>
    </row>
    <row r="4866" spans="1:4" x14ac:dyDescent="0.35">
      <c r="A4866" s="16" t="s">
        <v>4426</v>
      </c>
      <c r="B4866">
        <v>0</v>
      </c>
      <c r="C4866">
        <v>4.5300000000000002E-3</v>
      </c>
      <c r="D4866">
        <v>0</v>
      </c>
    </row>
    <row r="4867" spans="1:4" x14ac:dyDescent="0.35">
      <c r="A4867" s="16" t="s">
        <v>4427</v>
      </c>
      <c r="B4867">
        <v>0</v>
      </c>
      <c r="C4867">
        <v>0.14851</v>
      </c>
      <c r="D4867">
        <v>0</v>
      </c>
    </row>
    <row r="4868" spans="1:4" x14ac:dyDescent="0.35">
      <c r="A4868" s="16" t="s">
        <v>4428</v>
      </c>
      <c r="B4868">
        <v>0.25</v>
      </c>
      <c r="C4868">
        <v>0.5</v>
      </c>
      <c r="D4868">
        <v>0.5</v>
      </c>
    </row>
    <row r="4869" spans="1:4" x14ac:dyDescent="0.35">
      <c r="A4869" s="16" t="s">
        <v>4429</v>
      </c>
      <c r="B4869">
        <v>0.74329999999999996</v>
      </c>
      <c r="C4869">
        <v>1.4829999999999999E-2</v>
      </c>
      <c r="D4869">
        <v>1.4829999999999999E-2</v>
      </c>
    </row>
    <row r="4870" spans="1:4" x14ac:dyDescent="0.35">
      <c r="A4870" s="16" t="s">
        <v>4430</v>
      </c>
      <c r="B4870">
        <v>0</v>
      </c>
      <c r="C4870">
        <v>4.5300000000000002E-3</v>
      </c>
      <c r="D4870">
        <v>0</v>
      </c>
    </row>
    <row r="4871" spans="1:4" x14ac:dyDescent="0.35">
      <c r="A4871" s="16" t="s">
        <v>4431</v>
      </c>
      <c r="B4871">
        <v>0.25</v>
      </c>
      <c r="C4871">
        <v>3.5339999999999998</v>
      </c>
      <c r="D4871">
        <v>0</v>
      </c>
    </row>
    <row r="4872" spans="1:4" x14ac:dyDescent="0.35">
      <c r="A4872" s="16" t="s">
        <v>4432</v>
      </c>
      <c r="B4872">
        <v>0.25</v>
      </c>
      <c r="C4872">
        <v>3</v>
      </c>
      <c r="D4872">
        <v>0</v>
      </c>
    </row>
    <row r="4873" spans="1:4" x14ac:dyDescent="0.35">
      <c r="A4873" s="16" t="s">
        <v>4433</v>
      </c>
      <c r="B4873">
        <v>0.25</v>
      </c>
      <c r="C4873">
        <v>3</v>
      </c>
      <c r="D4873">
        <v>0</v>
      </c>
    </row>
    <row r="4874" spans="1:4" x14ac:dyDescent="0.35">
      <c r="A4874" s="16" t="s">
        <v>4434</v>
      </c>
      <c r="B4874">
        <v>0.16700000000000001</v>
      </c>
      <c r="C4874">
        <v>4</v>
      </c>
      <c r="D4874">
        <v>0</v>
      </c>
    </row>
    <row r="4875" spans="1:4" x14ac:dyDescent="0.35">
      <c r="A4875" s="16" t="s">
        <v>4435</v>
      </c>
      <c r="B4875">
        <v>0.125</v>
      </c>
      <c r="C4875">
        <v>0.38514999999999999</v>
      </c>
      <c r="D4875">
        <v>0</v>
      </c>
    </row>
    <row r="4876" spans="1:4" x14ac:dyDescent="0.35">
      <c r="A4876" s="16" t="s">
        <v>4436</v>
      </c>
      <c r="B4876">
        <v>0.25</v>
      </c>
      <c r="C4876">
        <v>7.4999999999999997E-3</v>
      </c>
      <c r="D4876">
        <v>7.4999999999999997E-3</v>
      </c>
    </row>
    <row r="4877" spans="1:4" x14ac:dyDescent="0.35">
      <c r="A4877" s="16" t="s">
        <v>4437</v>
      </c>
      <c r="B4877">
        <v>0</v>
      </c>
      <c r="C4877">
        <v>4.5300000000000002E-3</v>
      </c>
      <c r="D4877">
        <v>0</v>
      </c>
    </row>
    <row r="4878" spans="1:4" x14ac:dyDescent="0.35">
      <c r="A4878" s="16" t="s">
        <v>4438</v>
      </c>
      <c r="B4878">
        <v>0</v>
      </c>
      <c r="C4878">
        <v>0</v>
      </c>
      <c r="D4878">
        <v>0</v>
      </c>
    </row>
    <row r="4879" spans="1:4" x14ac:dyDescent="0.35">
      <c r="A4879" s="16" t="s">
        <v>4439</v>
      </c>
      <c r="B4879">
        <v>0</v>
      </c>
      <c r="C4879">
        <v>2.7100000000000002E-3</v>
      </c>
      <c r="D4879">
        <v>0</v>
      </c>
    </row>
    <row r="4880" spans="1:4" x14ac:dyDescent="0.35">
      <c r="A4880" s="16" t="s">
        <v>4440</v>
      </c>
      <c r="B4880">
        <v>0</v>
      </c>
      <c r="C4880">
        <v>2.7100000000000002E-3</v>
      </c>
      <c r="D4880">
        <v>0</v>
      </c>
    </row>
    <row r="4881" spans="1:4" x14ac:dyDescent="0.35">
      <c r="A4881" s="16" t="s">
        <v>4441</v>
      </c>
      <c r="B4881">
        <v>0</v>
      </c>
      <c r="C4881">
        <v>4.5300000000000002E-3</v>
      </c>
      <c r="D4881">
        <v>0</v>
      </c>
    </row>
    <row r="4882" spans="1:4" x14ac:dyDescent="0.35">
      <c r="A4882" s="16" t="s">
        <v>4442</v>
      </c>
      <c r="B4882">
        <v>0</v>
      </c>
      <c r="C4882">
        <v>7.5999999999999998E-2</v>
      </c>
      <c r="D4882">
        <v>0</v>
      </c>
    </row>
    <row r="4883" spans="1:4" x14ac:dyDescent="0.35">
      <c r="A4883" s="16" t="s">
        <v>4443</v>
      </c>
      <c r="B4883">
        <v>0.16700000000000001</v>
      </c>
      <c r="C4883">
        <v>0.67049999999999998</v>
      </c>
      <c r="D4883">
        <v>0</v>
      </c>
    </row>
    <row r="4884" spans="1:4" x14ac:dyDescent="0.35">
      <c r="A4884" s="16" t="s">
        <v>4444</v>
      </c>
      <c r="B4884">
        <v>0.21</v>
      </c>
      <c r="C4884">
        <v>0.9</v>
      </c>
      <c r="D4884">
        <v>0</v>
      </c>
    </row>
    <row r="4885" spans="1:4" x14ac:dyDescent="0.35">
      <c r="A4885" s="16" t="s">
        <v>4445</v>
      </c>
      <c r="B4885">
        <v>0.21</v>
      </c>
      <c r="C4885">
        <v>0.66120000000000001</v>
      </c>
      <c r="D4885">
        <v>0</v>
      </c>
    </row>
    <row r="4886" spans="1:4" x14ac:dyDescent="0.35">
      <c r="A4886" s="16" t="s">
        <v>4446</v>
      </c>
      <c r="B4886">
        <v>0.1</v>
      </c>
      <c r="C4886">
        <v>3.5180000000000003E-2</v>
      </c>
      <c r="D4886">
        <v>3.5180000000000003E-2</v>
      </c>
    </row>
    <row r="4887" spans="1:4" x14ac:dyDescent="0.35">
      <c r="A4887" s="16" t="s">
        <v>4447</v>
      </c>
      <c r="B4887">
        <v>0</v>
      </c>
      <c r="C4887">
        <v>4.5300000000000002E-3</v>
      </c>
      <c r="D4887">
        <v>0</v>
      </c>
    </row>
    <row r="4888" spans="1:4" x14ac:dyDescent="0.35">
      <c r="A4888" s="16">
        <v>101151</v>
      </c>
      <c r="B4888">
        <v>1.0133000000000001</v>
      </c>
      <c r="C4888">
        <v>0.15636</v>
      </c>
      <c r="D4888">
        <v>0.15636</v>
      </c>
    </row>
    <row r="4889" spans="1:4" x14ac:dyDescent="0.35">
      <c r="A4889" s="16" t="s">
        <v>4448</v>
      </c>
      <c r="B4889">
        <v>0.58030000000000004</v>
      </c>
      <c r="C4889">
        <v>3.5520000000000003E-2</v>
      </c>
      <c r="D4889">
        <v>3.5520000000000003E-2</v>
      </c>
    </row>
    <row r="4890" spans="1:4" x14ac:dyDescent="0.35">
      <c r="A4890" s="16" t="s">
        <v>4449</v>
      </c>
      <c r="B4890">
        <v>0.58030000000000004</v>
      </c>
      <c r="C4890">
        <v>1.6109999999999999E-2</v>
      </c>
      <c r="D4890">
        <v>1.6109999999999999E-2</v>
      </c>
    </row>
    <row r="4891" spans="1:4" x14ac:dyDescent="0.35">
      <c r="A4891" s="16" t="s">
        <v>4450</v>
      </c>
      <c r="B4891">
        <v>0</v>
      </c>
      <c r="C4891">
        <v>4.5300000000000002E-3</v>
      </c>
      <c r="D4891">
        <v>0</v>
      </c>
    </row>
    <row r="4892" spans="1:4" x14ac:dyDescent="0.35">
      <c r="A4892" s="16" t="s">
        <v>4451</v>
      </c>
      <c r="B4892">
        <v>0</v>
      </c>
      <c r="C4892">
        <v>4.5300000000000002E-3</v>
      </c>
      <c r="D4892">
        <v>0</v>
      </c>
    </row>
    <row r="4893" spans="1:4" x14ac:dyDescent="0.35">
      <c r="A4893" s="16" t="s">
        <v>180</v>
      </c>
      <c r="B4893">
        <v>0.25</v>
      </c>
      <c r="C4893">
        <v>0.25452999999999998</v>
      </c>
      <c r="D4893">
        <v>0</v>
      </c>
    </row>
    <row r="4894" spans="1:4" x14ac:dyDescent="0.35">
      <c r="A4894" s="16" t="s">
        <v>4452</v>
      </c>
      <c r="B4894">
        <v>0.75</v>
      </c>
      <c r="C4894">
        <v>0.13833000000000001</v>
      </c>
      <c r="D4894">
        <v>0.13833000000000001</v>
      </c>
    </row>
    <row r="4895" spans="1:4" x14ac:dyDescent="0.35">
      <c r="A4895" s="16" t="s">
        <v>4453</v>
      </c>
      <c r="B4895">
        <v>0.125</v>
      </c>
      <c r="C4895">
        <v>2</v>
      </c>
      <c r="D4895">
        <v>0</v>
      </c>
    </row>
    <row r="4896" spans="1:4" x14ac:dyDescent="0.35">
      <c r="A4896" s="16" t="s">
        <v>4454</v>
      </c>
      <c r="B4896">
        <v>0.17</v>
      </c>
      <c r="C4896">
        <v>3.5</v>
      </c>
      <c r="D4896">
        <v>0</v>
      </c>
    </row>
    <row r="4897" spans="1:4" x14ac:dyDescent="0.35">
      <c r="A4897" s="16" t="s">
        <v>4455</v>
      </c>
      <c r="B4897">
        <v>0.25</v>
      </c>
      <c r="C4897">
        <v>3.3340000000000001</v>
      </c>
      <c r="D4897">
        <v>0</v>
      </c>
    </row>
    <row r="4898" spans="1:4" x14ac:dyDescent="0.35">
      <c r="A4898" s="16" t="s">
        <v>4456</v>
      </c>
      <c r="B4898">
        <v>0.21</v>
      </c>
      <c r="C4898">
        <v>0.65452999999999995</v>
      </c>
      <c r="D4898">
        <v>0</v>
      </c>
    </row>
    <row r="4899" spans="1:4" x14ac:dyDescent="0.35">
      <c r="A4899" s="16" t="s">
        <v>4457</v>
      </c>
      <c r="B4899">
        <v>0.16700000000000001</v>
      </c>
      <c r="C4899">
        <v>4.0751900000000001</v>
      </c>
      <c r="D4899">
        <v>0</v>
      </c>
    </row>
    <row r="4900" spans="1:4" x14ac:dyDescent="0.35">
      <c r="A4900" s="16" t="s">
        <v>4458</v>
      </c>
      <c r="B4900">
        <v>0</v>
      </c>
      <c r="C4900">
        <v>0</v>
      </c>
      <c r="D4900">
        <v>0</v>
      </c>
    </row>
    <row r="4901" spans="1:4" x14ac:dyDescent="0.35">
      <c r="A4901" s="16" t="s">
        <v>4459</v>
      </c>
      <c r="B4901">
        <v>0</v>
      </c>
      <c r="C4901">
        <v>0</v>
      </c>
      <c r="D4901">
        <v>0</v>
      </c>
    </row>
    <row r="4902" spans="1:4" x14ac:dyDescent="0.35">
      <c r="A4902" s="16" t="s">
        <v>4460</v>
      </c>
      <c r="B4902">
        <v>0</v>
      </c>
      <c r="C4902">
        <v>0.5</v>
      </c>
      <c r="D4902">
        <v>0</v>
      </c>
    </row>
    <row r="4903" spans="1:4" x14ac:dyDescent="0.35">
      <c r="A4903" s="16" t="s">
        <v>4461</v>
      </c>
      <c r="B4903">
        <v>0.1</v>
      </c>
      <c r="C4903">
        <v>6.6669999999999993E-2</v>
      </c>
      <c r="D4903">
        <v>6.6669999999999993E-2</v>
      </c>
    </row>
    <row r="4904" spans="1:4" x14ac:dyDescent="0.35">
      <c r="A4904" s="16" t="s">
        <v>4462</v>
      </c>
      <c r="B4904">
        <v>0</v>
      </c>
      <c r="C4904">
        <v>4.5300000000000002E-3</v>
      </c>
      <c r="D4904">
        <v>0</v>
      </c>
    </row>
    <row r="4905" spans="1:4" x14ac:dyDescent="0.35">
      <c r="A4905" s="16" t="s">
        <v>4463</v>
      </c>
      <c r="B4905">
        <v>0</v>
      </c>
      <c r="C4905">
        <v>4.5300000000000002E-3</v>
      </c>
      <c r="D4905">
        <v>0</v>
      </c>
    </row>
    <row r="4906" spans="1:4" x14ac:dyDescent="0.35">
      <c r="A4906" s="16" t="s">
        <v>4464</v>
      </c>
      <c r="B4906">
        <v>0.125</v>
      </c>
      <c r="C4906">
        <v>0.5</v>
      </c>
      <c r="D4906">
        <v>0</v>
      </c>
    </row>
    <row r="4907" spans="1:4" x14ac:dyDescent="0.35">
      <c r="A4907" s="16" t="s">
        <v>4465</v>
      </c>
      <c r="B4907">
        <v>0.16700000000000001</v>
      </c>
      <c r="C4907">
        <v>6</v>
      </c>
      <c r="D4907">
        <v>0</v>
      </c>
    </row>
    <row r="4908" spans="1:4" x14ac:dyDescent="0.35">
      <c r="A4908" s="16" t="s">
        <v>4466</v>
      </c>
      <c r="B4908">
        <v>0.16700000000000001</v>
      </c>
      <c r="C4908">
        <v>2.86795</v>
      </c>
      <c r="D4908">
        <v>0</v>
      </c>
    </row>
    <row r="4909" spans="1:4" x14ac:dyDescent="0.35">
      <c r="A4909" s="16" t="s">
        <v>4467</v>
      </c>
      <c r="B4909">
        <v>0.125</v>
      </c>
      <c r="C4909">
        <v>0.23</v>
      </c>
      <c r="D4909">
        <v>0</v>
      </c>
    </row>
    <row r="4910" spans="1:4" x14ac:dyDescent="0.35">
      <c r="A4910" s="16" t="s">
        <v>4468</v>
      </c>
      <c r="B4910">
        <v>0</v>
      </c>
      <c r="C4910">
        <v>2.12E-2</v>
      </c>
      <c r="D4910">
        <v>0</v>
      </c>
    </row>
    <row r="4911" spans="1:4" x14ac:dyDescent="0.35">
      <c r="A4911" s="16">
        <v>101058</v>
      </c>
      <c r="B4911">
        <v>0.74997000000000003</v>
      </c>
      <c r="C4911">
        <v>2.7949999999999999E-2</v>
      </c>
      <c r="D4911">
        <v>2.7949999999999999E-2</v>
      </c>
    </row>
    <row r="4912" spans="1:4" x14ac:dyDescent="0.35">
      <c r="A4912" s="16" t="s">
        <v>4469</v>
      </c>
      <c r="B4912">
        <v>0.25</v>
      </c>
      <c r="C4912">
        <v>0.33333000000000002</v>
      </c>
      <c r="D4912">
        <v>0.33333000000000002</v>
      </c>
    </row>
    <row r="4913" spans="1:4" x14ac:dyDescent="0.35">
      <c r="A4913" s="16" t="s">
        <v>4470</v>
      </c>
      <c r="B4913">
        <v>0</v>
      </c>
      <c r="C4913">
        <v>0</v>
      </c>
      <c r="D4913">
        <v>0</v>
      </c>
    </row>
    <row r="4914" spans="1:4" x14ac:dyDescent="0.35">
      <c r="A4914" s="16" t="s">
        <v>4471</v>
      </c>
      <c r="B4914">
        <v>0.125</v>
      </c>
      <c r="C4914">
        <v>2</v>
      </c>
      <c r="D4914">
        <v>0</v>
      </c>
    </row>
    <row r="4915" spans="1:4" x14ac:dyDescent="0.35">
      <c r="A4915" s="16" t="s">
        <v>4472</v>
      </c>
      <c r="B4915">
        <v>0.17</v>
      </c>
      <c r="C4915">
        <v>2.5</v>
      </c>
      <c r="D4915">
        <v>0</v>
      </c>
    </row>
    <row r="4916" spans="1:4" x14ac:dyDescent="0.35">
      <c r="A4916" s="16" t="s">
        <v>4473</v>
      </c>
      <c r="B4916">
        <v>0.16700000000000001</v>
      </c>
      <c r="C4916">
        <v>0.05</v>
      </c>
      <c r="D4916">
        <v>0</v>
      </c>
    </row>
    <row r="4917" spans="1:4" x14ac:dyDescent="0.35">
      <c r="A4917" s="16" t="s">
        <v>4474</v>
      </c>
      <c r="B4917">
        <v>0.16700000000000001</v>
      </c>
      <c r="C4917">
        <v>4.0778999999999996</v>
      </c>
      <c r="D4917">
        <v>0</v>
      </c>
    </row>
    <row r="4918" spans="1:4" x14ac:dyDescent="0.35">
      <c r="A4918" s="16" t="s">
        <v>4475</v>
      </c>
      <c r="B4918">
        <v>0.9133</v>
      </c>
      <c r="C4918">
        <v>6.9750000000000006E-2</v>
      </c>
      <c r="D4918">
        <v>6.9750000000000006E-2</v>
      </c>
    </row>
    <row r="4919" spans="1:4" x14ac:dyDescent="0.35">
      <c r="A4919" s="16">
        <v>100773</v>
      </c>
      <c r="B4919">
        <v>0</v>
      </c>
      <c r="C4919">
        <v>7.2650000000000006E-2</v>
      </c>
      <c r="D4919">
        <v>0</v>
      </c>
    </row>
    <row r="4920" spans="1:4" x14ac:dyDescent="0.35">
      <c r="A4920" s="16" t="s">
        <v>4476</v>
      </c>
      <c r="B4920">
        <v>0.5</v>
      </c>
      <c r="C4920">
        <v>2.5579999999999999E-2</v>
      </c>
      <c r="D4920">
        <v>0</v>
      </c>
    </row>
    <row r="4921" spans="1:4" x14ac:dyDescent="0.35">
      <c r="A4921" s="16" t="s">
        <v>4477</v>
      </c>
      <c r="B4921">
        <v>0.6633</v>
      </c>
      <c r="C4921">
        <v>2.2100000000000002E-2</v>
      </c>
      <c r="D4921">
        <v>2.2100000000000002E-2</v>
      </c>
    </row>
    <row r="4922" spans="1:4" x14ac:dyDescent="0.35">
      <c r="A4922" s="16" t="s">
        <v>4478</v>
      </c>
      <c r="B4922">
        <v>0</v>
      </c>
      <c r="C4922">
        <v>4.5300000000000002E-3</v>
      </c>
      <c r="D4922">
        <v>0</v>
      </c>
    </row>
    <row r="4923" spans="1:4" x14ac:dyDescent="0.35">
      <c r="A4923" s="16" t="s">
        <v>4479</v>
      </c>
      <c r="B4923">
        <v>0.25</v>
      </c>
      <c r="C4923">
        <v>6</v>
      </c>
      <c r="D4923">
        <v>0</v>
      </c>
    </row>
    <row r="4924" spans="1:4" x14ac:dyDescent="0.35">
      <c r="A4924" s="16" t="s">
        <v>4480</v>
      </c>
      <c r="B4924">
        <v>0.17</v>
      </c>
      <c r="C4924">
        <v>1.28624</v>
      </c>
      <c r="D4924">
        <v>0</v>
      </c>
    </row>
    <row r="4925" spans="1:4" x14ac:dyDescent="0.35">
      <c r="A4925" s="16" t="s">
        <v>4481</v>
      </c>
      <c r="B4925">
        <v>0.25</v>
      </c>
      <c r="C4925">
        <v>2.8430599999999999</v>
      </c>
      <c r="D4925">
        <v>0</v>
      </c>
    </row>
    <row r="4926" spans="1:4" x14ac:dyDescent="0.35">
      <c r="A4926" s="16" t="s">
        <v>4482</v>
      </c>
      <c r="B4926">
        <v>0.16700000000000001</v>
      </c>
      <c r="C4926">
        <v>0.60277000000000003</v>
      </c>
      <c r="D4926">
        <v>0</v>
      </c>
    </row>
    <row r="4927" spans="1:4" x14ac:dyDescent="0.35">
      <c r="A4927" s="16" t="s">
        <v>41</v>
      </c>
      <c r="B4927">
        <v>0.125</v>
      </c>
      <c r="C4927">
        <v>0.17943000000000001</v>
      </c>
      <c r="D4927">
        <v>0</v>
      </c>
    </row>
    <row r="4928" spans="1:4" x14ac:dyDescent="0.35">
      <c r="A4928" s="16" t="s">
        <v>4483</v>
      </c>
      <c r="B4928">
        <v>0.25</v>
      </c>
      <c r="C4928">
        <v>7.7799999999999994E-2</v>
      </c>
      <c r="D4928">
        <v>7.7799999999999994E-2</v>
      </c>
    </row>
    <row r="4929" spans="1:4" x14ac:dyDescent="0.35">
      <c r="A4929" s="16" t="s">
        <v>4484</v>
      </c>
      <c r="B4929">
        <v>0</v>
      </c>
      <c r="C4929">
        <v>4.9799999999999997E-2</v>
      </c>
      <c r="D4929">
        <v>4.9799999999999997E-2</v>
      </c>
    </row>
    <row r="4930" spans="1:4" x14ac:dyDescent="0.35">
      <c r="A4930" s="16" t="s">
        <v>4485</v>
      </c>
      <c r="B4930">
        <v>0</v>
      </c>
      <c r="C4930">
        <v>0</v>
      </c>
      <c r="D4930">
        <v>0</v>
      </c>
    </row>
    <row r="4931" spans="1:4" x14ac:dyDescent="0.35">
      <c r="A4931" s="16" t="s">
        <v>4486</v>
      </c>
      <c r="B4931">
        <v>0.25330000000000003</v>
      </c>
      <c r="C4931">
        <v>3.2399999999999998E-3</v>
      </c>
      <c r="D4931">
        <v>3.2399999999999998E-3</v>
      </c>
    </row>
    <row r="4932" spans="1:4" x14ac:dyDescent="0.35">
      <c r="A4932" s="16" t="s">
        <v>4487</v>
      </c>
      <c r="B4932">
        <v>0</v>
      </c>
      <c r="C4932">
        <v>4.5300000000000002E-3</v>
      </c>
      <c r="D4932">
        <v>0</v>
      </c>
    </row>
    <row r="4933" spans="1:4" x14ac:dyDescent="0.35">
      <c r="A4933" s="16" t="s">
        <v>4488</v>
      </c>
      <c r="B4933">
        <v>0</v>
      </c>
      <c r="C4933">
        <v>4.5300000000000002E-3</v>
      </c>
      <c r="D4933">
        <v>0</v>
      </c>
    </row>
    <row r="4934" spans="1:4" x14ac:dyDescent="0.35">
      <c r="A4934" s="16" t="s">
        <v>265</v>
      </c>
      <c r="B4934">
        <v>0.16700000000000001</v>
      </c>
      <c r="C4934">
        <v>1.6103499999999999</v>
      </c>
      <c r="D4934">
        <v>0</v>
      </c>
    </row>
    <row r="4935" spans="1:4" x14ac:dyDescent="0.35">
      <c r="A4935" s="16" t="s">
        <v>4489</v>
      </c>
      <c r="B4935">
        <v>0.16700000000000001</v>
      </c>
      <c r="C4935">
        <v>2.5887799999999999</v>
      </c>
      <c r="D4935">
        <v>0</v>
      </c>
    </row>
    <row r="4936" spans="1:4" x14ac:dyDescent="0.35">
      <c r="A4936" s="16" t="s">
        <v>4490</v>
      </c>
      <c r="B4936">
        <v>0.21</v>
      </c>
      <c r="C4936">
        <v>0.18</v>
      </c>
      <c r="D4936">
        <v>0</v>
      </c>
    </row>
    <row r="4937" spans="1:4" x14ac:dyDescent="0.35">
      <c r="A4937" s="16" t="s">
        <v>4491</v>
      </c>
      <c r="B4937">
        <v>0.125</v>
      </c>
      <c r="C4937">
        <v>0.19295000000000001</v>
      </c>
      <c r="D4937">
        <v>0</v>
      </c>
    </row>
    <row r="4938" spans="1:4" x14ac:dyDescent="0.35">
      <c r="A4938" s="16" t="s">
        <v>4492</v>
      </c>
      <c r="B4938">
        <v>0</v>
      </c>
      <c r="C4938">
        <v>2.5729999999999999E-2</v>
      </c>
      <c r="D4938">
        <v>0</v>
      </c>
    </row>
    <row r="4939" spans="1:4" x14ac:dyDescent="0.35">
      <c r="A4939" s="16" t="s">
        <v>4493</v>
      </c>
      <c r="B4939">
        <v>0</v>
      </c>
      <c r="C4939">
        <v>4.5300000000000002E-3</v>
      </c>
      <c r="D4939">
        <v>0</v>
      </c>
    </row>
    <row r="4940" spans="1:4" x14ac:dyDescent="0.35">
      <c r="A4940" s="16" t="s">
        <v>4494</v>
      </c>
      <c r="B4940">
        <v>0</v>
      </c>
      <c r="C4940">
        <v>1</v>
      </c>
      <c r="D4940">
        <v>0</v>
      </c>
    </row>
    <row r="4941" spans="1:4" x14ac:dyDescent="0.35">
      <c r="A4941" s="16" t="s">
        <v>4495</v>
      </c>
      <c r="B4941">
        <v>0.74329999999999996</v>
      </c>
      <c r="C4941">
        <v>6.7030000000000006E-2</v>
      </c>
      <c r="D4941">
        <v>6.7030000000000006E-2</v>
      </c>
    </row>
    <row r="4942" spans="1:4" x14ac:dyDescent="0.35">
      <c r="A4942" s="16" t="s">
        <v>4496</v>
      </c>
      <c r="B4942">
        <v>0</v>
      </c>
      <c r="C4942">
        <v>4.5300000000000002E-3</v>
      </c>
      <c r="D4942">
        <v>0</v>
      </c>
    </row>
    <row r="4943" spans="1:4" x14ac:dyDescent="0.35">
      <c r="A4943" s="16" t="s">
        <v>4497</v>
      </c>
      <c r="B4943">
        <v>0.17</v>
      </c>
      <c r="C4943">
        <v>2.2999999999999998</v>
      </c>
      <c r="D4943">
        <v>0</v>
      </c>
    </row>
    <row r="4944" spans="1:4" x14ac:dyDescent="0.35">
      <c r="A4944" s="16" t="s">
        <v>4498</v>
      </c>
      <c r="B4944">
        <v>0.21</v>
      </c>
      <c r="C4944">
        <v>0.2</v>
      </c>
      <c r="D4944">
        <v>0</v>
      </c>
    </row>
    <row r="4945" spans="1:4" x14ac:dyDescent="0.35">
      <c r="A4945" s="16" t="s">
        <v>4499</v>
      </c>
      <c r="B4945">
        <v>0</v>
      </c>
      <c r="C4945">
        <v>8</v>
      </c>
      <c r="D4945">
        <v>0</v>
      </c>
    </row>
    <row r="4946" spans="1:4" x14ac:dyDescent="0.35">
      <c r="A4946" s="16" t="s">
        <v>4500</v>
      </c>
      <c r="B4946">
        <v>0.125</v>
      </c>
      <c r="C4946">
        <v>0.08</v>
      </c>
      <c r="D4946">
        <v>0</v>
      </c>
    </row>
    <row r="4947" spans="1:4" x14ac:dyDescent="0.35">
      <c r="A4947" s="16" t="s">
        <v>4501</v>
      </c>
      <c r="B4947">
        <v>0.58030000000000004</v>
      </c>
      <c r="C4947">
        <v>3.3860000000000001E-2</v>
      </c>
      <c r="D4947">
        <v>3.3860000000000001E-2</v>
      </c>
    </row>
    <row r="4948" spans="1:4" x14ac:dyDescent="0.35">
      <c r="A4948" s="16">
        <v>100416</v>
      </c>
      <c r="B4948">
        <v>1.24997</v>
      </c>
      <c r="C4948">
        <v>6.6799999999999998E-2</v>
      </c>
      <c r="D4948">
        <v>6.6799999999999998E-2</v>
      </c>
    </row>
    <row r="4949" spans="1:4" x14ac:dyDescent="0.35">
      <c r="A4949" s="16" t="s">
        <v>4502</v>
      </c>
      <c r="B4949">
        <v>0.16700000000000001</v>
      </c>
      <c r="C4949">
        <v>2.5200000000000001E-3</v>
      </c>
      <c r="D4949">
        <v>2.5200000000000001E-3</v>
      </c>
    </row>
    <row r="4950" spans="1:4" x14ac:dyDescent="0.35">
      <c r="A4950" s="16" t="s">
        <v>4503</v>
      </c>
      <c r="B4950">
        <v>0.16700000000000001</v>
      </c>
      <c r="C4950">
        <v>0.45865</v>
      </c>
      <c r="D4950">
        <v>0.45865</v>
      </c>
    </row>
    <row r="4951" spans="1:4" x14ac:dyDescent="0.35">
      <c r="A4951" s="16" t="s">
        <v>4504</v>
      </c>
      <c r="B4951">
        <v>0</v>
      </c>
      <c r="C4951">
        <v>4.5300000000000002E-3</v>
      </c>
      <c r="D4951">
        <v>0</v>
      </c>
    </row>
    <row r="4952" spans="1:4" x14ac:dyDescent="0.35">
      <c r="A4952" s="16" t="s">
        <v>4505</v>
      </c>
      <c r="B4952">
        <v>0.125</v>
      </c>
      <c r="C4952">
        <v>0.51629999999999998</v>
      </c>
      <c r="D4952">
        <v>0</v>
      </c>
    </row>
    <row r="4953" spans="1:4" x14ac:dyDescent="0.35">
      <c r="A4953" s="16" t="s">
        <v>4506</v>
      </c>
      <c r="B4953">
        <v>0.17</v>
      </c>
      <c r="C4953">
        <v>1.5562400000000001</v>
      </c>
      <c r="D4953">
        <v>0</v>
      </c>
    </row>
    <row r="4954" spans="1:4" x14ac:dyDescent="0.35">
      <c r="A4954" s="16" t="s">
        <v>4507</v>
      </c>
      <c r="B4954">
        <v>0.17</v>
      </c>
      <c r="C4954">
        <v>2.5</v>
      </c>
      <c r="D4954">
        <v>0</v>
      </c>
    </row>
    <row r="4955" spans="1:4" x14ac:dyDescent="0.35">
      <c r="A4955" s="16" t="s">
        <v>4508</v>
      </c>
      <c r="B4955">
        <v>0.16700000000000001</v>
      </c>
      <c r="C4955">
        <v>2.5</v>
      </c>
      <c r="D4955">
        <v>0</v>
      </c>
    </row>
    <row r="4956" spans="1:4" x14ac:dyDescent="0.35">
      <c r="A4956" s="16" t="s">
        <v>4509</v>
      </c>
      <c r="B4956">
        <v>0.125</v>
      </c>
      <c r="C4956">
        <v>0.26</v>
      </c>
      <c r="D4956">
        <v>0</v>
      </c>
    </row>
    <row r="4957" spans="1:4" x14ac:dyDescent="0.35">
      <c r="A4957" s="16" t="s">
        <v>4510</v>
      </c>
      <c r="B4957">
        <v>1.3332999999999999</v>
      </c>
      <c r="C4957">
        <v>3.6049999999999999E-2</v>
      </c>
      <c r="D4957">
        <v>3.6049999999999999E-2</v>
      </c>
    </row>
    <row r="4958" spans="1:4" x14ac:dyDescent="0.35">
      <c r="A4958" s="16" t="s">
        <v>4511</v>
      </c>
      <c r="B4958">
        <v>0</v>
      </c>
      <c r="C4958">
        <v>4.5300000000000002E-3</v>
      </c>
      <c r="D4958">
        <v>0</v>
      </c>
    </row>
    <row r="4959" spans="1:4" x14ac:dyDescent="0.35">
      <c r="A4959" s="16" t="s">
        <v>4512</v>
      </c>
      <c r="B4959">
        <v>0.125</v>
      </c>
      <c r="C4959">
        <v>0.50849999999999995</v>
      </c>
      <c r="D4959">
        <v>0</v>
      </c>
    </row>
    <row r="4960" spans="1:4" x14ac:dyDescent="0.35">
      <c r="A4960" s="16" t="s">
        <v>4513</v>
      </c>
      <c r="B4960">
        <v>0.17</v>
      </c>
      <c r="C4960">
        <v>1.30436</v>
      </c>
      <c r="D4960">
        <v>0</v>
      </c>
    </row>
    <row r="4961" spans="1:4" x14ac:dyDescent="0.35">
      <c r="A4961" s="16" t="s">
        <v>4514</v>
      </c>
      <c r="B4961">
        <v>0</v>
      </c>
      <c r="C4961">
        <v>0</v>
      </c>
      <c r="D4961">
        <v>0</v>
      </c>
    </row>
    <row r="4962" spans="1:4" x14ac:dyDescent="0.35">
      <c r="A4962" s="16">
        <v>100297</v>
      </c>
      <c r="B4962">
        <v>1.2433000000000001</v>
      </c>
      <c r="C4962">
        <v>4.827E-2</v>
      </c>
      <c r="D4962">
        <v>4.827E-2</v>
      </c>
    </row>
    <row r="4963" spans="1:4" x14ac:dyDescent="0.35">
      <c r="A4963" s="16" t="s">
        <v>4515</v>
      </c>
      <c r="B4963">
        <v>0</v>
      </c>
      <c r="C4963">
        <v>0</v>
      </c>
      <c r="D4963">
        <v>0</v>
      </c>
    </row>
    <row r="4964" spans="1:4" x14ac:dyDescent="0.35">
      <c r="A4964" s="16" t="s">
        <v>4516</v>
      </c>
      <c r="B4964">
        <v>0.1</v>
      </c>
      <c r="C4964">
        <v>0.18332999999999999</v>
      </c>
      <c r="D4964">
        <v>0.18332999999999999</v>
      </c>
    </row>
    <row r="4965" spans="1:4" x14ac:dyDescent="0.35">
      <c r="A4965" s="16" t="s">
        <v>4517</v>
      </c>
      <c r="B4965">
        <v>0</v>
      </c>
      <c r="C4965">
        <v>4.5300000000000002E-3</v>
      </c>
      <c r="D4965">
        <v>0</v>
      </c>
    </row>
    <row r="4966" spans="1:4" x14ac:dyDescent="0.35">
      <c r="A4966" s="16">
        <v>104302</v>
      </c>
      <c r="B4966">
        <v>0.74663000000000002</v>
      </c>
      <c r="C4966">
        <v>0.32173000000000002</v>
      </c>
      <c r="D4966">
        <v>0.32173000000000002</v>
      </c>
    </row>
    <row r="4967" spans="1:4" x14ac:dyDescent="0.35">
      <c r="A4967" s="16" t="s">
        <v>4518</v>
      </c>
      <c r="B4967">
        <v>0.21</v>
      </c>
      <c r="C4967">
        <v>0.9</v>
      </c>
      <c r="D4967">
        <v>0</v>
      </c>
    </row>
    <row r="4968" spans="1:4" x14ac:dyDescent="0.35">
      <c r="A4968" s="16" t="s">
        <v>197</v>
      </c>
      <c r="B4968">
        <v>0.16700000000000001</v>
      </c>
      <c r="C4968">
        <v>4.0800000000000003E-2</v>
      </c>
      <c r="D4968">
        <v>4.0800000000000003E-2</v>
      </c>
    </row>
    <row r="4969" spans="1:4" x14ac:dyDescent="0.35">
      <c r="A4969" s="16" t="s">
        <v>4519</v>
      </c>
      <c r="B4969">
        <v>0.58030000000000004</v>
      </c>
      <c r="C4969">
        <v>1.383E-2</v>
      </c>
      <c r="D4969">
        <v>1.383E-2</v>
      </c>
    </row>
    <row r="4970" spans="1:4" x14ac:dyDescent="0.35">
      <c r="A4970" s="16" t="s">
        <v>4520</v>
      </c>
      <c r="B4970">
        <v>0</v>
      </c>
      <c r="C4970">
        <v>4.5300000000000002E-3</v>
      </c>
      <c r="D4970">
        <v>0</v>
      </c>
    </row>
    <row r="4971" spans="1:4" x14ac:dyDescent="0.35">
      <c r="A4971" s="16" t="s">
        <v>4521</v>
      </c>
      <c r="B4971">
        <v>0.185</v>
      </c>
      <c r="C4971">
        <v>0.92</v>
      </c>
      <c r="D4971">
        <v>0</v>
      </c>
    </row>
    <row r="4972" spans="1:4" x14ac:dyDescent="0.35">
      <c r="A4972" s="16" t="s">
        <v>4522</v>
      </c>
      <c r="B4972">
        <v>0.17</v>
      </c>
      <c r="C4972">
        <v>1.7</v>
      </c>
      <c r="D4972">
        <v>0</v>
      </c>
    </row>
    <row r="4973" spans="1:4" x14ac:dyDescent="0.35">
      <c r="A4973" s="16" t="s">
        <v>4523</v>
      </c>
      <c r="B4973">
        <v>0.25</v>
      </c>
      <c r="C4973">
        <v>3.6339999999999999</v>
      </c>
      <c r="D4973">
        <v>0</v>
      </c>
    </row>
    <row r="4974" spans="1:4" x14ac:dyDescent="0.35">
      <c r="A4974" s="16" t="s">
        <v>4524</v>
      </c>
      <c r="B4974">
        <v>0.33</v>
      </c>
      <c r="C4974">
        <v>1</v>
      </c>
      <c r="D4974">
        <v>0</v>
      </c>
    </row>
    <row r="4975" spans="1:4" x14ac:dyDescent="0.35">
      <c r="A4975" s="16">
        <v>101061</v>
      </c>
      <c r="B4975">
        <v>1.9233</v>
      </c>
      <c r="C4975">
        <v>1.6670000000000001E-2</v>
      </c>
      <c r="D4975">
        <v>1.6670000000000001E-2</v>
      </c>
    </row>
    <row r="4976" spans="1:4" x14ac:dyDescent="0.35">
      <c r="A4976" s="16" t="s">
        <v>4525</v>
      </c>
      <c r="B4976">
        <v>0.74329999999999996</v>
      </c>
      <c r="C4976">
        <v>3.4569999999999997E-2</v>
      </c>
      <c r="D4976">
        <v>3.4569999999999997E-2</v>
      </c>
    </row>
    <row r="4977" spans="1:4" x14ac:dyDescent="0.35">
      <c r="A4977" s="16" t="s">
        <v>4526</v>
      </c>
      <c r="B4977">
        <v>0.125</v>
      </c>
      <c r="C4977">
        <v>1.5381199999999999</v>
      </c>
      <c r="D4977">
        <v>0</v>
      </c>
    </row>
    <row r="4978" spans="1:4" x14ac:dyDescent="0.35">
      <c r="A4978" s="16" t="s">
        <v>4527</v>
      </c>
      <c r="B4978">
        <v>0.17</v>
      </c>
      <c r="C4978">
        <v>1.2952999999999999</v>
      </c>
      <c r="D4978">
        <v>0</v>
      </c>
    </row>
    <row r="4979" spans="1:4" x14ac:dyDescent="0.35">
      <c r="A4979" s="16" t="s">
        <v>4528</v>
      </c>
      <c r="B4979">
        <v>0.25</v>
      </c>
      <c r="C4979">
        <v>5.4135900000000001</v>
      </c>
      <c r="D4979">
        <v>0</v>
      </c>
    </row>
    <row r="4980" spans="1:4" x14ac:dyDescent="0.35">
      <c r="A4980" s="16" t="s">
        <v>4529</v>
      </c>
      <c r="B4980">
        <v>0.125</v>
      </c>
      <c r="C4980">
        <v>0.19392999999999999</v>
      </c>
      <c r="D4980">
        <v>0</v>
      </c>
    </row>
    <row r="4981" spans="1:4" x14ac:dyDescent="0.35">
      <c r="A4981" s="16" t="s">
        <v>170</v>
      </c>
      <c r="B4981">
        <v>0.125</v>
      </c>
      <c r="C4981">
        <v>7.3200000000000001E-2</v>
      </c>
      <c r="D4981">
        <v>0</v>
      </c>
    </row>
    <row r="4982" spans="1:4" x14ac:dyDescent="0.35">
      <c r="A4982" s="16">
        <v>100016</v>
      </c>
      <c r="B4982">
        <v>0.4133</v>
      </c>
      <c r="C4982">
        <v>0.01</v>
      </c>
      <c r="D4982">
        <v>0.01</v>
      </c>
    </row>
    <row r="4983" spans="1:4" x14ac:dyDescent="0.35">
      <c r="A4983" s="16" t="s">
        <v>4530</v>
      </c>
      <c r="B4983">
        <v>0</v>
      </c>
      <c r="C4983">
        <v>0</v>
      </c>
      <c r="D4983">
        <v>0</v>
      </c>
    </row>
    <row r="4984" spans="1:4" x14ac:dyDescent="0.35">
      <c r="A4984" s="16" t="s">
        <v>4531</v>
      </c>
      <c r="B4984">
        <v>0</v>
      </c>
      <c r="C4984">
        <v>4.5300000000000002E-3</v>
      </c>
      <c r="D4984">
        <v>0</v>
      </c>
    </row>
    <row r="4985" spans="1:4" x14ac:dyDescent="0.35">
      <c r="A4985" s="16" t="s">
        <v>4532</v>
      </c>
      <c r="B4985">
        <v>0</v>
      </c>
      <c r="C4985">
        <v>4.5300000000000002E-3</v>
      </c>
      <c r="D4985">
        <v>0</v>
      </c>
    </row>
    <row r="4986" spans="1:4" x14ac:dyDescent="0.35">
      <c r="A4986" s="16" t="s">
        <v>4533</v>
      </c>
      <c r="B4986">
        <v>0</v>
      </c>
      <c r="C4986">
        <v>4.5300000000000002E-3</v>
      </c>
      <c r="D4986">
        <v>0</v>
      </c>
    </row>
    <row r="4987" spans="1:4" x14ac:dyDescent="0.35">
      <c r="A4987" s="16" t="s">
        <v>4534</v>
      </c>
      <c r="B4987">
        <v>0.05</v>
      </c>
      <c r="C4987">
        <v>1.2999999999999999E-2</v>
      </c>
      <c r="D4987">
        <v>1.2999999999999999E-2</v>
      </c>
    </row>
    <row r="4988" spans="1:4" x14ac:dyDescent="0.35">
      <c r="A4988" s="16" t="s">
        <v>4535</v>
      </c>
      <c r="B4988">
        <v>0.125</v>
      </c>
      <c r="C4988">
        <v>0.31009999999999999</v>
      </c>
      <c r="D4988">
        <v>0</v>
      </c>
    </row>
    <row r="4989" spans="1:4" x14ac:dyDescent="0.35">
      <c r="A4989" s="16">
        <v>100130</v>
      </c>
      <c r="B4989">
        <v>0.50029999999999997</v>
      </c>
      <c r="C4989">
        <v>8.43E-3</v>
      </c>
      <c r="D4989">
        <v>8.43E-3</v>
      </c>
    </row>
    <row r="4990" spans="1:4" x14ac:dyDescent="0.35">
      <c r="A4990" s="16">
        <v>104725</v>
      </c>
      <c r="B4990">
        <v>0</v>
      </c>
      <c r="C4990">
        <v>0.33400000000000002</v>
      </c>
      <c r="D4990">
        <v>0</v>
      </c>
    </row>
    <row r="4991" spans="1:4" x14ac:dyDescent="0.35">
      <c r="A4991" s="16">
        <v>105115</v>
      </c>
      <c r="B4991">
        <v>0</v>
      </c>
      <c r="C4991">
        <v>0</v>
      </c>
      <c r="D4991">
        <v>0</v>
      </c>
    </row>
    <row r="4992" spans="1:4" x14ac:dyDescent="0.35">
      <c r="A4992" s="16" t="s">
        <v>4536</v>
      </c>
      <c r="B4992">
        <v>0.6633</v>
      </c>
      <c r="C4992">
        <v>3.422E-2</v>
      </c>
      <c r="D4992">
        <v>3.422E-2</v>
      </c>
    </row>
    <row r="4993" spans="1:4" x14ac:dyDescent="0.35">
      <c r="A4993" s="16" t="s">
        <v>4537</v>
      </c>
      <c r="B4993">
        <v>0</v>
      </c>
      <c r="C4993">
        <v>4.5300000000000002E-3</v>
      </c>
      <c r="D4993">
        <v>0</v>
      </c>
    </row>
    <row r="4994" spans="1:4" x14ac:dyDescent="0.35">
      <c r="A4994" s="16" t="s">
        <v>4538</v>
      </c>
      <c r="B4994">
        <v>0.17</v>
      </c>
      <c r="C4994">
        <v>3</v>
      </c>
      <c r="D4994">
        <v>0</v>
      </c>
    </row>
    <row r="4995" spans="1:4" x14ac:dyDescent="0.35">
      <c r="A4995" s="16" t="s">
        <v>4539</v>
      </c>
      <c r="B4995">
        <v>0</v>
      </c>
      <c r="C4995">
        <v>0.03</v>
      </c>
      <c r="D4995">
        <v>0.03</v>
      </c>
    </row>
    <row r="4996" spans="1:4" x14ac:dyDescent="0.35">
      <c r="A4996" s="16" t="s">
        <v>4540</v>
      </c>
      <c r="B4996">
        <v>0.25</v>
      </c>
      <c r="C4996">
        <v>2.1669999999999998E-2</v>
      </c>
      <c r="D4996">
        <v>2.1669999999999998E-2</v>
      </c>
    </row>
    <row r="4997" spans="1:4" x14ac:dyDescent="0.35">
      <c r="A4997" s="16" t="s">
        <v>4541</v>
      </c>
      <c r="B4997">
        <v>0</v>
      </c>
      <c r="C4997">
        <v>1.4634199999999999</v>
      </c>
      <c r="D4997">
        <v>0</v>
      </c>
    </row>
    <row r="4998" spans="1:4" x14ac:dyDescent="0.35">
      <c r="A4998" s="16" t="s">
        <v>4542</v>
      </c>
      <c r="B4998">
        <v>8.3000000000000004E-2</v>
      </c>
      <c r="C4998">
        <v>0.44</v>
      </c>
      <c r="D4998">
        <v>0</v>
      </c>
    </row>
    <row r="4999" spans="1:4" x14ac:dyDescent="0.35">
      <c r="A4999" s="16" t="s">
        <v>4543</v>
      </c>
      <c r="B4999">
        <v>0.9133</v>
      </c>
      <c r="C4999">
        <v>9.8350000000000007E-2</v>
      </c>
      <c r="D4999">
        <v>9.8350000000000007E-2</v>
      </c>
    </row>
    <row r="5000" spans="1:4" x14ac:dyDescent="0.35">
      <c r="A5000" s="16" t="s">
        <v>4544</v>
      </c>
      <c r="B5000">
        <v>0.25</v>
      </c>
      <c r="C5000">
        <v>3.3340000000000001</v>
      </c>
      <c r="D5000">
        <v>0</v>
      </c>
    </row>
    <row r="5001" spans="1:4" x14ac:dyDescent="0.35">
      <c r="A5001" s="16" t="s">
        <v>4545</v>
      </c>
      <c r="B5001">
        <v>0.16700000000000001</v>
      </c>
      <c r="C5001">
        <v>3.6</v>
      </c>
      <c r="D5001">
        <v>0</v>
      </c>
    </row>
    <row r="5002" spans="1:4" x14ac:dyDescent="0.35">
      <c r="A5002" s="16" t="s">
        <v>243</v>
      </c>
      <c r="B5002">
        <v>0.16700000000000001</v>
      </c>
      <c r="C5002">
        <v>0.60277000000000003</v>
      </c>
      <c r="D5002">
        <v>0</v>
      </c>
    </row>
    <row r="5003" spans="1:4" x14ac:dyDescent="0.35">
      <c r="A5003" s="16" t="s">
        <v>4546</v>
      </c>
      <c r="B5003">
        <v>0.21</v>
      </c>
      <c r="C5003">
        <v>0.67732999999999999</v>
      </c>
      <c r="D5003">
        <v>0</v>
      </c>
    </row>
    <row r="5004" spans="1:4" x14ac:dyDescent="0.35">
      <c r="A5004" s="16" t="s">
        <v>4547</v>
      </c>
      <c r="B5004">
        <v>0</v>
      </c>
      <c r="C5004">
        <v>2.5729999999999999E-2</v>
      </c>
      <c r="D5004">
        <v>0</v>
      </c>
    </row>
    <row r="5005" spans="1:4" x14ac:dyDescent="0.35">
      <c r="A5005" s="16" t="s">
        <v>4548</v>
      </c>
      <c r="B5005">
        <v>0.1</v>
      </c>
      <c r="C5005">
        <v>9.2999999999999999E-2</v>
      </c>
      <c r="D5005">
        <v>9.2999999999999999E-2</v>
      </c>
    </row>
    <row r="5006" spans="1:4" x14ac:dyDescent="0.35">
      <c r="A5006" s="16">
        <v>103885</v>
      </c>
      <c r="B5006">
        <v>0.33</v>
      </c>
      <c r="C5006">
        <v>3.6889999999999999E-2</v>
      </c>
      <c r="D5006">
        <v>3.6889999999999999E-2</v>
      </c>
    </row>
    <row r="5007" spans="1:4" x14ac:dyDescent="0.35">
      <c r="A5007" s="16" t="s">
        <v>4549</v>
      </c>
      <c r="B5007">
        <v>0</v>
      </c>
      <c r="C5007">
        <v>9.5299999999999996E-2</v>
      </c>
      <c r="D5007">
        <v>0</v>
      </c>
    </row>
    <row r="5008" spans="1:4" x14ac:dyDescent="0.35">
      <c r="A5008" s="16" t="s">
        <v>4550</v>
      </c>
      <c r="B5008">
        <v>0.25</v>
      </c>
      <c r="C5008">
        <v>3.5</v>
      </c>
      <c r="D5008">
        <v>0</v>
      </c>
    </row>
    <row r="5009" spans="1:4" x14ac:dyDescent="0.35">
      <c r="A5009" s="16" t="s">
        <v>4551</v>
      </c>
      <c r="B5009">
        <v>0.16700000000000001</v>
      </c>
      <c r="C5009">
        <v>4.2864300000000002</v>
      </c>
      <c r="D5009">
        <v>0</v>
      </c>
    </row>
    <row r="5010" spans="1:4" x14ac:dyDescent="0.35">
      <c r="A5010" s="16" t="s">
        <v>4552</v>
      </c>
      <c r="B5010">
        <v>0</v>
      </c>
      <c r="C5010">
        <v>4.5300000000000002E-3</v>
      </c>
      <c r="D5010">
        <v>0</v>
      </c>
    </row>
    <row r="5011" spans="1:4" x14ac:dyDescent="0.35">
      <c r="A5011" s="16" t="s">
        <v>4553</v>
      </c>
      <c r="B5011">
        <v>0.33333000000000002</v>
      </c>
      <c r="C5011">
        <v>8.3300000000000006E-3</v>
      </c>
      <c r="D5011">
        <v>8.3300000000000006E-3</v>
      </c>
    </row>
    <row r="5012" spans="1:4" x14ac:dyDescent="0.35">
      <c r="A5012" s="16" t="s">
        <v>4554</v>
      </c>
      <c r="B5012">
        <v>0</v>
      </c>
      <c r="C5012">
        <v>0</v>
      </c>
      <c r="D5012">
        <v>0</v>
      </c>
    </row>
    <row r="5013" spans="1:4" x14ac:dyDescent="0.35">
      <c r="A5013" s="16" t="s">
        <v>4555</v>
      </c>
      <c r="B5013">
        <v>0.74329999999999996</v>
      </c>
      <c r="C5013">
        <v>0.13206000000000001</v>
      </c>
      <c r="D5013">
        <v>0.13206000000000001</v>
      </c>
    </row>
    <row r="5014" spans="1:4" x14ac:dyDescent="0.35">
      <c r="A5014" s="16" t="s">
        <v>4556</v>
      </c>
      <c r="B5014">
        <v>0</v>
      </c>
      <c r="C5014">
        <v>4.5300000000000002E-3</v>
      </c>
      <c r="D5014">
        <v>0</v>
      </c>
    </row>
    <row r="5015" spans="1:4" x14ac:dyDescent="0.35">
      <c r="A5015" s="16" t="s">
        <v>4557</v>
      </c>
      <c r="B5015">
        <v>0</v>
      </c>
      <c r="C5015">
        <v>0.23</v>
      </c>
      <c r="D5015">
        <v>0</v>
      </c>
    </row>
    <row r="5016" spans="1:4" x14ac:dyDescent="0.35">
      <c r="A5016" s="16" t="s">
        <v>4558</v>
      </c>
      <c r="B5016">
        <v>0.17</v>
      </c>
      <c r="C5016">
        <v>4</v>
      </c>
      <c r="D5016">
        <v>0</v>
      </c>
    </row>
    <row r="5017" spans="1:4" x14ac:dyDescent="0.35">
      <c r="A5017" s="16" t="s">
        <v>4559</v>
      </c>
      <c r="B5017">
        <v>0.21</v>
      </c>
      <c r="C5017">
        <v>0.66539999999999999</v>
      </c>
      <c r="D5017">
        <v>0</v>
      </c>
    </row>
    <row r="5018" spans="1:4" x14ac:dyDescent="0.35">
      <c r="A5018" s="16" t="s">
        <v>4560</v>
      </c>
      <c r="B5018">
        <v>0.21</v>
      </c>
      <c r="C5018">
        <v>0.23</v>
      </c>
      <c r="D5018">
        <v>0</v>
      </c>
    </row>
    <row r="5019" spans="1:4" x14ac:dyDescent="0.35">
      <c r="A5019" s="16" t="s">
        <v>4561</v>
      </c>
      <c r="B5019">
        <v>0.25</v>
      </c>
      <c r="C5019">
        <v>8</v>
      </c>
      <c r="D5019">
        <v>0</v>
      </c>
    </row>
    <row r="5020" spans="1:4" x14ac:dyDescent="0.35">
      <c r="A5020" s="16">
        <v>100199</v>
      </c>
      <c r="B5020">
        <v>0.50029999999999997</v>
      </c>
      <c r="C5020">
        <v>2.827E-2</v>
      </c>
      <c r="D5020">
        <v>2.827E-2</v>
      </c>
    </row>
    <row r="5021" spans="1:4" x14ac:dyDescent="0.35">
      <c r="A5021" s="16" t="s">
        <v>4562</v>
      </c>
      <c r="B5021">
        <v>0</v>
      </c>
      <c r="C5021">
        <v>1.4</v>
      </c>
      <c r="D5021">
        <v>0</v>
      </c>
    </row>
    <row r="5022" spans="1:4" x14ac:dyDescent="0.35">
      <c r="A5022" s="16" t="s">
        <v>4563</v>
      </c>
      <c r="B5022">
        <v>0.85</v>
      </c>
      <c r="C5022">
        <v>3.3329999999999999E-2</v>
      </c>
      <c r="D5022">
        <v>3.3329999999999999E-2</v>
      </c>
    </row>
    <row r="5023" spans="1:4" x14ac:dyDescent="0.35">
      <c r="A5023" s="16" t="s">
        <v>4564</v>
      </c>
      <c r="B5023">
        <v>0.16700000000000001</v>
      </c>
      <c r="C5023">
        <v>9.1670000000000001E-2</v>
      </c>
      <c r="D5023">
        <v>9.1670000000000001E-2</v>
      </c>
    </row>
    <row r="5024" spans="1:4" x14ac:dyDescent="0.35">
      <c r="A5024" s="16" t="s">
        <v>283</v>
      </c>
      <c r="B5024">
        <v>0.58030000000000004</v>
      </c>
      <c r="C5024">
        <v>2.8649999999999998E-2</v>
      </c>
      <c r="D5024">
        <v>2.8649999999999998E-2</v>
      </c>
    </row>
    <row r="5025" spans="1:4" x14ac:dyDescent="0.35">
      <c r="A5025" s="16" t="s">
        <v>4565</v>
      </c>
      <c r="B5025">
        <v>0</v>
      </c>
      <c r="C5025">
        <v>4.5300000000000002E-3</v>
      </c>
      <c r="D5025">
        <v>0</v>
      </c>
    </row>
    <row r="5026" spans="1:4" x14ac:dyDescent="0.35">
      <c r="A5026" s="16" t="s">
        <v>4566</v>
      </c>
      <c r="B5026">
        <v>0.25</v>
      </c>
      <c r="C5026">
        <v>6</v>
      </c>
      <c r="D5026">
        <v>0</v>
      </c>
    </row>
    <row r="5027" spans="1:4" x14ac:dyDescent="0.35">
      <c r="A5027" s="16" t="s">
        <v>4567</v>
      </c>
      <c r="B5027">
        <v>0.185</v>
      </c>
      <c r="C5027">
        <v>0.85541999999999996</v>
      </c>
      <c r="D5027">
        <v>0</v>
      </c>
    </row>
    <row r="5028" spans="1:4" x14ac:dyDescent="0.35">
      <c r="A5028" s="16" t="s">
        <v>4568</v>
      </c>
      <c r="B5028">
        <v>0</v>
      </c>
      <c r="C5028">
        <v>4.0661300000000002</v>
      </c>
      <c r="D5028">
        <v>0</v>
      </c>
    </row>
    <row r="5029" spans="1:4" x14ac:dyDescent="0.35">
      <c r="A5029" s="22">
        <v>44640</v>
      </c>
      <c r="B5029">
        <v>0.58330000000000004</v>
      </c>
      <c r="C5029">
        <v>3.2500000000000001E-2</v>
      </c>
      <c r="D5029">
        <v>3.2500000000000001E-2</v>
      </c>
    </row>
    <row r="5030" spans="1:4" x14ac:dyDescent="0.35">
      <c r="A5030" s="16" t="s">
        <v>4569</v>
      </c>
      <c r="B5030">
        <v>0.68030000000000002</v>
      </c>
      <c r="C5030">
        <v>4.5519999999999998E-2</v>
      </c>
      <c r="D5030">
        <v>4.5519999999999998E-2</v>
      </c>
    </row>
    <row r="5031" spans="1:4" x14ac:dyDescent="0.35">
      <c r="A5031" s="16" t="s">
        <v>4570</v>
      </c>
      <c r="B5031">
        <v>0</v>
      </c>
      <c r="C5031">
        <v>4.5300000000000002E-3</v>
      </c>
      <c r="D5031">
        <v>0</v>
      </c>
    </row>
    <row r="5032" spans="1:4" x14ac:dyDescent="0.35">
      <c r="A5032" s="16" t="s">
        <v>4571</v>
      </c>
      <c r="B5032">
        <v>0</v>
      </c>
      <c r="C5032">
        <v>1.4679500000000001</v>
      </c>
      <c r="D5032">
        <v>0</v>
      </c>
    </row>
    <row r="5033" spans="1:4" x14ac:dyDescent="0.35">
      <c r="A5033" s="16" t="s">
        <v>4572</v>
      </c>
      <c r="B5033">
        <v>0</v>
      </c>
      <c r="C5033">
        <v>2.7100000000000002E-3</v>
      </c>
      <c r="D5033">
        <v>0</v>
      </c>
    </row>
    <row r="5034" spans="1:4" x14ac:dyDescent="0.35">
      <c r="A5034" s="16" t="s">
        <v>4573</v>
      </c>
      <c r="B5034">
        <v>0.17</v>
      </c>
      <c r="C5034">
        <v>1.5381199999999999</v>
      </c>
      <c r="D5034">
        <v>0</v>
      </c>
    </row>
    <row r="5035" spans="1:4" x14ac:dyDescent="0.35">
      <c r="A5035" s="16" t="s">
        <v>4574</v>
      </c>
      <c r="B5035">
        <v>0.16700000000000001</v>
      </c>
      <c r="C5035">
        <v>2.5</v>
      </c>
      <c r="D5035">
        <v>0</v>
      </c>
    </row>
    <row r="5036" spans="1:4" x14ac:dyDescent="0.35">
      <c r="A5036" s="16" t="s">
        <v>4575</v>
      </c>
      <c r="B5036">
        <v>0.21</v>
      </c>
      <c r="C5036">
        <v>0.65</v>
      </c>
      <c r="D5036">
        <v>0</v>
      </c>
    </row>
    <row r="5037" spans="1:4" x14ac:dyDescent="0.35">
      <c r="A5037" s="16" t="s">
        <v>4576</v>
      </c>
      <c r="B5037">
        <v>0.5</v>
      </c>
      <c r="C5037">
        <v>16</v>
      </c>
      <c r="D5037">
        <v>0</v>
      </c>
    </row>
    <row r="5038" spans="1:4" x14ac:dyDescent="0.35">
      <c r="A5038" s="16">
        <v>100547</v>
      </c>
      <c r="B5038">
        <v>0.63329999999999997</v>
      </c>
      <c r="C5038">
        <v>2.189E-2</v>
      </c>
      <c r="D5038">
        <v>2.189E-2</v>
      </c>
    </row>
    <row r="5039" spans="1:4" x14ac:dyDescent="0.35">
      <c r="A5039" s="16" t="s">
        <v>4577</v>
      </c>
      <c r="B5039">
        <v>8.3000000000000004E-2</v>
      </c>
      <c r="C5039">
        <v>0.44</v>
      </c>
      <c r="D5039">
        <v>0</v>
      </c>
    </row>
    <row r="5040" spans="1:4" x14ac:dyDescent="0.35">
      <c r="A5040" s="16" t="s">
        <v>4578</v>
      </c>
      <c r="B5040">
        <v>0</v>
      </c>
      <c r="C5040">
        <v>4.5300000000000002E-3</v>
      </c>
      <c r="D5040">
        <v>0</v>
      </c>
    </row>
    <row r="5041" spans="1:4" x14ac:dyDescent="0.35">
      <c r="A5041" s="16" t="s">
        <v>4579</v>
      </c>
      <c r="B5041">
        <v>0.17</v>
      </c>
      <c r="C5041">
        <v>1.6224799999999999</v>
      </c>
      <c r="D5041">
        <v>0</v>
      </c>
    </row>
    <row r="5042" spans="1:4" x14ac:dyDescent="0.35">
      <c r="A5042" s="16" t="s">
        <v>4580</v>
      </c>
      <c r="B5042">
        <v>0.17</v>
      </c>
      <c r="C5042">
        <v>1.7317100000000001</v>
      </c>
      <c r="D5042">
        <v>0</v>
      </c>
    </row>
    <row r="5043" spans="1:4" x14ac:dyDescent="0.35">
      <c r="A5043" s="16" t="s">
        <v>4581</v>
      </c>
      <c r="B5043">
        <v>0</v>
      </c>
      <c r="C5043">
        <v>0.26667000000000002</v>
      </c>
      <c r="D5043">
        <v>0.26667000000000002</v>
      </c>
    </row>
    <row r="5044" spans="1:4" x14ac:dyDescent="0.35">
      <c r="A5044" s="16">
        <v>100665</v>
      </c>
      <c r="B5044">
        <v>1.5832999999999999</v>
      </c>
      <c r="C5044">
        <v>6.4219999999999999E-2</v>
      </c>
      <c r="D5044">
        <v>6.4219999999999999E-2</v>
      </c>
    </row>
    <row r="5045" spans="1:4" x14ac:dyDescent="0.35">
      <c r="A5045" s="16" t="s">
        <v>4582</v>
      </c>
      <c r="B5045">
        <v>0.50029999999999997</v>
      </c>
      <c r="C5045">
        <v>9.7599999999999996E-3</v>
      </c>
      <c r="D5045">
        <v>9.7599999999999996E-3</v>
      </c>
    </row>
    <row r="5046" spans="1:4" x14ac:dyDescent="0.35">
      <c r="A5046" s="16" t="s">
        <v>4583</v>
      </c>
      <c r="B5046">
        <v>0.58030000000000004</v>
      </c>
      <c r="C5046">
        <v>1.187E-2</v>
      </c>
      <c r="D5046">
        <v>1.187E-2</v>
      </c>
    </row>
    <row r="5047" spans="1:4" x14ac:dyDescent="0.35">
      <c r="A5047" s="16" t="s">
        <v>4584</v>
      </c>
      <c r="B5047">
        <v>0</v>
      </c>
      <c r="C5047">
        <v>4.5300000000000002E-3</v>
      </c>
      <c r="D5047">
        <v>0</v>
      </c>
    </row>
    <row r="5048" spans="1:4" x14ac:dyDescent="0.35">
      <c r="A5048" s="16" t="s">
        <v>4585</v>
      </c>
      <c r="B5048">
        <v>0.17</v>
      </c>
      <c r="C5048">
        <v>3.02718</v>
      </c>
      <c r="D5048">
        <v>0</v>
      </c>
    </row>
    <row r="5049" spans="1:4" x14ac:dyDescent="0.35">
      <c r="A5049" s="16" t="s">
        <v>4586</v>
      </c>
      <c r="B5049">
        <v>0.33333000000000002</v>
      </c>
      <c r="C5049">
        <v>3.3726500000000001</v>
      </c>
      <c r="D5049">
        <v>0</v>
      </c>
    </row>
    <row r="5050" spans="1:4" x14ac:dyDescent="0.35">
      <c r="A5050" s="16" t="s">
        <v>51</v>
      </c>
      <c r="B5050">
        <v>0.125</v>
      </c>
      <c r="C5050">
        <v>0.21704999999999999</v>
      </c>
      <c r="D5050">
        <v>0</v>
      </c>
    </row>
    <row r="5051" spans="1:4" x14ac:dyDescent="0.35">
      <c r="A5051" s="23">
        <v>44716</v>
      </c>
      <c r="B5051">
        <v>0.33</v>
      </c>
      <c r="C5051">
        <v>5.4000000000000003E-3</v>
      </c>
      <c r="D5051">
        <v>5.4000000000000003E-3</v>
      </c>
    </row>
    <row r="5052" spans="1:4" x14ac:dyDescent="0.35">
      <c r="A5052" s="16" t="s">
        <v>4587</v>
      </c>
      <c r="B5052">
        <v>0</v>
      </c>
      <c r="C5052">
        <v>0</v>
      </c>
      <c r="D5052">
        <v>0</v>
      </c>
    </row>
    <row r="5053" spans="1:4" x14ac:dyDescent="0.35">
      <c r="A5053" s="16">
        <v>100655</v>
      </c>
      <c r="B5053">
        <v>0.58030000000000004</v>
      </c>
      <c r="C5053">
        <v>6.4200000000000004E-3</v>
      </c>
      <c r="D5053">
        <v>6.4200000000000004E-3</v>
      </c>
    </row>
    <row r="5054" spans="1:4" x14ac:dyDescent="0.35">
      <c r="A5054" s="16">
        <v>101142</v>
      </c>
      <c r="B5054">
        <v>0.33</v>
      </c>
      <c r="C5054">
        <v>0.11111</v>
      </c>
      <c r="D5054">
        <v>0.11111</v>
      </c>
    </row>
    <row r="5055" spans="1:4" x14ac:dyDescent="0.35">
      <c r="A5055" s="16" t="s">
        <v>4588</v>
      </c>
      <c r="B5055">
        <v>0</v>
      </c>
      <c r="C5055">
        <v>4.5300000000000002E-3</v>
      </c>
      <c r="D5055">
        <v>0</v>
      </c>
    </row>
    <row r="5056" spans="1:4" x14ac:dyDescent="0.35">
      <c r="A5056" s="16">
        <v>104430</v>
      </c>
      <c r="B5056">
        <v>0.01</v>
      </c>
      <c r="C5056">
        <v>0.01</v>
      </c>
      <c r="D5056">
        <v>0.01</v>
      </c>
    </row>
    <row r="5057" spans="1:4" x14ac:dyDescent="0.35">
      <c r="A5057" s="16" t="s">
        <v>4589</v>
      </c>
      <c r="B5057">
        <v>0.74329999999999996</v>
      </c>
      <c r="C5057">
        <v>2.6179999999999998E-2</v>
      </c>
      <c r="D5057">
        <v>2.6179999999999998E-2</v>
      </c>
    </row>
    <row r="5058" spans="1:4" x14ac:dyDescent="0.35">
      <c r="A5058" s="16" t="s">
        <v>4590</v>
      </c>
      <c r="B5058">
        <v>0</v>
      </c>
      <c r="C5058">
        <v>4.5300000000000002E-3</v>
      </c>
      <c r="D5058">
        <v>0</v>
      </c>
    </row>
    <row r="5059" spans="1:4" x14ac:dyDescent="0.35">
      <c r="A5059" s="16" t="s">
        <v>4591</v>
      </c>
      <c r="B5059">
        <v>0</v>
      </c>
      <c r="C5059">
        <v>4.5300000000000002E-3</v>
      </c>
      <c r="D5059">
        <v>0</v>
      </c>
    </row>
    <row r="5060" spans="1:4" x14ac:dyDescent="0.35">
      <c r="A5060" s="16" t="s">
        <v>4592</v>
      </c>
      <c r="B5060">
        <v>0.17</v>
      </c>
      <c r="C5060">
        <v>2.2000000000000002</v>
      </c>
      <c r="D5060">
        <v>0</v>
      </c>
    </row>
    <row r="5061" spans="1:4" x14ac:dyDescent="0.35">
      <c r="A5061" s="16" t="s">
        <v>4593</v>
      </c>
      <c r="B5061">
        <v>0.25</v>
      </c>
      <c r="C5061">
        <v>3.0339999999999998</v>
      </c>
      <c r="D5061">
        <v>0</v>
      </c>
    </row>
    <row r="5062" spans="1:4" x14ac:dyDescent="0.35">
      <c r="A5062" s="16">
        <v>100068</v>
      </c>
      <c r="B5062">
        <v>0.4703</v>
      </c>
      <c r="C5062">
        <v>2.776E-2</v>
      </c>
      <c r="D5062">
        <v>2.776E-2</v>
      </c>
    </row>
    <row r="5063" spans="1:4" x14ac:dyDescent="0.35">
      <c r="A5063" s="16" t="s">
        <v>4594</v>
      </c>
      <c r="B5063">
        <v>8.3000000000000004E-2</v>
      </c>
      <c r="C5063">
        <v>0.31</v>
      </c>
      <c r="D5063">
        <v>0</v>
      </c>
    </row>
    <row r="5064" spans="1:4" x14ac:dyDescent="0.35">
      <c r="A5064" s="16" t="s">
        <v>4595</v>
      </c>
      <c r="B5064">
        <v>0</v>
      </c>
      <c r="C5064">
        <v>4.5300000000000002E-3</v>
      </c>
      <c r="D5064">
        <v>0</v>
      </c>
    </row>
    <row r="5065" spans="1:4" x14ac:dyDescent="0.35">
      <c r="A5065" s="16" t="s">
        <v>4596</v>
      </c>
      <c r="B5065">
        <v>0</v>
      </c>
      <c r="C5065">
        <v>0.21</v>
      </c>
      <c r="D5065">
        <v>0</v>
      </c>
    </row>
    <row r="5066" spans="1:4" x14ac:dyDescent="0.35">
      <c r="A5066" s="16" t="s">
        <v>4597</v>
      </c>
      <c r="B5066">
        <v>0.17</v>
      </c>
      <c r="C5066">
        <v>1.5</v>
      </c>
      <c r="D5066">
        <v>0</v>
      </c>
    </row>
    <row r="5067" spans="1:4" x14ac:dyDescent="0.35">
      <c r="A5067" s="16" t="s">
        <v>4598</v>
      </c>
      <c r="B5067">
        <v>0.25</v>
      </c>
      <c r="C5067">
        <v>3</v>
      </c>
      <c r="D5067">
        <v>0</v>
      </c>
    </row>
    <row r="5068" spans="1:4" x14ac:dyDescent="0.35">
      <c r="A5068" s="16" t="s">
        <v>4599</v>
      </c>
      <c r="B5068">
        <v>0.16700000000000001</v>
      </c>
      <c r="C5068">
        <v>2.89059</v>
      </c>
      <c r="D5068">
        <v>0</v>
      </c>
    </row>
    <row r="5069" spans="1:4" x14ac:dyDescent="0.35">
      <c r="A5069" s="16">
        <v>103891</v>
      </c>
      <c r="B5069">
        <v>0.17</v>
      </c>
      <c r="C5069">
        <v>0.11595999999999999</v>
      </c>
      <c r="D5069">
        <v>0.11595999999999999</v>
      </c>
    </row>
    <row r="5070" spans="1:4" x14ac:dyDescent="0.35">
      <c r="A5070" s="16">
        <v>105130</v>
      </c>
      <c r="B5070">
        <v>0.8</v>
      </c>
      <c r="C5070">
        <v>0.152</v>
      </c>
      <c r="D5070">
        <v>0.152</v>
      </c>
    </row>
    <row r="5071" spans="1:4" x14ac:dyDescent="0.35">
      <c r="A5071" s="16">
        <v>106054</v>
      </c>
      <c r="B5071">
        <v>0</v>
      </c>
      <c r="C5071">
        <v>0.17857000000000001</v>
      </c>
      <c r="D5071">
        <v>0.17857000000000001</v>
      </c>
    </row>
    <row r="5072" spans="1:4" x14ac:dyDescent="0.35">
      <c r="A5072" s="16" t="s">
        <v>4600</v>
      </c>
      <c r="B5072">
        <v>0</v>
      </c>
      <c r="C5072">
        <v>1.1990000000000001E-2</v>
      </c>
      <c r="D5072">
        <v>0</v>
      </c>
    </row>
    <row r="5073" spans="1:4" x14ac:dyDescent="0.35">
      <c r="A5073" s="16" t="s">
        <v>4601</v>
      </c>
      <c r="B5073">
        <v>1.1633</v>
      </c>
      <c r="C5073">
        <v>0.14791000000000001</v>
      </c>
      <c r="D5073">
        <v>0.14791000000000001</v>
      </c>
    </row>
    <row r="5074" spans="1:4" x14ac:dyDescent="0.35">
      <c r="A5074" s="16" t="s">
        <v>4602</v>
      </c>
      <c r="B5074">
        <v>0</v>
      </c>
      <c r="C5074">
        <v>4.5300000000000002E-3</v>
      </c>
      <c r="D5074">
        <v>0</v>
      </c>
    </row>
    <row r="5075" spans="1:4" x14ac:dyDescent="0.35">
      <c r="A5075" s="16" t="s">
        <v>4603</v>
      </c>
      <c r="B5075">
        <v>0</v>
      </c>
      <c r="C5075">
        <v>4.5300000000000002E-3</v>
      </c>
      <c r="D5075">
        <v>0</v>
      </c>
    </row>
    <row r="5076" spans="1:4" x14ac:dyDescent="0.35">
      <c r="A5076" s="16" t="s">
        <v>4604</v>
      </c>
      <c r="B5076">
        <v>0.25</v>
      </c>
      <c r="C5076">
        <v>5.4452999999999996</v>
      </c>
      <c r="D5076">
        <v>0</v>
      </c>
    </row>
    <row r="5077" spans="1:4" x14ac:dyDescent="0.35">
      <c r="A5077" s="16" t="s">
        <v>4605</v>
      </c>
      <c r="B5077">
        <v>0.25</v>
      </c>
      <c r="C5077">
        <v>2.7</v>
      </c>
      <c r="D5077">
        <v>0</v>
      </c>
    </row>
    <row r="5078" spans="1:4" x14ac:dyDescent="0.35">
      <c r="A5078" s="16" t="s">
        <v>4606</v>
      </c>
      <c r="B5078">
        <v>0.125</v>
      </c>
      <c r="C5078">
        <v>0.18953</v>
      </c>
      <c r="D5078">
        <v>0</v>
      </c>
    </row>
    <row r="5079" spans="1:4" x14ac:dyDescent="0.35">
      <c r="A5079" s="16" t="s">
        <v>4607</v>
      </c>
      <c r="B5079">
        <v>8.3000000000000004E-2</v>
      </c>
      <c r="C5079">
        <v>0.04</v>
      </c>
      <c r="D5079">
        <v>0.04</v>
      </c>
    </row>
    <row r="5080" spans="1:4" x14ac:dyDescent="0.35">
      <c r="A5080" s="16">
        <v>101417</v>
      </c>
      <c r="B5080">
        <v>0</v>
      </c>
      <c r="C5080">
        <v>0.12</v>
      </c>
      <c r="D5080">
        <v>0.12</v>
      </c>
    </row>
    <row r="5081" spans="1:4" x14ac:dyDescent="0.35">
      <c r="A5081" s="16">
        <v>101882</v>
      </c>
      <c r="B5081">
        <v>0.25</v>
      </c>
      <c r="C5081">
        <v>0.11</v>
      </c>
      <c r="D5081">
        <v>0.11</v>
      </c>
    </row>
    <row r="5082" spans="1:4" x14ac:dyDescent="0.35">
      <c r="A5082" s="16" t="s">
        <v>4608</v>
      </c>
      <c r="B5082">
        <v>0</v>
      </c>
      <c r="C5082">
        <v>4.5300000000000002E-3</v>
      </c>
      <c r="D5082">
        <v>0</v>
      </c>
    </row>
    <row r="5083" spans="1:4" x14ac:dyDescent="0.35">
      <c r="A5083" s="16" t="s">
        <v>4609</v>
      </c>
      <c r="B5083">
        <v>0</v>
      </c>
      <c r="C5083">
        <v>2.7100000000000002E-3</v>
      </c>
      <c r="D5083">
        <v>0</v>
      </c>
    </row>
    <row r="5084" spans="1:4" x14ac:dyDescent="0.35">
      <c r="A5084" s="16" t="s">
        <v>4610</v>
      </c>
      <c r="B5084">
        <v>0.25</v>
      </c>
      <c r="C5084">
        <v>3.0385300000000002</v>
      </c>
      <c r="D5084">
        <v>0</v>
      </c>
    </row>
    <row r="5085" spans="1:4" x14ac:dyDescent="0.35">
      <c r="A5085" s="16" t="s">
        <v>4611</v>
      </c>
      <c r="B5085">
        <v>0.16700000000000001</v>
      </c>
      <c r="C5085">
        <v>0.59113000000000004</v>
      </c>
      <c r="D5085">
        <v>0</v>
      </c>
    </row>
    <row r="5086" spans="1:4" x14ac:dyDescent="0.35">
      <c r="A5086" s="16">
        <v>100850</v>
      </c>
      <c r="B5086">
        <v>0.5</v>
      </c>
      <c r="C5086">
        <v>0.16667000000000001</v>
      </c>
      <c r="D5086">
        <v>0.16667000000000001</v>
      </c>
    </row>
    <row r="5087" spans="1:4" x14ac:dyDescent="0.35">
      <c r="A5087" s="16" t="s">
        <v>4612</v>
      </c>
      <c r="B5087">
        <v>0</v>
      </c>
      <c r="C5087">
        <v>4.5300000000000002E-3</v>
      </c>
      <c r="D5087">
        <v>0</v>
      </c>
    </row>
    <row r="5088" spans="1:4" x14ac:dyDescent="0.35">
      <c r="A5088" s="16" t="s">
        <v>4613</v>
      </c>
      <c r="B5088">
        <v>0</v>
      </c>
      <c r="C5088">
        <v>2.7100000000000002E-3</v>
      </c>
      <c r="D5088">
        <v>0</v>
      </c>
    </row>
    <row r="5089" spans="1:4" x14ac:dyDescent="0.35">
      <c r="A5089" s="16">
        <v>104433</v>
      </c>
      <c r="B5089">
        <v>1.5832999999999999</v>
      </c>
      <c r="C5089">
        <v>6.096E-2</v>
      </c>
      <c r="D5089">
        <v>6.096E-2</v>
      </c>
    </row>
    <row r="5090" spans="1:4" x14ac:dyDescent="0.35">
      <c r="A5090" s="16">
        <v>104472</v>
      </c>
      <c r="B5090">
        <v>0.83330000000000004</v>
      </c>
      <c r="C5090">
        <v>4.6449999999999998E-2</v>
      </c>
      <c r="D5090">
        <v>4.6449999999999998E-2</v>
      </c>
    </row>
    <row r="5091" spans="1:4" x14ac:dyDescent="0.35">
      <c r="A5091" s="16" t="s">
        <v>4614</v>
      </c>
      <c r="B5091">
        <v>0</v>
      </c>
      <c r="C5091">
        <v>4.5300000000000002E-3</v>
      </c>
      <c r="D5091">
        <v>0</v>
      </c>
    </row>
    <row r="5092" spans="1:4" x14ac:dyDescent="0.35">
      <c r="A5092" s="16" t="s">
        <v>4615</v>
      </c>
      <c r="B5092">
        <v>0</v>
      </c>
      <c r="C5092">
        <v>6.3400000000000001E-3</v>
      </c>
      <c r="D5092">
        <v>0</v>
      </c>
    </row>
    <row r="5093" spans="1:4" x14ac:dyDescent="0.35">
      <c r="A5093" s="16" t="s">
        <v>4616</v>
      </c>
      <c r="B5093">
        <v>0.4133</v>
      </c>
      <c r="C5093">
        <v>1.252E-2</v>
      </c>
      <c r="D5093">
        <v>1.252E-2</v>
      </c>
    </row>
    <row r="5094" spans="1:4" x14ac:dyDescent="0.35">
      <c r="A5094" s="16" t="s">
        <v>4617</v>
      </c>
      <c r="B5094">
        <v>0.25</v>
      </c>
      <c r="C5094">
        <v>6</v>
      </c>
      <c r="D5094">
        <v>0</v>
      </c>
    </row>
    <row r="5095" spans="1:4" x14ac:dyDescent="0.35">
      <c r="A5095" s="16" t="s">
        <v>4618</v>
      </c>
      <c r="B5095">
        <v>0.125</v>
      </c>
      <c r="C5095">
        <v>0.15831999999999999</v>
      </c>
      <c r="D5095">
        <v>0</v>
      </c>
    </row>
    <row r="5096" spans="1:4" x14ac:dyDescent="0.35">
      <c r="A5096" s="16">
        <v>100595</v>
      </c>
      <c r="B5096">
        <v>1.0832999999999999</v>
      </c>
      <c r="C5096">
        <v>3.6589999999999998E-2</v>
      </c>
      <c r="D5096">
        <v>3.6589999999999998E-2</v>
      </c>
    </row>
    <row r="5097" spans="1:4" x14ac:dyDescent="0.35">
      <c r="A5097" s="16" t="s">
        <v>4619</v>
      </c>
      <c r="B5097">
        <v>0</v>
      </c>
      <c r="C5097">
        <v>4.5300000000000002E-3</v>
      </c>
      <c r="D5097">
        <v>0</v>
      </c>
    </row>
    <row r="5098" spans="1:4" x14ac:dyDescent="0.35">
      <c r="A5098" s="16" t="s">
        <v>4620</v>
      </c>
      <c r="B5098">
        <v>0</v>
      </c>
      <c r="C5098">
        <v>4.5300000000000002E-3</v>
      </c>
      <c r="D5098">
        <v>0</v>
      </c>
    </row>
    <row r="5099" spans="1:4" x14ac:dyDescent="0.35">
      <c r="A5099" s="16" t="s">
        <v>4621</v>
      </c>
      <c r="B5099">
        <v>0</v>
      </c>
      <c r="C5099">
        <v>4.5300000000000002E-3</v>
      </c>
      <c r="D5099">
        <v>0</v>
      </c>
    </row>
    <row r="5100" spans="1:4" x14ac:dyDescent="0.35">
      <c r="A5100" s="16" t="s">
        <v>4622</v>
      </c>
      <c r="B5100">
        <v>0</v>
      </c>
      <c r="C5100">
        <v>3.7949999999999998E-2</v>
      </c>
      <c r="D5100">
        <v>3.7949999999999998E-2</v>
      </c>
    </row>
    <row r="5101" spans="1:4" x14ac:dyDescent="0.35">
      <c r="A5101" s="16" t="s">
        <v>4623</v>
      </c>
      <c r="B5101">
        <v>0</v>
      </c>
      <c r="C5101">
        <v>4.5300000000000002E-3</v>
      </c>
      <c r="D5101">
        <v>0</v>
      </c>
    </row>
    <row r="5102" spans="1:4" x14ac:dyDescent="0.35">
      <c r="A5102" s="16" t="s">
        <v>4624</v>
      </c>
      <c r="B5102">
        <v>0.25</v>
      </c>
      <c r="C5102">
        <v>1.9499999999999999E-3</v>
      </c>
      <c r="D5102">
        <v>1.9499999999999999E-3</v>
      </c>
    </row>
    <row r="5103" spans="1:4" x14ac:dyDescent="0.35">
      <c r="A5103" s="16" t="s">
        <v>4625</v>
      </c>
      <c r="B5103">
        <v>0.16700000000000001</v>
      </c>
      <c r="C5103">
        <v>3</v>
      </c>
      <c r="D5103">
        <v>0</v>
      </c>
    </row>
    <row r="5104" spans="1:4" x14ac:dyDescent="0.35">
      <c r="A5104" s="16" t="s">
        <v>86</v>
      </c>
      <c r="B5104">
        <v>0.125</v>
      </c>
      <c r="C5104">
        <v>0.13994999999999999</v>
      </c>
      <c r="D5104">
        <v>0</v>
      </c>
    </row>
    <row r="5105" spans="1:4" x14ac:dyDescent="0.35">
      <c r="A5105" s="16" t="s">
        <v>4626</v>
      </c>
      <c r="B5105">
        <v>0</v>
      </c>
      <c r="C5105">
        <v>0</v>
      </c>
      <c r="D5105">
        <v>0</v>
      </c>
    </row>
    <row r="5106" spans="1:4" x14ac:dyDescent="0.35">
      <c r="A5106" s="16" t="s">
        <v>4627</v>
      </c>
      <c r="B5106">
        <v>0</v>
      </c>
      <c r="C5106">
        <v>0</v>
      </c>
      <c r="D5106">
        <v>0</v>
      </c>
    </row>
    <row r="5107" spans="1:4" x14ac:dyDescent="0.35">
      <c r="A5107" s="16" t="s">
        <v>4628</v>
      </c>
      <c r="B5107">
        <v>0</v>
      </c>
      <c r="C5107">
        <v>4.5300000000000002E-3</v>
      </c>
      <c r="D5107">
        <v>0</v>
      </c>
    </row>
    <row r="5108" spans="1:4" x14ac:dyDescent="0.35">
      <c r="A5108" s="16" t="s">
        <v>4629</v>
      </c>
      <c r="B5108">
        <v>0</v>
      </c>
      <c r="C5108">
        <v>1.4634199999999999</v>
      </c>
      <c r="D5108">
        <v>0</v>
      </c>
    </row>
    <row r="5109" spans="1:4" x14ac:dyDescent="0.35">
      <c r="A5109" s="16" t="s">
        <v>4630</v>
      </c>
      <c r="B5109">
        <v>8.3000000000000004E-2</v>
      </c>
      <c r="C5109">
        <v>0.215</v>
      </c>
      <c r="D5109">
        <v>0</v>
      </c>
    </row>
    <row r="5110" spans="1:4" x14ac:dyDescent="0.35">
      <c r="A5110" s="16" t="s">
        <v>4631</v>
      </c>
      <c r="B5110">
        <v>0</v>
      </c>
      <c r="C5110">
        <v>4.5300000000000002E-3</v>
      </c>
      <c r="D5110">
        <v>0</v>
      </c>
    </row>
    <row r="5111" spans="1:4" x14ac:dyDescent="0.35">
      <c r="A5111" s="16" t="s">
        <v>4632</v>
      </c>
      <c r="B5111">
        <v>0</v>
      </c>
      <c r="C5111">
        <v>0.26</v>
      </c>
      <c r="D5111">
        <v>0</v>
      </c>
    </row>
    <row r="5112" spans="1:4" x14ac:dyDescent="0.35">
      <c r="A5112" s="16" t="s">
        <v>4633</v>
      </c>
      <c r="B5112">
        <v>0</v>
      </c>
      <c r="C5112">
        <v>4.5300000000000002E-3</v>
      </c>
      <c r="D5112">
        <v>0</v>
      </c>
    </row>
    <row r="5113" spans="1:4" x14ac:dyDescent="0.35">
      <c r="A5113" s="16" t="s">
        <v>4634</v>
      </c>
      <c r="B5113">
        <v>0.25030000000000002</v>
      </c>
      <c r="C5113">
        <v>1.1650000000000001E-2</v>
      </c>
      <c r="D5113">
        <v>1.1650000000000001E-2</v>
      </c>
    </row>
    <row r="5114" spans="1:4" x14ac:dyDescent="0.35">
      <c r="A5114" s="16" t="s">
        <v>4635</v>
      </c>
      <c r="B5114">
        <v>0.17</v>
      </c>
      <c r="C5114">
        <v>1.52</v>
      </c>
      <c r="D5114">
        <v>0</v>
      </c>
    </row>
    <row r="5115" spans="1:4" x14ac:dyDescent="0.35">
      <c r="A5115" s="16">
        <v>100118</v>
      </c>
      <c r="B5115">
        <v>0.6633</v>
      </c>
      <c r="C5115">
        <v>2.665E-2</v>
      </c>
      <c r="D5115">
        <v>2.665E-2</v>
      </c>
    </row>
    <row r="5116" spans="1:4" x14ac:dyDescent="0.35">
      <c r="A5116" s="16" t="s">
        <v>4636</v>
      </c>
      <c r="B5116">
        <v>0</v>
      </c>
      <c r="C5116">
        <v>0</v>
      </c>
      <c r="D5116">
        <v>0</v>
      </c>
    </row>
    <row r="5117" spans="1:4" x14ac:dyDescent="0.35">
      <c r="A5117" s="16" t="s">
        <v>4637</v>
      </c>
      <c r="B5117">
        <v>0.17</v>
      </c>
      <c r="C5117">
        <v>1.7271799999999999</v>
      </c>
      <c r="D5117">
        <v>0</v>
      </c>
    </row>
    <row r="5118" spans="1:4" x14ac:dyDescent="0.35">
      <c r="A5118" s="16" t="s">
        <v>4638</v>
      </c>
      <c r="B5118">
        <v>0.33</v>
      </c>
      <c r="C5118">
        <v>5.5</v>
      </c>
      <c r="D5118">
        <v>0</v>
      </c>
    </row>
    <row r="5119" spans="1:4" x14ac:dyDescent="0.35">
      <c r="A5119" s="16" t="s">
        <v>4639</v>
      </c>
      <c r="B5119">
        <v>1.0803</v>
      </c>
      <c r="C5119">
        <v>8.9940000000000006E-2</v>
      </c>
      <c r="D5119">
        <v>8.9940000000000006E-2</v>
      </c>
    </row>
    <row r="5120" spans="1:4" x14ac:dyDescent="0.35">
      <c r="A5120" s="16" t="s">
        <v>4640</v>
      </c>
      <c r="B5120">
        <v>0.33</v>
      </c>
      <c r="C5120">
        <v>5</v>
      </c>
      <c r="D5120">
        <v>0</v>
      </c>
    </row>
    <row r="5121" spans="1:4" x14ac:dyDescent="0.35">
      <c r="A5121" s="16" t="s">
        <v>4641</v>
      </c>
      <c r="B5121">
        <v>0.16700000000000001</v>
      </c>
      <c r="C5121">
        <v>2.9295499999999999</v>
      </c>
      <c r="D5121">
        <v>0</v>
      </c>
    </row>
    <row r="5122" spans="1:4" x14ac:dyDescent="0.35">
      <c r="A5122" s="16" t="s">
        <v>4642</v>
      </c>
      <c r="B5122">
        <v>0.25</v>
      </c>
      <c r="C5122">
        <v>3.32</v>
      </c>
      <c r="D5122">
        <v>0</v>
      </c>
    </row>
    <row r="5123" spans="1:4" x14ac:dyDescent="0.35">
      <c r="A5123" s="16" t="s">
        <v>261</v>
      </c>
      <c r="B5123">
        <v>0.125</v>
      </c>
      <c r="C5123">
        <v>0.24709</v>
      </c>
      <c r="D5123">
        <v>0</v>
      </c>
    </row>
    <row r="5124" spans="1:4" x14ac:dyDescent="0.35">
      <c r="A5124" s="16" t="s">
        <v>4643</v>
      </c>
      <c r="B5124">
        <v>0.125</v>
      </c>
      <c r="C5124">
        <v>0.85265000000000002</v>
      </c>
      <c r="D5124">
        <v>0</v>
      </c>
    </row>
    <row r="5125" spans="1:4" x14ac:dyDescent="0.35">
      <c r="A5125" s="16">
        <v>101178</v>
      </c>
      <c r="B5125">
        <v>0.50029999999999997</v>
      </c>
      <c r="C5125">
        <v>6.2199999999999998E-3</v>
      </c>
      <c r="D5125">
        <v>6.2199999999999998E-3</v>
      </c>
    </row>
    <row r="5126" spans="1:4" x14ac:dyDescent="0.35">
      <c r="A5126" s="16" t="s">
        <v>4644</v>
      </c>
      <c r="B5126">
        <v>0.74329999999999996</v>
      </c>
      <c r="C5126">
        <v>2.1479999999999999E-2</v>
      </c>
      <c r="D5126">
        <v>2.1479999999999999E-2</v>
      </c>
    </row>
    <row r="5127" spans="1:4" x14ac:dyDescent="0.35">
      <c r="A5127" s="16" t="s">
        <v>4645</v>
      </c>
      <c r="B5127">
        <v>0</v>
      </c>
      <c r="C5127">
        <v>2.7100000000000002E-3</v>
      </c>
      <c r="D5127">
        <v>0</v>
      </c>
    </row>
    <row r="5128" spans="1:4" x14ac:dyDescent="0.35">
      <c r="A5128" s="16" t="s">
        <v>4646</v>
      </c>
      <c r="B5128">
        <v>0.21</v>
      </c>
      <c r="C5128">
        <v>0.18</v>
      </c>
      <c r="D5128">
        <v>0</v>
      </c>
    </row>
    <row r="5129" spans="1:4" x14ac:dyDescent="0.35">
      <c r="A5129" s="16" t="s">
        <v>4647</v>
      </c>
      <c r="B5129">
        <v>0.125</v>
      </c>
      <c r="C5129">
        <v>0.17943000000000001</v>
      </c>
      <c r="D5129">
        <v>0</v>
      </c>
    </row>
    <row r="5130" spans="1:4" x14ac:dyDescent="0.35">
      <c r="A5130" s="16" t="s">
        <v>62</v>
      </c>
      <c r="B5130">
        <v>0.125</v>
      </c>
      <c r="C5130">
        <v>0.21434</v>
      </c>
      <c r="D5130">
        <v>0</v>
      </c>
    </row>
    <row r="5131" spans="1:4" x14ac:dyDescent="0.35">
      <c r="A5131" s="16">
        <v>105422</v>
      </c>
      <c r="B5131">
        <v>2.3332999999999999</v>
      </c>
      <c r="C5131">
        <v>0.18456</v>
      </c>
      <c r="D5131">
        <v>0.18456</v>
      </c>
    </row>
    <row r="5132" spans="1:4" x14ac:dyDescent="0.35">
      <c r="A5132" s="16" t="s">
        <v>4648</v>
      </c>
      <c r="B5132">
        <v>0</v>
      </c>
      <c r="C5132">
        <v>4.5300000000000002E-3</v>
      </c>
      <c r="D5132">
        <v>0</v>
      </c>
    </row>
    <row r="5133" spans="1:4" x14ac:dyDescent="0.35">
      <c r="A5133" s="16" t="s">
        <v>4649</v>
      </c>
      <c r="B5133">
        <v>0</v>
      </c>
      <c r="C5133">
        <v>4.5300000000000002E-3</v>
      </c>
      <c r="D5133">
        <v>0</v>
      </c>
    </row>
    <row r="5134" spans="1:4" x14ac:dyDescent="0.35">
      <c r="A5134" s="16" t="s">
        <v>4650</v>
      </c>
      <c r="B5134">
        <v>0</v>
      </c>
      <c r="C5134">
        <v>4.5300000000000002E-3</v>
      </c>
      <c r="D5134">
        <v>0</v>
      </c>
    </row>
    <row r="5135" spans="1:4" x14ac:dyDescent="0.35">
      <c r="A5135" s="16" t="s">
        <v>4651</v>
      </c>
      <c r="B5135">
        <v>0</v>
      </c>
      <c r="C5135">
        <v>4.5300000000000002E-3</v>
      </c>
      <c r="D5135">
        <v>0</v>
      </c>
    </row>
    <row r="5136" spans="1:4" x14ac:dyDescent="0.35">
      <c r="A5136" s="16" t="s">
        <v>4652</v>
      </c>
      <c r="B5136">
        <v>0.25</v>
      </c>
      <c r="C5136">
        <v>6</v>
      </c>
      <c r="D5136">
        <v>0</v>
      </c>
    </row>
    <row r="5137" spans="1:4" x14ac:dyDescent="0.35">
      <c r="A5137" s="16" t="s">
        <v>4653</v>
      </c>
      <c r="B5137">
        <v>0.17</v>
      </c>
      <c r="C5137">
        <v>1.5</v>
      </c>
      <c r="D5137">
        <v>0</v>
      </c>
    </row>
    <row r="5138" spans="1:4" x14ac:dyDescent="0.35">
      <c r="A5138" s="16" t="s">
        <v>4654</v>
      </c>
      <c r="B5138">
        <v>0.1</v>
      </c>
      <c r="C5138">
        <v>2.1669999999999998E-2</v>
      </c>
      <c r="D5138">
        <v>2.1669999999999998E-2</v>
      </c>
    </row>
    <row r="5139" spans="1:4" x14ac:dyDescent="0.35">
      <c r="A5139" s="16" t="s">
        <v>4655</v>
      </c>
      <c r="B5139">
        <v>0</v>
      </c>
      <c r="C5139">
        <v>2.5729999999999999E-2</v>
      </c>
      <c r="D5139">
        <v>0</v>
      </c>
    </row>
    <row r="5140" spans="1:4" x14ac:dyDescent="0.35">
      <c r="A5140" s="16">
        <v>101092</v>
      </c>
      <c r="B5140">
        <v>0.99663000000000002</v>
      </c>
      <c r="C5140">
        <v>0.15089</v>
      </c>
      <c r="D5140">
        <v>0.15089</v>
      </c>
    </row>
    <row r="5141" spans="1:4" x14ac:dyDescent="0.35">
      <c r="A5141" s="16" t="s">
        <v>4656</v>
      </c>
      <c r="B5141">
        <v>0.6633</v>
      </c>
      <c r="C5141">
        <v>2.478E-2</v>
      </c>
      <c r="D5141">
        <v>2.478E-2</v>
      </c>
    </row>
    <row r="5142" spans="1:4" x14ac:dyDescent="0.35">
      <c r="A5142" s="16" t="s">
        <v>4657</v>
      </c>
      <c r="B5142">
        <v>0</v>
      </c>
      <c r="C5142">
        <v>1.2500000000000001E-2</v>
      </c>
      <c r="D5142">
        <v>0</v>
      </c>
    </row>
    <row r="5143" spans="1:4" x14ac:dyDescent="0.35">
      <c r="A5143" s="16" t="s">
        <v>289</v>
      </c>
      <c r="B5143">
        <v>0.6633</v>
      </c>
      <c r="C5143">
        <v>1.4109999999999999E-2</v>
      </c>
      <c r="D5143">
        <v>1.4109999999999999E-2</v>
      </c>
    </row>
    <row r="5144" spans="1:4" x14ac:dyDescent="0.35">
      <c r="A5144" s="16" t="s">
        <v>4658</v>
      </c>
      <c r="B5144">
        <v>0.25</v>
      </c>
      <c r="C5144">
        <v>6.0229900000000001</v>
      </c>
      <c r="D5144">
        <v>0</v>
      </c>
    </row>
    <row r="5145" spans="1:4" x14ac:dyDescent="0.35">
      <c r="A5145" s="16" t="s">
        <v>4659</v>
      </c>
      <c r="B5145">
        <v>0.25</v>
      </c>
      <c r="C5145">
        <v>3.3</v>
      </c>
      <c r="D5145">
        <v>0</v>
      </c>
    </row>
    <row r="5146" spans="1:4" x14ac:dyDescent="0.35">
      <c r="A5146" s="16" t="s">
        <v>4660</v>
      </c>
      <c r="B5146">
        <v>0.16700000000000001</v>
      </c>
      <c r="C5146">
        <v>0.58026</v>
      </c>
      <c r="D5146">
        <v>0</v>
      </c>
    </row>
    <row r="5147" spans="1:4" x14ac:dyDescent="0.35">
      <c r="A5147" s="16" t="s">
        <v>4661</v>
      </c>
      <c r="B5147">
        <v>0.25</v>
      </c>
      <c r="C5147">
        <v>1.0154000000000001</v>
      </c>
      <c r="D5147">
        <v>0</v>
      </c>
    </row>
    <row r="5148" spans="1:4" x14ac:dyDescent="0.35">
      <c r="A5148" s="16" t="s">
        <v>89</v>
      </c>
      <c r="B5148">
        <v>0.125</v>
      </c>
      <c r="C5148">
        <v>0.15672</v>
      </c>
      <c r="D5148">
        <v>0</v>
      </c>
    </row>
    <row r="5149" spans="1:4" x14ac:dyDescent="0.35">
      <c r="A5149" s="16" t="s">
        <v>4662</v>
      </c>
      <c r="B5149">
        <v>0.125</v>
      </c>
      <c r="C5149">
        <v>0.18953</v>
      </c>
      <c r="D5149">
        <v>0</v>
      </c>
    </row>
    <row r="5150" spans="1:4" x14ac:dyDescent="0.35">
      <c r="A5150" s="16" t="s">
        <v>4663</v>
      </c>
      <c r="B5150">
        <v>0.125</v>
      </c>
      <c r="C5150">
        <v>0.45</v>
      </c>
      <c r="D5150">
        <v>0</v>
      </c>
    </row>
    <row r="5151" spans="1:4" x14ac:dyDescent="0.35">
      <c r="A5151" s="16" t="s">
        <v>4664</v>
      </c>
      <c r="B5151">
        <v>0.17</v>
      </c>
      <c r="C5151">
        <v>1.29348</v>
      </c>
      <c r="D5151">
        <v>0</v>
      </c>
    </row>
    <row r="5152" spans="1:4" x14ac:dyDescent="0.35">
      <c r="A5152" s="16" t="s">
        <v>4665</v>
      </c>
      <c r="B5152">
        <v>0</v>
      </c>
      <c r="C5152">
        <v>1.9720000000000001E-2</v>
      </c>
      <c r="D5152">
        <v>1.9720000000000001E-2</v>
      </c>
    </row>
    <row r="5153" spans="1:4" x14ac:dyDescent="0.35">
      <c r="A5153" s="16" t="s">
        <v>4666</v>
      </c>
      <c r="B5153">
        <v>0.16700000000000001</v>
      </c>
      <c r="C5153">
        <v>2.1659999999999999E-2</v>
      </c>
      <c r="D5153">
        <v>2.1659999999999999E-2</v>
      </c>
    </row>
    <row r="5154" spans="1:4" x14ac:dyDescent="0.35">
      <c r="A5154" s="16" t="s">
        <v>4667</v>
      </c>
      <c r="B5154">
        <v>8.3000000000000004E-2</v>
      </c>
      <c r="C5154">
        <v>0.219</v>
      </c>
      <c r="D5154">
        <v>0</v>
      </c>
    </row>
    <row r="5155" spans="1:4" x14ac:dyDescent="0.35">
      <c r="A5155" s="16" t="s">
        <v>4668</v>
      </c>
      <c r="B5155">
        <v>0</v>
      </c>
      <c r="C5155">
        <v>4.5300000000000002E-3</v>
      </c>
      <c r="D5155">
        <v>0</v>
      </c>
    </row>
    <row r="5156" spans="1:4" x14ac:dyDescent="0.35">
      <c r="A5156" s="16" t="s">
        <v>4669</v>
      </c>
      <c r="B5156">
        <v>0</v>
      </c>
      <c r="C5156">
        <v>4.5300000000000002E-3</v>
      </c>
      <c r="D5156">
        <v>0</v>
      </c>
    </row>
    <row r="5157" spans="1:4" x14ac:dyDescent="0.35">
      <c r="A5157" s="16" t="s">
        <v>4670</v>
      </c>
      <c r="B5157">
        <v>0</v>
      </c>
      <c r="C5157">
        <v>4.5300000000000002E-3</v>
      </c>
      <c r="D5157">
        <v>0</v>
      </c>
    </row>
    <row r="5158" spans="1:4" x14ac:dyDescent="0.35">
      <c r="A5158" s="16" t="s">
        <v>4671</v>
      </c>
      <c r="B5158">
        <v>0</v>
      </c>
      <c r="C5158">
        <v>2.5729999999999999E-2</v>
      </c>
      <c r="D5158">
        <v>0</v>
      </c>
    </row>
    <row r="5159" spans="1:4" x14ac:dyDescent="0.35">
      <c r="A5159" s="16" t="s">
        <v>4672</v>
      </c>
      <c r="B5159">
        <v>0.25</v>
      </c>
      <c r="C5159">
        <v>3</v>
      </c>
      <c r="D5159">
        <v>0</v>
      </c>
    </row>
    <row r="5160" spans="1:4" x14ac:dyDescent="0.35">
      <c r="A5160" s="16">
        <v>101057</v>
      </c>
      <c r="B5160">
        <v>0</v>
      </c>
      <c r="C5160">
        <v>8.3300000000000006E-3</v>
      </c>
      <c r="D5160">
        <v>8.3300000000000006E-3</v>
      </c>
    </row>
    <row r="5161" spans="1:4" x14ac:dyDescent="0.35">
      <c r="A5161" s="16" t="s">
        <v>4673</v>
      </c>
      <c r="B5161">
        <v>0.16700000000000001</v>
      </c>
      <c r="C5161">
        <v>0</v>
      </c>
      <c r="D5161">
        <v>0</v>
      </c>
    </row>
    <row r="5162" spans="1:4" x14ac:dyDescent="0.35">
      <c r="A5162" s="16" t="s">
        <v>4674</v>
      </c>
      <c r="B5162">
        <v>0.17</v>
      </c>
      <c r="C5162">
        <v>1.5</v>
      </c>
      <c r="D5162">
        <v>0</v>
      </c>
    </row>
    <row r="5163" spans="1:4" x14ac:dyDescent="0.35">
      <c r="A5163" s="16" t="s">
        <v>4675</v>
      </c>
      <c r="B5163">
        <v>0.17</v>
      </c>
      <c r="C5163">
        <v>1.52</v>
      </c>
      <c r="D5163">
        <v>0</v>
      </c>
    </row>
    <row r="5164" spans="1:4" x14ac:dyDescent="0.35">
      <c r="A5164" s="16" t="s">
        <v>4676</v>
      </c>
      <c r="B5164">
        <v>0.125</v>
      </c>
      <c r="C5164">
        <v>0.46504000000000001</v>
      </c>
      <c r="D5164">
        <v>0</v>
      </c>
    </row>
    <row r="5165" spans="1:4" x14ac:dyDescent="0.35">
      <c r="A5165" s="16" t="s">
        <v>4677</v>
      </c>
      <c r="B5165">
        <v>0</v>
      </c>
      <c r="C5165">
        <v>4.5300000000000002E-3</v>
      </c>
      <c r="D5165">
        <v>0</v>
      </c>
    </row>
    <row r="5166" spans="1:4" x14ac:dyDescent="0.35">
      <c r="A5166" s="16" t="s">
        <v>4678</v>
      </c>
      <c r="B5166">
        <v>0</v>
      </c>
      <c r="C5166">
        <v>1</v>
      </c>
      <c r="D5166">
        <v>0</v>
      </c>
    </row>
    <row r="5167" spans="1:4" x14ac:dyDescent="0.35">
      <c r="A5167" s="16" t="s">
        <v>4679</v>
      </c>
      <c r="B5167">
        <v>0.1</v>
      </c>
      <c r="C5167">
        <v>0.03</v>
      </c>
      <c r="D5167">
        <v>0.03</v>
      </c>
    </row>
    <row r="5168" spans="1:4" x14ac:dyDescent="0.35">
      <c r="A5168" s="16" t="s">
        <v>4680</v>
      </c>
      <c r="B5168">
        <v>0</v>
      </c>
      <c r="C5168">
        <v>0</v>
      </c>
      <c r="D5168">
        <v>0</v>
      </c>
    </row>
    <row r="5169" spans="1:4" x14ac:dyDescent="0.35">
      <c r="A5169" s="16" t="s">
        <v>4681</v>
      </c>
      <c r="B5169">
        <v>0.74329999999999996</v>
      </c>
      <c r="C5169">
        <v>9.9110000000000004E-2</v>
      </c>
      <c r="D5169">
        <v>9.9110000000000004E-2</v>
      </c>
    </row>
    <row r="5170" spans="1:4" x14ac:dyDescent="0.35">
      <c r="A5170" s="16" t="s">
        <v>4682</v>
      </c>
      <c r="B5170">
        <v>0.4133</v>
      </c>
      <c r="C5170">
        <v>1.8500000000000001E-3</v>
      </c>
      <c r="D5170">
        <v>1.8500000000000001E-3</v>
      </c>
    </row>
    <row r="5171" spans="1:4" x14ac:dyDescent="0.35">
      <c r="A5171" s="16" t="s">
        <v>4683</v>
      </c>
      <c r="B5171">
        <v>0.125</v>
      </c>
      <c r="C5171">
        <v>1.25</v>
      </c>
      <c r="D5171">
        <v>0</v>
      </c>
    </row>
    <row r="5172" spans="1:4" x14ac:dyDescent="0.35">
      <c r="A5172" s="16" t="s">
        <v>4684</v>
      </c>
      <c r="B5172">
        <v>0.125</v>
      </c>
      <c r="C5172">
        <v>0.50438000000000005</v>
      </c>
      <c r="D5172">
        <v>0</v>
      </c>
    </row>
    <row r="5173" spans="1:4" x14ac:dyDescent="0.35">
      <c r="A5173" s="16" t="s">
        <v>4685</v>
      </c>
      <c r="B5173">
        <v>0.16700000000000001</v>
      </c>
      <c r="C5173">
        <v>4.0634199999999998</v>
      </c>
      <c r="D5173">
        <v>0</v>
      </c>
    </row>
    <row r="5174" spans="1:4" x14ac:dyDescent="0.35">
      <c r="A5174" s="16">
        <v>100350</v>
      </c>
      <c r="B5174">
        <v>0.55330000000000001</v>
      </c>
      <c r="C5174">
        <v>6.8589999999999998E-2</v>
      </c>
      <c r="D5174">
        <v>6.8589999999999998E-2</v>
      </c>
    </row>
    <row r="5175" spans="1:4" x14ac:dyDescent="0.35">
      <c r="A5175" s="16">
        <v>101036</v>
      </c>
      <c r="B5175">
        <v>0.74997000000000003</v>
      </c>
      <c r="C5175">
        <v>1.3610000000000001E-2</v>
      </c>
      <c r="D5175">
        <v>1.3610000000000001E-2</v>
      </c>
    </row>
    <row r="5176" spans="1:4" x14ac:dyDescent="0.35">
      <c r="A5176" s="16" t="s">
        <v>4686</v>
      </c>
      <c r="B5176">
        <v>1.0832999999999999</v>
      </c>
      <c r="C5176">
        <v>7.6660000000000006E-2</v>
      </c>
      <c r="D5176">
        <v>7.6660000000000006E-2</v>
      </c>
    </row>
    <row r="5177" spans="1:4" x14ac:dyDescent="0.35">
      <c r="A5177" s="16" t="s">
        <v>4687</v>
      </c>
      <c r="B5177">
        <v>0</v>
      </c>
      <c r="C5177">
        <v>4.5300000000000002E-3</v>
      </c>
      <c r="D5177">
        <v>0</v>
      </c>
    </row>
    <row r="5178" spans="1:4" x14ac:dyDescent="0.35">
      <c r="A5178" s="16" t="s">
        <v>4688</v>
      </c>
      <c r="B5178">
        <v>0</v>
      </c>
      <c r="C5178">
        <v>2.7100000000000002E-3</v>
      </c>
      <c r="D5178">
        <v>0</v>
      </c>
    </row>
    <row r="5179" spans="1:4" x14ac:dyDescent="0.35">
      <c r="A5179" s="16" t="s">
        <v>4689</v>
      </c>
      <c r="B5179">
        <v>0</v>
      </c>
      <c r="C5179">
        <v>2.87E-2</v>
      </c>
      <c r="D5179">
        <v>2.87E-2</v>
      </c>
    </row>
    <row r="5180" spans="1:4" x14ac:dyDescent="0.35">
      <c r="A5180" s="16" t="s">
        <v>4690</v>
      </c>
      <c r="B5180">
        <v>0.185</v>
      </c>
      <c r="C5180">
        <v>0.75541999999999998</v>
      </c>
      <c r="D5180">
        <v>0</v>
      </c>
    </row>
    <row r="5181" spans="1:4" x14ac:dyDescent="0.35">
      <c r="A5181" s="16" t="s">
        <v>4691</v>
      </c>
      <c r="B5181">
        <v>0.25</v>
      </c>
      <c r="C5181">
        <v>3.3</v>
      </c>
      <c r="D5181">
        <v>0</v>
      </c>
    </row>
    <row r="5182" spans="1:4" x14ac:dyDescent="0.35">
      <c r="A5182" s="16" t="s">
        <v>4692</v>
      </c>
      <c r="B5182">
        <v>0.16700000000000001</v>
      </c>
      <c r="C5182">
        <v>4</v>
      </c>
      <c r="D5182">
        <v>0</v>
      </c>
    </row>
    <row r="5183" spans="1:4" x14ac:dyDescent="0.35">
      <c r="A5183" s="16" t="s">
        <v>205</v>
      </c>
      <c r="B5183">
        <v>0.74329999999999996</v>
      </c>
      <c r="C5183">
        <v>2.4379999999999999E-2</v>
      </c>
      <c r="D5183">
        <v>2.4379999999999999E-2</v>
      </c>
    </row>
    <row r="5184" spans="1:4" x14ac:dyDescent="0.35">
      <c r="A5184" s="16" t="s">
        <v>4693</v>
      </c>
      <c r="B5184">
        <v>0.33</v>
      </c>
      <c r="C5184">
        <v>8.2220000000000001E-2</v>
      </c>
      <c r="D5184">
        <v>8.2220000000000001E-2</v>
      </c>
    </row>
    <row r="5185" spans="1:4" x14ac:dyDescent="0.35">
      <c r="A5185" s="16" t="s">
        <v>4694</v>
      </c>
      <c r="B5185">
        <v>0</v>
      </c>
      <c r="C5185">
        <v>4.5300000000000002E-3</v>
      </c>
      <c r="D5185">
        <v>0</v>
      </c>
    </row>
    <row r="5186" spans="1:4" x14ac:dyDescent="0.35">
      <c r="A5186" s="16" t="s">
        <v>4695</v>
      </c>
      <c r="B5186">
        <v>0.25</v>
      </c>
      <c r="C5186">
        <v>6</v>
      </c>
      <c r="D5186">
        <v>0</v>
      </c>
    </row>
    <row r="5187" spans="1:4" x14ac:dyDescent="0.35">
      <c r="A5187" s="16" t="s">
        <v>4696</v>
      </c>
      <c r="B5187">
        <v>0.16700000000000001</v>
      </c>
      <c r="C5187">
        <v>0.5</v>
      </c>
      <c r="D5187">
        <v>0</v>
      </c>
    </row>
    <row r="5188" spans="1:4" x14ac:dyDescent="0.35">
      <c r="A5188" s="16" t="s">
        <v>4697</v>
      </c>
      <c r="B5188">
        <v>0.25</v>
      </c>
      <c r="C5188">
        <v>0.38</v>
      </c>
      <c r="D5188">
        <v>0</v>
      </c>
    </row>
    <row r="5189" spans="1:4" x14ac:dyDescent="0.35">
      <c r="A5189" s="16" t="s">
        <v>4698</v>
      </c>
      <c r="B5189">
        <v>2.2499699999999998</v>
      </c>
      <c r="C5189">
        <v>0.20499000000000001</v>
      </c>
      <c r="D5189">
        <v>0.20499000000000001</v>
      </c>
    </row>
    <row r="5190" spans="1:4" x14ac:dyDescent="0.35">
      <c r="A5190" s="16" t="s">
        <v>4699</v>
      </c>
      <c r="B5190">
        <v>0</v>
      </c>
      <c r="C5190">
        <v>4.5300000000000002E-3</v>
      </c>
      <c r="D5190">
        <v>0</v>
      </c>
    </row>
    <row r="5191" spans="1:4" x14ac:dyDescent="0.35">
      <c r="A5191" s="16" t="s">
        <v>4700</v>
      </c>
      <c r="B5191">
        <v>0.16700000000000001</v>
      </c>
      <c r="C5191">
        <v>2.00271</v>
      </c>
      <c r="D5191">
        <v>0</v>
      </c>
    </row>
    <row r="5192" spans="1:4" x14ac:dyDescent="0.35">
      <c r="A5192" s="16" t="s">
        <v>4701</v>
      </c>
      <c r="B5192">
        <v>0.16700000000000001</v>
      </c>
      <c r="C5192">
        <v>2.5</v>
      </c>
      <c r="D5192">
        <v>0</v>
      </c>
    </row>
    <row r="5193" spans="1:4" x14ac:dyDescent="0.35">
      <c r="A5193" s="16" t="s">
        <v>260</v>
      </c>
      <c r="B5193">
        <v>0.21</v>
      </c>
      <c r="C5193">
        <v>0.23438000000000001</v>
      </c>
      <c r="D5193">
        <v>0</v>
      </c>
    </row>
    <row r="5194" spans="1:4" x14ac:dyDescent="0.35">
      <c r="A5194" s="16" t="s">
        <v>4702</v>
      </c>
      <c r="B5194">
        <v>1.0832999999999999</v>
      </c>
      <c r="C5194">
        <v>3.5000000000000003E-2</v>
      </c>
      <c r="D5194">
        <v>3.5000000000000003E-2</v>
      </c>
    </row>
    <row r="5195" spans="1:4" x14ac:dyDescent="0.35">
      <c r="A5195" s="16" t="s">
        <v>4703</v>
      </c>
      <c r="B5195">
        <v>0</v>
      </c>
      <c r="C5195">
        <v>0</v>
      </c>
      <c r="D5195">
        <v>0</v>
      </c>
    </row>
    <row r="5196" spans="1:4" x14ac:dyDescent="0.35">
      <c r="A5196" s="16" t="s">
        <v>4704</v>
      </c>
      <c r="B5196">
        <v>0</v>
      </c>
      <c r="C5196">
        <v>0.18</v>
      </c>
      <c r="D5196">
        <v>0</v>
      </c>
    </row>
    <row r="5197" spans="1:4" x14ac:dyDescent="0.35">
      <c r="A5197" s="16" t="s">
        <v>4705</v>
      </c>
      <c r="B5197">
        <v>0.33</v>
      </c>
      <c r="C5197">
        <v>5.0679499999999997</v>
      </c>
      <c r="D5197">
        <v>0</v>
      </c>
    </row>
    <row r="5198" spans="1:4" x14ac:dyDescent="0.35">
      <c r="A5198" s="16" t="s">
        <v>4706</v>
      </c>
      <c r="B5198">
        <v>0</v>
      </c>
      <c r="C5198">
        <v>2.7100000000000002E-3</v>
      </c>
      <c r="D5198">
        <v>0</v>
      </c>
    </row>
    <row r="5199" spans="1:4" x14ac:dyDescent="0.35">
      <c r="A5199" s="16">
        <v>104757</v>
      </c>
      <c r="B5199">
        <v>1.3332999999999999</v>
      </c>
      <c r="C5199">
        <v>7.1290000000000006E-2</v>
      </c>
      <c r="D5199">
        <v>7.1290000000000006E-2</v>
      </c>
    </row>
    <row r="5200" spans="1:4" x14ac:dyDescent="0.35">
      <c r="A5200" s="16" t="s">
        <v>4707</v>
      </c>
      <c r="B5200">
        <v>0.85</v>
      </c>
      <c r="C5200">
        <v>3.3329999999999999E-2</v>
      </c>
      <c r="D5200">
        <v>3.3329999999999999E-2</v>
      </c>
    </row>
    <row r="5201" spans="1:4" x14ac:dyDescent="0.35">
      <c r="A5201" s="16" t="s">
        <v>4708</v>
      </c>
      <c r="B5201">
        <v>0.59030000000000005</v>
      </c>
      <c r="C5201">
        <v>1.0999999999999999E-2</v>
      </c>
      <c r="D5201">
        <v>1.0999999999999999E-2</v>
      </c>
    </row>
    <row r="5202" spans="1:4" x14ac:dyDescent="0.35">
      <c r="A5202" s="16" t="s">
        <v>4709</v>
      </c>
      <c r="B5202">
        <v>0</v>
      </c>
      <c r="C5202">
        <v>4.5300000000000002E-3</v>
      </c>
      <c r="D5202">
        <v>0</v>
      </c>
    </row>
    <row r="5203" spans="1:4" x14ac:dyDescent="0.35">
      <c r="A5203" s="16">
        <v>100092</v>
      </c>
      <c r="B5203">
        <v>0</v>
      </c>
      <c r="C5203">
        <v>3.3270000000000001E-2</v>
      </c>
      <c r="D5203">
        <v>3.3270000000000001E-2</v>
      </c>
    </row>
    <row r="5204" spans="1:4" x14ac:dyDescent="0.35">
      <c r="A5204" s="16" t="s">
        <v>4710</v>
      </c>
      <c r="B5204">
        <v>0</v>
      </c>
      <c r="C5204">
        <v>2.5729999999999999E-2</v>
      </c>
      <c r="D5204">
        <v>0</v>
      </c>
    </row>
    <row r="5205" spans="1:4" x14ac:dyDescent="0.35">
      <c r="A5205" s="16" t="s">
        <v>4711</v>
      </c>
      <c r="B5205">
        <v>0</v>
      </c>
      <c r="C5205">
        <v>0</v>
      </c>
      <c r="D5205">
        <v>0</v>
      </c>
    </row>
    <row r="5206" spans="1:4" x14ac:dyDescent="0.35">
      <c r="A5206" s="16" t="s">
        <v>4712</v>
      </c>
      <c r="B5206">
        <v>0</v>
      </c>
      <c r="C5206">
        <v>0</v>
      </c>
      <c r="D5206">
        <v>0</v>
      </c>
    </row>
    <row r="5207" spans="1:4" x14ac:dyDescent="0.35">
      <c r="A5207" s="16" t="s">
        <v>4713</v>
      </c>
      <c r="B5207">
        <v>0</v>
      </c>
      <c r="C5207">
        <v>0.05</v>
      </c>
      <c r="D5207">
        <v>0.05</v>
      </c>
    </row>
    <row r="5208" spans="1:4" x14ac:dyDescent="0.35">
      <c r="A5208" s="16" t="s">
        <v>4714</v>
      </c>
      <c r="B5208">
        <v>0.125</v>
      </c>
      <c r="C5208">
        <v>1.5</v>
      </c>
      <c r="D5208">
        <v>0</v>
      </c>
    </row>
    <row r="5209" spans="1:4" x14ac:dyDescent="0.35">
      <c r="A5209" s="16" t="s">
        <v>4715</v>
      </c>
      <c r="B5209">
        <v>0.16700000000000001</v>
      </c>
      <c r="C5209">
        <v>0.35</v>
      </c>
      <c r="D5209">
        <v>0</v>
      </c>
    </row>
    <row r="5210" spans="1:4" x14ac:dyDescent="0.35">
      <c r="A5210" s="16" t="s">
        <v>4716</v>
      </c>
      <c r="B5210">
        <v>0</v>
      </c>
      <c r="C5210">
        <v>0</v>
      </c>
      <c r="D5210">
        <v>0</v>
      </c>
    </row>
    <row r="5211" spans="1:4" x14ac:dyDescent="0.35">
      <c r="A5211" s="16" t="s">
        <v>4717</v>
      </c>
      <c r="B5211">
        <v>0</v>
      </c>
      <c r="C5211">
        <v>4.5300000000000002E-3</v>
      </c>
      <c r="D5211">
        <v>0</v>
      </c>
    </row>
    <row r="5212" spans="1:4" x14ac:dyDescent="0.35">
      <c r="A5212" s="16">
        <v>105321</v>
      </c>
      <c r="B5212">
        <v>0</v>
      </c>
      <c r="C5212">
        <v>0</v>
      </c>
      <c r="D5212">
        <v>0</v>
      </c>
    </row>
    <row r="5213" spans="1:4" x14ac:dyDescent="0.35">
      <c r="A5213" s="16" t="s">
        <v>4718</v>
      </c>
      <c r="B5213">
        <v>0</v>
      </c>
      <c r="C5213">
        <v>4.9500000000000004E-3</v>
      </c>
      <c r="D5213">
        <v>0</v>
      </c>
    </row>
    <row r="5214" spans="1:4" x14ac:dyDescent="0.35">
      <c r="A5214" s="16" t="s">
        <v>4719</v>
      </c>
      <c r="B5214">
        <v>0.125</v>
      </c>
      <c r="C5214">
        <v>0.45</v>
      </c>
      <c r="D5214">
        <v>0</v>
      </c>
    </row>
    <row r="5215" spans="1:4" x14ac:dyDescent="0.35">
      <c r="A5215" s="16" t="s">
        <v>4720</v>
      </c>
      <c r="B5215">
        <v>0.16700000000000001</v>
      </c>
      <c r="C5215">
        <v>0.60729999999999995</v>
      </c>
      <c r="D5215">
        <v>0</v>
      </c>
    </row>
    <row r="5216" spans="1:4" x14ac:dyDescent="0.35">
      <c r="A5216" s="16" t="s">
        <v>126</v>
      </c>
      <c r="B5216">
        <v>0.125</v>
      </c>
      <c r="C5216">
        <v>0.19392999999999999</v>
      </c>
      <c r="D5216">
        <v>0</v>
      </c>
    </row>
    <row r="5217" spans="1:4" x14ac:dyDescent="0.35">
      <c r="A5217" s="22">
        <v>44637</v>
      </c>
      <c r="B5217">
        <v>0.17</v>
      </c>
      <c r="C5217">
        <v>0.03</v>
      </c>
      <c r="D5217">
        <v>0.03</v>
      </c>
    </row>
    <row r="5218" spans="1:4" x14ac:dyDescent="0.35">
      <c r="A5218" s="16" t="s">
        <v>4721</v>
      </c>
      <c r="B5218">
        <v>0</v>
      </c>
      <c r="C5218">
        <v>4.5300000000000002E-3</v>
      </c>
      <c r="D5218">
        <v>0</v>
      </c>
    </row>
    <row r="5219" spans="1:4" x14ac:dyDescent="0.35">
      <c r="A5219" s="16" t="s">
        <v>4722</v>
      </c>
      <c r="B5219">
        <v>0</v>
      </c>
      <c r="C5219">
        <v>4.5300000000000002E-3</v>
      </c>
      <c r="D5219">
        <v>0</v>
      </c>
    </row>
    <row r="5220" spans="1:4" x14ac:dyDescent="0.35">
      <c r="A5220" s="16" t="s">
        <v>4723</v>
      </c>
      <c r="B5220">
        <v>0</v>
      </c>
      <c r="C5220">
        <v>4.5300000000000002E-3</v>
      </c>
      <c r="D5220">
        <v>0</v>
      </c>
    </row>
    <row r="5221" spans="1:4" x14ac:dyDescent="0.35">
      <c r="A5221" s="16" t="s">
        <v>4724</v>
      </c>
      <c r="B5221">
        <v>0</v>
      </c>
      <c r="C5221">
        <v>4.5300000000000002E-3</v>
      </c>
      <c r="D5221">
        <v>0</v>
      </c>
    </row>
    <row r="5222" spans="1:4" x14ac:dyDescent="0.35">
      <c r="A5222" s="16" t="s">
        <v>4725</v>
      </c>
      <c r="B5222">
        <v>0</v>
      </c>
      <c r="C5222">
        <v>4.5300000000000002E-3</v>
      </c>
      <c r="D5222">
        <v>0</v>
      </c>
    </row>
    <row r="5223" spans="1:4" x14ac:dyDescent="0.35">
      <c r="A5223" s="16">
        <v>104435</v>
      </c>
      <c r="B5223">
        <v>1.5832999999999999</v>
      </c>
      <c r="C5223">
        <v>5.5440000000000003E-2</v>
      </c>
      <c r="D5223">
        <v>5.5440000000000003E-2</v>
      </c>
    </row>
    <row r="5224" spans="1:4" x14ac:dyDescent="0.35">
      <c r="A5224" s="16" t="s">
        <v>4726</v>
      </c>
      <c r="B5224">
        <v>0.25330000000000003</v>
      </c>
      <c r="C5224">
        <v>4.6499999999999996E-3</v>
      </c>
      <c r="D5224">
        <v>1.035E-2</v>
      </c>
    </row>
    <row r="5225" spans="1:4" x14ac:dyDescent="0.35">
      <c r="A5225" s="16" t="s">
        <v>4727</v>
      </c>
      <c r="B5225">
        <v>0</v>
      </c>
      <c r="C5225">
        <v>4.5300000000000002E-3</v>
      </c>
      <c r="D5225">
        <v>0</v>
      </c>
    </row>
    <row r="5226" spans="1:4" x14ac:dyDescent="0.35">
      <c r="A5226" s="16" t="s">
        <v>4728</v>
      </c>
      <c r="B5226">
        <v>0</v>
      </c>
      <c r="C5226">
        <v>0.08</v>
      </c>
      <c r="D5226">
        <v>0</v>
      </c>
    </row>
    <row r="5227" spans="1:4" x14ac:dyDescent="0.35">
      <c r="A5227" s="16" t="s">
        <v>4729</v>
      </c>
      <c r="B5227">
        <v>0.16700000000000001</v>
      </c>
      <c r="C5227">
        <v>0.25</v>
      </c>
      <c r="D5227">
        <v>0</v>
      </c>
    </row>
    <row r="5228" spans="1:4" x14ac:dyDescent="0.35">
      <c r="A5228" s="16" t="s">
        <v>4730</v>
      </c>
      <c r="B5228">
        <v>0</v>
      </c>
      <c r="C5228">
        <v>1.51502</v>
      </c>
      <c r="D5228">
        <v>0</v>
      </c>
    </row>
    <row r="5229" spans="1:4" x14ac:dyDescent="0.35">
      <c r="A5229" s="16">
        <v>105173</v>
      </c>
      <c r="B5229">
        <v>0.76329999999999998</v>
      </c>
      <c r="C5229">
        <v>8.1850000000000006E-2</v>
      </c>
      <c r="D5229">
        <v>8.1850000000000006E-2</v>
      </c>
    </row>
    <row r="5230" spans="1:4" x14ac:dyDescent="0.35">
      <c r="A5230" s="16" t="s">
        <v>4731</v>
      </c>
      <c r="B5230">
        <v>0.26700000000000002</v>
      </c>
      <c r="C5230">
        <v>0.45301000000000002</v>
      </c>
      <c r="D5230">
        <v>0.45301000000000002</v>
      </c>
    </row>
    <row r="5231" spans="1:4" x14ac:dyDescent="0.35">
      <c r="A5231" s="16" t="s">
        <v>4732</v>
      </c>
      <c r="B5231">
        <v>0</v>
      </c>
      <c r="C5231">
        <v>4.5300000000000002E-3</v>
      </c>
      <c r="D5231">
        <v>0</v>
      </c>
    </row>
    <row r="5232" spans="1:4" x14ac:dyDescent="0.35">
      <c r="A5232" s="16" t="s">
        <v>4733</v>
      </c>
      <c r="B5232">
        <v>0</v>
      </c>
      <c r="C5232">
        <v>4.5300000000000002E-3</v>
      </c>
      <c r="D5232">
        <v>0</v>
      </c>
    </row>
    <row r="5233" spans="1:4" x14ac:dyDescent="0.35">
      <c r="A5233" s="16" t="s">
        <v>4734</v>
      </c>
      <c r="B5233">
        <v>0</v>
      </c>
      <c r="C5233">
        <v>6.812E-2</v>
      </c>
      <c r="D5233">
        <v>0</v>
      </c>
    </row>
    <row r="5234" spans="1:4" x14ac:dyDescent="0.35">
      <c r="A5234" s="16" t="s">
        <v>4735</v>
      </c>
      <c r="B5234">
        <v>0</v>
      </c>
      <c r="C5234">
        <v>0.02</v>
      </c>
      <c r="D5234">
        <v>0</v>
      </c>
    </row>
    <row r="5235" spans="1:4" x14ac:dyDescent="0.35">
      <c r="A5235" s="16" t="s">
        <v>4736</v>
      </c>
      <c r="B5235">
        <v>0.125</v>
      </c>
      <c r="C5235">
        <v>1.7</v>
      </c>
      <c r="D5235">
        <v>0</v>
      </c>
    </row>
    <row r="5236" spans="1:4" x14ac:dyDescent="0.35">
      <c r="A5236" s="16" t="s">
        <v>4737</v>
      </c>
      <c r="B5236">
        <v>0</v>
      </c>
      <c r="C5236">
        <v>0.10055</v>
      </c>
      <c r="D5236">
        <v>0</v>
      </c>
    </row>
    <row r="5237" spans="1:4" x14ac:dyDescent="0.35">
      <c r="A5237" s="16" t="s">
        <v>4738</v>
      </c>
      <c r="B5237">
        <v>0.33333000000000002</v>
      </c>
      <c r="C5237">
        <v>3.4453100000000001</v>
      </c>
      <c r="D5237">
        <v>0</v>
      </c>
    </row>
    <row r="5238" spans="1:4" x14ac:dyDescent="0.35">
      <c r="A5238" s="16" t="s">
        <v>4739</v>
      </c>
      <c r="B5238">
        <v>0.25</v>
      </c>
      <c r="C5238">
        <v>3.5634199999999998</v>
      </c>
      <c r="D5238">
        <v>0</v>
      </c>
    </row>
    <row r="5239" spans="1:4" x14ac:dyDescent="0.35">
      <c r="A5239" s="16" t="s">
        <v>78</v>
      </c>
      <c r="B5239">
        <v>0.125</v>
      </c>
      <c r="C5239">
        <v>0.19392999999999999</v>
      </c>
      <c r="D5239">
        <v>0</v>
      </c>
    </row>
    <row r="5240" spans="1:4" x14ac:dyDescent="0.35">
      <c r="A5240" s="16">
        <v>106053</v>
      </c>
      <c r="B5240">
        <v>0</v>
      </c>
      <c r="C5240">
        <v>0.17857000000000001</v>
      </c>
      <c r="D5240">
        <v>0.17857000000000001</v>
      </c>
    </row>
    <row r="5241" spans="1:4" x14ac:dyDescent="0.35">
      <c r="A5241" s="16" t="s">
        <v>4740</v>
      </c>
      <c r="B5241">
        <v>0</v>
      </c>
      <c r="C5241">
        <v>4.5300000000000002E-3</v>
      </c>
      <c r="D5241">
        <v>0</v>
      </c>
    </row>
    <row r="5242" spans="1:4" x14ac:dyDescent="0.35">
      <c r="A5242" s="16" t="s">
        <v>4741</v>
      </c>
      <c r="B5242">
        <v>0.16700000000000001</v>
      </c>
      <c r="C5242">
        <v>4</v>
      </c>
      <c r="D5242">
        <v>0</v>
      </c>
    </row>
    <row r="5243" spans="1:4" x14ac:dyDescent="0.35">
      <c r="A5243" s="16" t="s">
        <v>4742</v>
      </c>
      <c r="B5243">
        <v>0.125</v>
      </c>
      <c r="C5243">
        <v>0.31009999999999999</v>
      </c>
      <c r="D5243">
        <v>0</v>
      </c>
    </row>
    <row r="5244" spans="1:4" x14ac:dyDescent="0.35">
      <c r="A5244" s="16" t="s">
        <v>4743</v>
      </c>
      <c r="B5244">
        <v>0</v>
      </c>
      <c r="C5244">
        <v>1.4634199999999999</v>
      </c>
      <c r="D5244">
        <v>0</v>
      </c>
    </row>
    <row r="5245" spans="1:4" x14ac:dyDescent="0.35">
      <c r="A5245" s="16" t="s">
        <v>4744</v>
      </c>
      <c r="B5245">
        <v>0</v>
      </c>
      <c r="C5245">
        <v>4.5300000000000002E-3</v>
      </c>
      <c r="D5245">
        <v>0</v>
      </c>
    </row>
    <row r="5246" spans="1:4" x14ac:dyDescent="0.35">
      <c r="A5246" s="16" t="s">
        <v>4745</v>
      </c>
      <c r="B5246">
        <v>0</v>
      </c>
      <c r="C5246">
        <v>4.5300000000000002E-3</v>
      </c>
      <c r="D5246">
        <v>0</v>
      </c>
    </row>
    <row r="5247" spans="1:4" x14ac:dyDescent="0.35">
      <c r="A5247" s="16" t="s">
        <v>4746</v>
      </c>
      <c r="B5247">
        <v>0</v>
      </c>
      <c r="C5247">
        <v>4.5300000000000002E-3</v>
      </c>
      <c r="D5247">
        <v>0</v>
      </c>
    </row>
    <row r="5248" spans="1:4" x14ac:dyDescent="0.35">
      <c r="A5248" s="16" t="s">
        <v>4747</v>
      </c>
      <c r="B5248">
        <v>0.75</v>
      </c>
      <c r="C5248">
        <v>0.16333</v>
      </c>
      <c r="D5248">
        <v>0.16333</v>
      </c>
    </row>
    <row r="5249" spans="1:4" x14ac:dyDescent="0.35">
      <c r="A5249" s="16" t="s">
        <v>4748</v>
      </c>
      <c r="B5249">
        <v>0</v>
      </c>
      <c r="C5249">
        <v>2.1000000000000001E-2</v>
      </c>
      <c r="D5249">
        <v>2.1000000000000001E-2</v>
      </c>
    </row>
    <row r="5250" spans="1:4" x14ac:dyDescent="0.35">
      <c r="A5250" s="16" t="s">
        <v>4749</v>
      </c>
      <c r="B5250">
        <v>0.125</v>
      </c>
      <c r="C5250">
        <v>2</v>
      </c>
      <c r="D5250">
        <v>0</v>
      </c>
    </row>
    <row r="5251" spans="1:4" x14ac:dyDescent="0.35">
      <c r="A5251" s="16" t="s">
        <v>4750</v>
      </c>
      <c r="B5251">
        <v>0.17</v>
      </c>
      <c r="C5251">
        <v>1.30436</v>
      </c>
      <c r="D5251">
        <v>0</v>
      </c>
    </row>
    <row r="5252" spans="1:4" x14ac:dyDescent="0.35">
      <c r="A5252" s="16" t="s">
        <v>4751</v>
      </c>
      <c r="B5252">
        <v>0.25</v>
      </c>
      <c r="C5252">
        <v>3.6680000000000001</v>
      </c>
      <c r="D5252">
        <v>0</v>
      </c>
    </row>
    <row r="5253" spans="1:4" x14ac:dyDescent="0.35">
      <c r="A5253" s="16" t="s">
        <v>4752</v>
      </c>
      <c r="B5253">
        <v>0.125</v>
      </c>
      <c r="C5253">
        <v>0.31009999999999999</v>
      </c>
      <c r="D5253">
        <v>0</v>
      </c>
    </row>
    <row r="5254" spans="1:4" x14ac:dyDescent="0.35">
      <c r="A5254" s="16" t="s">
        <v>4753</v>
      </c>
      <c r="B5254">
        <v>0.125</v>
      </c>
      <c r="C5254">
        <v>0.26</v>
      </c>
      <c r="D5254">
        <v>0</v>
      </c>
    </row>
    <row r="5255" spans="1:4" x14ac:dyDescent="0.35">
      <c r="A5255" s="16" t="s">
        <v>4754</v>
      </c>
      <c r="B5255">
        <v>0</v>
      </c>
      <c r="C5255">
        <v>4.5300000000000002E-3</v>
      </c>
      <c r="D5255">
        <v>0</v>
      </c>
    </row>
    <row r="5256" spans="1:4" x14ac:dyDescent="0.35">
      <c r="A5256" s="16" t="s">
        <v>4755</v>
      </c>
      <c r="B5256">
        <v>0</v>
      </c>
      <c r="C5256">
        <v>0.11795</v>
      </c>
      <c r="D5256">
        <v>0</v>
      </c>
    </row>
    <row r="5257" spans="1:4" x14ac:dyDescent="0.35">
      <c r="A5257" s="16" t="s">
        <v>4756</v>
      </c>
      <c r="B5257">
        <v>8.3000000000000004E-2</v>
      </c>
      <c r="C5257">
        <v>0.23</v>
      </c>
      <c r="D5257">
        <v>0</v>
      </c>
    </row>
    <row r="5258" spans="1:4" x14ac:dyDescent="0.35">
      <c r="A5258" s="16" t="s">
        <v>4757</v>
      </c>
      <c r="B5258">
        <v>0</v>
      </c>
      <c r="C5258">
        <v>4.5300000000000002E-3</v>
      </c>
      <c r="D5258">
        <v>0</v>
      </c>
    </row>
    <row r="5259" spans="1:4" x14ac:dyDescent="0.35">
      <c r="A5259" s="16" t="s">
        <v>4758</v>
      </c>
      <c r="B5259">
        <v>0.2</v>
      </c>
      <c r="C5259">
        <v>4.1669999999999999E-2</v>
      </c>
      <c r="D5259">
        <v>4.1669999999999999E-2</v>
      </c>
    </row>
    <row r="5260" spans="1:4" x14ac:dyDescent="0.35">
      <c r="A5260" s="16" t="s">
        <v>4759</v>
      </c>
      <c r="B5260">
        <v>0.185</v>
      </c>
      <c r="C5260">
        <v>0.06</v>
      </c>
      <c r="D5260">
        <v>0</v>
      </c>
    </row>
    <row r="5261" spans="1:4" x14ac:dyDescent="0.35">
      <c r="A5261" s="16" t="s">
        <v>4760</v>
      </c>
      <c r="B5261">
        <v>0.17</v>
      </c>
      <c r="C5261">
        <v>1.5260199999999999</v>
      </c>
      <c r="D5261">
        <v>0</v>
      </c>
    </row>
    <row r="5262" spans="1:4" x14ac:dyDescent="0.35">
      <c r="A5262" s="16" t="s">
        <v>175</v>
      </c>
      <c r="B5262">
        <v>0.125</v>
      </c>
      <c r="C5262">
        <v>7.3200000000000001E-2</v>
      </c>
      <c r="D5262">
        <v>0</v>
      </c>
    </row>
    <row r="5263" spans="1:4" x14ac:dyDescent="0.35">
      <c r="A5263" s="16" t="s">
        <v>4761</v>
      </c>
      <c r="B5263">
        <v>0.16700000000000001</v>
      </c>
      <c r="C5263">
        <v>0.14760000000000001</v>
      </c>
      <c r="D5263">
        <v>0.14760000000000001</v>
      </c>
    </row>
    <row r="5264" spans="1:4" x14ac:dyDescent="0.35">
      <c r="A5264" s="16">
        <v>100044</v>
      </c>
      <c r="B5264">
        <v>0.16700000000000001</v>
      </c>
      <c r="C5264">
        <v>2.8299999999999999E-2</v>
      </c>
      <c r="D5264">
        <v>2.8299999999999999E-2</v>
      </c>
    </row>
    <row r="5265" spans="1:4" x14ac:dyDescent="0.35">
      <c r="A5265" s="16">
        <v>100956</v>
      </c>
      <c r="B5265">
        <v>0</v>
      </c>
      <c r="C5265">
        <v>9.0770000000000003E-2</v>
      </c>
      <c r="D5265">
        <v>0</v>
      </c>
    </row>
    <row r="5266" spans="1:4" x14ac:dyDescent="0.35">
      <c r="A5266" s="16" t="s">
        <v>4762</v>
      </c>
      <c r="B5266">
        <v>0</v>
      </c>
      <c r="C5266">
        <v>1.4543600000000001</v>
      </c>
      <c r="D5266">
        <v>0</v>
      </c>
    </row>
    <row r="5267" spans="1:4" x14ac:dyDescent="0.35">
      <c r="A5267" s="16">
        <v>104988</v>
      </c>
      <c r="B5267">
        <v>1.0763</v>
      </c>
      <c r="C5267">
        <v>6.0909999999999999E-2</v>
      </c>
      <c r="D5267">
        <v>6.0909999999999999E-2</v>
      </c>
    </row>
    <row r="5268" spans="1:4" x14ac:dyDescent="0.35">
      <c r="A5268" s="16" t="s">
        <v>4763</v>
      </c>
      <c r="B5268">
        <v>0.4133</v>
      </c>
      <c r="C5268">
        <v>2.402E-2</v>
      </c>
      <c r="D5268">
        <v>2.402E-2</v>
      </c>
    </row>
    <row r="5269" spans="1:4" x14ac:dyDescent="0.35">
      <c r="A5269" s="16" t="s">
        <v>4764</v>
      </c>
      <c r="B5269">
        <v>0.21</v>
      </c>
      <c r="C5269">
        <v>0.9</v>
      </c>
      <c r="D5269">
        <v>0</v>
      </c>
    </row>
    <row r="5270" spans="1:4" x14ac:dyDescent="0.35">
      <c r="A5270" s="16" t="s">
        <v>4765</v>
      </c>
      <c r="B5270">
        <v>0.5</v>
      </c>
      <c r="C5270">
        <v>8.36</v>
      </c>
      <c r="D5270">
        <v>0</v>
      </c>
    </row>
    <row r="5271" spans="1:4" x14ac:dyDescent="0.35">
      <c r="A5271" s="16" t="s">
        <v>4766</v>
      </c>
      <c r="B5271">
        <v>0</v>
      </c>
      <c r="C5271">
        <v>0.05</v>
      </c>
      <c r="D5271">
        <v>0</v>
      </c>
    </row>
    <row r="5272" spans="1:4" x14ac:dyDescent="0.35">
      <c r="A5272" s="16">
        <v>70000</v>
      </c>
      <c r="B5272">
        <v>0</v>
      </c>
      <c r="C5272">
        <v>1.4</v>
      </c>
      <c r="D5272">
        <v>0</v>
      </c>
    </row>
    <row r="5273" spans="1:4" x14ac:dyDescent="0.35">
      <c r="A5273" s="16" t="s">
        <v>4767</v>
      </c>
      <c r="B5273">
        <v>0</v>
      </c>
      <c r="C5273">
        <v>2.7100000000000002E-3</v>
      </c>
      <c r="D5273">
        <v>0</v>
      </c>
    </row>
    <row r="5274" spans="1:4" x14ac:dyDescent="0.35">
      <c r="A5274" s="16" t="s">
        <v>4768</v>
      </c>
      <c r="B5274">
        <v>0</v>
      </c>
      <c r="C5274">
        <v>4.5300000000000002E-3</v>
      </c>
      <c r="D5274">
        <v>0</v>
      </c>
    </row>
    <row r="5275" spans="1:4" x14ac:dyDescent="0.35">
      <c r="A5275" s="16" t="s">
        <v>4769</v>
      </c>
      <c r="B5275">
        <v>8.3000000000000004E-2</v>
      </c>
      <c r="C5275">
        <v>0.39</v>
      </c>
      <c r="D5275">
        <v>0</v>
      </c>
    </row>
    <row r="5276" spans="1:4" x14ac:dyDescent="0.35">
      <c r="A5276" s="16" t="s">
        <v>4770</v>
      </c>
      <c r="B5276">
        <v>0.17</v>
      </c>
      <c r="C5276">
        <v>2.02</v>
      </c>
      <c r="D5276">
        <v>0</v>
      </c>
    </row>
    <row r="5277" spans="1:4" x14ac:dyDescent="0.35">
      <c r="A5277" s="16" t="s">
        <v>4771</v>
      </c>
      <c r="B5277">
        <v>0.25</v>
      </c>
      <c r="C5277">
        <v>4.5</v>
      </c>
      <c r="D5277">
        <v>0</v>
      </c>
    </row>
    <row r="5278" spans="1:4" x14ac:dyDescent="0.35">
      <c r="A5278" s="16">
        <v>100544</v>
      </c>
      <c r="B5278">
        <v>1.0832999999999999</v>
      </c>
      <c r="C5278">
        <v>0.10152</v>
      </c>
      <c r="D5278">
        <v>0.10152</v>
      </c>
    </row>
    <row r="5279" spans="1:4" x14ac:dyDescent="0.35">
      <c r="A5279" s="16">
        <v>101060</v>
      </c>
      <c r="B5279">
        <v>0.58330000000000004</v>
      </c>
      <c r="C5279">
        <v>1.9990000000000001E-2</v>
      </c>
      <c r="D5279">
        <v>1.9990000000000001E-2</v>
      </c>
    </row>
    <row r="5280" spans="1:4" x14ac:dyDescent="0.35">
      <c r="A5280" s="16">
        <v>105367</v>
      </c>
      <c r="B5280">
        <v>2.3332999999999999</v>
      </c>
      <c r="C5280">
        <v>0.30554999999999999</v>
      </c>
      <c r="D5280">
        <v>0.30554999999999999</v>
      </c>
    </row>
    <row r="5281" spans="1:4" x14ac:dyDescent="0.35">
      <c r="A5281" s="16" t="s">
        <v>4772</v>
      </c>
      <c r="B5281">
        <v>0.6633</v>
      </c>
      <c r="C5281">
        <v>3.662E-2</v>
      </c>
      <c r="D5281">
        <v>3.662E-2</v>
      </c>
    </row>
    <row r="5282" spans="1:4" x14ac:dyDescent="0.35">
      <c r="A5282" s="16" t="s">
        <v>4773</v>
      </c>
      <c r="B5282">
        <v>0.63329999999999997</v>
      </c>
      <c r="C5282">
        <v>2.511E-2</v>
      </c>
      <c r="D5282">
        <v>2.511E-2</v>
      </c>
    </row>
    <row r="5283" spans="1:4" x14ac:dyDescent="0.35">
      <c r="A5283" s="16" t="s">
        <v>4774</v>
      </c>
      <c r="B5283">
        <v>0</v>
      </c>
      <c r="C5283">
        <v>2.7100000000000002E-3</v>
      </c>
      <c r="D5283">
        <v>0</v>
      </c>
    </row>
    <row r="5284" spans="1:4" x14ac:dyDescent="0.35">
      <c r="A5284" s="16" t="s">
        <v>4775</v>
      </c>
      <c r="B5284">
        <v>0</v>
      </c>
      <c r="C5284">
        <v>0.03</v>
      </c>
      <c r="D5284">
        <v>0</v>
      </c>
    </row>
    <row r="5285" spans="1:4" x14ac:dyDescent="0.35">
      <c r="A5285" s="16" t="s">
        <v>4776</v>
      </c>
      <c r="B5285">
        <v>0</v>
      </c>
      <c r="C5285">
        <v>4.5300000000000002E-3</v>
      </c>
      <c r="D5285">
        <v>0</v>
      </c>
    </row>
    <row r="5286" spans="1:4" x14ac:dyDescent="0.35">
      <c r="A5286" s="16" t="s">
        <v>4777</v>
      </c>
      <c r="B5286">
        <v>0</v>
      </c>
      <c r="C5286">
        <v>1.82E-3</v>
      </c>
      <c r="D5286">
        <v>0</v>
      </c>
    </row>
    <row r="5287" spans="1:4" x14ac:dyDescent="0.35">
      <c r="A5287" s="16" t="s">
        <v>4778</v>
      </c>
      <c r="B5287">
        <v>0</v>
      </c>
      <c r="C5287">
        <v>4.5300000000000002E-3</v>
      </c>
      <c r="D5287">
        <v>0</v>
      </c>
    </row>
    <row r="5288" spans="1:4" x14ac:dyDescent="0.35">
      <c r="A5288" s="16" t="s">
        <v>4779</v>
      </c>
      <c r="B5288">
        <v>0.25</v>
      </c>
      <c r="C5288">
        <v>3.0339999999999998</v>
      </c>
      <c r="D5288">
        <v>0</v>
      </c>
    </row>
    <row r="5289" spans="1:4" x14ac:dyDescent="0.35">
      <c r="A5289" s="16" t="s">
        <v>4780</v>
      </c>
      <c r="B5289">
        <v>0.25</v>
      </c>
      <c r="C5289">
        <v>0.38</v>
      </c>
      <c r="D5289">
        <v>0</v>
      </c>
    </row>
    <row r="5290" spans="1:4" x14ac:dyDescent="0.35">
      <c r="A5290" s="16" t="s">
        <v>4781</v>
      </c>
      <c r="B5290">
        <v>0.16700000000000001</v>
      </c>
      <c r="C5290">
        <v>0.59623999999999999</v>
      </c>
      <c r="D5290">
        <v>0</v>
      </c>
    </row>
    <row r="5291" spans="1:4" x14ac:dyDescent="0.35">
      <c r="A5291" s="16">
        <v>101575</v>
      </c>
      <c r="B5291">
        <v>0.16700000000000001</v>
      </c>
      <c r="C5291">
        <v>0.11001</v>
      </c>
      <c r="D5291">
        <v>0.11001</v>
      </c>
    </row>
    <row r="5292" spans="1:4" x14ac:dyDescent="0.35">
      <c r="A5292" s="16" t="s">
        <v>4782</v>
      </c>
      <c r="B5292">
        <v>0.74329999999999996</v>
      </c>
      <c r="C5292">
        <v>3.4209999999999997E-2</v>
      </c>
      <c r="D5292">
        <v>3.4209999999999997E-2</v>
      </c>
    </row>
    <row r="5293" spans="1:4" x14ac:dyDescent="0.35">
      <c r="A5293" s="16" t="s">
        <v>4783</v>
      </c>
      <c r="B5293">
        <v>0</v>
      </c>
      <c r="C5293">
        <v>0</v>
      </c>
      <c r="D5293">
        <v>0</v>
      </c>
    </row>
    <row r="5294" spans="1:4" x14ac:dyDescent="0.35">
      <c r="A5294" s="16" t="s">
        <v>4784</v>
      </c>
      <c r="B5294">
        <v>0</v>
      </c>
      <c r="C5294">
        <v>2.7100000000000002E-3</v>
      </c>
      <c r="D5294">
        <v>0</v>
      </c>
    </row>
    <row r="5295" spans="1:4" x14ac:dyDescent="0.35">
      <c r="A5295" s="16" t="s">
        <v>4785</v>
      </c>
      <c r="B5295">
        <v>0.5</v>
      </c>
      <c r="C5295">
        <v>10.06795</v>
      </c>
      <c r="D5295">
        <v>0</v>
      </c>
    </row>
    <row r="5296" spans="1:4" x14ac:dyDescent="0.35">
      <c r="A5296" s="16" t="s">
        <v>4786</v>
      </c>
      <c r="B5296">
        <v>0.125</v>
      </c>
      <c r="C5296">
        <v>2</v>
      </c>
      <c r="D5296">
        <v>0</v>
      </c>
    </row>
    <row r="5297" spans="1:4" x14ac:dyDescent="0.35">
      <c r="A5297" s="16" t="s">
        <v>4787</v>
      </c>
      <c r="B5297">
        <v>0</v>
      </c>
      <c r="C5297">
        <v>4</v>
      </c>
      <c r="D5297">
        <v>0</v>
      </c>
    </row>
    <row r="5298" spans="1:4" x14ac:dyDescent="0.35">
      <c r="A5298" s="16" t="s">
        <v>4788</v>
      </c>
      <c r="B5298">
        <v>0</v>
      </c>
      <c r="C5298">
        <v>4.5300000000000002E-3</v>
      </c>
      <c r="D5298">
        <v>0</v>
      </c>
    </row>
    <row r="5299" spans="1:4" x14ac:dyDescent="0.35">
      <c r="A5299" s="16" t="s">
        <v>4789</v>
      </c>
      <c r="B5299">
        <v>0.33</v>
      </c>
      <c r="C5299">
        <v>2.6270000000000002E-2</v>
      </c>
      <c r="D5299">
        <v>2.6270000000000002E-2</v>
      </c>
    </row>
    <row r="5300" spans="1:4" x14ac:dyDescent="0.35">
      <c r="A5300" s="16" t="s">
        <v>160</v>
      </c>
      <c r="B5300">
        <v>0.125</v>
      </c>
      <c r="C5300">
        <v>4.1200000000000001E-2</v>
      </c>
      <c r="D5300">
        <v>0</v>
      </c>
    </row>
    <row r="5301" spans="1:4" x14ac:dyDescent="0.35">
      <c r="A5301" s="16">
        <v>100662</v>
      </c>
      <c r="B5301">
        <v>0</v>
      </c>
      <c r="C5301">
        <v>7.9000000000000008E-3</v>
      </c>
      <c r="D5301">
        <v>0</v>
      </c>
    </row>
    <row r="5302" spans="1:4" x14ac:dyDescent="0.35">
      <c r="A5302" s="16" t="s">
        <v>4790</v>
      </c>
      <c r="B5302">
        <v>0</v>
      </c>
      <c r="C5302">
        <v>4.5300000000000002E-3</v>
      </c>
      <c r="D5302">
        <v>0</v>
      </c>
    </row>
    <row r="5303" spans="1:4" x14ac:dyDescent="0.35">
      <c r="A5303" s="16" t="s">
        <v>4791</v>
      </c>
      <c r="B5303">
        <v>0</v>
      </c>
      <c r="C5303">
        <v>4.5300000000000002E-3</v>
      </c>
      <c r="D5303">
        <v>0</v>
      </c>
    </row>
    <row r="5304" spans="1:4" x14ac:dyDescent="0.35">
      <c r="A5304" s="16" t="s">
        <v>4792</v>
      </c>
      <c r="B5304">
        <v>0.125</v>
      </c>
      <c r="C5304">
        <v>1.5</v>
      </c>
      <c r="D5304">
        <v>0</v>
      </c>
    </row>
    <row r="5305" spans="1:4" x14ac:dyDescent="0.35">
      <c r="A5305" s="16" t="s">
        <v>4793</v>
      </c>
      <c r="B5305">
        <v>0.17</v>
      </c>
      <c r="C5305">
        <v>1.5</v>
      </c>
      <c r="D5305">
        <v>0</v>
      </c>
    </row>
    <row r="5306" spans="1:4" x14ac:dyDescent="0.35">
      <c r="A5306" s="16" t="s">
        <v>4794</v>
      </c>
      <c r="B5306">
        <v>0.25</v>
      </c>
      <c r="C5306">
        <v>3.3340000000000001</v>
      </c>
      <c r="D5306">
        <v>0</v>
      </c>
    </row>
    <row r="5307" spans="1:4" x14ac:dyDescent="0.35">
      <c r="A5307" s="16">
        <v>101070</v>
      </c>
      <c r="B5307">
        <v>0.6633</v>
      </c>
      <c r="C5307">
        <v>1.027E-2</v>
      </c>
      <c r="D5307">
        <v>1.027E-2</v>
      </c>
    </row>
    <row r="5308" spans="1:4" x14ac:dyDescent="0.35">
      <c r="A5308" s="16">
        <v>104731</v>
      </c>
      <c r="B5308">
        <v>0</v>
      </c>
      <c r="C5308">
        <v>0.33400000000000002</v>
      </c>
      <c r="D5308">
        <v>0</v>
      </c>
    </row>
    <row r="5309" spans="1:4" x14ac:dyDescent="0.35">
      <c r="A5309" s="16" t="s">
        <v>4795</v>
      </c>
      <c r="B5309">
        <v>0</v>
      </c>
      <c r="C5309">
        <v>3.8780000000000002E-2</v>
      </c>
      <c r="D5309">
        <v>3.8780000000000002E-2</v>
      </c>
    </row>
    <row r="5310" spans="1:4" x14ac:dyDescent="0.35">
      <c r="A5310" s="16" t="s">
        <v>4796</v>
      </c>
      <c r="B5310">
        <v>0.6633</v>
      </c>
      <c r="C5310">
        <v>5.6750000000000002E-2</v>
      </c>
      <c r="D5310">
        <v>5.6750000000000002E-2</v>
      </c>
    </row>
    <row r="5311" spans="1:4" x14ac:dyDescent="0.35">
      <c r="A5311" s="16" t="s">
        <v>4797</v>
      </c>
      <c r="B5311">
        <v>0</v>
      </c>
      <c r="C5311">
        <v>4.5300000000000002E-3</v>
      </c>
      <c r="D5311">
        <v>0</v>
      </c>
    </row>
    <row r="5312" spans="1:4" x14ac:dyDescent="0.35">
      <c r="A5312" s="16" t="s">
        <v>4798</v>
      </c>
      <c r="B5312">
        <v>0.25</v>
      </c>
      <c r="C5312">
        <v>3.2385299999999999</v>
      </c>
      <c r="D5312">
        <v>0</v>
      </c>
    </row>
    <row r="5313" spans="1:4" x14ac:dyDescent="0.35">
      <c r="A5313" s="16" t="s">
        <v>4799</v>
      </c>
      <c r="B5313">
        <v>0.21</v>
      </c>
      <c r="C5313">
        <v>0.28499999999999998</v>
      </c>
      <c r="D5313">
        <v>0</v>
      </c>
    </row>
    <row r="5314" spans="1:4" x14ac:dyDescent="0.35">
      <c r="A5314" s="16" t="s">
        <v>4800</v>
      </c>
      <c r="B5314">
        <v>0.16700000000000001</v>
      </c>
      <c r="C5314">
        <v>3.4797199999999999</v>
      </c>
      <c r="D5314">
        <v>0</v>
      </c>
    </row>
    <row r="5315" spans="1:4" x14ac:dyDescent="0.35">
      <c r="A5315" s="16" t="s">
        <v>4801</v>
      </c>
      <c r="B5315">
        <v>0.16700000000000001</v>
      </c>
      <c r="C5315">
        <v>0.56000000000000005</v>
      </c>
      <c r="D5315">
        <v>0</v>
      </c>
    </row>
    <row r="5316" spans="1:4" x14ac:dyDescent="0.35">
      <c r="A5316" s="16" t="s">
        <v>4802</v>
      </c>
      <c r="B5316">
        <v>0.1</v>
      </c>
      <c r="C5316">
        <v>0.125</v>
      </c>
      <c r="D5316">
        <v>0.125</v>
      </c>
    </row>
    <row r="5317" spans="1:4" x14ac:dyDescent="0.35">
      <c r="A5317" s="16">
        <v>103859</v>
      </c>
      <c r="B5317">
        <v>1.5333000000000001</v>
      </c>
      <c r="C5317">
        <v>9.7500000000000003E-2</v>
      </c>
      <c r="D5317">
        <v>9.7500000000000003E-2</v>
      </c>
    </row>
    <row r="5318" spans="1:4" x14ac:dyDescent="0.35">
      <c r="A5318" s="16" t="s">
        <v>4803</v>
      </c>
      <c r="B5318">
        <v>0.6633</v>
      </c>
      <c r="C5318">
        <v>3.6650000000000002E-2</v>
      </c>
      <c r="D5318">
        <v>3.6650000000000002E-2</v>
      </c>
    </row>
    <row r="5319" spans="1:4" x14ac:dyDescent="0.35">
      <c r="A5319" s="16" t="s">
        <v>4804</v>
      </c>
      <c r="B5319">
        <v>0.74729999999999996</v>
      </c>
      <c r="C5319">
        <v>8.6309999999999998E-2</v>
      </c>
      <c r="D5319">
        <v>8.6309999999999998E-2</v>
      </c>
    </row>
    <row r="5320" spans="1:4" x14ac:dyDescent="0.35">
      <c r="A5320" s="16" t="s">
        <v>4805</v>
      </c>
      <c r="B5320">
        <v>0</v>
      </c>
      <c r="C5320">
        <v>0.46333000000000002</v>
      </c>
      <c r="D5320">
        <v>0</v>
      </c>
    </row>
    <row r="5321" spans="1:4" x14ac:dyDescent="0.35">
      <c r="A5321" s="16" t="s">
        <v>4806</v>
      </c>
      <c r="B5321">
        <v>0.25</v>
      </c>
      <c r="C5321">
        <v>0.54098000000000002</v>
      </c>
      <c r="D5321">
        <v>0.54098000000000002</v>
      </c>
    </row>
    <row r="5322" spans="1:4" x14ac:dyDescent="0.35">
      <c r="A5322" s="16" t="s">
        <v>4807</v>
      </c>
      <c r="B5322">
        <v>0</v>
      </c>
      <c r="C5322">
        <v>4.5300000000000002E-3</v>
      </c>
      <c r="D5322">
        <v>0</v>
      </c>
    </row>
    <row r="5323" spans="1:4" x14ac:dyDescent="0.35">
      <c r="A5323" s="16">
        <v>99084</v>
      </c>
      <c r="B5323">
        <v>0</v>
      </c>
      <c r="C5323">
        <v>0.18168999999999999</v>
      </c>
      <c r="D5323">
        <v>0</v>
      </c>
    </row>
    <row r="5324" spans="1:4" x14ac:dyDescent="0.35">
      <c r="A5324" s="16" t="s">
        <v>4808</v>
      </c>
      <c r="B5324">
        <v>0.125</v>
      </c>
      <c r="C5324">
        <v>1.5</v>
      </c>
      <c r="D5324">
        <v>0</v>
      </c>
    </row>
    <row r="5325" spans="1:4" x14ac:dyDescent="0.35">
      <c r="A5325" s="16" t="s">
        <v>4809</v>
      </c>
      <c r="B5325">
        <v>0.21</v>
      </c>
      <c r="C5325">
        <v>0.90434000000000003</v>
      </c>
      <c r="D5325">
        <v>0</v>
      </c>
    </row>
    <row r="5326" spans="1:4" x14ac:dyDescent="0.35">
      <c r="A5326" s="16">
        <v>101021</v>
      </c>
      <c r="B5326">
        <v>1.3299700000000001</v>
      </c>
      <c r="C5326">
        <v>0.21944</v>
      </c>
      <c r="D5326">
        <v>0.21944</v>
      </c>
    </row>
    <row r="5327" spans="1:4" x14ac:dyDescent="0.35">
      <c r="A5327" s="16" t="s">
        <v>4810</v>
      </c>
      <c r="B5327">
        <v>0.33</v>
      </c>
      <c r="C5327">
        <v>2.1479999999999999E-2</v>
      </c>
      <c r="D5327">
        <v>2.1479999999999999E-2</v>
      </c>
    </row>
    <row r="5328" spans="1:4" x14ac:dyDescent="0.35">
      <c r="A5328" s="16" t="s">
        <v>4811</v>
      </c>
      <c r="B5328">
        <v>8.3000000000000004E-2</v>
      </c>
      <c r="C5328">
        <v>0.05</v>
      </c>
      <c r="D5328">
        <v>0</v>
      </c>
    </row>
    <row r="5329" spans="1:4" x14ac:dyDescent="0.35">
      <c r="A5329" s="16" t="s">
        <v>4812</v>
      </c>
      <c r="B5329">
        <v>0</v>
      </c>
      <c r="C5329">
        <v>1.4634199999999999</v>
      </c>
      <c r="D5329">
        <v>0</v>
      </c>
    </row>
    <row r="5330" spans="1:4" x14ac:dyDescent="0.35">
      <c r="A5330" s="16" t="s">
        <v>4813</v>
      </c>
      <c r="B5330">
        <v>0</v>
      </c>
      <c r="C5330">
        <v>1.4679500000000001</v>
      </c>
      <c r="D5330">
        <v>0</v>
      </c>
    </row>
    <row r="5331" spans="1:4" x14ac:dyDescent="0.35">
      <c r="A5331" s="16" t="s">
        <v>4814</v>
      </c>
      <c r="B5331">
        <v>1.0832999999999999</v>
      </c>
      <c r="C5331">
        <v>3.5000000000000003E-2</v>
      </c>
      <c r="D5331">
        <v>3.5000000000000003E-2</v>
      </c>
    </row>
    <row r="5332" spans="1:4" x14ac:dyDescent="0.35">
      <c r="A5332" s="16" t="s">
        <v>4815</v>
      </c>
      <c r="B5332">
        <v>0</v>
      </c>
      <c r="C5332">
        <v>0.14141999999999999</v>
      </c>
      <c r="D5332">
        <v>0.14141999999999999</v>
      </c>
    </row>
    <row r="5333" spans="1:4" x14ac:dyDescent="0.35">
      <c r="A5333" s="16">
        <v>104015</v>
      </c>
      <c r="B5333">
        <v>0.74329999999999996</v>
      </c>
      <c r="C5333">
        <v>7.9899999999999999E-2</v>
      </c>
      <c r="D5333">
        <v>7.9899999999999999E-2</v>
      </c>
    </row>
    <row r="5334" spans="1:4" x14ac:dyDescent="0.35">
      <c r="A5334" s="16" t="s">
        <v>4816</v>
      </c>
      <c r="B5334">
        <v>0</v>
      </c>
      <c r="C5334">
        <v>4.5300000000000002E-3</v>
      </c>
      <c r="D5334">
        <v>0</v>
      </c>
    </row>
    <row r="5335" spans="1:4" x14ac:dyDescent="0.35">
      <c r="A5335" s="16" t="s">
        <v>4817</v>
      </c>
      <c r="B5335">
        <v>0</v>
      </c>
      <c r="C5335">
        <v>2.7100000000000002E-3</v>
      </c>
      <c r="D5335">
        <v>0</v>
      </c>
    </row>
    <row r="5336" spans="1:4" x14ac:dyDescent="0.35">
      <c r="A5336" s="16" t="s">
        <v>4818</v>
      </c>
      <c r="B5336">
        <v>0</v>
      </c>
      <c r="C5336">
        <v>0.03</v>
      </c>
      <c r="D5336">
        <v>0</v>
      </c>
    </row>
    <row r="5337" spans="1:4" x14ac:dyDescent="0.35">
      <c r="A5337" s="16" t="s">
        <v>4819</v>
      </c>
      <c r="B5337">
        <v>0.33</v>
      </c>
      <c r="C5337">
        <v>8</v>
      </c>
      <c r="D5337">
        <v>0</v>
      </c>
    </row>
    <row r="5338" spans="1:4" x14ac:dyDescent="0.35">
      <c r="A5338" s="16" t="s">
        <v>4820</v>
      </c>
      <c r="B5338">
        <v>0.21</v>
      </c>
      <c r="C5338">
        <v>0.66539999999999999</v>
      </c>
      <c r="D5338">
        <v>0</v>
      </c>
    </row>
    <row r="5339" spans="1:4" x14ac:dyDescent="0.35">
      <c r="A5339" s="16" t="s">
        <v>4821</v>
      </c>
      <c r="B5339">
        <v>0.21</v>
      </c>
      <c r="C5339">
        <v>0.67732999999999999</v>
      </c>
      <c r="D5339">
        <v>0</v>
      </c>
    </row>
    <row r="5340" spans="1:4" x14ac:dyDescent="0.35">
      <c r="A5340" s="16" t="s">
        <v>4822</v>
      </c>
      <c r="B5340">
        <v>0.16700000000000001</v>
      </c>
      <c r="C5340">
        <v>4.0643099999999999</v>
      </c>
      <c r="D5340">
        <v>0</v>
      </c>
    </row>
    <row r="5341" spans="1:4" x14ac:dyDescent="0.35">
      <c r="A5341" s="16" t="s">
        <v>4823</v>
      </c>
      <c r="B5341">
        <v>0.125</v>
      </c>
      <c r="C5341">
        <v>0.2</v>
      </c>
      <c r="D5341">
        <v>0</v>
      </c>
    </row>
    <row r="5342" spans="1:4" x14ac:dyDescent="0.35">
      <c r="A5342" s="16" t="s">
        <v>4824</v>
      </c>
      <c r="B5342">
        <v>0.58030000000000004</v>
      </c>
      <c r="C5342">
        <v>9.1999999999999998E-3</v>
      </c>
      <c r="D5342">
        <v>9.1999999999999998E-3</v>
      </c>
    </row>
    <row r="5343" spans="1:4" x14ac:dyDescent="0.35">
      <c r="A5343" s="22">
        <v>44725</v>
      </c>
      <c r="B5343">
        <v>0.6633</v>
      </c>
      <c r="C5343">
        <v>3.2710000000000003E-2</v>
      </c>
      <c r="D5343">
        <v>3.2710000000000003E-2</v>
      </c>
    </row>
    <row r="5344" spans="1:4" x14ac:dyDescent="0.35">
      <c r="A5344" s="16" t="s">
        <v>4825</v>
      </c>
      <c r="B5344">
        <v>0.9133</v>
      </c>
      <c r="C5344">
        <v>8.2059999999999994E-2</v>
      </c>
      <c r="D5344">
        <v>8.2059999999999994E-2</v>
      </c>
    </row>
    <row r="5345" spans="1:4" x14ac:dyDescent="0.35">
      <c r="A5345" s="16" t="s">
        <v>4826</v>
      </c>
      <c r="B5345">
        <v>0.9133</v>
      </c>
      <c r="C5345">
        <v>8.4500000000000006E-2</v>
      </c>
      <c r="D5345">
        <v>8.4500000000000006E-2</v>
      </c>
    </row>
    <row r="5346" spans="1:4" x14ac:dyDescent="0.35">
      <c r="A5346" s="16">
        <v>100598</v>
      </c>
      <c r="B5346">
        <v>0.5</v>
      </c>
      <c r="C5346">
        <v>0.14099999999999999</v>
      </c>
      <c r="D5346">
        <v>0.14099999999999999</v>
      </c>
    </row>
    <row r="5347" spans="1:4" x14ac:dyDescent="0.35">
      <c r="A5347" s="16" t="s">
        <v>4827</v>
      </c>
      <c r="B5347">
        <v>0.5</v>
      </c>
      <c r="C5347">
        <v>2.0830000000000001E-2</v>
      </c>
      <c r="D5347">
        <v>0</v>
      </c>
    </row>
    <row r="5348" spans="1:4" x14ac:dyDescent="0.35">
      <c r="A5348" s="16">
        <v>101891</v>
      </c>
      <c r="B5348">
        <v>0.49997000000000003</v>
      </c>
      <c r="C5348">
        <v>8.4399999999999996E-3</v>
      </c>
      <c r="D5348">
        <v>8.4399999999999996E-3</v>
      </c>
    </row>
    <row r="5349" spans="1:4" x14ac:dyDescent="0.35">
      <c r="A5349" s="16" t="s">
        <v>4828</v>
      </c>
      <c r="B5349">
        <v>0.6633</v>
      </c>
      <c r="C5349">
        <v>7.1879999999999999E-2</v>
      </c>
      <c r="D5349">
        <v>6.0909999999999999E-2</v>
      </c>
    </row>
    <row r="5350" spans="1:4" x14ac:dyDescent="0.35">
      <c r="A5350" s="16" t="s">
        <v>4829</v>
      </c>
      <c r="B5350">
        <v>0</v>
      </c>
      <c r="C5350">
        <v>4.5300000000000002E-3</v>
      </c>
      <c r="D5350">
        <v>0</v>
      </c>
    </row>
    <row r="5351" spans="1:4" x14ac:dyDescent="0.35">
      <c r="A5351" s="16" t="s">
        <v>4830</v>
      </c>
      <c r="B5351">
        <v>0.16700000000000001</v>
      </c>
      <c r="C5351">
        <v>2.50271</v>
      </c>
      <c r="D5351">
        <v>0</v>
      </c>
    </row>
    <row r="5352" spans="1:4" x14ac:dyDescent="0.35">
      <c r="A5352" s="16" t="s">
        <v>4831</v>
      </c>
      <c r="B5352">
        <v>0</v>
      </c>
      <c r="C5352">
        <v>2.5729999999999999E-2</v>
      </c>
      <c r="D5352">
        <v>0</v>
      </c>
    </row>
    <row r="5353" spans="1:4" x14ac:dyDescent="0.35">
      <c r="A5353" s="16">
        <v>100806</v>
      </c>
      <c r="B5353">
        <v>1.5832999999999999</v>
      </c>
      <c r="C5353">
        <v>5.1659999999999998E-2</v>
      </c>
      <c r="D5353">
        <v>5.1659999999999998E-2</v>
      </c>
    </row>
    <row r="5354" spans="1:4" x14ac:dyDescent="0.35">
      <c r="A5354" s="16">
        <v>104720</v>
      </c>
      <c r="B5354">
        <v>0</v>
      </c>
      <c r="C5354">
        <v>0.33400000000000002</v>
      </c>
      <c r="D5354">
        <v>0</v>
      </c>
    </row>
    <row r="5355" spans="1:4" x14ac:dyDescent="0.35">
      <c r="A5355" s="16">
        <v>105678</v>
      </c>
      <c r="B5355">
        <v>0</v>
      </c>
      <c r="C5355">
        <v>1.359E-2</v>
      </c>
      <c r="D5355">
        <v>0</v>
      </c>
    </row>
    <row r="5356" spans="1:4" x14ac:dyDescent="0.35">
      <c r="A5356" s="16" t="s">
        <v>4832</v>
      </c>
      <c r="B5356">
        <v>8.3000000000000004E-2</v>
      </c>
      <c r="C5356">
        <v>0.219</v>
      </c>
      <c r="D5356">
        <v>0</v>
      </c>
    </row>
    <row r="5357" spans="1:4" x14ac:dyDescent="0.35">
      <c r="A5357" s="16" t="s">
        <v>4833</v>
      </c>
      <c r="B5357">
        <v>0</v>
      </c>
      <c r="C5357">
        <v>2.7100000000000002E-3</v>
      </c>
      <c r="D5357">
        <v>0</v>
      </c>
    </row>
    <row r="5358" spans="1:4" x14ac:dyDescent="0.35">
      <c r="A5358" s="16" t="s">
        <v>4834</v>
      </c>
      <c r="B5358">
        <v>0</v>
      </c>
      <c r="C5358">
        <v>4.5300000000000002E-3</v>
      </c>
      <c r="D5358">
        <v>0</v>
      </c>
    </row>
    <row r="5359" spans="1:4" x14ac:dyDescent="0.35">
      <c r="A5359" s="16" t="s">
        <v>4835</v>
      </c>
      <c r="B5359">
        <v>0.16700000000000001</v>
      </c>
      <c r="C5359">
        <v>3.6</v>
      </c>
      <c r="D5359">
        <v>0</v>
      </c>
    </row>
    <row r="5360" spans="1:4" x14ac:dyDescent="0.35">
      <c r="A5360" s="16" t="s">
        <v>4836</v>
      </c>
      <c r="B5360">
        <v>0.33333000000000002</v>
      </c>
      <c r="C5360">
        <v>3.3643100000000001</v>
      </c>
      <c r="D5360">
        <v>0</v>
      </c>
    </row>
    <row r="5361" spans="1:4" x14ac:dyDescent="0.35">
      <c r="A5361" s="16" t="s">
        <v>4837</v>
      </c>
      <c r="B5361">
        <v>0.125</v>
      </c>
      <c r="C5361">
        <v>0.18953</v>
      </c>
      <c r="D5361">
        <v>0</v>
      </c>
    </row>
    <row r="5362" spans="1:4" x14ac:dyDescent="0.35">
      <c r="A5362" s="16">
        <v>100374</v>
      </c>
      <c r="B5362">
        <v>1.0003</v>
      </c>
      <c r="C5362">
        <v>7.4139999999999998E-2</v>
      </c>
      <c r="D5362">
        <v>7.4139999999999998E-2</v>
      </c>
    </row>
    <row r="5363" spans="1:4" x14ac:dyDescent="0.35">
      <c r="A5363" s="16" t="s">
        <v>4838</v>
      </c>
      <c r="B5363">
        <v>0</v>
      </c>
      <c r="C5363">
        <v>2.5729999999999999E-2</v>
      </c>
      <c r="D5363">
        <v>0</v>
      </c>
    </row>
    <row r="5364" spans="1:4" x14ac:dyDescent="0.35">
      <c r="A5364" s="16">
        <v>101287</v>
      </c>
      <c r="B5364">
        <v>0.9133</v>
      </c>
      <c r="C5364">
        <v>0.10410999999999999</v>
      </c>
      <c r="D5364">
        <v>0.10410999999999999</v>
      </c>
    </row>
    <row r="5365" spans="1:4" x14ac:dyDescent="0.35">
      <c r="A5365" s="16" t="s">
        <v>4839</v>
      </c>
      <c r="B5365">
        <v>0</v>
      </c>
      <c r="C5365">
        <v>4.5300000000000002E-3</v>
      </c>
      <c r="D5365">
        <v>0</v>
      </c>
    </row>
    <row r="5366" spans="1:4" x14ac:dyDescent="0.35">
      <c r="A5366" s="16" t="s">
        <v>4840</v>
      </c>
      <c r="B5366">
        <v>0.16700000000000001</v>
      </c>
      <c r="C5366">
        <v>2</v>
      </c>
      <c r="D5366">
        <v>0</v>
      </c>
    </row>
    <row r="5367" spans="1:4" x14ac:dyDescent="0.35">
      <c r="A5367" s="16" t="s">
        <v>4841</v>
      </c>
      <c r="B5367">
        <v>0.35</v>
      </c>
      <c r="C5367">
        <v>4</v>
      </c>
      <c r="D5367">
        <v>0</v>
      </c>
    </row>
    <row r="5368" spans="1:4" x14ac:dyDescent="0.35">
      <c r="A5368" s="16" t="s">
        <v>4842</v>
      </c>
      <c r="B5368">
        <v>0.25</v>
      </c>
      <c r="C5368">
        <v>3.52</v>
      </c>
      <c r="D5368">
        <v>0</v>
      </c>
    </row>
    <row r="5369" spans="1:4" x14ac:dyDescent="0.35">
      <c r="A5369" s="16" t="s">
        <v>4843</v>
      </c>
      <c r="B5369">
        <v>0</v>
      </c>
      <c r="C5369">
        <v>4.5300000000000002E-3</v>
      </c>
      <c r="D5369">
        <v>0</v>
      </c>
    </row>
    <row r="5370" spans="1:4" x14ac:dyDescent="0.35">
      <c r="A5370" s="16" t="s">
        <v>4844</v>
      </c>
      <c r="B5370">
        <v>0</v>
      </c>
      <c r="C5370">
        <v>1.2500000000000001E-2</v>
      </c>
      <c r="D5370">
        <v>0</v>
      </c>
    </row>
    <row r="5371" spans="1:4" x14ac:dyDescent="0.35">
      <c r="A5371" s="16">
        <v>105375</v>
      </c>
      <c r="B5371">
        <v>0.25</v>
      </c>
      <c r="C5371">
        <v>0.1</v>
      </c>
      <c r="D5371">
        <v>0.1</v>
      </c>
    </row>
    <row r="5372" spans="1:4" x14ac:dyDescent="0.35">
      <c r="A5372" s="16" t="s">
        <v>4845</v>
      </c>
      <c r="B5372">
        <v>0</v>
      </c>
      <c r="C5372">
        <v>0.35</v>
      </c>
      <c r="D5372">
        <v>0</v>
      </c>
    </row>
    <row r="5373" spans="1:4" x14ac:dyDescent="0.35">
      <c r="A5373" s="16" t="s">
        <v>4846</v>
      </c>
      <c r="B5373">
        <v>0</v>
      </c>
      <c r="C5373">
        <v>4.5300000000000002E-3</v>
      </c>
      <c r="D5373">
        <v>0</v>
      </c>
    </row>
    <row r="5374" spans="1:4" x14ac:dyDescent="0.35">
      <c r="A5374" s="16" t="s">
        <v>4847</v>
      </c>
      <c r="B5374">
        <v>0</v>
      </c>
      <c r="C5374">
        <v>4.5300000000000002E-3</v>
      </c>
      <c r="D5374">
        <v>0</v>
      </c>
    </row>
    <row r="5375" spans="1:4" x14ac:dyDescent="0.35">
      <c r="A5375" s="16" t="s">
        <v>4848</v>
      </c>
      <c r="B5375">
        <v>0.25</v>
      </c>
      <c r="C5375">
        <v>6</v>
      </c>
      <c r="D5375">
        <v>0</v>
      </c>
    </row>
    <row r="5376" spans="1:4" x14ac:dyDescent="0.35">
      <c r="A5376" s="16" t="s">
        <v>4849</v>
      </c>
      <c r="B5376">
        <v>0.16700000000000001</v>
      </c>
      <c r="C5376">
        <v>2.5</v>
      </c>
      <c r="D5376">
        <v>0</v>
      </c>
    </row>
    <row r="5377" spans="1:4" x14ac:dyDescent="0.35">
      <c r="A5377" s="16" t="s">
        <v>4850</v>
      </c>
      <c r="B5377">
        <v>0.1</v>
      </c>
      <c r="C5377">
        <v>0.02</v>
      </c>
      <c r="D5377">
        <v>0.02</v>
      </c>
    </row>
    <row r="5378" spans="1:4" x14ac:dyDescent="0.35">
      <c r="A5378" s="16" t="s">
        <v>4851</v>
      </c>
      <c r="B5378">
        <v>0.1</v>
      </c>
      <c r="C5378">
        <v>4.4400000000000002E-2</v>
      </c>
      <c r="D5378">
        <v>4.4400000000000002E-2</v>
      </c>
    </row>
    <row r="5379" spans="1:4" x14ac:dyDescent="0.35">
      <c r="A5379" s="16" t="s">
        <v>4852</v>
      </c>
      <c r="B5379">
        <v>0</v>
      </c>
      <c r="C5379">
        <v>1.2500000000000001E-2</v>
      </c>
      <c r="D5379">
        <v>0</v>
      </c>
    </row>
    <row r="5380" spans="1:4" x14ac:dyDescent="0.35">
      <c r="A5380" s="16" t="s">
        <v>4853</v>
      </c>
      <c r="B5380">
        <v>0</v>
      </c>
      <c r="C5380">
        <v>4.5300000000000002E-3</v>
      </c>
      <c r="D5380">
        <v>0</v>
      </c>
    </row>
    <row r="5381" spans="1:4" x14ac:dyDescent="0.35">
      <c r="A5381" s="16" t="s">
        <v>4854</v>
      </c>
      <c r="B5381">
        <v>0.17</v>
      </c>
      <c r="C5381">
        <v>2.2000000000000002</v>
      </c>
      <c r="D5381">
        <v>0</v>
      </c>
    </row>
    <row r="5382" spans="1:4" x14ac:dyDescent="0.35">
      <c r="A5382" s="16" t="s">
        <v>4855</v>
      </c>
      <c r="B5382">
        <v>0</v>
      </c>
      <c r="C5382">
        <v>8</v>
      </c>
      <c r="D5382">
        <v>0</v>
      </c>
    </row>
    <row r="5383" spans="1:4" x14ac:dyDescent="0.35">
      <c r="A5383" s="16" t="s">
        <v>4856</v>
      </c>
      <c r="B5383">
        <v>0.25</v>
      </c>
      <c r="C5383">
        <v>4.5407700000000002</v>
      </c>
      <c r="D5383">
        <v>0</v>
      </c>
    </row>
    <row r="5384" spans="1:4" x14ac:dyDescent="0.35">
      <c r="A5384" s="16" t="s">
        <v>4857</v>
      </c>
      <c r="B5384">
        <v>0</v>
      </c>
      <c r="C5384">
        <v>0</v>
      </c>
      <c r="D5384">
        <v>0</v>
      </c>
    </row>
    <row r="5385" spans="1:4" x14ac:dyDescent="0.35">
      <c r="A5385" s="16" t="s">
        <v>4858</v>
      </c>
      <c r="B5385">
        <v>0.25</v>
      </c>
      <c r="C5385">
        <v>0.16667000000000001</v>
      </c>
      <c r="D5385">
        <v>0.16667000000000001</v>
      </c>
    </row>
    <row r="5386" spans="1:4" x14ac:dyDescent="0.35">
      <c r="A5386" s="16">
        <v>102682</v>
      </c>
      <c r="B5386">
        <v>1.0832999999999999</v>
      </c>
      <c r="C5386">
        <v>1.477E-2</v>
      </c>
      <c r="D5386">
        <v>1.477E-2</v>
      </c>
    </row>
    <row r="5387" spans="1:4" x14ac:dyDescent="0.35">
      <c r="A5387" s="16" t="s">
        <v>4859</v>
      </c>
      <c r="B5387">
        <v>1.5832999999999999</v>
      </c>
      <c r="C5387">
        <v>8.2780000000000006E-2</v>
      </c>
      <c r="D5387">
        <v>8.2780000000000006E-2</v>
      </c>
    </row>
    <row r="5388" spans="1:4" x14ac:dyDescent="0.35">
      <c r="A5388" s="16">
        <v>81041</v>
      </c>
      <c r="B5388">
        <v>0</v>
      </c>
      <c r="C5388">
        <v>0.04</v>
      </c>
      <c r="D5388">
        <v>0</v>
      </c>
    </row>
    <row r="5389" spans="1:4" x14ac:dyDescent="0.35">
      <c r="A5389" s="16" t="s">
        <v>4860</v>
      </c>
      <c r="B5389">
        <v>0.125</v>
      </c>
      <c r="C5389">
        <v>0.45</v>
      </c>
      <c r="D5389">
        <v>0</v>
      </c>
    </row>
    <row r="5390" spans="1:4" x14ac:dyDescent="0.35">
      <c r="A5390" s="16" t="s">
        <v>4861</v>
      </c>
      <c r="B5390">
        <v>0.16700000000000001</v>
      </c>
      <c r="C5390">
        <v>6.0000000000000001E-3</v>
      </c>
      <c r="D5390">
        <v>0</v>
      </c>
    </row>
    <row r="5391" spans="1:4" x14ac:dyDescent="0.35">
      <c r="A5391" s="16" t="s">
        <v>4862</v>
      </c>
      <c r="B5391">
        <v>0.16700000000000001</v>
      </c>
      <c r="C5391">
        <v>2.8860600000000001</v>
      </c>
      <c r="D5391">
        <v>0</v>
      </c>
    </row>
    <row r="5392" spans="1:4" x14ac:dyDescent="0.35">
      <c r="A5392" s="16" t="s">
        <v>4863</v>
      </c>
      <c r="B5392">
        <v>0</v>
      </c>
      <c r="C5392">
        <v>1.4679500000000001</v>
      </c>
      <c r="D5392">
        <v>0</v>
      </c>
    </row>
    <row r="5393" spans="1:4" x14ac:dyDescent="0.35">
      <c r="A5393" s="16" t="s">
        <v>4864</v>
      </c>
      <c r="B5393">
        <v>0.6633</v>
      </c>
      <c r="C5393">
        <v>3.4979999999999997E-2</v>
      </c>
      <c r="D5393">
        <v>3.4979999999999997E-2</v>
      </c>
    </row>
    <row r="5394" spans="1:4" x14ac:dyDescent="0.35">
      <c r="A5394" s="16" t="s">
        <v>4865</v>
      </c>
      <c r="B5394">
        <v>0</v>
      </c>
      <c r="C5394">
        <v>4.5300000000000002E-3</v>
      </c>
      <c r="D5394">
        <v>0</v>
      </c>
    </row>
    <row r="5395" spans="1:4" x14ac:dyDescent="0.35">
      <c r="A5395" s="16" t="s">
        <v>4866</v>
      </c>
      <c r="B5395">
        <v>0</v>
      </c>
      <c r="C5395">
        <v>2.7100000000000002E-3</v>
      </c>
      <c r="D5395">
        <v>0</v>
      </c>
    </row>
    <row r="5396" spans="1:4" x14ac:dyDescent="0.35">
      <c r="A5396" s="16" t="s">
        <v>4867</v>
      </c>
      <c r="B5396">
        <v>0</v>
      </c>
      <c r="C5396">
        <v>4.8059999999999999E-2</v>
      </c>
      <c r="D5396">
        <v>4.8059999999999999E-2</v>
      </c>
    </row>
    <row r="5397" spans="1:4" x14ac:dyDescent="0.35">
      <c r="A5397" s="16" t="s">
        <v>4868</v>
      </c>
      <c r="B5397">
        <v>0.16700000000000001</v>
      </c>
      <c r="C5397">
        <v>3.6</v>
      </c>
      <c r="D5397">
        <v>0</v>
      </c>
    </row>
    <row r="5398" spans="1:4" x14ac:dyDescent="0.35">
      <c r="A5398" s="16" t="s">
        <v>4869</v>
      </c>
      <c r="B5398">
        <v>0.25</v>
      </c>
      <c r="C5398">
        <v>0.5</v>
      </c>
      <c r="D5398">
        <v>0.5</v>
      </c>
    </row>
    <row r="5399" spans="1:4" x14ac:dyDescent="0.35">
      <c r="A5399" s="16" t="s">
        <v>4870</v>
      </c>
      <c r="B5399">
        <v>0</v>
      </c>
      <c r="C5399">
        <v>0.05</v>
      </c>
      <c r="D5399">
        <v>0.05</v>
      </c>
    </row>
    <row r="5400" spans="1:4" x14ac:dyDescent="0.35">
      <c r="A5400" s="16" t="s">
        <v>4871</v>
      </c>
      <c r="B5400">
        <v>0.74329999999999996</v>
      </c>
      <c r="C5400">
        <v>2.819E-2</v>
      </c>
      <c r="D5400">
        <v>2.819E-2</v>
      </c>
    </row>
    <row r="5401" spans="1:4" x14ac:dyDescent="0.35">
      <c r="A5401" s="16" t="s">
        <v>4872</v>
      </c>
      <c r="B5401">
        <v>0</v>
      </c>
      <c r="C5401">
        <v>4.5300000000000002E-3</v>
      </c>
      <c r="D5401">
        <v>0</v>
      </c>
    </row>
    <row r="5402" spans="1:4" x14ac:dyDescent="0.35">
      <c r="A5402" s="16" t="s">
        <v>4873</v>
      </c>
      <c r="B5402">
        <v>0</v>
      </c>
      <c r="C5402">
        <v>4.5300000000000002E-3</v>
      </c>
      <c r="D5402">
        <v>0</v>
      </c>
    </row>
    <row r="5403" spans="1:4" x14ac:dyDescent="0.35">
      <c r="A5403" s="16" t="s">
        <v>4874</v>
      </c>
      <c r="B5403">
        <v>0.17</v>
      </c>
      <c r="C5403">
        <v>1.5</v>
      </c>
      <c r="D5403">
        <v>0</v>
      </c>
    </row>
    <row r="5404" spans="1:4" x14ac:dyDescent="0.35">
      <c r="A5404" s="16" t="s">
        <v>4875</v>
      </c>
      <c r="B5404">
        <v>0.21</v>
      </c>
      <c r="C5404">
        <v>0.65</v>
      </c>
      <c r="D5404">
        <v>0</v>
      </c>
    </row>
    <row r="5405" spans="1:4" x14ac:dyDescent="0.35">
      <c r="A5405" s="16" t="s">
        <v>172</v>
      </c>
      <c r="B5405">
        <v>0.125</v>
      </c>
      <c r="C5405">
        <v>0.19295000000000001</v>
      </c>
      <c r="D5405">
        <v>0</v>
      </c>
    </row>
    <row r="5406" spans="1:4" x14ac:dyDescent="0.35">
      <c r="A5406" s="16" t="s">
        <v>4876</v>
      </c>
      <c r="B5406">
        <v>0</v>
      </c>
      <c r="C5406">
        <v>4.5300000000000002E-3</v>
      </c>
      <c r="D5406">
        <v>0</v>
      </c>
    </row>
    <row r="5407" spans="1:4" x14ac:dyDescent="0.35">
      <c r="A5407" s="16" t="s">
        <v>4877</v>
      </c>
      <c r="B5407">
        <v>0.33329999999999999</v>
      </c>
      <c r="C5407">
        <v>5.2670000000000002E-2</v>
      </c>
      <c r="D5407">
        <v>5.2670000000000002E-2</v>
      </c>
    </row>
    <row r="5408" spans="1:4" x14ac:dyDescent="0.35">
      <c r="A5408" s="16" t="s">
        <v>4878</v>
      </c>
      <c r="B5408">
        <v>0.21</v>
      </c>
      <c r="C5408">
        <v>3.3329999999999999E-2</v>
      </c>
      <c r="D5408">
        <v>3.3329999999999999E-2</v>
      </c>
    </row>
    <row r="5409" spans="1:4" x14ac:dyDescent="0.35">
      <c r="A5409" s="16" t="s">
        <v>4879</v>
      </c>
      <c r="B5409">
        <v>0</v>
      </c>
      <c r="C5409">
        <v>4.5300000000000002E-3</v>
      </c>
      <c r="D5409">
        <v>0</v>
      </c>
    </row>
    <row r="5410" spans="1:4" x14ac:dyDescent="0.35">
      <c r="A5410" s="16" t="s">
        <v>4880</v>
      </c>
      <c r="B5410">
        <v>0</v>
      </c>
      <c r="C5410">
        <v>4.5300000000000002E-3</v>
      </c>
      <c r="D5410">
        <v>0</v>
      </c>
    </row>
    <row r="5411" spans="1:4" x14ac:dyDescent="0.35">
      <c r="A5411" s="16" t="s">
        <v>4881</v>
      </c>
      <c r="B5411">
        <v>0</v>
      </c>
      <c r="C5411">
        <v>0.16</v>
      </c>
      <c r="D5411">
        <v>0</v>
      </c>
    </row>
    <row r="5412" spans="1:4" x14ac:dyDescent="0.35">
      <c r="A5412" s="16" t="s">
        <v>4882</v>
      </c>
      <c r="B5412">
        <v>0.16700000000000001</v>
      </c>
      <c r="C5412">
        <v>4</v>
      </c>
      <c r="D5412">
        <v>0</v>
      </c>
    </row>
    <row r="5413" spans="1:4" x14ac:dyDescent="0.35">
      <c r="A5413" s="16" t="s">
        <v>4883</v>
      </c>
      <c r="B5413">
        <v>0.16700000000000001</v>
      </c>
      <c r="C5413">
        <v>4.0679499999999997</v>
      </c>
      <c r="D5413">
        <v>0</v>
      </c>
    </row>
    <row r="5414" spans="1:4" x14ac:dyDescent="0.35">
      <c r="A5414" s="16" t="s">
        <v>4884</v>
      </c>
      <c r="B5414">
        <v>0.33329999999999999</v>
      </c>
      <c r="C5414">
        <v>5.2670000000000002E-2</v>
      </c>
      <c r="D5414">
        <v>5.2670000000000002E-2</v>
      </c>
    </row>
    <row r="5415" spans="1:4" x14ac:dyDescent="0.35">
      <c r="A5415" s="16" t="s">
        <v>4885</v>
      </c>
      <c r="B5415">
        <v>1.0832999999999999</v>
      </c>
      <c r="C5415">
        <v>4.0930000000000001E-2</v>
      </c>
      <c r="D5415">
        <v>4.0930000000000001E-2</v>
      </c>
    </row>
    <row r="5416" spans="1:4" x14ac:dyDescent="0.35">
      <c r="A5416" s="16">
        <v>100966</v>
      </c>
      <c r="B5416">
        <v>0.33329999999999999</v>
      </c>
      <c r="C5416">
        <v>3.0300000000000001E-3</v>
      </c>
      <c r="D5416">
        <v>3.0300000000000001E-3</v>
      </c>
    </row>
    <row r="5417" spans="1:4" x14ac:dyDescent="0.35">
      <c r="A5417" s="16" t="s">
        <v>4886</v>
      </c>
      <c r="B5417">
        <v>0.25330000000000003</v>
      </c>
      <c r="C5417">
        <v>1.438E-2</v>
      </c>
      <c r="D5417">
        <v>1.438E-2</v>
      </c>
    </row>
    <row r="5418" spans="1:4" x14ac:dyDescent="0.35">
      <c r="A5418" s="16" t="s">
        <v>4887</v>
      </c>
      <c r="B5418">
        <v>0</v>
      </c>
      <c r="C5418">
        <v>4.5300000000000002E-3</v>
      </c>
      <c r="D5418">
        <v>0</v>
      </c>
    </row>
    <row r="5419" spans="1:4" x14ac:dyDescent="0.35">
      <c r="A5419" s="16" t="s">
        <v>4888</v>
      </c>
      <c r="B5419">
        <v>0.1</v>
      </c>
      <c r="C5419">
        <v>0.4</v>
      </c>
      <c r="D5419">
        <v>0</v>
      </c>
    </row>
    <row r="5420" spans="1:4" x14ac:dyDescent="0.35">
      <c r="A5420" s="16" t="s">
        <v>4889</v>
      </c>
      <c r="B5420">
        <v>0</v>
      </c>
      <c r="C5420">
        <v>0</v>
      </c>
      <c r="D5420">
        <v>0</v>
      </c>
    </row>
    <row r="5421" spans="1:4" x14ac:dyDescent="0.35">
      <c r="A5421" s="16" t="s">
        <v>4890</v>
      </c>
      <c r="B5421">
        <v>0.16700000000000001</v>
      </c>
      <c r="C5421">
        <v>0.56000000000000005</v>
      </c>
      <c r="D5421">
        <v>0</v>
      </c>
    </row>
    <row r="5422" spans="1:4" x14ac:dyDescent="0.35">
      <c r="A5422" s="16" t="s">
        <v>4891</v>
      </c>
      <c r="B5422">
        <v>0.16700000000000001</v>
      </c>
      <c r="C5422">
        <v>0.56000000000000005</v>
      </c>
      <c r="D5422">
        <v>0</v>
      </c>
    </row>
    <row r="5423" spans="1:4" x14ac:dyDescent="0.35">
      <c r="A5423" s="16" t="s">
        <v>4892</v>
      </c>
      <c r="B5423">
        <v>0.25</v>
      </c>
      <c r="C5423">
        <v>1.0154000000000001</v>
      </c>
      <c r="D5423">
        <v>0</v>
      </c>
    </row>
    <row r="5424" spans="1:4" x14ac:dyDescent="0.35">
      <c r="A5424" s="16">
        <v>101035</v>
      </c>
      <c r="B5424">
        <v>0.50029999999999997</v>
      </c>
      <c r="C5424">
        <v>3.5999999999999999E-3</v>
      </c>
      <c r="D5424">
        <v>3.5999999999999999E-3</v>
      </c>
    </row>
    <row r="5425" spans="1:4" x14ac:dyDescent="0.35">
      <c r="A5425" s="16" t="s">
        <v>4893</v>
      </c>
      <c r="B5425">
        <v>0</v>
      </c>
      <c r="C5425">
        <v>4.5300000000000002E-3</v>
      </c>
      <c r="D5425">
        <v>0</v>
      </c>
    </row>
    <row r="5426" spans="1:4" x14ac:dyDescent="0.35">
      <c r="A5426" s="16" t="s">
        <v>4894</v>
      </c>
      <c r="B5426">
        <v>0</v>
      </c>
      <c r="C5426">
        <v>4.5300000000000002E-3</v>
      </c>
      <c r="D5426">
        <v>0</v>
      </c>
    </row>
    <row r="5427" spans="1:4" x14ac:dyDescent="0.35">
      <c r="A5427" s="16" t="s">
        <v>4895</v>
      </c>
      <c r="B5427">
        <v>0</v>
      </c>
      <c r="C5427">
        <v>0</v>
      </c>
      <c r="D5427">
        <v>0</v>
      </c>
    </row>
    <row r="5428" spans="1:4" x14ac:dyDescent="0.35">
      <c r="A5428" s="16">
        <v>103127</v>
      </c>
      <c r="B5428">
        <v>0</v>
      </c>
      <c r="C5428">
        <v>0.25</v>
      </c>
      <c r="D5428">
        <v>0</v>
      </c>
    </row>
    <row r="5429" spans="1:4" x14ac:dyDescent="0.35">
      <c r="A5429" s="16" t="s">
        <v>4896</v>
      </c>
      <c r="B5429">
        <v>0.16700000000000001</v>
      </c>
      <c r="C5429">
        <v>3</v>
      </c>
      <c r="D5429">
        <v>0</v>
      </c>
    </row>
    <row r="5430" spans="1:4" x14ac:dyDescent="0.35">
      <c r="A5430" s="16" t="s">
        <v>4897</v>
      </c>
      <c r="B5430">
        <v>0.125</v>
      </c>
      <c r="C5430">
        <v>0.21723999999999999</v>
      </c>
      <c r="D5430">
        <v>0</v>
      </c>
    </row>
    <row r="5431" spans="1:4" x14ac:dyDescent="0.35">
      <c r="A5431" s="16" t="s">
        <v>4898</v>
      </c>
      <c r="B5431">
        <v>0.1</v>
      </c>
      <c r="C5431">
        <v>2.7799999999999999E-3</v>
      </c>
      <c r="D5431">
        <v>2.7799999999999999E-3</v>
      </c>
    </row>
    <row r="5432" spans="1:4" x14ac:dyDescent="0.35">
      <c r="A5432" s="16" t="s">
        <v>4899</v>
      </c>
      <c r="B5432">
        <v>1.5832999999999999</v>
      </c>
      <c r="C5432">
        <v>6.361E-2</v>
      </c>
      <c r="D5432">
        <v>6.361E-2</v>
      </c>
    </row>
    <row r="5433" spans="1:4" x14ac:dyDescent="0.35">
      <c r="A5433" s="16" t="s">
        <v>4900</v>
      </c>
      <c r="B5433">
        <v>0</v>
      </c>
      <c r="C5433">
        <v>4.5300000000000002E-3</v>
      </c>
      <c r="D5433">
        <v>0</v>
      </c>
    </row>
    <row r="5434" spans="1:4" x14ac:dyDescent="0.35">
      <c r="A5434" s="16" t="s">
        <v>4901</v>
      </c>
      <c r="B5434">
        <v>0</v>
      </c>
      <c r="C5434">
        <v>4.5300000000000002E-3</v>
      </c>
      <c r="D5434">
        <v>0</v>
      </c>
    </row>
    <row r="5435" spans="1:4" x14ac:dyDescent="0.35">
      <c r="A5435" s="16" t="s">
        <v>4902</v>
      </c>
      <c r="B5435">
        <v>0</v>
      </c>
      <c r="C5435">
        <v>0.23</v>
      </c>
      <c r="D5435">
        <v>0</v>
      </c>
    </row>
    <row r="5436" spans="1:4" x14ac:dyDescent="0.35">
      <c r="A5436" s="16" t="s">
        <v>4903</v>
      </c>
      <c r="B5436">
        <v>0.33</v>
      </c>
      <c r="C5436">
        <v>0.40542</v>
      </c>
      <c r="D5436">
        <v>0</v>
      </c>
    </row>
    <row r="5437" spans="1:4" x14ac:dyDescent="0.35">
      <c r="A5437" s="16" t="s">
        <v>4904</v>
      </c>
      <c r="B5437">
        <v>0.25</v>
      </c>
      <c r="C5437">
        <v>1.0154000000000001</v>
      </c>
      <c r="D5437">
        <v>0</v>
      </c>
    </row>
    <row r="5438" spans="1:4" x14ac:dyDescent="0.35">
      <c r="A5438" s="16" t="s">
        <v>4905</v>
      </c>
      <c r="B5438">
        <v>0.125</v>
      </c>
      <c r="C5438">
        <v>0.15831999999999999</v>
      </c>
      <c r="D5438">
        <v>0</v>
      </c>
    </row>
    <row r="5439" spans="1:4" x14ac:dyDescent="0.35">
      <c r="A5439" s="16">
        <v>104299</v>
      </c>
      <c r="B5439">
        <v>0.6633</v>
      </c>
      <c r="C5439">
        <v>2.12E-2</v>
      </c>
      <c r="D5439">
        <v>2.12E-2</v>
      </c>
    </row>
    <row r="5440" spans="1:4" x14ac:dyDescent="0.35">
      <c r="A5440" s="16" t="s">
        <v>4906</v>
      </c>
      <c r="B5440">
        <v>0</v>
      </c>
      <c r="C5440">
        <v>0.56999999999999995</v>
      </c>
      <c r="D5440">
        <v>0.56999999999999995</v>
      </c>
    </row>
    <row r="5441" spans="1:4" x14ac:dyDescent="0.35">
      <c r="A5441" s="16" t="s">
        <v>4907</v>
      </c>
      <c r="B5441">
        <v>0</v>
      </c>
      <c r="C5441">
        <v>0</v>
      </c>
      <c r="D5441">
        <v>0</v>
      </c>
    </row>
    <row r="5442" spans="1:4" x14ac:dyDescent="0.35">
      <c r="A5442" s="16" t="s">
        <v>4908</v>
      </c>
      <c r="B5442">
        <v>0</v>
      </c>
      <c r="C5442">
        <v>4.5300000000000002E-3</v>
      </c>
      <c r="D5442">
        <v>0</v>
      </c>
    </row>
    <row r="5443" spans="1:4" x14ac:dyDescent="0.35">
      <c r="A5443" s="16" t="s">
        <v>4909</v>
      </c>
      <c r="B5443">
        <v>0.25</v>
      </c>
      <c r="C5443">
        <v>0.28994999999999999</v>
      </c>
      <c r="D5443">
        <v>0</v>
      </c>
    </row>
    <row r="5444" spans="1:4" x14ac:dyDescent="0.35">
      <c r="A5444" s="16" t="s">
        <v>4910</v>
      </c>
      <c r="B5444">
        <v>0.125</v>
      </c>
      <c r="C5444">
        <v>0.26995000000000002</v>
      </c>
      <c r="D5444">
        <v>0</v>
      </c>
    </row>
    <row r="5445" spans="1:4" x14ac:dyDescent="0.35">
      <c r="A5445" s="16" t="s">
        <v>4911</v>
      </c>
      <c r="B5445">
        <v>8.3000000000000004E-2</v>
      </c>
      <c r="C5445">
        <v>0.53</v>
      </c>
      <c r="D5445">
        <v>0</v>
      </c>
    </row>
    <row r="5446" spans="1:4" x14ac:dyDescent="0.35">
      <c r="A5446" s="16" t="s">
        <v>4912</v>
      </c>
      <c r="B5446">
        <v>0</v>
      </c>
      <c r="C5446">
        <v>4.5300000000000002E-3</v>
      </c>
      <c r="D5446">
        <v>0</v>
      </c>
    </row>
    <row r="5447" spans="1:4" x14ac:dyDescent="0.35">
      <c r="A5447" s="16" t="s">
        <v>4913</v>
      </c>
      <c r="B5447">
        <v>0.16700000000000001</v>
      </c>
      <c r="C5447">
        <v>0.45</v>
      </c>
      <c r="D5447">
        <v>0</v>
      </c>
    </row>
    <row r="5448" spans="1:4" x14ac:dyDescent="0.35">
      <c r="A5448" s="16">
        <v>100036</v>
      </c>
      <c r="B5448">
        <v>0</v>
      </c>
      <c r="C5448">
        <v>0.28000000000000003</v>
      </c>
      <c r="D5448">
        <v>0.28000000000000003</v>
      </c>
    </row>
    <row r="5449" spans="1:4" x14ac:dyDescent="0.35">
      <c r="A5449" s="16" t="s">
        <v>4914</v>
      </c>
      <c r="B5449">
        <v>0.16700000000000001</v>
      </c>
      <c r="C5449">
        <v>5.0000000000000001E-3</v>
      </c>
      <c r="D5449">
        <v>5.0000000000000001E-3</v>
      </c>
    </row>
    <row r="5450" spans="1:4" x14ac:dyDescent="0.35">
      <c r="A5450" s="16" t="s">
        <v>4915</v>
      </c>
      <c r="B5450">
        <v>0.16700000000000001</v>
      </c>
      <c r="C5450">
        <v>3.0550000000000001E-2</v>
      </c>
      <c r="D5450">
        <v>3.0550000000000001E-2</v>
      </c>
    </row>
    <row r="5451" spans="1:4" x14ac:dyDescent="0.35">
      <c r="A5451" s="16" t="s">
        <v>4916</v>
      </c>
      <c r="B5451">
        <v>0.55030000000000001</v>
      </c>
      <c r="C5451">
        <v>1.221E-2</v>
      </c>
      <c r="D5451">
        <v>1.221E-2</v>
      </c>
    </row>
    <row r="5452" spans="1:4" x14ac:dyDescent="0.35">
      <c r="A5452" s="16" t="s">
        <v>4917</v>
      </c>
      <c r="B5452">
        <v>1.1606000000000001</v>
      </c>
      <c r="C5452">
        <v>7.1040000000000006E-2</v>
      </c>
      <c r="D5452">
        <v>7.1040000000000006E-2</v>
      </c>
    </row>
    <row r="5453" spans="1:4" x14ac:dyDescent="0.35">
      <c r="A5453" s="16" t="s">
        <v>4918</v>
      </c>
      <c r="B5453">
        <v>8.3000000000000004E-2</v>
      </c>
      <c r="C5453">
        <v>8.3000000000000004E-2</v>
      </c>
      <c r="D5453">
        <v>8.3000000000000004E-2</v>
      </c>
    </row>
    <row r="5454" spans="1:4" x14ac:dyDescent="0.35">
      <c r="A5454" s="16" t="s">
        <v>4919</v>
      </c>
      <c r="B5454">
        <v>0.25</v>
      </c>
      <c r="C5454">
        <v>2.8340000000000001</v>
      </c>
      <c r="D5454">
        <v>0</v>
      </c>
    </row>
    <row r="5455" spans="1:4" x14ac:dyDescent="0.35">
      <c r="A5455" s="16" t="s">
        <v>4920</v>
      </c>
      <c r="B5455">
        <v>0.25</v>
      </c>
      <c r="C5455">
        <v>3.37337</v>
      </c>
      <c r="D5455">
        <v>0</v>
      </c>
    </row>
    <row r="5456" spans="1:4" x14ac:dyDescent="0.35">
      <c r="A5456" s="16">
        <v>105191</v>
      </c>
      <c r="B5456">
        <v>0</v>
      </c>
      <c r="C5456">
        <v>0</v>
      </c>
      <c r="D5456">
        <v>0</v>
      </c>
    </row>
    <row r="5457" spans="1:4" x14ac:dyDescent="0.35">
      <c r="A5457" s="16" t="s">
        <v>4921</v>
      </c>
      <c r="B5457">
        <v>0</v>
      </c>
      <c r="C5457">
        <v>0</v>
      </c>
      <c r="D5457">
        <v>0</v>
      </c>
    </row>
    <row r="5458" spans="1:4" x14ac:dyDescent="0.35">
      <c r="A5458" s="16" t="s">
        <v>4922</v>
      </c>
      <c r="B5458">
        <v>0</v>
      </c>
      <c r="C5458">
        <v>1E-3</v>
      </c>
      <c r="D5458">
        <v>0</v>
      </c>
    </row>
    <row r="5459" spans="1:4" x14ac:dyDescent="0.35">
      <c r="A5459" s="16" t="s">
        <v>4923</v>
      </c>
      <c r="B5459">
        <v>0.17</v>
      </c>
      <c r="C5459">
        <v>1.5825400000000001</v>
      </c>
      <c r="D5459">
        <v>0</v>
      </c>
    </row>
    <row r="5460" spans="1:4" x14ac:dyDescent="0.35">
      <c r="A5460" s="16" t="s">
        <v>4924</v>
      </c>
      <c r="B5460">
        <v>0.16700000000000001</v>
      </c>
      <c r="C5460">
        <v>0.06</v>
      </c>
      <c r="D5460">
        <v>0</v>
      </c>
    </row>
    <row r="5461" spans="1:4" x14ac:dyDescent="0.35">
      <c r="A5461" s="16" t="s">
        <v>4925</v>
      </c>
      <c r="B5461">
        <v>0.16700000000000001</v>
      </c>
      <c r="C5461">
        <v>0.62892999999999999</v>
      </c>
      <c r="D5461">
        <v>0</v>
      </c>
    </row>
    <row r="5462" spans="1:4" x14ac:dyDescent="0.35">
      <c r="A5462" s="16">
        <v>100554</v>
      </c>
      <c r="B5462">
        <v>0.58330000000000004</v>
      </c>
      <c r="C5462">
        <v>1.404E-2</v>
      </c>
      <c r="D5462">
        <v>1.404E-2</v>
      </c>
    </row>
    <row r="5463" spans="1:4" x14ac:dyDescent="0.35">
      <c r="A5463" s="16" t="s">
        <v>4926</v>
      </c>
      <c r="B5463">
        <v>0</v>
      </c>
      <c r="C5463">
        <v>2.5729999999999999E-2</v>
      </c>
      <c r="D5463">
        <v>0</v>
      </c>
    </row>
    <row r="5464" spans="1:4" x14ac:dyDescent="0.35">
      <c r="A5464" s="16" t="s">
        <v>4927</v>
      </c>
      <c r="B5464">
        <v>0.74329999999999996</v>
      </c>
      <c r="C5464">
        <v>3.8030000000000001E-2</v>
      </c>
      <c r="D5464">
        <v>3.8030000000000001E-2</v>
      </c>
    </row>
    <row r="5465" spans="1:4" x14ac:dyDescent="0.35">
      <c r="A5465" s="16" t="s">
        <v>4928</v>
      </c>
      <c r="B5465">
        <v>0.125</v>
      </c>
      <c r="C5465">
        <v>0.45</v>
      </c>
      <c r="D5465">
        <v>0</v>
      </c>
    </row>
    <row r="5466" spans="1:4" x14ac:dyDescent="0.35">
      <c r="A5466" s="16" t="s">
        <v>4929</v>
      </c>
      <c r="B5466">
        <v>0.16700000000000001</v>
      </c>
      <c r="C5466">
        <v>4.2</v>
      </c>
      <c r="D5466">
        <v>0</v>
      </c>
    </row>
    <row r="5467" spans="1:4" x14ac:dyDescent="0.35">
      <c r="A5467" s="16" t="s">
        <v>4930</v>
      </c>
      <c r="B5467">
        <v>0.25</v>
      </c>
      <c r="C5467">
        <v>1.0045299999999999</v>
      </c>
      <c r="D5467">
        <v>0</v>
      </c>
    </row>
    <row r="5468" spans="1:4" x14ac:dyDescent="0.35">
      <c r="A5468" s="22">
        <v>16438</v>
      </c>
      <c r="B5468">
        <v>0.13</v>
      </c>
      <c r="C5468">
        <v>2.5999999999999999E-2</v>
      </c>
      <c r="D5468">
        <v>2.5999999999999999E-2</v>
      </c>
    </row>
    <row r="5469" spans="1:4" x14ac:dyDescent="0.35">
      <c r="A5469" s="16">
        <v>100010</v>
      </c>
      <c r="B5469">
        <v>0.33</v>
      </c>
      <c r="C5469">
        <v>1.333E-2</v>
      </c>
      <c r="D5469">
        <v>1.333E-2</v>
      </c>
    </row>
    <row r="5470" spans="1:4" x14ac:dyDescent="0.35">
      <c r="A5470" s="16" t="s">
        <v>4931</v>
      </c>
      <c r="B5470">
        <v>0</v>
      </c>
      <c r="C5470">
        <v>4.5300000000000002E-3</v>
      </c>
      <c r="D5470">
        <v>0</v>
      </c>
    </row>
    <row r="5471" spans="1:4" x14ac:dyDescent="0.35">
      <c r="A5471" s="16" t="s">
        <v>4932</v>
      </c>
      <c r="B5471">
        <v>0</v>
      </c>
      <c r="C5471">
        <v>1.52501</v>
      </c>
      <c r="D5471">
        <v>0</v>
      </c>
    </row>
    <row r="5472" spans="1:4" x14ac:dyDescent="0.35">
      <c r="A5472" s="16" t="s">
        <v>4933</v>
      </c>
      <c r="B5472">
        <v>0.183</v>
      </c>
      <c r="C5472">
        <v>0.27600000000000002</v>
      </c>
      <c r="D5472">
        <v>0.27600000000000002</v>
      </c>
    </row>
    <row r="5473" spans="1:4" x14ac:dyDescent="0.35">
      <c r="A5473" s="16" t="s">
        <v>4934</v>
      </c>
      <c r="B5473">
        <v>0.34</v>
      </c>
      <c r="C5473">
        <v>0.27945999999999999</v>
      </c>
      <c r="D5473">
        <v>0.27945999999999999</v>
      </c>
    </row>
    <row r="5474" spans="1:4" x14ac:dyDescent="0.35">
      <c r="A5474" s="16" t="s">
        <v>4935</v>
      </c>
      <c r="B5474">
        <v>0.6633</v>
      </c>
      <c r="C5474">
        <v>5.9580000000000001E-2</v>
      </c>
      <c r="D5474">
        <v>5.9580000000000001E-2</v>
      </c>
    </row>
    <row r="5475" spans="1:4" x14ac:dyDescent="0.35">
      <c r="A5475" s="16" t="s">
        <v>4936</v>
      </c>
      <c r="B5475">
        <v>1.0832999999999999</v>
      </c>
      <c r="C5475">
        <v>8.9560000000000001E-2</v>
      </c>
      <c r="D5475">
        <v>8.9560000000000001E-2</v>
      </c>
    </row>
    <row r="5476" spans="1:4" x14ac:dyDescent="0.35">
      <c r="A5476" s="16" t="s">
        <v>4937</v>
      </c>
      <c r="B5476">
        <v>0</v>
      </c>
      <c r="C5476">
        <v>0.04</v>
      </c>
      <c r="D5476">
        <v>0.04</v>
      </c>
    </row>
    <row r="5477" spans="1:4" x14ac:dyDescent="0.35">
      <c r="A5477" s="16" t="s">
        <v>4938</v>
      </c>
      <c r="B5477">
        <v>0.125</v>
      </c>
      <c r="C5477">
        <v>0.45</v>
      </c>
      <c r="D5477">
        <v>0</v>
      </c>
    </row>
    <row r="5478" spans="1:4" x14ac:dyDescent="0.35">
      <c r="A5478" s="16" t="s">
        <v>4939</v>
      </c>
      <c r="B5478">
        <v>0.25</v>
      </c>
      <c r="C5478">
        <v>3.33853</v>
      </c>
      <c r="D5478">
        <v>0</v>
      </c>
    </row>
    <row r="5479" spans="1:4" x14ac:dyDescent="0.35">
      <c r="A5479" s="16" t="s">
        <v>165</v>
      </c>
      <c r="B5479">
        <v>0.125</v>
      </c>
      <c r="C5479">
        <v>0.21704999999999999</v>
      </c>
      <c r="D5479">
        <v>0</v>
      </c>
    </row>
    <row r="5480" spans="1:4" x14ac:dyDescent="0.35">
      <c r="A5480" s="16" t="s">
        <v>4940</v>
      </c>
      <c r="B5480">
        <v>0</v>
      </c>
      <c r="C5480">
        <v>3.771E-2</v>
      </c>
      <c r="D5480">
        <v>3.771E-2</v>
      </c>
    </row>
    <row r="5481" spans="1:4" x14ac:dyDescent="0.35">
      <c r="A5481" s="22">
        <v>44724</v>
      </c>
      <c r="B5481">
        <v>0.58030000000000004</v>
      </c>
      <c r="C5481">
        <v>7.9000000000000008E-3</v>
      </c>
      <c r="D5481">
        <v>7.9000000000000008E-3</v>
      </c>
    </row>
    <row r="5482" spans="1:4" x14ac:dyDescent="0.35">
      <c r="A5482" s="16" t="s">
        <v>4941</v>
      </c>
      <c r="B5482">
        <v>0</v>
      </c>
      <c r="C5482">
        <v>4.5300000000000002E-3</v>
      </c>
      <c r="D5482">
        <v>0</v>
      </c>
    </row>
    <row r="5483" spans="1:4" x14ac:dyDescent="0.35">
      <c r="A5483" s="16" t="s">
        <v>4942</v>
      </c>
      <c r="B5483">
        <v>0.85</v>
      </c>
      <c r="C5483">
        <v>3.3329999999999999E-2</v>
      </c>
      <c r="D5483">
        <v>3.3329999999999999E-2</v>
      </c>
    </row>
    <row r="5484" spans="1:4" x14ac:dyDescent="0.35">
      <c r="A5484" s="16" t="s">
        <v>4943</v>
      </c>
      <c r="B5484">
        <v>0</v>
      </c>
      <c r="C5484">
        <v>4.5300000000000002E-3</v>
      </c>
      <c r="D5484">
        <v>0</v>
      </c>
    </row>
    <row r="5485" spans="1:4" x14ac:dyDescent="0.35">
      <c r="A5485" s="16" t="s">
        <v>4944</v>
      </c>
      <c r="B5485">
        <v>8.3299999999999999E-2</v>
      </c>
      <c r="C5485">
        <v>8.0181199999999997</v>
      </c>
      <c r="D5485">
        <v>0</v>
      </c>
    </row>
    <row r="5486" spans="1:4" x14ac:dyDescent="0.35">
      <c r="A5486" s="16" t="s">
        <v>4945</v>
      </c>
      <c r="B5486">
        <v>0.25</v>
      </c>
      <c r="C5486">
        <v>3.6412399999999998</v>
      </c>
      <c r="D5486">
        <v>0</v>
      </c>
    </row>
    <row r="5487" spans="1:4" x14ac:dyDescent="0.35">
      <c r="A5487" s="16" t="s">
        <v>4946</v>
      </c>
      <c r="B5487">
        <v>0</v>
      </c>
      <c r="C5487">
        <v>2.843E-2</v>
      </c>
      <c r="D5487">
        <v>0</v>
      </c>
    </row>
    <row r="5488" spans="1:4" x14ac:dyDescent="0.35">
      <c r="A5488" s="16" t="s">
        <v>4947</v>
      </c>
      <c r="B5488">
        <v>0.33333000000000002</v>
      </c>
      <c r="C5488">
        <v>3.6088900000000002</v>
      </c>
      <c r="D5488">
        <v>0</v>
      </c>
    </row>
    <row r="5489" spans="1:4" x14ac:dyDescent="0.35">
      <c r="A5489" s="16" t="s">
        <v>4948</v>
      </c>
      <c r="B5489">
        <v>0.1</v>
      </c>
      <c r="C5489">
        <v>3.3329999999999999E-2</v>
      </c>
      <c r="D5489">
        <v>3.3329999999999999E-2</v>
      </c>
    </row>
    <row r="5490" spans="1:4" x14ac:dyDescent="0.35">
      <c r="A5490" s="16" t="s">
        <v>4949</v>
      </c>
      <c r="B5490">
        <v>0.74329999999999996</v>
      </c>
      <c r="C5490">
        <v>0.11</v>
      </c>
      <c r="D5490">
        <v>0.11</v>
      </c>
    </row>
    <row r="5491" spans="1:4" x14ac:dyDescent="0.35">
      <c r="A5491" s="16" t="s">
        <v>4950</v>
      </c>
      <c r="B5491">
        <v>0.1</v>
      </c>
      <c r="C5491">
        <v>0.4</v>
      </c>
      <c r="D5491">
        <v>0</v>
      </c>
    </row>
    <row r="5492" spans="1:4" x14ac:dyDescent="0.35">
      <c r="A5492" s="16" t="s">
        <v>4951</v>
      </c>
      <c r="B5492">
        <v>0.16700000000000001</v>
      </c>
      <c r="C5492">
        <v>2.5</v>
      </c>
      <c r="D5492">
        <v>0</v>
      </c>
    </row>
    <row r="5493" spans="1:4" x14ac:dyDescent="0.35">
      <c r="A5493" s="16" t="s">
        <v>4952</v>
      </c>
      <c r="B5493">
        <v>0.16700000000000001</v>
      </c>
      <c r="C5493">
        <v>7.1999999999999998E-3</v>
      </c>
      <c r="D5493">
        <v>7.1999999999999998E-3</v>
      </c>
    </row>
    <row r="5494" spans="1:4" x14ac:dyDescent="0.35">
      <c r="A5494" s="16" t="s">
        <v>4953</v>
      </c>
      <c r="B5494">
        <v>0.51</v>
      </c>
      <c r="C5494">
        <v>0.18504000000000001</v>
      </c>
      <c r="D5494">
        <v>0.18504000000000001</v>
      </c>
    </row>
    <row r="5495" spans="1:4" x14ac:dyDescent="0.35">
      <c r="A5495" s="16" t="s">
        <v>4954</v>
      </c>
      <c r="B5495">
        <v>0.17</v>
      </c>
      <c r="C5495">
        <v>0.11595999999999999</v>
      </c>
      <c r="D5495">
        <v>0.11595999999999999</v>
      </c>
    </row>
    <row r="5496" spans="1:4" x14ac:dyDescent="0.35">
      <c r="A5496" s="16" t="s">
        <v>4955</v>
      </c>
      <c r="B5496">
        <v>0</v>
      </c>
      <c r="C5496">
        <v>4.5300000000000002E-3</v>
      </c>
      <c r="D5496">
        <v>0</v>
      </c>
    </row>
    <row r="5497" spans="1:4" x14ac:dyDescent="0.35">
      <c r="A5497" s="16" t="s">
        <v>4956</v>
      </c>
      <c r="B5497">
        <v>0.17</v>
      </c>
      <c r="C5497">
        <v>2</v>
      </c>
      <c r="D5497">
        <v>0</v>
      </c>
    </row>
    <row r="5498" spans="1:4" x14ac:dyDescent="0.35">
      <c r="A5498" s="16" t="s">
        <v>4957</v>
      </c>
      <c r="B5498">
        <v>0.25</v>
      </c>
      <c r="C5498">
        <v>3.6339999999999999</v>
      </c>
      <c r="D5498">
        <v>0</v>
      </c>
    </row>
    <row r="5499" spans="1:4" x14ac:dyDescent="0.35">
      <c r="A5499" s="16" t="s">
        <v>4958</v>
      </c>
      <c r="B5499">
        <v>0.25</v>
      </c>
      <c r="C5499">
        <v>1.0179199999999999</v>
      </c>
      <c r="D5499">
        <v>0</v>
      </c>
    </row>
    <row r="5500" spans="1:4" x14ac:dyDescent="0.35">
      <c r="A5500" s="16" t="s">
        <v>4959</v>
      </c>
      <c r="B5500">
        <v>0.5</v>
      </c>
      <c r="C5500">
        <v>1.8950000000000002E-2</v>
      </c>
      <c r="D5500">
        <v>0</v>
      </c>
    </row>
    <row r="5501" spans="1:4" x14ac:dyDescent="0.35">
      <c r="A5501" s="16" t="s">
        <v>4960</v>
      </c>
      <c r="B5501">
        <v>0</v>
      </c>
      <c r="C5501">
        <v>2.7100000000000002E-3</v>
      </c>
      <c r="D5501">
        <v>0</v>
      </c>
    </row>
    <row r="5502" spans="1:4" x14ac:dyDescent="0.35">
      <c r="A5502" s="16" t="s">
        <v>4961</v>
      </c>
      <c r="B5502">
        <v>0</v>
      </c>
      <c r="C5502">
        <v>4.5300000000000002E-3</v>
      </c>
      <c r="D5502">
        <v>0</v>
      </c>
    </row>
    <row r="5503" spans="1:4" x14ac:dyDescent="0.35">
      <c r="A5503" s="16" t="s">
        <v>4962</v>
      </c>
      <c r="B5503">
        <v>0.5</v>
      </c>
      <c r="C5503">
        <v>20</v>
      </c>
      <c r="D5503">
        <v>0</v>
      </c>
    </row>
    <row r="5504" spans="1:4" x14ac:dyDescent="0.35">
      <c r="A5504" s="16" t="s">
        <v>4963</v>
      </c>
      <c r="B5504">
        <v>0.125</v>
      </c>
      <c r="C5504">
        <v>0.23724000000000001</v>
      </c>
      <c r="D5504">
        <v>0</v>
      </c>
    </row>
    <row r="5505" spans="1:4" x14ac:dyDescent="0.35">
      <c r="A5505" s="16">
        <v>105020</v>
      </c>
      <c r="B5505">
        <v>0.74329999999999996</v>
      </c>
      <c r="C5505">
        <v>2.1399999999999999E-2</v>
      </c>
      <c r="D5505">
        <v>2.1399999999999999E-2</v>
      </c>
    </row>
    <row r="5506" spans="1:4" x14ac:dyDescent="0.35">
      <c r="A5506" s="16" t="s">
        <v>306</v>
      </c>
      <c r="B5506">
        <v>0.1</v>
      </c>
      <c r="C5506">
        <v>0.02</v>
      </c>
      <c r="D5506">
        <v>0.02</v>
      </c>
    </row>
    <row r="5507" spans="1:4" x14ac:dyDescent="0.35">
      <c r="A5507" s="16" t="s">
        <v>4964</v>
      </c>
      <c r="B5507">
        <v>8.3000000000000004E-2</v>
      </c>
      <c r="C5507">
        <v>0.53</v>
      </c>
      <c r="D5507">
        <v>0</v>
      </c>
    </row>
    <row r="5508" spans="1:4" x14ac:dyDescent="0.35">
      <c r="A5508" s="16" t="s">
        <v>4965</v>
      </c>
      <c r="B5508">
        <v>0.58030000000000004</v>
      </c>
      <c r="C5508">
        <v>1.324E-2</v>
      </c>
      <c r="D5508">
        <v>1.324E-2</v>
      </c>
    </row>
    <row r="5509" spans="1:4" x14ac:dyDescent="0.35">
      <c r="A5509" s="16" t="s">
        <v>4966</v>
      </c>
      <c r="B5509">
        <v>0</v>
      </c>
      <c r="C5509">
        <v>4.5300000000000002E-3</v>
      </c>
      <c r="D5509">
        <v>0</v>
      </c>
    </row>
    <row r="5510" spans="1:4" x14ac:dyDescent="0.35">
      <c r="A5510" s="16" t="s">
        <v>4967</v>
      </c>
      <c r="B5510">
        <v>0</v>
      </c>
      <c r="C5510">
        <v>4.5300000000000002E-3</v>
      </c>
      <c r="D5510">
        <v>0</v>
      </c>
    </row>
    <row r="5511" spans="1:4" x14ac:dyDescent="0.35">
      <c r="A5511" s="16" t="s">
        <v>4968</v>
      </c>
      <c r="B5511">
        <v>0</v>
      </c>
      <c r="C5511">
        <v>4.5300000000000002E-3</v>
      </c>
      <c r="D5511">
        <v>0</v>
      </c>
    </row>
    <row r="5512" spans="1:4" x14ac:dyDescent="0.35">
      <c r="A5512" s="16" t="s">
        <v>4969</v>
      </c>
      <c r="B5512">
        <v>0.21</v>
      </c>
      <c r="C5512">
        <v>0.90452999999999995</v>
      </c>
      <c r="D5512">
        <v>0</v>
      </c>
    </row>
    <row r="5513" spans="1:4" x14ac:dyDescent="0.35">
      <c r="A5513" s="16" t="s">
        <v>316</v>
      </c>
      <c r="B5513">
        <v>0</v>
      </c>
      <c r="C5513">
        <v>0</v>
      </c>
      <c r="D5513">
        <v>0</v>
      </c>
    </row>
    <row r="5514" spans="1:4" x14ac:dyDescent="0.35">
      <c r="A5514" s="16">
        <v>101028</v>
      </c>
      <c r="B5514">
        <v>0.82996999999999999</v>
      </c>
      <c r="C5514">
        <v>7.2489999999999999E-2</v>
      </c>
      <c r="D5514">
        <v>7.2489999999999999E-2</v>
      </c>
    </row>
    <row r="5515" spans="1:4" x14ac:dyDescent="0.35">
      <c r="A5515" s="16" t="s">
        <v>4970</v>
      </c>
      <c r="B5515">
        <v>1.1633</v>
      </c>
      <c r="C5515">
        <v>6.3200000000000006E-2</v>
      </c>
      <c r="D5515">
        <v>6.3200000000000006E-2</v>
      </c>
    </row>
    <row r="5516" spans="1:4" x14ac:dyDescent="0.35">
      <c r="A5516" s="16" t="s">
        <v>4971</v>
      </c>
      <c r="B5516">
        <v>0.4133</v>
      </c>
      <c r="C5516">
        <v>2.436E-2</v>
      </c>
      <c r="D5516">
        <v>2.436E-2</v>
      </c>
    </row>
    <row r="5517" spans="1:4" x14ac:dyDescent="0.35">
      <c r="A5517" s="16" t="s">
        <v>4972</v>
      </c>
      <c r="B5517">
        <v>0</v>
      </c>
      <c r="C5517">
        <v>0</v>
      </c>
      <c r="D5517">
        <v>0</v>
      </c>
    </row>
    <row r="5518" spans="1:4" x14ac:dyDescent="0.35">
      <c r="A5518" s="16" t="s">
        <v>4973</v>
      </c>
      <c r="B5518">
        <v>1.5</v>
      </c>
      <c r="C5518">
        <v>5.2999999999999998E-4</v>
      </c>
      <c r="D5518">
        <v>5.2999999999999998E-4</v>
      </c>
    </row>
    <row r="5519" spans="1:4" x14ac:dyDescent="0.35">
      <c r="A5519" s="16" t="s">
        <v>4974</v>
      </c>
      <c r="B5519">
        <v>0.5</v>
      </c>
      <c r="C5519">
        <v>7</v>
      </c>
      <c r="D5519">
        <v>0</v>
      </c>
    </row>
    <row r="5520" spans="1:4" x14ac:dyDescent="0.35">
      <c r="A5520" s="16" t="s">
        <v>4975</v>
      </c>
      <c r="B5520">
        <v>0.1</v>
      </c>
      <c r="C5520">
        <v>3.5999999999999997E-2</v>
      </c>
      <c r="D5520">
        <v>3.5999999999999997E-2</v>
      </c>
    </row>
    <row r="5521" spans="1:4" x14ac:dyDescent="0.35">
      <c r="A5521" s="16">
        <v>104749</v>
      </c>
      <c r="B5521">
        <v>0.44330000000000003</v>
      </c>
      <c r="C5521">
        <v>7.4450000000000002E-2</v>
      </c>
      <c r="D5521">
        <v>7.4450000000000002E-2</v>
      </c>
    </row>
    <row r="5522" spans="1:4" x14ac:dyDescent="0.35">
      <c r="A5522" s="16" t="s">
        <v>4976</v>
      </c>
      <c r="B5522">
        <v>0.74329999999999996</v>
      </c>
      <c r="C5522">
        <v>3.0890000000000001E-2</v>
      </c>
      <c r="D5522">
        <v>3.0890000000000001E-2</v>
      </c>
    </row>
    <row r="5523" spans="1:4" x14ac:dyDescent="0.35">
      <c r="A5523" s="16" t="s">
        <v>4977</v>
      </c>
      <c r="B5523">
        <v>0</v>
      </c>
      <c r="C5523">
        <v>4.5300000000000002E-3</v>
      </c>
      <c r="D5523">
        <v>0</v>
      </c>
    </row>
    <row r="5524" spans="1:4" x14ac:dyDescent="0.35">
      <c r="A5524" s="16" t="s">
        <v>4978</v>
      </c>
      <c r="B5524">
        <v>0</v>
      </c>
      <c r="C5524">
        <v>4.5300000000000002E-3</v>
      </c>
      <c r="D5524">
        <v>0</v>
      </c>
    </row>
    <row r="5525" spans="1:4" x14ac:dyDescent="0.35">
      <c r="A5525" s="16" t="s">
        <v>4979</v>
      </c>
      <c r="B5525">
        <v>0</v>
      </c>
      <c r="C5525">
        <v>4.5300000000000002E-3</v>
      </c>
      <c r="D5525">
        <v>0</v>
      </c>
    </row>
    <row r="5526" spans="1:4" x14ac:dyDescent="0.35">
      <c r="A5526" s="16" t="s">
        <v>4980</v>
      </c>
      <c r="B5526">
        <v>0.58330000000000004</v>
      </c>
      <c r="C5526">
        <v>3.7269999999999998E-2</v>
      </c>
      <c r="D5526">
        <v>3.7269999999999998E-2</v>
      </c>
    </row>
    <row r="5527" spans="1:4" x14ac:dyDescent="0.35">
      <c r="A5527" s="16">
        <v>100985</v>
      </c>
      <c r="B5527">
        <v>0.58330000000000004</v>
      </c>
      <c r="C5527">
        <v>3.2699999999999999E-3</v>
      </c>
      <c r="D5527">
        <v>3.2699999999999999E-3</v>
      </c>
    </row>
    <row r="5528" spans="1:4" x14ac:dyDescent="0.35">
      <c r="A5528" s="16" t="s">
        <v>4981</v>
      </c>
      <c r="B5528">
        <v>0.1</v>
      </c>
      <c r="C5528">
        <v>0.11</v>
      </c>
      <c r="D5528">
        <v>0.11</v>
      </c>
    </row>
    <row r="5529" spans="1:4" x14ac:dyDescent="0.35">
      <c r="A5529" s="16">
        <v>60194</v>
      </c>
      <c r="B5529">
        <v>0</v>
      </c>
      <c r="C5529">
        <v>3.6110000000000003E-2</v>
      </c>
      <c r="D5529">
        <v>0</v>
      </c>
    </row>
    <row r="5530" spans="1:4" x14ac:dyDescent="0.35">
      <c r="A5530" s="16" t="s">
        <v>4982</v>
      </c>
      <c r="B5530">
        <v>0</v>
      </c>
      <c r="C5530">
        <v>4.5300000000000002E-3</v>
      </c>
      <c r="D5530">
        <v>0</v>
      </c>
    </row>
    <row r="5531" spans="1:4" x14ac:dyDescent="0.35">
      <c r="A5531" s="16" t="s">
        <v>4983</v>
      </c>
      <c r="B5531">
        <v>0</v>
      </c>
      <c r="C5531">
        <v>4.5300000000000002E-3</v>
      </c>
      <c r="D5531">
        <v>0</v>
      </c>
    </row>
    <row r="5532" spans="1:4" x14ac:dyDescent="0.35">
      <c r="A5532" s="16" t="s">
        <v>4984</v>
      </c>
      <c r="B5532">
        <v>0</v>
      </c>
      <c r="C5532">
        <v>0</v>
      </c>
      <c r="D5532">
        <v>0</v>
      </c>
    </row>
    <row r="5533" spans="1:4" x14ac:dyDescent="0.35">
      <c r="A5533" s="16" t="s">
        <v>4985</v>
      </c>
      <c r="B5533">
        <v>0.125</v>
      </c>
      <c r="C5533">
        <v>0.45</v>
      </c>
      <c r="D5533">
        <v>0</v>
      </c>
    </row>
    <row r="5534" spans="1:4" x14ac:dyDescent="0.35">
      <c r="A5534" s="16" t="s">
        <v>4986</v>
      </c>
      <c r="B5534">
        <v>0.17</v>
      </c>
      <c r="C5534">
        <v>1.5452999999999999</v>
      </c>
      <c r="D5534">
        <v>0</v>
      </c>
    </row>
    <row r="5535" spans="1:4" x14ac:dyDescent="0.35">
      <c r="A5535" s="16" t="s">
        <v>4987</v>
      </c>
      <c r="B5535">
        <v>0.17</v>
      </c>
      <c r="C5535">
        <v>1.5</v>
      </c>
      <c r="D5535">
        <v>0</v>
      </c>
    </row>
    <row r="5536" spans="1:4" x14ac:dyDescent="0.35">
      <c r="A5536" s="16" t="s">
        <v>72</v>
      </c>
      <c r="B5536">
        <v>0.125</v>
      </c>
      <c r="C5536">
        <v>0.21434</v>
      </c>
      <c r="D5536">
        <v>0</v>
      </c>
    </row>
    <row r="5537" spans="1:4" x14ac:dyDescent="0.35">
      <c r="A5537" s="16" t="s">
        <v>4988</v>
      </c>
      <c r="B5537">
        <v>0</v>
      </c>
      <c r="C5537">
        <v>4.5300000000000002E-3</v>
      </c>
      <c r="D5537">
        <v>0</v>
      </c>
    </row>
    <row r="5538" spans="1:4" x14ac:dyDescent="0.35">
      <c r="A5538" s="16" t="s">
        <v>4989</v>
      </c>
      <c r="B5538">
        <v>0.33</v>
      </c>
      <c r="C5538">
        <v>1.5480000000000001E-2</v>
      </c>
      <c r="D5538">
        <v>1.5480000000000001E-2</v>
      </c>
    </row>
    <row r="5539" spans="1:4" x14ac:dyDescent="0.35">
      <c r="A5539" s="16" t="s">
        <v>4990</v>
      </c>
      <c r="B5539">
        <v>0.58030000000000004</v>
      </c>
      <c r="C5539">
        <v>1.159E-2</v>
      </c>
      <c r="D5539">
        <v>1.159E-2</v>
      </c>
    </row>
    <row r="5540" spans="1:4" x14ac:dyDescent="0.35">
      <c r="A5540" s="16" t="s">
        <v>4991</v>
      </c>
      <c r="B5540">
        <v>0</v>
      </c>
      <c r="C5540">
        <v>4.5300000000000002E-3</v>
      </c>
      <c r="D5540">
        <v>0</v>
      </c>
    </row>
    <row r="5541" spans="1:4" x14ac:dyDescent="0.35">
      <c r="A5541" s="16" t="s">
        <v>4992</v>
      </c>
      <c r="B5541">
        <v>0</v>
      </c>
      <c r="C5541">
        <v>4.5300000000000002E-3</v>
      </c>
      <c r="D5541">
        <v>0</v>
      </c>
    </row>
    <row r="5542" spans="1:4" x14ac:dyDescent="0.35">
      <c r="A5542" s="16" t="s">
        <v>4993</v>
      </c>
      <c r="B5542">
        <v>0.33</v>
      </c>
      <c r="C5542">
        <v>0.75</v>
      </c>
      <c r="D5542">
        <v>0</v>
      </c>
    </row>
    <row r="5543" spans="1:4" x14ac:dyDescent="0.35">
      <c r="A5543" s="16" t="s">
        <v>4994</v>
      </c>
      <c r="B5543">
        <v>0.125</v>
      </c>
      <c r="C5543">
        <v>0.40010000000000001</v>
      </c>
      <c r="D5543">
        <v>0</v>
      </c>
    </row>
    <row r="5544" spans="1:4" x14ac:dyDescent="0.35">
      <c r="A5544" s="16" t="s">
        <v>4995</v>
      </c>
      <c r="B5544">
        <v>0.125</v>
      </c>
      <c r="C5544">
        <v>0.40010000000000001</v>
      </c>
      <c r="D5544">
        <v>0</v>
      </c>
    </row>
    <row r="5545" spans="1:4" x14ac:dyDescent="0.35">
      <c r="A5545" s="16" t="s">
        <v>4996</v>
      </c>
      <c r="B5545">
        <v>0.125</v>
      </c>
      <c r="C5545">
        <v>0.20452999999999999</v>
      </c>
      <c r="D5545">
        <v>0</v>
      </c>
    </row>
    <row r="5546" spans="1:4" x14ac:dyDescent="0.35">
      <c r="A5546" s="16" t="s">
        <v>4997</v>
      </c>
      <c r="B5546">
        <v>0.1</v>
      </c>
      <c r="C5546">
        <v>0.36109999999999998</v>
      </c>
      <c r="D5546">
        <v>0.36109999999999998</v>
      </c>
    </row>
    <row r="5547" spans="1:4" x14ac:dyDescent="0.35">
      <c r="A5547" s="16" t="s">
        <v>4998</v>
      </c>
      <c r="B5547">
        <v>0</v>
      </c>
      <c r="C5547">
        <v>3.1260000000000003E-2</v>
      </c>
      <c r="D5547">
        <v>0</v>
      </c>
    </row>
    <row r="5548" spans="1:4" x14ac:dyDescent="0.35">
      <c r="A5548" s="16">
        <v>66889</v>
      </c>
      <c r="B5548">
        <v>0</v>
      </c>
      <c r="C5548">
        <v>0.33400000000000002</v>
      </c>
      <c r="D5548">
        <v>0</v>
      </c>
    </row>
    <row r="5549" spans="1:4" x14ac:dyDescent="0.35">
      <c r="A5549" s="16" t="s">
        <v>4999</v>
      </c>
      <c r="B5549">
        <v>0</v>
      </c>
      <c r="C5549">
        <v>4.5300000000000002E-3</v>
      </c>
      <c r="D5549">
        <v>0</v>
      </c>
    </row>
    <row r="5550" spans="1:4" x14ac:dyDescent="0.35">
      <c r="A5550" s="16" t="s">
        <v>5000</v>
      </c>
      <c r="B5550">
        <v>0</v>
      </c>
      <c r="C5550">
        <v>0.39</v>
      </c>
      <c r="D5550">
        <v>0</v>
      </c>
    </row>
    <row r="5551" spans="1:4" x14ac:dyDescent="0.35">
      <c r="A5551" s="16" t="s">
        <v>5001</v>
      </c>
      <c r="B5551">
        <v>0.16700000000000001</v>
      </c>
      <c r="C5551">
        <v>0.45</v>
      </c>
      <c r="D5551">
        <v>0</v>
      </c>
    </row>
    <row r="5552" spans="1:4" x14ac:dyDescent="0.35">
      <c r="A5552" s="16" t="s">
        <v>5002</v>
      </c>
      <c r="B5552">
        <v>0.17</v>
      </c>
      <c r="C5552">
        <v>1.7</v>
      </c>
      <c r="D5552">
        <v>0</v>
      </c>
    </row>
    <row r="5553" spans="1:4" x14ac:dyDescent="0.35">
      <c r="A5553" s="16" t="s">
        <v>5003</v>
      </c>
      <c r="B5553">
        <v>0</v>
      </c>
      <c r="C5553">
        <v>4.5300000000000002E-3</v>
      </c>
      <c r="D5553">
        <v>0</v>
      </c>
    </row>
    <row r="5554" spans="1:4" x14ac:dyDescent="0.35">
      <c r="A5554" s="16" t="s">
        <v>5004</v>
      </c>
      <c r="B5554">
        <v>0</v>
      </c>
      <c r="C5554">
        <v>4.5300000000000002E-3</v>
      </c>
      <c r="D5554">
        <v>0</v>
      </c>
    </row>
    <row r="5555" spans="1:4" x14ac:dyDescent="0.35">
      <c r="A5555" s="16" t="s">
        <v>5005</v>
      </c>
      <c r="B5555">
        <v>0</v>
      </c>
      <c r="C5555">
        <v>1.4335199999999999</v>
      </c>
      <c r="D5555">
        <v>0</v>
      </c>
    </row>
    <row r="5556" spans="1:4" x14ac:dyDescent="0.35">
      <c r="A5556" s="16">
        <v>105010</v>
      </c>
      <c r="B5556">
        <v>0</v>
      </c>
      <c r="C5556">
        <v>9.0770000000000003E-2</v>
      </c>
      <c r="D5556">
        <v>0</v>
      </c>
    </row>
    <row r="5557" spans="1:4" x14ac:dyDescent="0.35">
      <c r="A5557" s="16" t="s">
        <v>5006</v>
      </c>
      <c r="B5557">
        <v>0.33</v>
      </c>
      <c r="C5557">
        <v>0.18332999999999999</v>
      </c>
      <c r="D5557">
        <v>0.18332999999999999</v>
      </c>
    </row>
    <row r="5558" spans="1:4" x14ac:dyDescent="0.35">
      <c r="A5558" s="16" t="s">
        <v>5007</v>
      </c>
      <c r="B5558">
        <v>0.17</v>
      </c>
      <c r="C5558">
        <v>2.2000000000000002</v>
      </c>
      <c r="D5558">
        <v>0</v>
      </c>
    </row>
    <row r="5559" spans="1:4" x14ac:dyDescent="0.35">
      <c r="A5559" s="16" t="s">
        <v>5008</v>
      </c>
      <c r="B5559">
        <v>0.17</v>
      </c>
      <c r="C5559">
        <v>3</v>
      </c>
      <c r="D5559">
        <v>0</v>
      </c>
    </row>
    <row r="5560" spans="1:4" x14ac:dyDescent="0.35">
      <c r="A5560" s="16" t="s">
        <v>5009</v>
      </c>
      <c r="B5560">
        <v>0.21</v>
      </c>
      <c r="C5560">
        <v>0.20399999999999999</v>
      </c>
      <c r="D5560">
        <v>0</v>
      </c>
    </row>
    <row r="5561" spans="1:4" x14ac:dyDescent="0.35">
      <c r="A5561" s="16">
        <v>100318</v>
      </c>
      <c r="B5561">
        <v>0.56999999999999995</v>
      </c>
      <c r="C5561">
        <v>1.8339999999999999E-2</v>
      </c>
      <c r="D5561">
        <v>1.8339999999999999E-2</v>
      </c>
    </row>
    <row r="5562" spans="1:4" x14ac:dyDescent="0.35">
      <c r="A5562" s="16">
        <v>104714</v>
      </c>
      <c r="B5562">
        <v>0</v>
      </c>
      <c r="C5562">
        <v>0.33400000000000002</v>
      </c>
      <c r="D5562">
        <v>0</v>
      </c>
    </row>
    <row r="5563" spans="1:4" x14ac:dyDescent="0.35">
      <c r="A5563" s="16" t="s">
        <v>5010</v>
      </c>
      <c r="B5563">
        <v>0.33</v>
      </c>
      <c r="C5563">
        <v>1.8500000000000001E-3</v>
      </c>
      <c r="D5563">
        <v>1.8500000000000001E-3</v>
      </c>
    </row>
    <row r="5564" spans="1:4" x14ac:dyDescent="0.35">
      <c r="A5564" s="16" t="s">
        <v>5011</v>
      </c>
      <c r="B5564">
        <v>1.0832999999999999</v>
      </c>
      <c r="C5564">
        <v>3.5000000000000003E-2</v>
      </c>
      <c r="D5564">
        <v>3.5000000000000003E-2</v>
      </c>
    </row>
    <row r="5565" spans="1:4" x14ac:dyDescent="0.35">
      <c r="A5565" s="16" t="s">
        <v>5012</v>
      </c>
      <c r="B5565">
        <v>0</v>
      </c>
      <c r="C5565">
        <v>4.5300000000000002E-3</v>
      </c>
      <c r="D5565">
        <v>0</v>
      </c>
    </row>
    <row r="5566" spans="1:4" x14ac:dyDescent="0.35">
      <c r="A5566" s="16" t="s">
        <v>5013</v>
      </c>
      <c r="B5566">
        <v>0</v>
      </c>
      <c r="C5566">
        <v>4.5300000000000002E-3</v>
      </c>
      <c r="D5566">
        <v>0</v>
      </c>
    </row>
    <row r="5567" spans="1:4" x14ac:dyDescent="0.35">
      <c r="A5567" s="16">
        <v>100314</v>
      </c>
      <c r="B5567">
        <v>0.34</v>
      </c>
      <c r="C5567">
        <v>2.5229999999999999E-2</v>
      </c>
      <c r="D5567">
        <v>2.5229999999999999E-2</v>
      </c>
    </row>
    <row r="5568" spans="1:4" x14ac:dyDescent="0.35">
      <c r="A5568" s="16" t="s">
        <v>5014</v>
      </c>
      <c r="B5568">
        <v>0</v>
      </c>
      <c r="C5568">
        <v>0.61667000000000005</v>
      </c>
      <c r="D5568">
        <v>0</v>
      </c>
    </row>
    <row r="5569" spans="1:4" x14ac:dyDescent="0.35">
      <c r="A5569" s="16" t="s">
        <v>5015</v>
      </c>
      <c r="B5569">
        <v>0</v>
      </c>
      <c r="C5569">
        <v>4.5300000000000002E-3</v>
      </c>
      <c r="D5569">
        <v>0</v>
      </c>
    </row>
    <row r="5570" spans="1:4" x14ac:dyDescent="0.35">
      <c r="A5570" s="16" t="s">
        <v>5016</v>
      </c>
      <c r="B5570">
        <v>0.16700000000000001</v>
      </c>
      <c r="C5570">
        <v>1.4596199999999999</v>
      </c>
      <c r="D5570">
        <v>0</v>
      </c>
    </row>
    <row r="5571" spans="1:4" x14ac:dyDescent="0.35">
      <c r="A5571" s="16" t="s">
        <v>5017</v>
      </c>
      <c r="B5571">
        <v>0.25</v>
      </c>
      <c r="C5571">
        <v>2.7</v>
      </c>
      <c r="D5571">
        <v>0</v>
      </c>
    </row>
    <row r="5572" spans="1:4" x14ac:dyDescent="0.35">
      <c r="A5572" s="16" t="s">
        <v>5018</v>
      </c>
      <c r="B5572">
        <v>0</v>
      </c>
      <c r="C5572">
        <v>1.0540000000000001E-2</v>
      </c>
      <c r="D5572">
        <v>1.0540000000000001E-2</v>
      </c>
    </row>
    <row r="5573" spans="1:4" x14ac:dyDescent="0.35">
      <c r="A5573" s="16" t="s">
        <v>5019</v>
      </c>
      <c r="B5573">
        <v>0</v>
      </c>
      <c r="C5573">
        <v>4.5300000000000002E-3</v>
      </c>
      <c r="D5573">
        <v>0</v>
      </c>
    </row>
    <row r="5574" spans="1:4" x14ac:dyDescent="0.35">
      <c r="A5574" s="16" t="s">
        <v>5020</v>
      </c>
      <c r="B5574">
        <v>0</v>
      </c>
      <c r="C5574">
        <v>4.5300000000000002E-3</v>
      </c>
      <c r="D5574">
        <v>0</v>
      </c>
    </row>
    <row r="5575" spans="1:4" x14ac:dyDescent="0.35">
      <c r="A5575" s="16" t="s">
        <v>5021</v>
      </c>
      <c r="B5575">
        <v>0.125</v>
      </c>
      <c r="C5575">
        <v>0.20452999999999999</v>
      </c>
      <c r="D5575">
        <v>0</v>
      </c>
    </row>
    <row r="5576" spans="1:4" x14ac:dyDescent="0.35">
      <c r="A5576" s="16" t="s">
        <v>5022</v>
      </c>
      <c r="B5576">
        <v>0.33</v>
      </c>
      <c r="C5576">
        <v>0.27206999999999998</v>
      </c>
      <c r="D5576">
        <v>0.27206999999999998</v>
      </c>
    </row>
    <row r="5577" spans="1:4" x14ac:dyDescent="0.35">
      <c r="A5577" s="16" t="s">
        <v>5023</v>
      </c>
      <c r="B5577">
        <v>0</v>
      </c>
      <c r="C5577">
        <v>2.5729999999999999E-2</v>
      </c>
      <c r="D5577">
        <v>0</v>
      </c>
    </row>
    <row r="5578" spans="1:4" x14ac:dyDescent="0.35">
      <c r="A5578" s="16">
        <v>103975</v>
      </c>
      <c r="B5578">
        <v>0.44330000000000003</v>
      </c>
      <c r="C5578">
        <v>3.1280000000000002E-2</v>
      </c>
      <c r="D5578">
        <v>3.1280000000000002E-2</v>
      </c>
    </row>
    <row r="5579" spans="1:4" x14ac:dyDescent="0.35">
      <c r="A5579" s="16" t="s">
        <v>5024</v>
      </c>
      <c r="B5579">
        <v>0.6633</v>
      </c>
      <c r="C5579">
        <v>3.8190000000000002E-2</v>
      </c>
      <c r="D5579">
        <v>3.8190000000000002E-2</v>
      </c>
    </row>
    <row r="5580" spans="1:4" x14ac:dyDescent="0.35">
      <c r="A5580" s="16">
        <v>105669</v>
      </c>
      <c r="B5580">
        <v>0.55030000000000001</v>
      </c>
      <c r="C5580">
        <v>2.5340000000000001E-2</v>
      </c>
      <c r="D5580">
        <v>2.5340000000000001E-2</v>
      </c>
    </row>
    <row r="5581" spans="1:4" x14ac:dyDescent="0.35">
      <c r="A5581" s="16">
        <v>105841</v>
      </c>
      <c r="B5581">
        <v>8.5000000000000006E-2</v>
      </c>
      <c r="C5581">
        <v>4.3699999999999998E-3</v>
      </c>
      <c r="D5581">
        <v>0</v>
      </c>
    </row>
    <row r="5582" spans="1:4" x14ac:dyDescent="0.35">
      <c r="A5582" s="16" t="s">
        <v>5025</v>
      </c>
      <c r="B5582">
        <v>0</v>
      </c>
      <c r="C5582">
        <v>0</v>
      </c>
      <c r="D5582">
        <v>0</v>
      </c>
    </row>
    <row r="5583" spans="1:4" x14ac:dyDescent="0.35">
      <c r="A5583" s="16" t="s">
        <v>5026</v>
      </c>
      <c r="B5583">
        <v>0.74329999999999996</v>
      </c>
      <c r="C5583">
        <v>4.657E-2</v>
      </c>
      <c r="D5583">
        <v>4.657E-2</v>
      </c>
    </row>
    <row r="5584" spans="1:4" x14ac:dyDescent="0.35">
      <c r="A5584" s="16" t="s">
        <v>5027</v>
      </c>
      <c r="B5584">
        <v>0</v>
      </c>
      <c r="C5584">
        <v>4.5300000000000002E-3</v>
      </c>
      <c r="D5584">
        <v>0</v>
      </c>
    </row>
    <row r="5585" spans="1:4" x14ac:dyDescent="0.35">
      <c r="A5585" s="16" t="s">
        <v>5028</v>
      </c>
      <c r="B5585">
        <v>0.21</v>
      </c>
      <c r="C5585">
        <v>0.65</v>
      </c>
      <c r="D5585">
        <v>0</v>
      </c>
    </row>
    <row r="5586" spans="1:4" x14ac:dyDescent="0.35">
      <c r="A5586" s="22">
        <v>19725</v>
      </c>
      <c r="B5586">
        <v>0.33</v>
      </c>
      <c r="C5586">
        <v>2.6499999999999999E-2</v>
      </c>
      <c r="D5586">
        <v>2.6499999999999999E-2</v>
      </c>
    </row>
    <row r="5587" spans="1:4" x14ac:dyDescent="0.35">
      <c r="A5587" s="16" t="s">
        <v>5029</v>
      </c>
      <c r="B5587">
        <v>0</v>
      </c>
      <c r="C5587">
        <v>2.5729999999999999E-2</v>
      </c>
      <c r="D5587">
        <v>0</v>
      </c>
    </row>
    <row r="5588" spans="1:4" x14ac:dyDescent="0.35">
      <c r="A5588" s="16">
        <v>101235</v>
      </c>
      <c r="B5588">
        <v>0.66662999999999994</v>
      </c>
      <c r="C5588">
        <v>5.0349999999999999E-2</v>
      </c>
      <c r="D5588">
        <v>5.0349999999999999E-2</v>
      </c>
    </row>
    <row r="5589" spans="1:4" x14ac:dyDescent="0.35">
      <c r="A5589" s="16">
        <v>104723</v>
      </c>
      <c r="B5589">
        <v>0</v>
      </c>
      <c r="C5589">
        <v>0.33400000000000002</v>
      </c>
      <c r="D5589">
        <v>0</v>
      </c>
    </row>
    <row r="5590" spans="1:4" x14ac:dyDescent="0.35">
      <c r="A5590" s="16" t="s">
        <v>216</v>
      </c>
      <c r="B5590">
        <v>0.16700000000000001</v>
      </c>
      <c r="C5590">
        <v>3.8330000000000003E-2</v>
      </c>
      <c r="D5590">
        <v>3.8330000000000003E-2</v>
      </c>
    </row>
    <row r="5591" spans="1:4" x14ac:dyDescent="0.35">
      <c r="A5591" s="16" t="s">
        <v>204</v>
      </c>
      <c r="B5591">
        <v>0.58030000000000004</v>
      </c>
      <c r="C5591">
        <v>1.559E-2</v>
      </c>
      <c r="D5591">
        <v>1.298E-2</v>
      </c>
    </row>
    <row r="5592" spans="1:4" x14ac:dyDescent="0.35">
      <c r="A5592" s="16" t="s">
        <v>5030</v>
      </c>
      <c r="B5592">
        <v>0.21</v>
      </c>
      <c r="C5592">
        <v>0.65434000000000003</v>
      </c>
      <c r="D5592">
        <v>0</v>
      </c>
    </row>
    <row r="5593" spans="1:4" x14ac:dyDescent="0.35">
      <c r="A5593" s="16" t="s">
        <v>5031</v>
      </c>
      <c r="B5593">
        <v>0.2</v>
      </c>
      <c r="C5593">
        <v>4.1669999999999999E-2</v>
      </c>
      <c r="D5593">
        <v>4.1669999999999999E-2</v>
      </c>
    </row>
    <row r="5594" spans="1:4" x14ac:dyDescent="0.35">
      <c r="A5594" s="16" t="s">
        <v>5032</v>
      </c>
      <c r="B5594">
        <v>0.17</v>
      </c>
      <c r="C5594">
        <v>1.5771900000000001</v>
      </c>
      <c r="D5594">
        <v>0</v>
      </c>
    </row>
    <row r="5595" spans="1:4" x14ac:dyDescent="0.35">
      <c r="A5595" s="16" t="s">
        <v>5033</v>
      </c>
      <c r="B5595">
        <v>0.125</v>
      </c>
      <c r="C5595">
        <v>1.5</v>
      </c>
      <c r="D5595">
        <v>0</v>
      </c>
    </row>
    <row r="5596" spans="1:4" x14ac:dyDescent="0.35">
      <c r="A5596" s="16" t="s">
        <v>5034</v>
      </c>
      <c r="B5596">
        <v>0.17</v>
      </c>
      <c r="C5596">
        <v>2.5</v>
      </c>
      <c r="D5596">
        <v>0</v>
      </c>
    </row>
    <row r="5597" spans="1:4" x14ac:dyDescent="0.35">
      <c r="A5597" s="16" t="s">
        <v>5035</v>
      </c>
      <c r="B5597">
        <v>0.25</v>
      </c>
      <c r="C5597">
        <v>3</v>
      </c>
      <c r="D5597">
        <v>0</v>
      </c>
    </row>
    <row r="5598" spans="1:4" x14ac:dyDescent="0.35">
      <c r="A5598" s="16" t="s">
        <v>5036</v>
      </c>
      <c r="B5598">
        <v>0.125</v>
      </c>
      <c r="C5598">
        <v>0.31009999999999999</v>
      </c>
      <c r="D5598">
        <v>0</v>
      </c>
    </row>
    <row r="5599" spans="1:4" x14ac:dyDescent="0.35">
      <c r="A5599" s="16" t="s">
        <v>5037</v>
      </c>
      <c r="B5599">
        <v>0</v>
      </c>
      <c r="C5599">
        <v>4.5300000000000002E-3</v>
      </c>
      <c r="D5599">
        <v>0</v>
      </c>
    </row>
    <row r="5600" spans="1:4" x14ac:dyDescent="0.35">
      <c r="A5600" s="16" t="s">
        <v>217</v>
      </c>
      <c r="B5600">
        <v>0.69330000000000003</v>
      </c>
      <c r="C5600">
        <v>2.648E-2</v>
      </c>
      <c r="D5600">
        <v>2.648E-2</v>
      </c>
    </row>
    <row r="5601" spans="1:4" x14ac:dyDescent="0.35">
      <c r="A5601" s="16" t="s">
        <v>5038</v>
      </c>
      <c r="B5601">
        <v>0</v>
      </c>
      <c r="C5601">
        <v>4.5300000000000002E-3</v>
      </c>
      <c r="D5601">
        <v>0</v>
      </c>
    </row>
    <row r="5602" spans="1:4" x14ac:dyDescent="0.35">
      <c r="A5602" s="16" t="s">
        <v>5039</v>
      </c>
      <c r="B5602">
        <v>0</v>
      </c>
      <c r="C5602">
        <v>4.5300000000000002E-3</v>
      </c>
      <c r="D5602">
        <v>0</v>
      </c>
    </row>
    <row r="5603" spans="1:4" x14ac:dyDescent="0.35">
      <c r="A5603" s="16" t="s">
        <v>5040</v>
      </c>
      <c r="B5603">
        <v>0</v>
      </c>
      <c r="C5603">
        <v>4.5300000000000002E-3</v>
      </c>
      <c r="D5603">
        <v>0</v>
      </c>
    </row>
    <row r="5604" spans="1:4" x14ac:dyDescent="0.35">
      <c r="A5604" s="16" t="s">
        <v>5041</v>
      </c>
      <c r="B5604">
        <v>0</v>
      </c>
      <c r="C5604">
        <v>4.5300000000000002E-3</v>
      </c>
      <c r="D5604">
        <v>0</v>
      </c>
    </row>
    <row r="5605" spans="1:4" x14ac:dyDescent="0.35">
      <c r="A5605" s="16" t="s">
        <v>5042</v>
      </c>
      <c r="B5605">
        <v>0.16700000000000001</v>
      </c>
      <c r="C5605">
        <v>8.3330000000000001E-2</v>
      </c>
      <c r="D5605">
        <v>8.3330000000000001E-2</v>
      </c>
    </row>
    <row r="5606" spans="1:4" x14ac:dyDescent="0.35">
      <c r="A5606" s="16" t="s">
        <v>5043</v>
      </c>
      <c r="B5606">
        <v>0</v>
      </c>
      <c r="C5606">
        <v>0</v>
      </c>
      <c r="D5606">
        <v>0</v>
      </c>
    </row>
    <row r="5607" spans="1:4" x14ac:dyDescent="0.35">
      <c r="A5607" s="16" t="s">
        <v>5044</v>
      </c>
      <c r="B5607">
        <v>0.75</v>
      </c>
      <c r="C5607">
        <v>2.1669999999999998E-2</v>
      </c>
      <c r="D5607">
        <v>2.1669999999999998E-2</v>
      </c>
    </row>
    <row r="5608" spans="1:4" x14ac:dyDescent="0.35">
      <c r="A5608" s="16" t="s">
        <v>5045</v>
      </c>
      <c r="B5608">
        <v>0.9133</v>
      </c>
      <c r="C5608">
        <v>4.0090000000000001E-2</v>
      </c>
      <c r="D5608">
        <v>4.0090000000000001E-2</v>
      </c>
    </row>
    <row r="5609" spans="1:4" x14ac:dyDescent="0.35">
      <c r="A5609" s="16" t="s">
        <v>5046</v>
      </c>
      <c r="B5609">
        <v>0.33</v>
      </c>
      <c r="C5609">
        <v>1.227E-2</v>
      </c>
      <c r="D5609">
        <v>1.227E-2</v>
      </c>
    </row>
    <row r="5610" spans="1:4" x14ac:dyDescent="0.35">
      <c r="A5610" s="16" t="s">
        <v>5047</v>
      </c>
      <c r="B5610">
        <v>0.25</v>
      </c>
      <c r="C5610">
        <v>8</v>
      </c>
      <c r="D5610">
        <v>0</v>
      </c>
    </row>
    <row r="5611" spans="1:4" x14ac:dyDescent="0.35">
      <c r="A5611" s="16" t="s">
        <v>149</v>
      </c>
      <c r="B5611">
        <v>0.125</v>
      </c>
      <c r="C5611">
        <v>0.21434</v>
      </c>
      <c r="D5611">
        <v>0</v>
      </c>
    </row>
    <row r="5612" spans="1:4" x14ac:dyDescent="0.35">
      <c r="A5612" s="16" t="s">
        <v>5048</v>
      </c>
      <c r="B5612">
        <v>0</v>
      </c>
      <c r="C5612">
        <v>4.5300000000000002E-3</v>
      </c>
      <c r="D5612">
        <v>0</v>
      </c>
    </row>
    <row r="5613" spans="1:4" x14ac:dyDescent="0.35">
      <c r="A5613" s="16">
        <v>103932</v>
      </c>
      <c r="B5613">
        <v>0.25</v>
      </c>
      <c r="C5613">
        <v>1.091E-2</v>
      </c>
      <c r="D5613">
        <v>1.091E-2</v>
      </c>
    </row>
    <row r="5614" spans="1:4" x14ac:dyDescent="0.35">
      <c r="A5614" s="16">
        <v>105581</v>
      </c>
      <c r="B5614">
        <v>0.9133</v>
      </c>
      <c r="C5614">
        <v>4.0090000000000001E-2</v>
      </c>
      <c r="D5614">
        <v>4.0090000000000001E-2</v>
      </c>
    </row>
    <row r="5615" spans="1:4" x14ac:dyDescent="0.35">
      <c r="A5615" s="16" t="s">
        <v>5049</v>
      </c>
      <c r="B5615">
        <v>1</v>
      </c>
      <c r="C5615">
        <v>1.5</v>
      </c>
      <c r="D5615">
        <v>1.5</v>
      </c>
    </row>
    <row r="5616" spans="1:4" x14ac:dyDescent="0.35">
      <c r="A5616" s="16" t="s">
        <v>5050</v>
      </c>
      <c r="B5616">
        <v>0</v>
      </c>
      <c r="C5616">
        <v>4.5300000000000002E-3</v>
      </c>
      <c r="D5616">
        <v>0</v>
      </c>
    </row>
    <row r="5617" spans="1:4" x14ac:dyDescent="0.35">
      <c r="A5617" s="16" t="s">
        <v>5051</v>
      </c>
      <c r="B5617">
        <v>0.17</v>
      </c>
      <c r="C5617">
        <v>1.5</v>
      </c>
      <c r="D5617">
        <v>0</v>
      </c>
    </row>
    <row r="5618" spans="1:4" x14ac:dyDescent="0.35">
      <c r="A5618" s="16" t="s">
        <v>5052</v>
      </c>
      <c r="B5618">
        <v>0.16700000000000001</v>
      </c>
      <c r="C5618">
        <v>0.59643000000000002</v>
      </c>
      <c r="D5618">
        <v>0</v>
      </c>
    </row>
    <row r="5619" spans="1:4" x14ac:dyDescent="0.35">
      <c r="A5619" s="16" t="s">
        <v>5053</v>
      </c>
      <c r="B5619">
        <v>0</v>
      </c>
      <c r="C5619">
        <v>0</v>
      </c>
      <c r="D5619">
        <v>0</v>
      </c>
    </row>
    <row r="5620" spans="1:4" x14ac:dyDescent="0.35">
      <c r="A5620" s="16">
        <v>104300</v>
      </c>
      <c r="B5620">
        <v>1.2666299999999999</v>
      </c>
      <c r="C5620">
        <v>7.9670000000000005E-2</v>
      </c>
      <c r="D5620">
        <v>7.9670000000000005E-2</v>
      </c>
    </row>
    <row r="5621" spans="1:4" x14ac:dyDescent="0.35">
      <c r="A5621" s="16" t="s">
        <v>5054</v>
      </c>
      <c r="B5621">
        <v>0.25</v>
      </c>
      <c r="C5621">
        <v>0.5</v>
      </c>
      <c r="D5621">
        <v>0.5</v>
      </c>
    </row>
    <row r="5622" spans="1:4" x14ac:dyDescent="0.35">
      <c r="A5622" s="16" t="s">
        <v>5055</v>
      </c>
      <c r="B5622">
        <v>0</v>
      </c>
      <c r="C5622">
        <v>0</v>
      </c>
      <c r="D5622">
        <v>0</v>
      </c>
    </row>
    <row r="5623" spans="1:4" x14ac:dyDescent="0.35">
      <c r="A5623" s="16" t="s">
        <v>5056</v>
      </c>
      <c r="B5623">
        <v>0.16700000000000001</v>
      </c>
      <c r="C5623">
        <v>0.57572999999999996</v>
      </c>
      <c r="D5623">
        <v>0</v>
      </c>
    </row>
    <row r="5624" spans="1:4" x14ac:dyDescent="0.35">
      <c r="A5624" s="16" t="s">
        <v>5057</v>
      </c>
      <c r="B5624">
        <v>0</v>
      </c>
      <c r="C5624">
        <v>4.5300000000000002E-3</v>
      </c>
      <c r="D5624">
        <v>0</v>
      </c>
    </row>
    <row r="5625" spans="1:4" x14ac:dyDescent="0.35">
      <c r="A5625" s="16">
        <v>105149</v>
      </c>
      <c r="B5625">
        <v>0.1663</v>
      </c>
      <c r="C5625">
        <v>0.35830000000000001</v>
      </c>
      <c r="D5625">
        <v>0.19997000000000001</v>
      </c>
    </row>
    <row r="5626" spans="1:4" x14ac:dyDescent="0.35">
      <c r="A5626" s="16" t="s">
        <v>5058</v>
      </c>
      <c r="B5626">
        <v>0</v>
      </c>
      <c r="C5626">
        <v>4.5300000000000002E-3</v>
      </c>
      <c r="D5626">
        <v>0</v>
      </c>
    </row>
    <row r="5627" spans="1:4" x14ac:dyDescent="0.35">
      <c r="A5627" s="16" t="s">
        <v>5059</v>
      </c>
      <c r="B5627">
        <v>0.25</v>
      </c>
      <c r="C5627">
        <v>2.8340000000000001</v>
      </c>
      <c r="D5627">
        <v>0</v>
      </c>
    </row>
    <row r="5628" spans="1:4" x14ac:dyDescent="0.35">
      <c r="A5628" s="16" t="s">
        <v>5060</v>
      </c>
      <c r="B5628">
        <v>0.25</v>
      </c>
      <c r="C5628">
        <v>3.5</v>
      </c>
      <c r="D5628">
        <v>0</v>
      </c>
    </row>
    <row r="5629" spans="1:4" x14ac:dyDescent="0.35">
      <c r="A5629" s="16" t="s">
        <v>5061</v>
      </c>
      <c r="B5629">
        <v>0.21</v>
      </c>
      <c r="C5629">
        <v>0.4</v>
      </c>
      <c r="D5629">
        <v>0</v>
      </c>
    </row>
    <row r="5630" spans="1:4" x14ac:dyDescent="0.35">
      <c r="A5630" s="16" t="s">
        <v>5062</v>
      </c>
      <c r="B5630">
        <v>0</v>
      </c>
      <c r="C5630">
        <v>2.5729999999999999E-2</v>
      </c>
      <c r="D5630">
        <v>0</v>
      </c>
    </row>
    <row r="5631" spans="1:4" x14ac:dyDescent="0.35">
      <c r="A5631" s="16" t="s">
        <v>5063</v>
      </c>
      <c r="B5631">
        <v>0</v>
      </c>
      <c r="C5631">
        <v>4.5300000000000002E-3</v>
      </c>
      <c r="D5631">
        <v>0</v>
      </c>
    </row>
    <row r="5632" spans="1:4" x14ac:dyDescent="0.35">
      <c r="A5632" s="16" t="s">
        <v>5064</v>
      </c>
      <c r="B5632">
        <v>0.5</v>
      </c>
      <c r="C5632">
        <v>2.4629999999999999E-2</v>
      </c>
      <c r="D5632">
        <v>0</v>
      </c>
    </row>
    <row r="5633" spans="1:4" x14ac:dyDescent="0.35">
      <c r="A5633" s="16" t="s">
        <v>5065</v>
      </c>
      <c r="B5633">
        <v>0</v>
      </c>
      <c r="C5633">
        <v>0.5988</v>
      </c>
      <c r="D5633">
        <v>0.5988</v>
      </c>
    </row>
    <row r="5634" spans="1:4" x14ac:dyDescent="0.35">
      <c r="A5634" s="16" t="s">
        <v>5066</v>
      </c>
      <c r="B5634">
        <v>0.25</v>
      </c>
      <c r="C5634">
        <v>3.04759</v>
      </c>
      <c r="D5634">
        <v>0</v>
      </c>
    </row>
    <row r="5635" spans="1:4" x14ac:dyDescent="0.35">
      <c r="A5635" s="16" t="s">
        <v>5067</v>
      </c>
      <c r="B5635">
        <v>0.16700000000000001</v>
      </c>
      <c r="C5635">
        <v>2.5</v>
      </c>
      <c r="D5635">
        <v>0</v>
      </c>
    </row>
    <row r="5636" spans="1:4" x14ac:dyDescent="0.35">
      <c r="A5636" s="16" t="s">
        <v>5068</v>
      </c>
      <c r="B5636">
        <v>0.25</v>
      </c>
      <c r="C5636">
        <v>8</v>
      </c>
      <c r="D5636">
        <v>0</v>
      </c>
    </row>
    <row r="5637" spans="1:4" x14ac:dyDescent="0.35">
      <c r="A5637" s="16" t="s">
        <v>5069</v>
      </c>
      <c r="B5637">
        <v>0.125</v>
      </c>
      <c r="C5637">
        <v>0.21704999999999999</v>
      </c>
      <c r="D5637">
        <v>0</v>
      </c>
    </row>
    <row r="5638" spans="1:4" x14ac:dyDescent="0.35">
      <c r="A5638" s="16" t="s">
        <v>5070</v>
      </c>
      <c r="B5638">
        <v>0.74329999999999996</v>
      </c>
      <c r="C5638">
        <v>8.2309999999999994E-2</v>
      </c>
      <c r="D5638">
        <v>8.2309999999999994E-2</v>
      </c>
    </row>
    <row r="5639" spans="1:4" x14ac:dyDescent="0.35">
      <c r="A5639" s="16" t="s">
        <v>5071</v>
      </c>
      <c r="B5639">
        <v>0</v>
      </c>
      <c r="C5639">
        <v>4.5300000000000002E-3</v>
      </c>
      <c r="D5639">
        <v>0</v>
      </c>
    </row>
    <row r="5640" spans="1:4" x14ac:dyDescent="0.35">
      <c r="A5640" s="16" t="s">
        <v>5072</v>
      </c>
      <c r="B5640">
        <v>0</v>
      </c>
      <c r="C5640">
        <v>4.5300000000000002E-3</v>
      </c>
      <c r="D5640">
        <v>0</v>
      </c>
    </row>
    <row r="5641" spans="1:4" x14ac:dyDescent="0.35">
      <c r="A5641" s="16">
        <v>100059</v>
      </c>
      <c r="B5641">
        <v>0.74729999999999996</v>
      </c>
      <c r="C5641">
        <v>3.4369999999999998E-2</v>
      </c>
      <c r="D5641">
        <v>3.4369999999999998E-2</v>
      </c>
    </row>
    <row r="5642" spans="1:4" x14ac:dyDescent="0.35">
      <c r="A5642" s="16">
        <v>104014</v>
      </c>
      <c r="B5642">
        <v>0</v>
      </c>
      <c r="C5642">
        <v>0.33400000000000002</v>
      </c>
      <c r="D5642">
        <v>0</v>
      </c>
    </row>
    <row r="5643" spans="1:4" x14ac:dyDescent="0.35">
      <c r="A5643" s="16" t="s">
        <v>5073</v>
      </c>
      <c r="B5643">
        <v>8.3000000000000004E-2</v>
      </c>
      <c r="C5643">
        <v>0.34</v>
      </c>
      <c r="D5643">
        <v>0</v>
      </c>
    </row>
    <row r="5644" spans="1:4" x14ac:dyDescent="0.35">
      <c r="A5644" s="16" t="s">
        <v>5074</v>
      </c>
      <c r="B5644">
        <v>0</v>
      </c>
      <c r="C5644">
        <v>4.5300000000000002E-3</v>
      </c>
      <c r="D5644">
        <v>0</v>
      </c>
    </row>
    <row r="5645" spans="1:4" x14ac:dyDescent="0.35">
      <c r="A5645" s="16" t="s">
        <v>5075</v>
      </c>
      <c r="B5645">
        <v>0.16700000000000001</v>
      </c>
      <c r="C5645">
        <v>2.5</v>
      </c>
      <c r="D5645">
        <v>0</v>
      </c>
    </row>
    <row r="5646" spans="1:4" x14ac:dyDescent="0.35">
      <c r="A5646" s="16" t="s">
        <v>5076</v>
      </c>
      <c r="B5646">
        <v>0.16700000000000001</v>
      </c>
      <c r="C5646">
        <v>3.6806100000000002</v>
      </c>
      <c r="D5646">
        <v>0</v>
      </c>
    </row>
    <row r="5647" spans="1:4" x14ac:dyDescent="0.35">
      <c r="A5647" s="22">
        <v>44775</v>
      </c>
      <c r="B5647">
        <v>0.74329999999999996</v>
      </c>
      <c r="C5647">
        <v>3.4360000000000002E-2</v>
      </c>
      <c r="D5647">
        <v>3.7240000000000002E-2</v>
      </c>
    </row>
    <row r="5648" spans="1:4" x14ac:dyDescent="0.35">
      <c r="A5648" s="16" t="s">
        <v>5077</v>
      </c>
      <c r="B5648">
        <v>0</v>
      </c>
      <c r="C5648">
        <v>2.5729999999999999E-2</v>
      </c>
      <c r="D5648">
        <v>0</v>
      </c>
    </row>
    <row r="5649" spans="1:4" x14ac:dyDescent="0.35">
      <c r="A5649" s="16" t="s">
        <v>5078</v>
      </c>
      <c r="B5649">
        <v>0.21</v>
      </c>
      <c r="C5649">
        <v>0.11667</v>
      </c>
      <c r="D5649">
        <v>0.11667</v>
      </c>
    </row>
    <row r="5650" spans="1:4" x14ac:dyDescent="0.35">
      <c r="A5650" s="16">
        <v>105139</v>
      </c>
      <c r="B5650">
        <v>0.3</v>
      </c>
      <c r="C5650">
        <v>6.6979999999999998E-2</v>
      </c>
      <c r="D5650">
        <v>6.6979999999999998E-2</v>
      </c>
    </row>
    <row r="5651" spans="1:4" x14ac:dyDescent="0.35">
      <c r="A5651" s="16" t="s">
        <v>5079</v>
      </c>
      <c r="B5651">
        <v>0.83330000000000004</v>
      </c>
      <c r="C5651">
        <v>5.9290000000000002E-2</v>
      </c>
      <c r="D5651">
        <v>5.2429999999999997E-2</v>
      </c>
    </row>
    <row r="5652" spans="1:4" x14ac:dyDescent="0.35">
      <c r="A5652" s="16" t="s">
        <v>5080</v>
      </c>
      <c r="B5652">
        <v>0</v>
      </c>
      <c r="C5652">
        <v>4.5300000000000002E-3</v>
      </c>
      <c r="D5652">
        <v>0</v>
      </c>
    </row>
    <row r="5653" spans="1:4" x14ac:dyDescent="0.35">
      <c r="A5653" s="16" t="s">
        <v>5081</v>
      </c>
      <c r="B5653">
        <v>0</v>
      </c>
      <c r="C5653">
        <v>4.5300000000000002E-3</v>
      </c>
      <c r="D5653">
        <v>0</v>
      </c>
    </row>
    <row r="5654" spans="1:4" x14ac:dyDescent="0.35">
      <c r="A5654" s="16" t="s">
        <v>5082</v>
      </c>
      <c r="B5654">
        <v>0.25</v>
      </c>
      <c r="C5654">
        <v>6</v>
      </c>
      <c r="D5654">
        <v>0</v>
      </c>
    </row>
    <row r="5655" spans="1:4" x14ac:dyDescent="0.35">
      <c r="A5655" s="16" t="s">
        <v>5083</v>
      </c>
      <c r="B5655">
        <v>0</v>
      </c>
      <c r="C5655">
        <v>0.24</v>
      </c>
      <c r="D5655">
        <v>0</v>
      </c>
    </row>
    <row r="5656" spans="1:4" x14ac:dyDescent="0.35">
      <c r="A5656" s="16" t="s">
        <v>5084</v>
      </c>
      <c r="B5656">
        <v>0.16700000000000001</v>
      </c>
      <c r="C5656">
        <v>4.0404299999999997</v>
      </c>
      <c r="D5656">
        <v>0</v>
      </c>
    </row>
    <row r="5657" spans="1:4" x14ac:dyDescent="0.35">
      <c r="A5657" s="16" t="s">
        <v>5085</v>
      </c>
      <c r="B5657">
        <v>0.16700000000000001</v>
      </c>
      <c r="C5657">
        <v>3.6</v>
      </c>
      <c r="D5657">
        <v>0</v>
      </c>
    </row>
    <row r="5658" spans="1:4" x14ac:dyDescent="0.35">
      <c r="A5658" s="16" t="s">
        <v>5086</v>
      </c>
      <c r="B5658">
        <v>0.25</v>
      </c>
      <c r="C5658">
        <v>8</v>
      </c>
      <c r="D5658">
        <v>0</v>
      </c>
    </row>
    <row r="5659" spans="1:4" x14ac:dyDescent="0.35">
      <c r="A5659" s="16" t="s">
        <v>5087</v>
      </c>
      <c r="B5659">
        <v>0</v>
      </c>
      <c r="C5659">
        <v>5.6669999999999998E-2</v>
      </c>
      <c r="D5659">
        <v>5.6669999999999998E-2</v>
      </c>
    </row>
    <row r="5660" spans="1:4" x14ac:dyDescent="0.35">
      <c r="A5660" s="16" t="s">
        <v>5088</v>
      </c>
      <c r="B5660">
        <v>0.33</v>
      </c>
      <c r="C5660">
        <v>5.9450000000000003E-2</v>
      </c>
      <c r="D5660">
        <v>5.9450000000000003E-2</v>
      </c>
    </row>
    <row r="5661" spans="1:4" x14ac:dyDescent="0.35">
      <c r="A5661" s="16" t="s">
        <v>5089</v>
      </c>
      <c r="B5661">
        <v>0.1</v>
      </c>
      <c r="C5661">
        <v>3.125E-2</v>
      </c>
      <c r="D5661">
        <v>3.125E-2</v>
      </c>
    </row>
    <row r="5662" spans="1:4" x14ac:dyDescent="0.35">
      <c r="A5662" s="16" t="s">
        <v>5090</v>
      </c>
      <c r="B5662">
        <v>0</v>
      </c>
      <c r="C5662">
        <v>4.5300000000000002E-3</v>
      </c>
      <c r="D5662">
        <v>0</v>
      </c>
    </row>
    <row r="5663" spans="1:4" x14ac:dyDescent="0.35">
      <c r="A5663" s="16" t="s">
        <v>5091</v>
      </c>
      <c r="B5663">
        <v>0</v>
      </c>
      <c r="C5663">
        <v>4.5300000000000002E-3</v>
      </c>
      <c r="D5663">
        <v>0</v>
      </c>
    </row>
    <row r="5664" spans="1:4" x14ac:dyDescent="0.35">
      <c r="A5664" s="16" t="s">
        <v>5092</v>
      </c>
      <c r="B5664">
        <v>0.25</v>
      </c>
      <c r="C5664">
        <v>6.02</v>
      </c>
      <c r="D5664">
        <v>0</v>
      </c>
    </row>
    <row r="5665" spans="1:4" x14ac:dyDescent="0.35">
      <c r="A5665" s="16" t="s">
        <v>5093</v>
      </c>
      <c r="B5665">
        <v>0.1</v>
      </c>
      <c r="C5665">
        <v>0.45</v>
      </c>
      <c r="D5665">
        <v>0</v>
      </c>
    </row>
    <row r="5666" spans="1:4" x14ac:dyDescent="0.35">
      <c r="A5666" s="16" t="s">
        <v>5094</v>
      </c>
      <c r="B5666">
        <v>0.21</v>
      </c>
      <c r="C5666">
        <v>0.33</v>
      </c>
      <c r="D5666">
        <v>0</v>
      </c>
    </row>
    <row r="5667" spans="1:4" x14ac:dyDescent="0.35">
      <c r="A5667" s="16" t="s">
        <v>5095</v>
      </c>
      <c r="B5667">
        <v>0.125</v>
      </c>
      <c r="C5667">
        <v>0.24709</v>
      </c>
      <c r="D5667">
        <v>0</v>
      </c>
    </row>
    <row r="5668" spans="1:4" x14ac:dyDescent="0.35">
      <c r="A5668" s="22">
        <v>44639</v>
      </c>
      <c r="B5668">
        <v>0.58330000000000004</v>
      </c>
      <c r="C5668">
        <v>1.5810000000000001E-2</v>
      </c>
      <c r="D5668">
        <v>1.5810000000000001E-2</v>
      </c>
    </row>
    <row r="5669" spans="1:4" x14ac:dyDescent="0.35">
      <c r="A5669" s="16">
        <v>105318</v>
      </c>
      <c r="B5669">
        <v>0</v>
      </c>
      <c r="C5669">
        <v>0</v>
      </c>
      <c r="D5669">
        <v>0</v>
      </c>
    </row>
    <row r="5670" spans="1:4" x14ac:dyDescent="0.35">
      <c r="A5670" s="16" t="s">
        <v>5096</v>
      </c>
      <c r="B5670">
        <v>8.3000000000000004E-2</v>
      </c>
      <c r="C5670">
        <v>0.57999999999999996</v>
      </c>
      <c r="D5670">
        <v>0</v>
      </c>
    </row>
    <row r="5671" spans="1:4" x14ac:dyDescent="0.35">
      <c r="A5671" s="16" t="s">
        <v>5097</v>
      </c>
      <c r="B5671">
        <v>0</v>
      </c>
      <c r="C5671">
        <v>4.5300000000000002E-3</v>
      </c>
      <c r="D5671">
        <v>0</v>
      </c>
    </row>
    <row r="5672" spans="1:4" x14ac:dyDescent="0.35">
      <c r="A5672" s="16" t="s">
        <v>5098</v>
      </c>
      <c r="B5672">
        <v>0.185</v>
      </c>
      <c r="C5672">
        <v>0.70542000000000005</v>
      </c>
      <c r="D5672">
        <v>0</v>
      </c>
    </row>
    <row r="5673" spans="1:4" x14ac:dyDescent="0.35">
      <c r="A5673" s="16">
        <v>101630</v>
      </c>
      <c r="B5673">
        <v>0.57996999999999999</v>
      </c>
      <c r="C5673">
        <v>3.3919999999999999E-2</v>
      </c>
      <c r="D5673">
        <v>3.3919999999999999E-2</v>
      </c>
    </row>
    <row r="5674" spans="1:4" x14ac:dyDescent="0.35">
      <c r="A5674" s="16" t="s">
        <v>5099</v>
      </c>
      <c r="B5674">
        <v>0.9103</v>
      </c>
      <c r="C5674">
        <v>4.2520000000000002E-2</v>
      </c>
      <c r="D5674">
        <v>4.2520000000000002E-2</v>
      </c>
    </row>
    <row r="5675" spans="1:4" x14ac:dyDescent="0.35">
      <c r="A5675" s="16" t="s">
        <v>5100</v>
      </c>
      <c r="B5675">
        <v>0.25</v>
      </c>
      <c r="C5675">
        <v>0.5</v>
      </c>
      <c r="D5675">
        <v>0.5</v>
      </c>
    </row>
    <row r="5676" spans="1:4" x14ac:dyDescent="0.35">
      <c r="A5676" s="16" t="s">
        <v>5101</v>
      </c>
      <c r="B5676">
        <v>0</v>
      </c>
      <c r="C5676">
        <v>4.5300000000000002E-3</v>
      </c>
      <c r="D5676">
        <v>0</v>
      </c>
    </row>
    <row r="5677" spans="1:4" x14ac:dyDescent="0.35">
      <c r="A5677" s="16" t="s">
        <v>5102</v>
      </c>
      <c r="B5677">
        <v>0</v>
      </c>
      <c r="C5677">
        <v>4.5300000000000002E-3</v>
      </c>
      <c r="D5677">
        <v>0</v>
      </c>
    </row>
    <row r="5678" spans="1:4" x14ac:dyDescent="0.35">
      <c r="A5678" s="16" t="s">
        <v>5103</v>
      </c>
      <c r="B5678">
        <v>0.16700000000000001</v>
      </c>
      <c r="C5678">
        <v>0.05</v>
      </c>
      <c r="D5678">
        <v>0</v>
      </c>
    </row>
    <row r="5679" spans="1:4" x14ac:dyDescent="0.35">
      <c r="A5679" s="16" t="s">
        <v>5104</v>
      </c>
      <c r="B5679">
        <v>0.4133</v>
      </c>
      <c r="C5679">
        <v>1.481E-2</v>
      </c>
      <c r="D5679">
        <v>1.481E-2</v>
      </c>
    </row>
    <row r="5680" spans="1:4" x14ac:dyDescent="0.35">
      <c r="A5680" s="16" t="s">
        <v>5105</v>
      </c>
      <c r="B5680">
        <v>0</v>
      </c>
      <c r="C5680">
        <v>0</v>
      </c>
      <c r="D5680">
        <v>0</v>
      </c>
    </row>
    <row r="5681" spans="1:4" x14ac:dyDescent="0.35">
      <c r="A5681" s="16" t="s">
        <v>5106</v>
      </c>
      <c r="B5681">
        <v>8.3000000000000004E-2</v>
      </c>
      <c r="C5681">
        <v>0.23</v>
      </c>
      <c r="D5681">
        <v>0</v>
      </c>
    </row>
    <row r="5682" spans="1:4" x14ac:dyDescent="0.35">
      <c r="A5682" s="16" t="s">
        <v>5107</v>
      </c>
      <c r="B5682">
        <v>0</v>
      </c>
      <c r="C5682">
        <v>0</v>
      </c>
      <c r="D5682">
        <v>0</v>
      </c>
    </row>
    <row r="5683" spans="1:4" x14ac:dyDescent="0.35">
      <c r="A5683" s="16" t="s">
        <v>5108</v>
      </c>
      <c r="B5683">
        <v>0.16700000000000001</v>
      </c>
      <c r="C5683">
        <v>5.6669999999999998E-2</v>
      </c>
      <c r="D5683">
        <v>5.6669999999999998E-2</v>
      </c>
    </row>
    <row r="5684" spans="1:4" x14ac:dyDescent="0.35">
      <c r="A5684" s="16" t="s">
        <v>5109</v>
      </c>
      <c r="B5684">
        <v>0.25</v>
      </c>
      <c r="C5684">
        <v>0.38</v>
      </c>
      <c r="D5684">
        <v>0</v>
      </c>
    </row>
    <row r="5685" spans="1:4" x14ac:dyDescent="0.35">
      <c r="A5685" s="16" t="s">
        <v>5110</v>
      </c>
      <c r="B5685">
        <v>0.21</v>
      </c>
      <c r="C5685">
        <v>0.65452999999999995</v>
      </c>
      <c r="D5685">
        <v>0</v>
      </c>
    </row>
    <row r="5686" spans="1:4" x14ac:dyDescent="0.35">
      <c r="A5686" s="16" t="s">
        <v>5111</v>
      </c>
      <c r="B5686">
        <v>0.16700000000000001</v>
      </c>
      <c r="C5686">
        <v>0.33</v>
      </c>
      <c r="D5686">
        <v>0</v>
      </c>
    </row>
    <row r="5687" spans="1:4" x14ac:dyDescent="0.35">
      <c r="A5687" s="16">
        <v>100008</v>
      </c>
      <c r="B5687">
        <v>0.33</v>
      </c>
      <c r="C5687">
        <v>0.02</v>
      </c>
      <c r="D5687">
        <v>0.02</v>
      </c>
    </row>
    <row r="5688" spans="1:4" x14ac:dyDescent="0.35">
      <c r="A5688" s="16" t="s">
        <v>5112</v>
      </c>
      <c r="B5688">
        <v>0.6633</v>
      </c>
      <c r="C5688">
        <v>2.5000000000000001E-2</v>
      </c>
      <c r="D5688">
        <v>2.5000000000000001E-2</v>
      </c>
    </row>
    <row r="5689" spans="1:4" x14ac:dyDescent="0.35">
      <c r="A5689" s="16" t="s">
        <v>5113</v>
      </c>
      <c r="B5689">
        <v>0</v>
      </c>
      <c r="C5689">
        <v>0</v>
      </c>
      <c r="D5689">
        <v>0</v>
      </c>
    </row>
    <row r="5690" spans="1:4" x14ac:dyDescent="0.35">
      <c r="A5690" s="16" t="s">
        <v>5114</v>
      </c>
      <c r="B5690">
        <v>0.85</v>
      </c>
      <c r="C5690">
        <v>3.3329999999999999E-2</v>
      </c>
      <c r="D5690">
        <v>3.3329999999999999E-2</v>
      </c>
    </row>
    <row r="5691" spans="1:4" x14ac:dyDescent="0.35">
      <c r="A5691" s="16" t="s">
        <v>5115</v>
      </c>
      <c r="B5691">
        <v>0</v>
      </c>
      <c r="C5691">
        <v>0</v>
      </c>
      <c r="D5691">
        <v>0</v>
      </c>
    </row>
    <row r="5692" spans="1:4" x14ac:dyDescent="0.35">
      <c r="A5692" s="16">
        <v>66894</v>
      </c>
      <c r="B5692">
        <v>0</v>
      </c>
      <c r="C5692">
        <v>0.33400000000000002</v>
      </c>
      <c r="D5692">
        <v>0</v>
      </c>
    </row>
    <row r="5693" spans="1:4" x14ac:dyDescent="0.35">
      <c r="A5693" s="16" t="s">
        <v>5116</v>
      </c>
      <c r="B5693">
        <v>0.125</v>
      </c>
      <c r="C5693">
        <v>0.45</v>
      </c>
      <c r="D5693">
        <v>0</v>
      </c>
    </row>
    <row r="5694" spans="1:4" x14ac:dyDescent="0.35">
      <c r="A5694" s="16" t="s">
        <v>5117</v>
      </c>
      <c r="B5694">
        <v>0.16700000000000001</v>
      </c>
      <c r="C5694">
        <v>2.5</v>
      </c>
      <c r="D5694">
        <v>0</v>
      </c>
    </row>
    <row r="5695" spans="1:4" x14ac:dyDescent="0.35">
      <c r="A5695" s="16">
        <v>101883</v>
      </c>
      <c r="B5695">
        <v>0.83330000000000004</v>
      </c>
      <c r="C5695">
        <v>8.7359999999999993E-2</v>
      </c>
      <c r="D5695">
        <v>8.7359999999999993E-2</v>
      </c>
    </row>
    <row r="5696" spans="1:4" x14ac:dyDescent="0.35">
      <c r="A5696" s="16" t="s">
        <v>5118</v>
      </c>
      <c r="B5696">
        <v>8.3000000000000004E-2</v>
      </c>
      <c r="C5696">
        <v>0.39</v>
      </c>
      <c r="D5696">
        <v>0</v>
      </c>
    </row>
    <row r="5697" spans="1:4" x14ac:dyDescent="0.35">
      <c r="A5697" s="16" t="s">
        <v>5119</v>
      </c>
      <c r="B5697">
        <v>0</v>
      </c>
      <c r="C5697">
        <v>4.5300000000000002E-3</v>
      </c>
      <c r="D5697">
        <v>0</v>
      </c>
    </row>
    <row r="5698" spans="1:4" x14ac:dyDescent="0.35">
      <c r="A5698" s="16" t="s">
        <v>5120</v>
      </c>
      <c r="B5698">
        <v>0.1</v>
      </c>
      <c r="C5698">
        <v>0.4</v>
      </c>
      <c r="D5698">
        <v>0</v>
      </c>
    </row>
    <row r="5699" spans="1:4" x14ac:dyDescent="0.35">
      <c r="A5699" s="16" t="s">
        <v>5121</v>
      </c>
      <c r="B5699">
        <v>0.16700000000000001</v>
      </c>
      <c r="C5699">
        <v>0.35</v>
      </c>
      <c r="D5699">
        <v>0</v>
      </c>
    </row>
    <row r="5700" spans="1:4" x14ac:dyDescent="0.35">
      <c r="A5700" s="16" t="s">
        <v>5122</v>
      </c>
      <c r="B5700">
        <v>0.16700000000000001</v>
      </c>
      <c r="C5700">
        <v>2.8</v>
      </c>
      <c r="D5700">
        <v>0</v>
      </c>
    </row>
    <row r="5701" spans="1:4" x14ac:dyDescent="0.35">
      <c r="A5701" s="16" t="s">
        <v>5123</v>
      </c>
      <c r="B5701">
        <v>0.16700000000000001</v>
      </c>
      <c r="C5701">
        <v>0.59094000000000002</v>
      </c>
      <c r="D5701">
        <v>0</v>
      </c>
    </row>
    <row r="5702" spans="1:4" x14ac:dyDescent="0.35">
      <c r="A5702" s="16" t="s">
        <v>5124</v>
      </c>
      <c r="B5702">
        <v>0.33333000000000002</v>
      </c>
      <c r="C5702">
        <v>4.1086400000000003</v>
      </c>
      <c r="D5702">
        <v>0</v>
      </c>
    </row>
    <row r="5703" spans="1:4" x14ac:dyDescent="0.35">
      <c r="A5703" s="16" t="s">
        <v>5125</v>
      </c>
      <c r="B5703">
        <v>0.125</v>
      </c>
      <c r="C5703">
        <v>0.24709</v>
      </c>
      <c r="D5703">
        <v>0</v>
      </c>
    </row>
    <row r="5704" spans="1:4" x14ac:dyDescent="0.35">
      <c r="A5704" s="16" t="s">
        <v>5126</v>
      </c>
      <c r="B5704">
        <v>0.125</v>
      </c>
      <c r="C5704">
        <v>0.15873000000000001</v>
      </c>
      <c r="D5704">
        <v>0</v>
      </c>
    </row>
    <row r="5705" spans="1:4" x14ac:dyDescent="0.35">
      <c r="A5705" s="16" t="s">
        <v>5127</v>
      </c>
      <c r="B5705">
        <v>0.4703</v>
      </c>
      <c r="C5705">
        <v>1.2E-2</v>
      </c>
      <c r="D5705">
        <v>1.2E-2</v>
      </c>
    </row>
    <row r="5706" spans="1:4" x14ac:dyDescent="0.35">
      <c r="A5706" s="16" t="s">
        <v>5128</v>
      </c>
      <c r="B5706">
        <v>0</v>
      </c>
      <c r="C5706">
        <v>4.5300000000000002E-3</v>
      </c>
      <c r="D5706">
        <v>0</v>
      </c>
    </row>
    <row r="5707" spans="1:4" x14ac:dyDescent="0.35">
      <c r="A5707" s="16" t="s">
        <v>5129</v>
      </c>
      <c r="B5707">
        <v>0</v>
      </c>
      <c r="C5707">
        <v>4.5300000000000002E-3</v>
      </c>
      <c r="D5707">
        <v>0</v>
      </c>
    </row>
    <row r="5708" spans="1:4" x14ac:dyDescent="0.35">
      <c r="A5708" s="16" t="s">
        <v>5130</v>
      </c>
      <c r="B5708">
        <v>0.16700000000000001</v>
      </c>
      <c r="C5708">
        <v>2</v>
      </c>
      <c r="D5708">
        <v>0</v>
      </c>
    </row>
    <row r="5709" spans="1:4" x14ac:dyDescent="0.35">
      <c r="A5709" s="16" t="s">
        <v>5131</v>
      </c>
      <c r="B5709">
        <v>0</v>
      </c>
      <c r="C5709">
        <v>2.333E-2</v>
      </c>
      <c r="D5709">
        <v>2.333E-2</v>
      </c>
    </row>
    <row r="5710" spans="1:4" x14ac:dyDescent="0.35">
      <c r="A5710" s="16" t="s">
        <v>5132</v>
      </c>
      <c r="B5710">
        <v>0.33329999999999999</v>
      </c>
      <c r="C5710">
        <v>7.0200000000000002E-3</v>
      </c>
      <c r="D5710">
        <v>7.0200000000000002E-3</v>
      </c>
    </row>
    <row r="5711" spans="1:4" x14ac:dyDescent="0.35">
      <c r="A5711" s="16" t="s">
        <v>5133</v>
      </c>
      <c r="B5711">
        <v>0</v>
      </c>
      <c r="C5711">
        <v>4.5300000000000002E-3</v>
      </c>
      <c r="D5711">
        <v>0</v>
      </c>
    </row>
    <row r="5712" spans="1:4" x14ac:dyDescent="0.35">
      <c r="A5712" s="16">
        <v>105784</v>
      </c>
      <c r="B5712">
        <v>0</v>
      </c>
      <c r="C5712">
        <v>1.82E-3</v>
      </c>
      <c r="D5712">
        <v>0</v>
      </c>
    </row>
    <row r="5713" spans="1:4" x14ac:dyDescent="0.35">
      <c r="A5713" s="16" t="s">
        <v>5134</v>
      </c>
      <c r="B5713">
        <v>0.25</v>
      </c>
      <c r="C5713">
        <v>2.8029999999999999E-2</v>
      </c>
      <c r="D5713">
        <v>2.8029999999999999E-2</v>
      </c>
    </row>
    <row r="5714" spans="1:4" x14ac:dyDescent="0.35">
      <c r="A5714" s="16" t="s">
        <v>5135</v>
      </c>
      <c r="B5714">
        <v>0.16700000000000001</v>
      </c>
      <c r="C5714">
        <v>0.16</v>
      </c>
      <c r="D5714">
        <v>0</v>
      </c>
    </row>
    <row r="5715" spans="1:4" x14ac:dyDescent="0.35">
      <c r="A5715" s="16" t="s">
        <v>5136</v>
      </c>
      <c r="B5715">
        <v>0.16700000000000001</v>
      </c>
      <c r="C5715">
        <v>2.5</v>
      </c>
      <c r="D5715">
        <v>0</v>
      </c>
    </row>
    <row r="5716" spans="1:4" x14ac:dyDescent="0.35">
      <c r="A5716" s="16">
        <v>100051</v>
      </c>
      <c r="B5716">
        <v>0.33</v>
      </c>
      <c r="C5716">
        <v>1.41E-3</v>
      </c>
      <c r="D5716">
        <v>1.41E-3</v>
      </c>
    </row>
    <row r="5717" spans="1:4" x14ac:dyDescent="0.35">
      <c r="A5717" s="16" t="s">
        <v>5137</v>
      </c>
      <c r="B5717">
        <v>0</v>
      </c>
      <c r="C5717">
        <v>4.5300000000000002E-3</v>
      </c>
      <c r="D5717">
        <v>0</v>
      </c>
    </row>
    <row r="5718" spans="1:4" x14ac:dyDescent="0.35">
      <c r="A5718" s="16" t="s">
        <v>5138</v>
      </c>
      <c r="B5718">
        <v>0</v>
      </c>
      <c r="C5718">
        <v>8</v>
      </c>
      <c r="D5718">
        <v>0</v>
      </c>
    </row>
    <row r="5719" spans="1:4" x14ac:dyDescent="0.35">
      <c r="A5719" s="16" t="s">
        <v>5139</v>
      </c>
      <c r="B5719">
        <v>0.25</v>
      </c>
      <c r="C5719">
        <v>0.33723999999999998</v>
      </c>
      <c r="D5719">
        <v>0</v>
      </c>
    </row>
    <row r="5720" spans="1:4" x14ac:dyDescent="0.35">
      <c r="A5720" s="16" t="s">
        <v>5140</v>
      </c>
      <c r="B5720">
        <v>0.1</v>
      </c>
      <c r="C5720">
        <v>0.02</v>
      </c>
      <c r="D5720">
        <v>0.02</v>
      </c>
    </row>
    <row r="5721" spans="1:4" x14ac:dyDescent="0.35">
      <c r="A5721" s="16" t="s">
        <v>5141</v>
      </c>
      <c r="B5721">
        <v>0</v>
      </c>
      <c r="C5721">
        <v>4.5300000000000002E-3</v>
      </c>
      <c r="D5721">
        <v>0</v>
      </c>
    </row>
    <row r="5722" spans="1:4" x14ac:dyDescent="0.35">
      <c r="A5722" s="16" t="s">
        <v>5142</v>
      </c>
      <c r="B5722">
        <v>0.25</v>
      </c>
      <c r="C5722">
        <v>6</v>
      </c>
      <c r="D5722">
        <v>0</v>
      </c>
    </row>
    <row r="5723" spans="1:4" x14ac:dyDescent="0.35">
      <c r="A5723" s="16" t="s">
        <v>5143</v>
      </c>
      <c r="B5723">
        <v>0.16700000000000001</v>
      </c>
      <c r="C5723">
        <v>0.16</v>
      </c>
      <c r="D5723">
        <v>0</v>
      </c>
    </row>
    <row r="5724" spans="1:4" x14ac:dyDescent="0.35">
      <c r="A5724" s="16" t="s">
        <v>5144</v>
      </c>
      <c r="B5724">
        <v>0.16700000000000001</v>
      </c>
      <c r="C5724">
        <v>4</v>
      </c>
      <c r="D5724">
        <v>0</v>
      </c>
    </row>
    <row r="5725" spans="1:4" x14ac:dyDescent="0.35">
      <c r="A5725" s="16" t="s">
        <v>5145</v>
      </c>
      <c r="B5725">
        <v>0.16700000000000001</v>
      </c>
      <c r="C5725">
        <v>0.60711000000000004</v>
      </c>
      <c r="D5725">
        <v>0</v>
      </c>
    </row>
    <row r="5726" spans="1:4" x14ac:dyDescent="0.35">
      <c r="A5726" s="16">
        <v>104491</v>
      </c>
      <c r="B5726">
        <v>0.125</v>
      </c>
      <c r="C5726">
        <v>0.21623000000000001</v>
      </c>
      <c r="D5726">
        <v>0</v>
      </c>
    </row>
    <row r="5727" spans="1:4" x14ac:dyDescent="0.35">
      <c r="A5727" s="16" t="s">
        <v>5146</v>
      </c>
      <c r="B5727">
        <v>0</v>
      </c>
      <c r="C5727">
        <v>1.4679500000000001</v>
      </c>
      <c r="D5727">
        <v>0</v>
      </c>
    </row>
    <row r="5728" spans="1:4" x14ac:dyDescent="0.35">
      <c r="A5728" s="16" t="s">
        <v>5147</v>
      </c>
      <c r="B5728">
        <v>0</v>
      </c>
      <c r="C5728">
        <v>4.5300000000000002E-3</v>
      </c>
      <c r="D5728">
        <v>0</v>
      </c>
    </row>
    <row r="5729" spans="1:4" x14ac:dyDescent="0.35">
      <c r="A5729" s="16" t="s">
        <v>5148</v>
      </c>
      <c r="B5729">
        <v>0.17</v>
      </c>
      <c r="C5729">
        <v>1.72</v>
      </c>
      <c r="D5729">
        <v>0</v>
      </c>
    </row>
    <row r="5730" spans="1:4" x14ac:dyDescent="0.35">
      <c r="A5730" s="16" t="s">
        <v>5149</v>
      </c>
      <c r="B5730">
        <v>0.35</v>
      </c>
      <c r="C5730">
        <v>6</v>
      </c>
      <c r="D5730">
        <v>0</v>
      </c>
    </row>
    <row r="5731" spans="1:4" x14ac:dyDescent="0.35">
      <c r="A5731" s="16" t="s">
        <v>5150</v>
      </c>
      <c r="B5731">
        <v>1.0832999999999999</v>
      </c>
      <c r="C5731">
        <v>0.22</v>
      </c>
      <c r="D5731">
        <v>0.22</v>
      </c>
    </row>
    <row r="5732" spans="1:4" x14ac:dyDescent="0.35">
      <c r="A5732" s="16" t="s">
        <v>5151</v>
      </c>
      <c r="B5732">
        <v>0</v>
      </c>
      <c r="C5732">
        <v>4.5300000000000002E-3</v>
      </c>
      <c r="D5732">
        <v>0</v>
      </c>
    </row>
    <row r="5733" spans="1:4" x14ac:dyDescent="0.35">
      <c r="A5733" s="16" t="s">
        <v>5152</v>
      </c>
      <c r="B5733">
        <v>0.21</v>
      </c>
      <c r="C5733">
        <v>0.65</v>
      </c>
      <c r="D5733">
        <v>0</v>
      </c>
    </row>
    <row r="5734" spans="1:4" x14ac:dyDescent="0.35">
      <c r="A5734" s="16" t="s">
        <v>5153</v>
      </c>
      <c r="B5734">
        <v>0.21</v>
      </c>
      <c r="C5734">
        <v>8.3300000000000006E-3</v>
      </c>
      <c r="D5734">
        <v>8.3300000000000006E-3</v>
      </c>
    </row>
    <row r="5735" spans="1:4" x14ac:dyDescent="0.35">
      <c r="A5735" s="16" t="s">
        <v>5154</v>
      </c>
      <c r="B5735">
        <v>0.25</v>
      </c>
      <c r="C5735">
        <v>0.1</v>
      </c>
      <c r="D5735">
        <v>0.1</v>
      </c>
    </row>
    <row r="5736" spans="1:4" x14ac:dyDescent="0.35">
      <c r="A5736" s="16" t="s">
        <v>5155</v>
      </c>
      <c r="B5736">
        <v>0</v>
      </c>
      <c r="C5736">
        <v>4.5300000000000002E-3</v>
      </c>
      <c r="D5736">
        <v>0</v>
      </c>
    </row>
    <row r="5737" spans="1:4" x14ac:dyDescent="0.35">
      <c r="A5737" s="16" t="s">
        <v>5156</v>
      </c>
      <c r="B5737">
        <v>0</v>
      </c>
      <c r="C5737">
        <v>4.5300000000000002E-3</v>
      </c>
      <c r="D5737">
        <v>0</v>
      </c>
    </row>
    <row r="5738" spans="1:4" x14ac:dyDescent="0.35">
      <c r="A5738" s="16" t="s">
        <v>5157</v>
      </c>
      <c r="B5738">
        <v>0</v>
      </c>
      <c r="C5738">
        <v>0</v>
      </c>
      <c r="D5738">
        <v>0</v>
      </c>
    </row>
    <row r="5739" spans="1:4" x14ac:dyDescent="0.35">
      <c r="A5739" s="16" t="s">
        <v>5158</v>
      </c>
      <c r="B5739">
        <v>0.17</v>
      </c>
      <c r="C5739">
        <v>1.5</v>
      </c>
      <c r="D5739">
        <v>0</v>
      </c>
    </row>
    <row r="5740" spans="1:4" x14ac:dyDescent="0.35">
      <c r="A5740" s="16" t="s">
        <v>5159</v>
      </c>
      <c r="B5740">
        <v>0.17</v>
      </c>
      <c r="C5740">
        <v>2</v>
      </c>
      <c r="D5740">
        <v>0</v>
      </c>
    </row>
    <row r="5741" spans="1:4" x14ac:dyDescent="0.35">
      <c r="A5741" s="16" t="s">
        <v>5160</v>
      </c>
      <c r="B5741">
        <v>0.21</v>
      </c>
      <c r="C5741">
        <v>0.20399999999999999</v>
      </c>
      <c r="D5741">
        <v>0</v>
      </c>
    </row>
    <row r="5742" spans="1:4" x14ac:dyDescent="0.35">
      <c r="A5742" s="16" t="s">
        <v>5161</v>
      </c>
      <c r="B5742">
        <v>0.16700000000000001</v>
      </c>
      <c r="C5742">
        <v>5.52501</v>
      </c>
      <c r="D5742">
        <v>0</v>
      </c>
    </row>
    <row r="5743" spans="1:4" x14ac:dyDescent="0.35">
      <c r="A5743" s="16" t="s">
        <v>5162</v>
      </c>
      <c r="B5743">
        <v>0</v>
      </c>
      <c r="C5743">
        <v>4.5300000000000002E-3</v>
      </c>
      <c r="D5743">
        <v>0</v>
      </c>
    </row>
    <row r="5744" spans="1:4" x14ac:dyDescent="0.35">
      <c r="A5744" s="16" t="s">
        <v>5163</v>
      </c>
      <c r="B5744">
        <v>0</v>
      </c>
      <c r="C5744">
        <v>4.5300000000000002E-3</v>
      </c>
      <c r="D5744">
        <v>0</v>
      </c>
    </row>
    <row r="5745" spans="1:4" x14ac:dyDescent="0.35">
      <c r="A5745" s="16" t="s">
        <v>5164</v>
      </c>
      <c r="B5745">
        <v>0</v>
      </c>
      <c r="C5745">
        <v>8.3300000000000006E-3</v>
      </c>
      <c r="D5745">
        <v>2.7799999999999999E-3</v>
      </c>
    </row>
    <row r="5746" spans="1:4" x14ac:dyDescent="0.35">
      <c r="A5746" s="16">
        <v>101893</v>
      </c>
      <c r="B5746">
        <v>8.3000000000000004E-2</v>
      </c>
      <c r="C5746">
        <v>8.3000000000000004E-2</v>
      </c>
      <c r="D5746">
        <v>0</v>
      </c>
    </row>
    <row r="5747" spans="1:4" x14ac:dyDescent="0.35">
      <c r="A5747" s="16" t="s">
        <v>5165</v>
      </c>
      <c r="B5747">
        <v>0.25</v>
      </c>
      <c r="C5747">
        <v>0.23019999999999999</v>
      </c>
      <c r="D5747">
        <v>0.10536</v>
      </c>
    </row>
    <row r="5748" spans="1:4" x14ac:dyDescent="0.35">
      <c r="A5748" s="16" t="s">
        <v>5166</v>
      </c>
      <c r="B5748">
        <v>0</v>
      </c>
      <c r="C5748">
        <v>1.468E-2</v>
      </c>
      <c r="D5748">
        <v>0</v>
      </c>
    </row>
    <row r="5749" spans="1:4" x14ac:dyDescent="0.35">
      <c r="A5749" s="16" t="s">
        <v>5167</v>
      </c>
      <c r="B5749">
        <v>0</v>
      </c>
      <c r="C5749">
        <v>8.8999999999999995E-4</v>
      </c>
      <c r="D5749">
        <v>0</v>
      </c>
    </row>
    <row r="5750" spans="1:4" x14ac:dyDescent="0.35">
      <c r="A5750" s="16" t="s">
        <v>5168</v>
      </c>
      <c r="B5750">
        <v>0.17</v>
      </c>
      <c r="C5750">
        <v>2.5</v>
      </c>
      <c r="D5750">
        <v>0</v>
      </c>
    </row>
    <row r="5751" spans="1:4" x14ac:dyDescent="0.35">
      <c r="A5751" s="16" t="s">
        <v>5169</v>
      </c>
      <c r="B5751">
        <v>0.33</v>
      </c>
      <c r="C5751">
        <v>5</v>
      </c>
      <c r="D5751">
        <v>0</v>
      </c>
    </row>
    <row r="5752" spans="1:4" x14ac:dyDescent="0.35">
      <c r="A5752" s="16" t="s">
        <v>5170</v>
      </c>
      <c r="B5752">
        <v>0.25</v>
      </c>
      <c r="C5752">
        <v>3.3340000000000001</v>
      </c>
      <c r="D5752">
        <v>0</v>
      </c>
    </row>
    <row r="5753" spans="1:4" x14ac:dyDescent="0.35">
      <c r="A5753" s="16" t="s">
        <v>5171</v>
      </c>
      <c r="B5753">
        <v>0.1</v>
      </c>
      <c r="C5753">
        <v>4.1669999999999999E-2</v>
      </c>
      <c r="D5753">
        <v>4.1669999999999999E-2</v>
      </c>
    </row>
    <row r="5754" spans="1:4" x14ac:dyDescent="0.35">
      <c r="A5754" s="16" t="s">
        <v>292</v>
      </c>
      <c r="B5754">
        <v>0.75029999999999997</v>
      </c>
      <c r="C5754">
        <v>2.8240000000000001E-2</v>
      </c>
      <c r="D5754">
        <v>2.8240000000000001E-2</v>
      </c>
    </row>
    <row r="5755" spans="1:4" x14ac:dyDescent="0.35">
      <c r="A5755" s="16">
        <v>66886</v>
      </c>
      <c r="B5755">
        <v>0</v>
      </c>
      <c r="C5755">
        <v>0.33400000000000002</v>
      </c>
      <c r="D5755">
        <v>0</v>
      </c>
    </row>
    <row r="5756" spans="1:4" x14ac:dyDescent="0.35">
      <c r="A5756" s="16" t="s">
        <v>5172</v>
      </c>
      <c r="B5756">
        <v>0</v>
      </c>
      <c r="C5756">
        <v>4.5300000000000002E-3</v>
      </c>
      <c r="D5756">
        <v>0</v>
      </c>
    </row>
    <row r="5757" spans="1:4" x14ac:dyDescent="0.35">
      <c r="A5757" s="16" t="s">
        <v>5173</v>
      </c>
      <c r="B5757">
        <v>0.125</v>
      </c>
      <c r="C5757">
        <v>0.5</v>
      </c>
      <c r="D5757">
        <v>0</v>
      </c>
    </row>
    <row r="5758" spans="1:4" x14ac:dyDescent="0.35">
      <c r="A5758" s="16" t="s">
        <v>5174</v>
      </c>
      <c r="B5758">
        <v>0.16700000000000001</v>
      </c>
      <c r="C5758">
        <v>0.45</v>
      </c>
      <c r="D5758">
        <v>0</v>
      </c>
    </row>
    <row r="5759" spans="1:4" x14ac:dyDescent="0.35">
      <c r="A5759" s="16" t="s">
        <v>5175</v>
      </c>
      <c r="B5759">
        <v>0.16700000000000001</v>
      </c>
      <c r="C5759">
        <v>0.66415999999999997</v>
      </c>
      <c r="D5759">
        <v>0</v>
      </c>
    </row>
    <row r="5760" spans="1:4" x14ac:dyDescent="0.35">
      <c r="A5760" s="16" t="s">
        <v>5176</v>
      </c>
      <c r="B5760">
        <v>0</v>
      </c>
      <c r="C5760">
        <v>4.5300000000000002E-3</v>
      </c>
      <c r="D5760">
        <v>0</v>
      </c>
    </row>
    <row r="5761" spans="1:4" x14ac:dyDescent="0.35">
      <c r="A5761" s="16">
        <v>104020</v>
      </c>
      <c r="B5761">
        <v>0.25</v>
      </c>
      <c r="C5761">
        <v>1.6660000000000001E-2</v>
      </c>
      <c r="D5761">
        <v>1.6660000000000001E-2</v>
      </c>
    </row>
    <row r="5762" spans="1:4" x14ac:dyDescent="0.35">
      <c r="A5762" s="16">
        <v>105148</v>
      </c>
      <c r="B5762">
        <v>1.0832999999999999</v>
      </c>
      <c r="C5762">
        <v>0.10152</v>
      </c>
      <c r="D5762">
        <v>0.10152</v>
      </c>
    </row>
    <row r="5763" spans="1:4" x14ac:dyDescent="0.35">
      <c r="A5763" s="22">
        <v>24108</v>
      </c>
      <c r="B5763">
        <v>0</v>
      </c>
      <c r="C5763">
        <v>9.6000000000000002E-2</v>
      </c>
      <c r="D5763">
        <v>9.6000000000000002E-2</v>
      </c>
    </row>
    <row r="5764" spans="1:4" x14ac:dyDescent="0.35">
      <c r="A5764" s="16" t="s">
        <v>5177</v>
      </c>
      <c r="B5764">
        <v>0.67</v>
      </c>
      <c r="C5764">
        <v>2.9170000000000001E-2</v>
      </c>
      <c r="D5764">
        <v>2.9170000000000001E-2</v>
      </c>
    </row>
    <row r="5765" spans="1:4" x14ac:dyDescent="0.35">
      <c r="A5765" s="16">
        <v>103945</v>
      </c>
      <c r="B5765">
        <v>0.1663</v>
      </c>
      <c r="C5765">
        <v>0.16633000000000001</v>
      </c>
      <c r="D5765">
        <v>0.1663</v>
      </c>
    </row>
    <row r="5766" spans="1:4" x14ac:dyDescent="0.35">
      <c r="A5766" s="16">
        <v>104465</v>
      </c>
      <c r="B5766">
        <v>0.6633</v>
      </c>
      <c r="C5766">
        <v>3.1579999999999997E-2</v>
      </c>
      <c r="D5766">
        <v>3.1579999999999997E-2</v>
      </c>
    </row>
    <row r="5767" spans="1:4" x14ac:dyDescent="0.35">
      <c r="A5767" s="16" t="s">
        <v>5178</v>
      </c>
      <c r="B5767">
        <v>0.1</v>
      </c>
      <c r="C5767">
        <v>0.02</v>
      </c>
      <c r="D5767">
        <v>0.02</v>
      </c>
    </row>
    <row r="5768" spans="1:4" x14ac:dyDescent="0.35">
      <c r="A5768" s="16" t="s">
        <v>5179</v>
      </c>
      <c r="B5768">
        <v>0.5</v>
      </c>
      <c r="C5768">
        <v>10</v>
      </c>
      <c r="D5768">
        <v>0</v>
      </c>
    </row>
    <row r="5769" spans="1:4" x14ac:dyDescent="0.35">
      <c r="A5769" s="16" t="s">
        <v>5180</v>
      </c>
      <c r="B5769">
        <v>0.16700000000000001</v>
      </c>
      <c r="C5769">
        <v>0.47593000000000002</v>
      </c>
      <c r="D5769">
        <v>0</v>
      </c>
    </row>
    <row r="5770" spans="1:4" x14ac:dyDescent="0.35">
      <c r="A5770" s="16" t="s">
        <v>5181</v>
      </c>
      <c r="B5770">
        <v>0.125</v>
      </c>
      <c r="C5770">
        <v>2.2000000000000002</v>
      </c>
      <c r="D5770">
        <v>0</v>
      </c>
    </row>
    <row r="5771" spans="1:4" x14ac:dyDescent="0.35">
      <c r="A5771" s="16" t="s">
        <v>5182</v>
      </c>
      <c r="B5771">
        <v>0.5</v>
      </c>
      <c r="C5771">
        <v>4</v>
      </c>
      <c r="D5771">
        <v>0</v>
      </c>
    </row>
    <row r="5772" spans="1:4" x14ac:dyDescent="0.35">
      <c r="A5772" s="16" t="s">
        <v>171</v>
      </c>
      <c r="B5772">
        <v>0.125</v>
      </c>
      <c r="C5772">
        <v>3.3000000000000002E-2</v>
      </c>
      <c r="D5772">
        <v>0</v>
      </c>
    </row>
    <row r="5773" spans="1:4" x14ac:dyDescent="0.35">
      <c r="A5773" s="22">
        <v>44723</v>
      </c>
      <c r="B5773">
        <v>0.74729999999999996</v>
      </c>
      <c r="C5773">
        <v>7.5009999999999993E-2</v>
      </c>
      <c r="D5773">
        <v>7.5009999999999993E-2</v>
      </c>
    </row>
    <row r="5774" spans="1:4" x14ac:dyDescent="0.35">
      <c r="A5774" s="16" t="s">
        <v>5183</v>
      </c>
      <c r="B5774">
        <v>0.125</v>
      </c>
      <c r="C5774">
        <v>0.14541999999999999</v>
      </c>
      <c r="D5774">
        <v>0</v>
      </c>
    </row>
    <row r="5775" spans="1:4" x14ac:dyDescent="0.35">
      <c r="A5775" s="16" t="s">
        <v>5184</v>
      </c>
      <c r="B5775">
        <v>0</v>
      </c>
      <c r="C5775">
        <v>1.7600000000000001E-2</v>
      </c>
      <c r="D5775">
        <v>0</v>
      </c>
    </row>
    <row r="5776" spans="1:4" x14ac:dyDescent="0.35">
      <c r="A5776" s="16" t="s">
        <v>5185</v>
      </c>
      <c r="B5776">
        <v>0.25</v>
      </c>
      <c r="C5776">
        <v>3.3</v>
      </c>
      <c r="D5776">
        <v>0</v>
      </c>
    </row>
    <row r="5777" spans="1:4" x14ac:dyDescent="0.35">
      <c r="A5777" s="16" t="s">
        <v>5186</v>
      </c>
      <c r="B5777">
        <v>0.16700000000000001</v>
      </c>
      <c r="C5777">
        <v>9.1670000000000001E-2</v>
      </c>
      <c r="D5777">
        <v>9.1670000000000001E-2</v>
      </c>
    </row>
    <row r="5778" spans="1:4" x14ac:dyDescent="0.35">
      <c r="A5778" s="16" t="s">
        <v>5187</v>
      </c>
      <c r="B5778">
        <v>0</v>
      </c>
      <c r="C5778">
        <v>4.5300000000000002E-3</v>
      </c>
      <c r="D5778">
        <v>0</v>
      </c>
    </row>
    <row r="5779" spans="1:4" x14ac:dyDescent="0.35">
      <c r="A5779" s="16" t="s">
        <v>5188</v>
      </c>
      <c r="B5779">
        <v>0</v>
      </c>
      <c r="C5779">
        <v>4.5300000000000002E-3</v>
      </c>
      <c r="D5779">
        <v>0</v>
      </c>
    </row>
    <row r="5780" spans="1:4" x14ac:dyDescent="0.35">
      <c r="A5780" s="16">
        <v>99072</v>
      </c>
      <c r="B5780">
        <v>0</v>
      </c>
      <c r="C5780">
        <v>0.22974</v>
      </c>
      <c r="D5780">
        <v>0</v>
      </c>
    </row>
    <row r="5781" spans="1:4" x14ac:dyDescent="0.35">
      <c r="A5781" s="16" t="s">
        <v>5189</v>
      </c>
      <c r="B5781">
        <v>0.125</v>
      </c>
      <c r="C5781">
        <v>0.45</v>
      </c>
      <c r="D5781">
        <v>0</v>
      </c>
    </row>
    <row r="5782" spans="1:4" x14ac:dyDescent="0.35">
      <c r="A5782" s="16" t="s">
        <v>5190</v>
      </c>
      <c r="B5782">
        <v>0.16700000000000001</v>
      </c>
      <c r="C5782">
        <v>2.0779000000000001</v>
      </c>
      <c r="D5782">
        <v>0</v>
      </c>
    </row>
    <row r="5783" spans="1:4" x14ac:dyDescent="0.35">
      <c r="A5783" s="16" t="s">
        <v>56</v>
      </c>
      <c r="B5783">
        <v>0.33</v>
      </c>
      <c r="C5783">
        <v>0.13</v>
      </c>
      <c r="D5783">
        <v>0</v>
      </c>
    </row>
    <row r="5784" spans="1:4" x14ac:dyDescent="0.35">
      <c r="A5784" s="16">
        <v>100319</v>
      </c>
      <c r="B5784">
        <v>0.25</v>
      </c>
      <c r="C5784">
        <v>0.1</v>
      </c>
      <c r="D5784">
        <v>0.1</v>
      </c>
    </row>
    <row r="5785" spans="1:4" x14ac:dyDescent="0.35">
      <c r="A5785" s="16" t="s">
        <v>5191</v>
      </c>
      <c r="B5785">
        <v>0</v>
      </c>
      <c r="C5785">
        <v>4.5300000000000002E-3</v>
      </c>
      <c r="D5785">
        <v>0</v>
      </c>
    </row>
    <row r="5786" spans="1:4" x14ac:dyDescent="0.35">
      <c r="A5786" s="16">
        <v>101310</v>
      </c>
      <c r="B5786">
        <v>1</v>
      </c>
      <c r="C5786">
        <v>2.8389999999999999E-2</v>
      </c>
      <c r="D5786">
        <v>2.8389999999999999E-2</v>
      </c>
    </row>
    <row r="5787" spans="1:4" x14ac:dyDescent="0.35">
      <c r="A5787" s="16" t="s">
        <v>5192</v>
      </c>
      <c r="B5787">
        <v>0.6633</v>
      </c>
      <c r="C5787">
        <v>2.0899999999999998E-2</v>
      </c>
      <c r="D5787">
        <v>2.0899999999999998E-2</v>
      </c>
    </row>
    <row r="5788" spans="1:4" x14ac:dyDescent="0.35">
      <c r="A5788" s="16" t="s">
        <v>5193</v>
      </c>
      <c r="B5788">
        <v>0</v>
      </c>
      <c r="C5788">
        <v>6.3400000000000001E-3</v>
      </c>
      <c r="D5788">
        <v>0</v>
      </c>
    </row>
    <row r="5789" spans="1:4" x14ac:dyDescent="0.35">
      <c r="A5789" s="16" t="s">
        <v>5194</v>
      </c>
      <c r="B5789">
        <v>0</v>
      </c>
      <c r="C5789">
        <v>3.9719999999999998E-2</v>
      </c>
      <c r="D5789">
        <v>3.5189999999999999E-2</v>
      </c>
    </row>
    <row r="5790" spans="1:4" x14ac:dyDescent="0.35">
      <c r="A5790" s="16" t="s">
        <v>5195</v>
      </c>
      <c r="B5790">
        <v>0.185</v>
      </c>
      <c r="C5790">
        <v>0.85541999999999996</v>
      </c>
      <c r="D5790">
        <v>0</v>
      </c>
    </row>
    <row r="5791" spans="1:4" x14ac:dyDescent="0.35">
      <c r="A5791" s="16" t="s">
        <v>5196</v>
      </c>
      <c r="B5791">
        <v>0.17</v>
      </c>
      <c r="C5791">
        <v>2.2000000000000002</v>
      </c>
      <c r="D5791">
        <v>0</v>
      </c>
    </row>
    <row r="5792" spans="1:4" x14ac:dyDescent="0.35">
      <c r="A5792" s="16" t="s">
        <v>269</v>
      </c>
      <c r="B5792">
        <v>0.16700000000000001</v>
      </c>
      <c r="C5792">
        <v>1.35792</v>
      </c>
      <c r="D5792">
        <v>0</v>
      </c>
    </row>
    <row r="5793" spans="1:4" x14ac:dyDescent="0.35">
      <c r="A5793" s="16" t="s">
        <v>5197</v>
      </c>
      <c r="B5793">
        <v>0.16700000000000001</v>
      </c>
      <c r="C5793">
        <v>3.6</v>
      </c>
      <c r="D5793">
        <v>0</v>
      </c>
    </row>
    <row r="5794" spans="1:4" x14ac:dyDescent="0.35">
      <c r="A5794" s="16" t="s">
        <v>5198</v>
      </c>
      <c r="B5794">
        <v>8.3000000000000004E-2</v>
      </c>
      <c r="C5794">
        <v>0.38</v>
      </c>
      <c r="D5794">
        <v>0</v>
      </c>
    </row>
    <row r="5795" spans="1:4" x14ac:dyDescent="0.35">
      <c r="A5795" s="16" t="s">
        <v>5199</v>
      </c>
      <c r="B5795">
        <v>0</v>
      </c>
      <c r="C5795">
        <v>0</v>
      </c>
      <c r="D5795">
        <v>0</v>
      </c>
    </row>
    <row r="5796" spans="1:4" x14ac:dyDescent="0.35">
      <c r="A5796" s="16" t="s">
        <v>5200</v>
      </c>
      <c r="B5796">
        <v>0</v>
      </c>
      <c r="C5796">
        <v>0.31</v>
      </c>
      <c r="D5796">
        <v>0.31</v>
      </c>
    </row>
    <row r="5797" spans="1:4" x14ac:dyDescent="0.35">
      <c r="A5797" s="16" t="s">
        <v>5201</v>
      </c>
      <c r="B5797">
        <v>0</v>
      </c>
      <c r="C5797">
        <v>4.5300000000000002E-3</v>
      </c>
      <c r="D5797">
        <v>0</v>
      </c>
    </row>
    <row r="5798" spans="1:4" x14ac:dyDescent="0.35">
      <c r="A5798" s="16" t="s">
        <v>5202</v>
      </c>
      <c r="B5798">
        <v>0</v>
      </c>
      <c r="C5798">
        <v>2.7100000000000002E-3</v>
      </c>
      <c r="D5798">
        <v>0</v>
      </c>
    </row>
    <row r="5799" spans="1:4" x14ac:dyDescent="0.35">
      <c r="A5799" s="16" t="s">
        <v>5203</v>
      </c>
      <c r="B5799">
        <v>0.17</v>
      </c>
      <c r="C5799">
        <v>1.59619</v>
      </c>
      <c r="D5799">
        <v>0</v>
      </c>
    </row>
    <row r="5800" spans="1:4" x14ac:dyDescent="0.35">
      <c r="A5800" s="16" t="s">
        <v>5204</v>
      </c>
      <c r="B5800">
        <v>0.21</v>
      </c>
      <c r="C5800">
        <v>0.23438000000000001</v>
      </c>
      <c r="D5800">
        <v>0</v>
      </c>
    </row>
    <row r="5801" spans="1:4" x14ac:dyDescent="0.35">
      <c r="A5801" s="16" t="s">
        <v>5205</v>
      </c>
      <c r="B5801">
        <v>0</v>
      </c>
      <c r="C5801">
        <v>4.5300000000000002E-3</v>
      </c>
      <c r="D5801">
        <v>0</v>
      </c>
    </row>
    <row r="5802" spans="1:4" x14ac:dyDescent="0.35">
      <c r="A5802" s="16">
        <v>101179</v>
      </c>
      <c r="B5802">
        <v>0.16667000000000001</v>
      </c>
      <c r="C5802">
        <v>1.6670000000000001E-2</v>
      </c>
      <c r="D5802">
        <v>1.6670000000000001E-2</v>
      </c>
    </row>
    <row r="5803" spans="1:4" x14ac:dyDescent="0.35">
      <c r="A5803" s="16" t="s">
        <v>5206</v>
      </c>
      <c r="B5803">
        <v>0</v>
      </c>
      <c r="C5803">
        <v>1.8689999999999998E-2</v>
      </c>
      <c r="D5803">
        <v>0</v>
      </c>
    </row>
    <row r="5804" spans="1:4" x14ac:dyDescent="0.35">
      <c r="A5804" s="16" t="s">
        <v>5207</v>
      </c>
      <c r="B5804">
        <v>0.16700000000000001</v>
      </c>
      <c r="C5804">
        <v>2.86795</v>
      </c>
      <c r="D5804">
        <v>0</v>
      </c>
    </row>
    <row r="5805" spans="1:4" x14ac:dyDescent="0.35">
      <c r="A5805" s="16" t="s">
        <v>5208</v>
      </c>
      <c r="B5805">
        <v>0.25</v>
      </c>
      <c r="C5805">
        <v>0.25</v>
      </c>
      <c r="D5805">
        <v>0</v>
      </c>
    </row>
    <row r="5806" spans="1:4" x14ac:dyDescent="0.35">
      <c r="A5806" s="16" t="s">
        <v>5209</v>
      </c>
      <c r="B5806">
        <v>0.33</v>
      </c>
      <c r="C5806">
        <v>3</v>
      </c>
      <c r="D5806">
        <v>0</v>
      </c>
    </row>
    <row r="5807" spans="1:4" x14ac:dyDescent="0.35">
      <c r="A5807" s="16">
        <v>100306</v>
      </c>
      <c r="B5807">
        <v>0.58930000000000005</v>
      </c>
      <c r="C5807">
        <v>1.375E-2</v>
      </c>
      <c r="D5807">
        <v>1.375E-2</v>
      </c>
    </row>
    <row r="5808" spans="1:4" x14ac:dyDescent="0.35">
      <c r="A5808" s="16">
        <v>100315</v>
      </c>
      <c r="B5808">
        <v>0.17</v>
      </c>
      <c r="C5808">
        <v>1.111E-2</v>
      </c>
      <c r="D5808">
        <v>1.111E-2</v>
      </c>
    </row>
    <row r="5809" spans="1:4" x14ac:dyDescent="0.35">
      <c r="A5809" s="16" t="s">
        <v>5210</v>
      </c>
      <c r="B5809">
        <v>8.3000000000000004E-2</v>
      </c>
      <c r="C5809">
        <v>0.219</v>
      </c>
      <c r="D5809">
        <v>0</v>
      </c>
    </row>
    <row r="5810" spans="1:4" x14ac:dyDescent="0.35">
      <c r="A5810" s="16" t="s">
        <v>5211</v>
      </c>
      <c r="B5810">
        <v>0.17</v>
      </c>
      <c r="C5810">
        <v>3.1982200000000001</v>
      </c>
      <c r="D5810">
        <v>0</v>
      </c>
    </row>
    <row r="5811" spans="1:4" x14ac:dyDescent="0.35">
      <c r="A5811" s="16" t="s">
        <v>5212</v>
      </c>
      <c r="B5811">
        <v>0.17</v>
      </c>
      <c r="C5811">
        <v>4.0579599999999996</v>
      </c>
      <c r="D5811">
        <v>0</v>
      </c>
    </row>
    <row r="5812" spans="1:4" x14ac:dyDescent="0.35">
      <c r="A5812" s="16" t="s">
        <v>5213</v>
      </c>
      <c r="B5812">
        <v>0.25</v>
      </c>
      <c r="C5812">
        <v>3.3340000000000001</v>
      </c>
      <c r="D5812">
        <v>0</v>
      </c>
    </row>
    <row r="5813" spans="1:4" x14ac:dyDescent="0.35">
      <c r="A5813" s="16" t="s">
        <v>5214</v>
      </c>
      <c r="B5813">
        <v>0.21</v>
      </c>
      <c r="C5813">
        <v>0.65</v>
      </c>
      <c r="D5813">
        <v>0</v>
      </c>
    </row>
    <row r="5814" spans="1:4" x14ac:dyDescent="0.35">
      <c r="A5814" s="16" t="s">
        <v>5215</v>
      </c>
      <c r="B5814">
        <v>0.21</v>
      </c>
      <c r="C5814">
        <v>0.65452999999999995</v>
      </c>
      <c r="D5814">
        <v>0</v>
      </c>
    </row>
    <row r="5815" spans="1:4" x14ac:dyDescent="0.35">
      <c r="A5815" s="16" t="s">
        <v>5216</v>
      </c>
      <c r="B5815">
        <v>0</v>
      </c>
      <c r="C5815">
        <v>0</v>
      </c>
      <c r="D5815">
        <v>0</v>
      </c>
    </row>
    <row r="5816" spans="1:4" x14ac:dyDescent="0.35">
      <c r="A5816" s="16" t="s">
        <v>5217</v>
      </c>
      <c r="B5816">
        <v>0</v>
      </c>
      <c r="C5816">
        <v>2.5729999999999999E-2</v>
      </c>
      <c r="D5816">
        <v>0</v>
      </c>
    </row>
    <row r="5817" spans="1:4" x14ac:dyDescent="0.35">
      <c r="A5817" s="16" t="s">
        <v>5218</v>
      </c>
      <c r="B5817">
        <v>0</v>
      </c>
      <c r="C5817">
        <v>7.2480000000000003E-2</v>
      </c>
      <c r="D5817">
        <v>0</v>
      </c>
    </row>
    <row r="5818" spans="1:4" x14ac:dyDescent="0.35">
      <c r="A5818" s="16">
        <v>105196</v>
      </c>
      <c r="B5818">
        <v>0.64629999999999999</v>
      </c>
      <c r="C5818">
        <v>6.43E-3</v>
      </c>
      <c r="D5818">
        <v>6.43E-3</v>
      </c>
    </row>
    <row r="5819" spans="1:4" x14ac:dyDescent="0.35">
      <c r="A5819" s="16" t="s">
        <v>5219</v>
      </c>
      <c r="B5819">
        <v>0</v>
      </c>
      <c r="C5819">
        <v>4.5300000000000002E-3</v>
      </c>
      <c r="D5819">
        <v>0</v>
      </c>
    </row>
    <row r="5820" spans="1:4" x14ac:dyDescent="0.35">
      <c r="A5820" s="16" t="s">
        <v>5220</v>
      </c>
      <c r="B5820">
        <v>0</v>
      </c>
      <c r="C5820">
        <v>4.5300000000000002E-3</v>
      </c>
      <c r="D5820">
        <v>0</v>
      </c>
    </row>
    <row r="5821" spans="1:4" x14ac:dyDescent="0.35">
      <c r="A5821" s="16" t="s">
        <v>5221</v>
      </c>
      <c r="B5821">
        <v>0.17</v>
      </c>
      <c r="C5821">
        <v>1.7</v>
      </c>
      <c r="D5821">
        <v>0</v>
      </c>
    </row>
    <row r="5822" spans="1:4" x14ac:dyDescent="0.35">
      <c r="A5822" s="16" t="s">
        <v>5222</v>
      </c>
      <c r="B5822">
        <v>0.17</v>
      </c>
      <c r="C5822">
        <v>3</v>
      </c>
      <c r="D5822">
        <v>0</v>
      </c>
    </row>
    <row r="5823" spans="1:4" x14ac:dyDescent="0.35">
      <c r="A5823" s="16" t="s">
        <v>66</v>
      </c>
      <c r="B5823">
        <v>0.125</v>
      </c>
      <c r="C5823">
        <v>0.13994999999999999</v>
      </c>
      <c r="D5823">
        <v>0</v>
      </c>
    </row>
    <row r="5824" spans="1:4" x14ac:dyDescent="0.35">
      <c r="A5824" s="16">
        <v>105040</v>
      </c>
      <c r="B5824">
        <v>0</v>
      </c>
      <c r="C5824">
        <v>0.5</v>
      </c>
      <c r="D5824">
        <v>0</v>
      </c>
    </row>
    <row r="5825" spans="1:4" x14ac:dyDescent="0.35">
      <c r="A5825" s="16" t="s">
        <v>5223</v>
      </c>
      <c r="B5825">
        <v>0.75</v>
      </c>
      <c r="C5825">
        <v>0.15665999999999999</v>
      </c>
      <c r="D5825">
        <v>0.15665999999999999</v>
      </c>
    </row>
    <row r="5826" spans="1:4" x14ac:dyDescent="0.35">
      <c r="A5826" s="16" t="s">
        <v>5224</v>
      </c>
      <c r="B5826">
        <v>0.25</v>
      </c>
      <c r="C5826">
        <v>6.0978399999999997</v>
      </c>
      <c r="D5826">
        <v>0</v>
      </c>
    </row>
    <row r="5827" spans="1:4" x14ac:dyDescent="0.35">
      <c r="A5827" s="16" t="s">
        <v>255</v>
      </c>
      <c r="B5827">
        <v>0.16700000000000001</v>
      </c>
      <c r="C5827">
        <v>0.47593000000000002</v>
      </c>
      <c r="D5827">
        <v>0</v>
      </c>
    </row>
    <row r="5828" spans="1:4" x14ac:dyDescent="0.35">
      <c r="A5828" s="16" t="s">
        <v>5225</v>
      </c>
      <c r="B5828">
        <v>0.17</v>
      </c>
      <c r="C5828">
        <v>1.54348</v>
      </c>
      <c r="D5828">
        <v>0</v>
      </c>
    </row>
    <row r="5829" spans="1:4" x14ac:dyDescent="0.35">
      <c r="A5829" s="16" t="s">
        <v>5226</v>
      </c>
      <c r="B5829">
        <v>0.16700000000000001</v>
      </c>
      <c r="C5829">
        <v>3.4869599999999998</v>
      </c>
      <c r="D5829">
        <v>0</v>
      </c>
    </row>
    <row r="5830" spans="1:4" x14ac:dyDescent="0.35">
      <c r="A5830" s="16" t="s">
        <v>5227</v>
      </c>
      <c r="B5830">
        <v>0.125</v>
      </c>
      <c r="C5830">
        <v>0.40010000000000001</v>
      </c>
      <c r="D5830">
        <v>0</v>
      </c>
    </row>
    <row r="5831" spans="1:4" x14ac:dyDescent="0.35">
      <c r="A5831" s="16" t="s">
        <v>5228</v>
      </c>
      <c r="B5831">
        <v>0.21</v>
      </c>
      <c r="C5831">
        <v>0.65452999999999995</v>
      </c>
      <c r="D5831">
        <v>0</v>
      </c>
    </row>
    <row r="5832" spans="1:4" x14ac:dyDescent="0.35">
      <c r="A5832" s="16" t="s">
        <v>5229</v>
      </c>
      <c r="B5832">
        <v>0</v>
      </c>
      <c r="C5832">
        <v>8.1402300000000007</v>
      </c>
      <c r="D5832">
        <v>0</v>
      </c>
    </row>
    <row r="5833" spans="1:4" x14ac:dyDescent="0.35">
      <c r="A5833" s="16" t="s">
        <v>32</v>
      </c>
      <c r="B5833">
        <v>0.25</v>
      </c>
      <c r="C5833">
        <v>0.29812</v>
      </c>
      <c r="D5833">
        <v>0</v>
      </c>
    </row>
    <row r="5834" spans="1:4" x14ac:dyDescent="0.35">
      <c r="A5834" s="16" t="s">
        <v>5230</v>
      </c>
      <c r="B5834">
        <v>0</v>
      </c>
      <c r="C5834">
        <v>2.5729999999999999E-2</v>
      </c>
      <c r="D5834">
        <v>0</v>
      </c>
    </row>
    <row r="5835" spans="1:4" x14ac:dyDescent="0.35">
      <c r="A5835" s="16" t="s">
        <v>5231</v>
      </c>
      <c r="B5835">
        <v>0</v>
      </c>
      <c r="C5835">
        <v>1.45889</v>
      </c>
      <c r="D5835">
        <v>0</v>
      </c>
    </row>
    <row r="5836" spans="1:4" x14ac:dyDescent="0.35">
      <c r="A5836" s="16" t="s">
        <v>5232</v>
      </c>
      <c r="B5836">
        <v>0.25</v>
      </c>
      <c r="C5836">
        <v>2.5</v>
      </c>
      <c r="D5836">
        <v>0</v>
      </c>
    </row>
    <row r="5837" spans="1:4" x14ac:dyDescent="0.35">
      <c r="A5837" s="16" t="s">
        <v>5233</v>
      </c>
      <c r="B5837">
        <v>0.25</v>
      </c>
      <c r="C5837">
        <v>0.28000000000000003</v>
      </c>
      <c r="D5837">
        <v>0</v>
      </c>
    </row>
    <row r="5838" spans="1:4" x14ac:dyDescent="0.35">
      <c r="A5838" s="16" t="s">
        <v>5234</v>
      </c>
      <c r="B5838">
        <v>0.125</v>
      </c>
      <c r="C5838">
        <v>0.20452999999999999</v>
      </c>
      <c r="D5838">
        <v>0</v>
      </c>
    </row>
    <row r="5839" spans="1:4" x14ac:dyDescent="0.35">
      <c r="A5839" s="22">
        <v>44742</v>
      </c>
      <c r="B5839">
        <v>1.0732999999999999</v>
      </c>
      <c r="C5839">
        <v>0.11808</v>
      </c>
      <c r="D5839">
        <v>0.11808</v>
      </c>
    </row>
    <row r="5840" spans="1:4" x14ac:dyDescent="0.35">
      <c r="A5840" s="16" t="s">
        <v>5235</v>
      </c>
      <c r="B5840">
        <v>0.16700000000000001</v>
      </c>
      <c r="C5840">
        <v>0.05</v>
      </c>
      <c r="D5840">
        <v>0</v>
      </c>
    </row>
    <row r="5841" spans="1:4" x14ac:dyDescent="0.35">
      <c r="A5841" s="16" t="s">
        <v>117</v>
      </c>
      <c r="B5841">
        <v>0.125</v>
      </c>
      <c r="C5841">
        <v>0.21704999999999999</v>
      </c>
      <c r="D5841">
        <v>0</v>
      </c>
    </row>
    <row r="5842" spans="1:4" x14ac:dyDescent="0.35">
      <c r="A5842" s="16" t="s">
        <v>46</v>
      </c>
      <c r="B5842">
        <v>0.125</v>
      </c>
      <c r="C5842">
        <v>0.19023999999999999</v>
      </c>
      <c r="D5842">
        <v>0</v>
      </c>
    </row>
    <row r="5843" spans="1:4" x14ac:dyDescent="0.35">
      <c r="A5843" s="16">
        <v>101030</v>
      </c>
      <c r="B5843">
        <v>0.82996999999999999</v>
      </c>
      <c r="C5843">
        <v>3.3599999999999998E-2</v>
      </c>
      <c r="D5843">
        <v>3.3599999999999998E-2</v>
      </c>
    </row>
    <row r="5844" spans="1:4" x14ac:dyDescent="0.35">
      <c r="A5844" s="16" t="s">
        <v>5236</v>
      </c>
      <c r="B5844">
        <v>0.75</v>
      </c>
      <c r="C5844">
        <v>6</v>
      </c>
      <c r="D5844">
        <v>6</v>
      </c>
    </row>
    <row r="5845" spans="1:4" x14ac:dyDescent="0.35">
      <c r="A5845" s="16">
        <v>104414</v>
      </c>
      <c r="B5845">
        <v>0.74329999999999996</v>
      </c>
      <c r="C5845">
        <v>2.5229999999999999E-2</v>
      </c>
      <c r="D5845">
        <v>2.5229999999999999E-2</v>
      </c>
    </row>
    <row r="5846" spans="1:4" x14ac:dyDescent="0.35">
      <c r="A5846" s="16">
        <v>106069</v>
      </c>
      <c r="B5846">
        <v>0</v>
      </c>
      <c r="C5846">
        <v>0.10416</v>
      </c>
      <c r="D5846">
        <v>0</v>
      </c>
    </row>
    <row r="5847" spans="1:4" x14ac:dyDescent="0.35">
      <c r="A5847" s="16" t="s">
        <v>183</v>
      </c>
      <c r="B5847">
        <v>0.33</v>
      </c>
      <c r="C5847">
        <v>1.108E-2</v>
      </c>
      <c r="D5847">
        <v>1.108E-2</v>
      </c>
    </row>
    <row r="5848" spans="1:4" x14ac:dyDescent="0.35">
      <c r="A5848" s="16" t="s">
        <v>5237</v>
      </c>
      <c r="B5848">
        <v>0</v>
      </c>
      <c r="C5848">
        <v>4.5300000000000002E-3</v>
      </c>
      <c r="D5848">
        <v>0</v>
      </c>
    </row>
    <row r="5849" spans="1:4" x14ac:dyDescent="0.35">
      <c r="A5849" s="16" t="s">
        <v>5238</v>
      </c>
      <c r="B5849">
        <v>0.25</v>
      </c>
      <c r="C5849">
        <v>2.8340000000000001</v>
      </c>
      <c r="D5849">
        <v>0</v>
      </c>
    </row>
    <row r="5850" spans="1:4" x14ac:dyDescent="0.35">
      <c r="A5850" s="16" t="s">
        <v>252</v>
      </c>
      <c r="B5850">
        <v>0.21</v>
      </c>
      <c r="C5850">
        <v>0.21</v>
      </c>
      <c r="D5850">
        <v>0</v>
      </c>
    </row>
    <row r="5851" spans="1:4" x14ac:dyDescent="0.35">
      <c r="A5851" s="22">
        <v>44638</v>
      </c>
      <c r="B5851">
        <v>0</v>
      </c>
      <c r="C5851">
        <v>1.9E-2</v>
      </c>
      <c r="D5851">
        <v>1.9E-2</v>
      </c>
    </row>
    <row r="5852" spans="1:4" x14ac:dyDescent="0.35">
      <c r="A5852" s="16" t="s">
        <v>5239</v>
      </c>
      <c r="B5852">
        <v>0</v>
      </c>
      <c r="C5852">
        <v>4.5300000000000002E-3</v>
      </c>
      <c r="D5852">
        <v>0</v>
      </c>
    </row>
    <row r="5853" spans="1:4" x14ac:dyDescent="0.35">
      <c r="A5853" s="16">
        <v>101413</v>
      </c>
      <c r="B5853">
        <v>0.74299999999999999</v>
      </c>
      <c r="C5853">
        <v>4.3999999999999997E-2</v>
      </c>
      <c r="D5853">
        <v>4.3999999999999997E-2</v>
      </c>
    </row>
    <row r="5854" spans="1:4" x14ac:dyDescent="0.35">
      <c r="A5854" s="16">
        <v>105155</v>
      </c>
      <c r="B5854">
        <v>1.0832999999999999</v>
      </c>
      <c r="C5854">
        <v>0.10152</v>
      </c>
      <c r="D5854">
        <v>0.10152</v>
      </c>
    </row>
    <row r="5855" spans="1:4" x14ac:dyDescent="0.35">
      <c r="A5855" s="16" t="s">
        <v>5240</v>
      </c>
      <c r="B5855">
        <v>0.33</v>
      </c>
      <c r="C5855">
        <v>2.1669999999999998E-2</v>
      </c>
      <c r="D5855">
        <v>2.1669999999999998E-2</v>
      </c>
    </row>
    <row r="5856" spans="1:4" x14ac:dyDescent="0.35">
      <c r="A5856" s="16" t="s">
        <v>5241</v>
      </c>
      <c r="B5856">
        <v>0</v>
      </c>
      <c r="C5856">
        <v>1.6E-2</v>
      </c>
      <c r="D5856">
        <v>0</v>
      </c>
    </row>
    <row r="5857" spans="1:4" x14ac:dyDescent="0.35">
      <c r="A5857" s="16" t="s">
        <v>5242</v>
      </c>
      <c r="B5857">
        <v>0.9103</v>
      </c>
      <c r="C5857">
        <v>7.7520000000000006E-2</v>
      </c>
      <c r="D5857">
        <v>9.0090000000000003E-2</v>
      </c>
    </row>
    <row r="5858" spans="1:4" x14ac:dyDescent="0.35">
      <c r="A5858" s="16" t="s">
        <v>5243</v>
      </c>
      <c r="B5858">
        <v>0.1</v>
      </c>
      <c r="C5858">
        <v>0.05</v>
      </c>
      <c r="D5858">
        <v>0.05</v>
      </c>
    </row>
    <row r="5859" spans="1:4" x14ac:dyDescent="0.35">
      <c r="A5859" s="16">
        <v>103850</v>
      </c>
      <c r="B5859">
        <v>0.84960000000000002</v>
      </c>
      <c r="C5859">
        <v>8.9499999999999996E-2</v>
      </c>
      <c r="D5859">
        <v>6.7629999999999996E-2</v>
      </c>
    </row>
    <row r="5860" spans="1:4" x14ac:dyDescent="0.35">
      <c r="A5860" s="16">
        <v>105874</v>
      </c>
      <c r="B5860">
        <v>0.83330000000000004</v>
      </c>
      <c r="C5860">
        <v>7.7640000000000001E-2</v>
      </c>
      <c r="D5860">
        <v>7.7640000000000001E-2</v>
      </c>
    </row>
    <row r="5861" spans="1:4" x14ac:dyDescent="0.35">
      <c r="A5861" s="16">
        <v>105958</v>
      </c>
      <c r="B5861">
        <v>0.6633</v>
      </c>
      <c r="C5861">
        <v>4.3310000000000001E-2</v>
      </c>
      <c r="D5861">
        <v>0.26843</v>
      </c>
    </row>
    <row r="5862" spans="1:4" x14ac:dyDescent="0.35">
      <c r="A5862" s="16" t="s">
        <v>5244</v>
      </c>
      <c r="B5862">
        <v>0.185</v>
      </c>
      <c r="C5862">
        <v>0.85541999999999996</v>
      </c>
      <c r="D5862">
        <v>0</v>
      </c>
    </row>
    <row r="5863" spans="1:4" x14ac:dyDescent="0.35">
      <c r="A5863" s="16" t="s">
        <v>5245</v>
      </c>
      <c r="B5863">
        <v>0.16700000000000001</v>
      </c>
      <c r="C5863">
        <v>2</v>
      </c>
      <c r="D5863">
        <v>0</v>
      </c>
    </row>
    <row r="5864" spans="1:4" x14ac:dyDescent="0.35">
      <c r="A5864" s="16" t="s">
        <v>5246</v>
      </c>
      <c r="B5864">
        <v>0.16700000000000001</v>
      </c>
      <c r="C5864">
        <v>2.8588900000000002</v>
      </c>
      <c r="D5864">
        <v>0</v>
      </c>
    </row>
    <row r="5865" spans="1:4" x14ac:dyDescent="0.35">
      <c r="A5865" s="16" t="s">
        <v>5247</v>
      </c>
      <c r="B5865">
        <v>0.21</v>
      </c>
      <c r="C5865">
        <v>0.65434000000000003</v>
      </c>
      <c r="D5865">
        <v>0</v>
      </c>
    </row>
    <row r="5866" spans="1:4" x14ac:dyDescent="0.35">
      <c r="A5866" s="16">
        <v>100004</v>
      </c>
      <c r="B5866">
        <v>0.33400000000000002</v>
      </c>
      <c r="C5866">
        <v>0.16114999999999999</v>
      </c>
      <c r="D5866">
        <v>0</v>
      </c>
    </row>
    <row r="5867" spans="1:4" x14ac:dyDescent="0.35">
      <c r="A5867" s="16" t="s">
        <v>5248</v>
      </c>
      <c r="B5867">
        <v>0.85</v>
      </c>
      <c r="C5867">
        <v>3.3329999999999999E-2</v>
      </c>
      <c r="D5867">
        <v>3.3329999999999999E-2</v>
      </c>
    </row>
    <row r="5868" spans="1:4" x14ac:dyDescent="0.35">
      <c r="A5868" s="16" t="s">
        <v>5249</v>
      </c>
      <c r="B5868">
        <v>0</v>
      </c>
      <c r="C5868">
        <v>4.5300000000000002E-3</v>
      </c>
      <c r="D5868">
        <v>0</v>
      </c>
    </row>
    <row r="5869" spans="1:4" x14ac:dyDescent="0.35">
      <c r="A5869" s="16" t="s">
        <v>5250</v>
      </c>
      <c r="B5869">
        <v>0.16700000000000001</v>
      </c>
      <c r="C5869">
        <v>4</v>
      </c>
      <c r="D5869">
        <v>0</v>
      </c>
    </row>
    <row r="5870" spans="1:4" x14ac:dyDescent="0.35">
      <c r="A5870" s="16" t="s">
        <v>5251</v>
      </c>
      <c r="B5870">
        <v>0.33333000000000002</v>
      </c>
      <c r="C5870">
        <v>3.6134200000000001</v>
      </c>
      <c r="D5870">
        <v>0</v>
      </c>
    </row>
    <row r="5871" spans="1:4" x14ac:dyDescent="0.35">
      <c r="A5871" s="16" t="s">
        <v>218</v>
      </c>
      <c r="B5871">
        <v>0.58030000000000004</v>
      </c>
      <c r="C5871">
        <v>7.6099999999999996E-3</v>
      </c>
      <c r="D5871">
        <v>7.6099999999999996E-3</v>
      </c>
    </row>
    <row r="5872" spans="1:4" x14ac:dyDescent="0.35">
      <c r="A5872" s="16" t="s">
        <v>5252</v>
      </c>
      <c r="B5872">
        <v>0</v>
      </c>
      <c r="C5872">
        <v>4.5300000000000002E-3</v>
      </c>
      <c r="D5872">
        <v>0</v>
      </c>
    </row>
    <row r="5873" spans="1:4" x14ac:dyDescent="0.35">
      <c r="A5873" s="16" t="s">
        <v>5253</v>
      </c>
      <c r="B5873">
        <v>0.25</v>
      </c>
      <c r="C5873">
        <v>3.5</v>
      </c>
      <c r="D5873">
        <v>0</v>
      </c>
    </row>
    <row r="5874" spans="1:4" x14ac:dyDescent="0.35">
      <c r="A5874" s="16">
        <v>100258</v>
      </c>
      <c r="B5874">
        <v>0</v>
      </c>
      <c r="C5874">
        <v>0</v>
      </c>
      <c r="D5874">
        <v>0</v>
      </c>
    </row>
    <row r="5875" spans="1:4" x14ac:dyDescent="0.35">
      <c r="A5875" s="16" t="s">
        <v>5254</v>
      </c>
      <c r="B5875">
        <v>0</v>
      </c>
      <c r="C5875">
        <v>4.5300000000000002E-3</v>
      </c>
      <c r="D5875">
        <v>0</v>
      </c>
    </row>
    <row r="5876" spans="1:4" x14ac:dyDescent="0.35">
      <c r="A5876" s="16" t="s">
        <v>5255</v>
      </c>
      <c r="B5876">
        <v>1.0832999999999999</v>
      </c>
      <c r="C5876">
        <v>3.5000000000000003E-2</v>
      </c>
      <c r="D5876">
        <v>3.5000000000000003E-2</v>
      </c>
    </row>
    <row r="5877" spans="1:4" x14ac:dyDescent="0.35">
      <c r="A5877" s="16" t="s">
        <v>5256</v>
      </c>
      <c r="B5877">
        <v>0</v>
      </c>
      <c r="C5877">
        <v>0</v>
      </c>
      <c r="D5877">
        <v>0</v>
      </c>
    </row>
    <row r="5878" spans="1:4" x14ac:dyDescent="0.35">
      <c r="A5878" s="16">
        <v>104741</v>
      </c>
      <c r="B5878">
        <v>0</v>
      </c>
      <c r="C5878">
        <v>0.33400000000000002</v>
      </c>
      <c r="D5878">
        <v>0</v>
      </c>
    </row>
    <row r="5879" spans="1:4" x14ac:dyDescent="0.35">
      <c r="A5879" s="16" t="s">
        <v>5257</v>
      </c>
      <c r="B5879">
        <v>0</v>
      </c>
      <c r="C5879">
        <v>4.5300000000000002E-3</v>
      </c>
      <c r="D5879">
        <v>0</v>
      </c>
    </row>
    <row r="5880" spans="1:4" x14ac:dyDescent="0.35">
      <c r="A5880" s="16" t="s">
        <v>5258</v>
      </c>
      <c r="B5880">
        <v>0.17</v>
      </c>
      <c r="C5880">
        <v>2.3496600000000001</v>
      </c>
      <c r="D5880">
        <v>0</v>
      </c>
    </row>
    <row r="5881" spans="1:4" x14ac:dyDescent="0.35">
      <c r="A5881" s="16" t="s">
        <v>5259</v>
      </c>
      <c r="B5881">
        <v>0.17</v>
      </c>
      <c r="C5881">
        <v>3.0344199999999999</v>
      </c>
      <c r="D5881">
        <v>0</v>
      </c>
    </row>
    <row r="5882" spans="1:4" x14ac:dyDescent="0.35">
      <c r="A5882" s="16" t="s">
        <v>5260</v>
      </c>
      <c r="B5882">
        <v>0.21</v>
      </c>
      <c r="C5882">
        <v>0.4</v>
      </c>
      <c r="D5882">
        <v>0</v>
      </c>
    </row>
    <row r="5883" spans="1:4" x14ac:dyDescent="0.35">
      <c r="A5883" s="16" t="s">
        <v>5261</v>
      </c>
      <c r="B5883">
        <v>0</v>
      </c>
      <c r="C5883">
        <v>2.5729999999999999E-2</v>
      </c>
      <c r="D5883">
        <v>0</v>
      </c>
    </row>
    <row r="5884" spans="1:4" x14ac:dyDescent="0.35">
      <c r="A5884" s="16">
        <v>105787</v>
      </c>
      <c r="B5884">
        <v>0</v>
      </c>
      <c r="C5884">
        <v>1.82E-3</v>
      </c>
      <c r="D5884">
        <v>0</v>
      </c>
    </row>
    <row r="5885" spans="1:4" x14ac:dyDescent="0.35">
      <c r="A5885" s="16" t="s">
        <v>5262</v>
      </c>
      <c r="B5885">
        <v>0.08</v>
      </c>
      <c r="C5885">
        <v>1.5010000000000001E-2</v>
      </c>
      <c r="D5885">
        <v>1.5010000000000001E-2</v>
      </c>
    </row>
    <row r="5886" spans="1:4" x14ac:dyDescent="0.35">
      <c r="A5886" s="16" t="s">
        <v>5263</v>
      </c>
      <c r="B5886">
        <v>0.185</v>
      </c>
      <c r="C5886">
        <v>0.75541999999999998</v>
      </c>
      <c r="D5886">
        <v>0</v>
      </c>
    </row>
    <row r="5887" spans="1:4" x14ac:dyDescent="0.35">
      <c r="A5887" s="16" t="s">
        <v>5264</v>
      </c>
      <c r="B5887">
        <v>0.17</v>
      </c>
      <c r="C5887">
        <v>1.7</v>
      </c>
      <c r="D5887">
        <v>0</v>
      </c>
    </row>
    <row r="5888" spans="1:4" x14ac:dyDescent="0.35">
      <c r="A5888" s="16" t="s">
        <v>5265</v>
      </c>
      <c r="B5888">
        <v>0.25</v>
      </c>
      <c r="C5888">
        <v>3.5367099999999998</v>
      </c>
      <c r="D5888">
        <v>0</v>
      </c>
    </row>
    <row r="5889" spans="1:4" x14ac:dyDescent="0.35">
      <c r="A5889" s="16" t="s">
        <v>5266</v>
      </c>
      <c r="B5889">
        <v>0.1</v>
      </c>
      <c r="C5889">
        <v>3.3329999999999999E-2</v>
      </c>
      <c r="D5889">
        <v>3.3329999999999999E-2</v>
      </c>
    </row>
    <row r="5890" spans="1:4" x14ac:dyDescent="0.35">
      <c r="A5890" s="16" t="s">
        <v>5267</v>
      </c>
      <c r="B5890">
        <v>0.74329999999999996</v>
      </c>
      <c r="C5890">
        <v>5.5800000000000002E-2</v>
      </c>
      <c r="D5890">
        <v>5.5800000000000002E-2</v>
      </c>
    </row>
    <row r="5891" spans="1:4" x14ac:dyDescent="0.35">
      <c r="A5891" s="16" t="s">
        <v>5268</v>
      </c>
      <c r="B5891">
        <v>0.58030000000000004</v>
      </c>
      <c r="C5891">
        <v>1.149E-2</v>
      </c>
      <c r="D5891">
        <v>1.149E-2</v>
      </c>
    </row>
    <row r="5892" spans="1:4" x14ac:dyDescent="0.35">
      <c r="A5892" s="16" t="s">
        <v>5269</v>
      </c>
      <c r="B5892">
        <v>0</v>
      </c>
      <c r="C5892">
        <v>4.5300000000000002E-3</v>
      </c>
      <c r="D5892">
        <v>0</v>
      </c>
    </row>
    <row r="5893" spans="1:4" x14ac:dyDescent="0.35">
      <c r="A5893" s="16" t="s">
        <v>5270</v>
      </c>
      <c r="B5893">
        <v>0</v>
      </c>
      <c r="C5893">
        <v>4.5300000000000002E-3</v>
      </c>
      <c r="D5893">
        <v>0</v>
      </c>
    </row>
    <row r="5894" spans="1:4" x14ac:dyDescent="0.35">
      <c r="A5894" s="16" t="s">
        <v>5271</v>
      </c>
      <c r="B5894">
        <v>0.125</v>
      </c>
      <c r="C5894">
        <v>0.5</v>
      </c>
      <c r="D5894">
        <v>0</v>
      </c>
    </row>
    <row r="5895" spans="1:4" x14ac:dyDescent="0.35">
      <c r="A5895" s="16" t="s">
        <v>5272</v>
      </c>
      <c r="B5895">
        <v>0.17</v>
      </c>
      <c r="C5895">
        <v>1.52</v>
      </c>
      <c r="D5895">
        <v>0</v>
      </c>
    </row>
    <row r="5896" spans="1:4" x14ac:dyDescent="0.35">
      <c r="A5896" s="16" t="s">
        <v>5273</v>
      </c>
      <c r="B5896">
        <v>0.16700000000000001</v>
      </c>
      <c r="C5896">
        <v>3.5</v>
      </c>
      <c r="D5896">
        <v>0</v>
      </c>
    </row>
    <row r="5897" spans="1:4" x14ac:dyDescent="0.35">
      <c r="A5897" s="16" t="s">
        <v>5274</v>
      </c>
      <c r="B5897">
        <v>0.25</v>
      </c>
      <c r="C5897">
        <v>7.4999999999999997E-3</v>
      </c>
      <c r="D5897">
        <v>7.4999999999999997E-3</v>
      </c>
    </row>
    <row r="5898" spans="1:4" x14ac:dyDescent="0.35">
      <c r="A5898" s="16" t="s">
        <v>5275</v>
      </c>
      <c r="B5898">
        <v>0.74329999999999996</v>
      </c>
      <c r="C5898">
        <v>4.3499999999999997E-2</v>
      </c>
      <c r="D5898">
        <v>4.3499999999999997E-2</v>
      </c>
    </row>
    <row r="5899" spans="1:4" x14ac:dyDescent="0.35">
      <c r="A5899" s="16" t="s">
        <v>5276</v>
      </c>
      <c r="B5899">
        <v>0.6633</v>
      </c>
      <c r="C5899">
        <v>8.0800000000000004E-3</v>
      </c>
      <c r="D5899">
        <v>8.0800000000000004E-3</v>
      </c>
    </row>
    <row r="5900" spans="1:4" x14ac:dyDescent="0.35">
      <c r="A5900" s="16" t="s">
        <v>5277</v>
      </c>
      <c r="B5900">
        <v>1.2466299999999999</v>
      </c>
      <c r="C5900">
        <v>7.9079999999999998E-2</v>
      </c>
      <c r="D5900">
        <v>7.9079999999999998E-2</v>
      </c>
    </row>
    <row r="5901" spans="1:4" x14ac:dyDescent="0.35">
      <c r="A5901" s="16" t="s">
        <v>5278</v>
      </c>
      <c r="B5901">
        <v>0.83330000000000004</v>
      </c>
      <c r="C5901">
        <v>3.1660000000000001E-2</v>
      </c>
      <c r="D5901">
        <v>3.1660000000000001E-2</v>
      </c>
    </row>
    <row r="5902" spans="1:4" x14ac:dyDescent="0.35">
      <c r="A5902" s="16" t="s">
        <v>5279</v>
      </c>
      <c r="B5902">
        <v>0</v>
      </c>
      <c r="C5902">
        <v>4.5300000000000002E-3</v>
      </c>
      <c r="D5902">
        <v>0</v>
      </c>
    </row>
    <row r="5903" spans="1:4" x14ac:dyDescent="0.35">
      <c r="A5903" s="16" t="s">
        <v>5280</v>
      </c>
      <c r="B5903">
        <v>0</v>
      </c>
      <c r="C5903">
        <v>4.5300000000000002E-3</v>
      </c>
      <c r="D5903">
        <v>0</v>
      </c>
    </row>
    <row r="5904" spans="1:4" x14ac:dyDescent="0.35">
      <c r="A5904" s="16" t="s">
        <v>5281</v>
      </c>
      <c r="B5904">
        <v>0</v>
      </c>
      <c r="C5904">
        <v>4.5300000000000002E-3</v>
      </c>
      <c r="D5904">
        <v>0</v>
      </c>
    </row>
    <row r="5905" spans="1:4" x14ac:dyDescent="0.35">
      <c r="A5905" s="16" t="s">
        <v>5282</v>
      </c>
      <c r="B5905">
        <v>0</v>
      </c>
      <c r="C5905">
        <v>4.5300000000000002E-3</v>
      </c>
      <c r="D5905">
        <v>0</v>
      </c>
    </row>
    <row r="5906" spans="1:4" x14ac:dyDescent="0.35">
      <c r="A5906" s="16" t="s">
        <v>5283</v>
      </c>
      <c r="B5906">
        <v>0.125</v>
      </c>
      <c r="C5906">
        <v>1.5</v>
      </c>
      <c r="D5906">
        <v>0</v>
      </c>
    </row>
    <row r="5907" spans="1:4" x14ac:dyDescent="0.35">
      <c r="A5907" s="16" t="s">
        <v>5284</v>
      </c>
      <c r="B5907">
        <v>0.125</v>
      </c>
      <c r="C5907">
        <v>0.98048000000000002</v>
      </c>
      <c r="D5907">
        <v>0</v>
      </c>
    </row>
    <row r="5908" spans="1:4" x14ac:dyDescent="0.35">
      <c r="A5908" s="16" t="s">
        <v>5285</v>
      </c>
      <c r="B5908">
        <v>0.16700000000000001</v>
      </c>
      <c r="C5908">
        <v>4</v>
      </c>
      <c r="D5908">
        <v>0</v>
      </c>
    </row>
    <row r="5909" spans="1:4" x14ac:dyDescent="0.35">
      <c r="A5909" s="16">
        <v>100122</v>
      </c>
      <c r="B5909">
        <v>0.58330000000000004</v>
      </c>
      <c r="C5909">
        <v>8.4399999999999996E-3</v>
      </c>
      <c r="D5909">
        <v>8.4399999999999996E-3</v>
      </c>
    </row>
    <row r="5910" spans="1:4" x14ac:dyDescent="0.35">
      <c r="A5910" s="16" t="s">
        <v>5286</v>
      </c>
      <c r="B5910">
        <v>0</v>
      </c>
      <c r="C5910">
        <v>4.5300000000000002E-3</v>
      </c>
      <c r="D5910">
        <v>0</v>
      </c>
    </row>
    <row r="5911" spans="1:4" x14ac:dyDescent="0.35">
      <c r="A5911" s="16" t="s">
        <v>5287</v>
      </c>
      <c r="B5911">
        <v>0</v>
      </c>
      <c r="C5911">
        <v>4.5300000000000002E-3</v>
      </c>
      <c r="D5911">
        <v>0</v>
      </c>
    </row>
    <row r="5912" spans="1:4" x14ac:dyDescent="0.35">
      <c r="A5912" s="16" t="s">
        <v>5288</v>
      </c>
      <c r="B5912">
        <v>0.25</v>
      </c>
      <c r="C5912">
        <v>3</v>
      </c>
      <c r="D5912">
        <v>0</v>
      </c>
    </row>
    <row r="5913" spans="1:4" x14ac:dyDescent="0.35">
      <c r="A5913" s="16" t="s">
        <v>5289</v>
      </c>
      <c r="B5913">
        <v>0.16700000000000001</v>
      </c>
      <c r="C5913">
        <v>0.59113000000000004</v>
      </c>
      <c r="D5913">
        <v>0</v>
      </c>
    </row>
    <row r="5914" spans="1:4" x14ac:dyDescent="0.35">
      <c r="A5914" s="16" t="s">
        <v>5290</v>
      </c>
      <c r="B5914">
        <v>0.125</v>
      </c>
      <c r="C5914">
        <v>0.14541999999999999</v>
      </c>
      <c r="D5914">
        <v>0</v>
      </c>
    </row>
    <row r="5915" spans="1:4" x14ac:dyDescent="0.35">
      <c r="A5915" s="16" t="s">
        <v>5291</v>
      </c>
      <c r="B5915">
        <v>0.125</v>
      </c>
      <c r="C5915">
        <v>0.19392999999999999</v>
      </c>
      <c r="D5915">
        <v>0</v>
      </c>
    </row>
    <row r="5916" spans="1:4" x14ac:dyDescent="0.35">
      <c r="A5916" s="16" t="s">
        <v>5292</v>
      </c>
      <c r="B5916">
        <v>0.25</v>
      </c>
      <c r="C5916">
        <v>0.16667000000000001</v>
      </c>
      <c r="D5916">
        <v>0.16667000000000001</v>
      </c>
    </row>
    <row r="5917" spans="1:4" x14ac:dyDescent="0.35">
      <c r="A5917" s="16" t="s">
        <v>5293</v>
      </c>
      <c r="B5917">
        <v>0</v>
      </c>
      <c r="C5917">
        <v>4.5300000000000002E-3</v>
      </c>
      <c r="D5917">
        <v>0</v>
      </c>
    </row>
    <row r="5918" spans="1:4" x14ac:dyDescent="0.35">
      <c r="A5918" s="16" t="s">
        <v>5294</v>
      </c>
      <c r="B5918">
        <v>0</v>
      </c>
      <c r="C5918">
        <v>4.5300000000000002E-3</v>
      </c>
      <c r="D5918">
        <v>0</v>
      </c>
    </row>
    <row r="5919" spans="1:4" x14ac:dyDescent="0.35">
      <c r="A5919" s="16" t="s">
        <v>5295</v>
      </c>
      <c r="B5919">
        <v>0</v>
      </c>
      <c r="C5919">
        <v>4.5300000000000002E-3</v>
      </c>
      <c r="D5919">
        <v>0</v>
      </c>
    </row>
    <row r="5920" spans="1:4" x14ac:dyDescent="0.35">
      <c r="A5920" s="16" t="s">
        <v>5296</v>
      </c>
      <c r="B5920">
        <v>0.17</v>
      </c>
      <c r="C5920">
        <v>2.2000000000000002</v>
      </c>
      <c r="D5920">
        <v>0</v>
      </c>
    </row>
    <row r="5921" spans="1:4" x14ac:dyDescent="0.35">
      <c r="A5921" s="16" t="s">
        <v>5297</v>
      </c>
      <c r="B5921">
        <v>0.25</v>
      </c>
      <c r="C5921">
        <v>3.52</v>
      </c>
      <c r="D5921">
        <v>0</v>
      </c>
    </row>
    <row r="5922" spans="1:4" x14ac:dyDescent="0.35">
      <c r="A5922" s="16" t="s">
        <v>181</v>
      </c>
      <c r="B5922">
        <v>0.125</v>
      </c>
      <c r="C5922">
        <v>0.17943000000000001</v>
      </c>
      <c r="D5922">
        <v>0</v>
      </c>
    </row>
    <row r="5923" spans="1:4" x14ac:dyDescent="0.35">
      <c r="A5923" s="16" t="s">
        <v>5298</v>
      </c>
      <c r="B5923">
        <v>0.33329999999999999</v>
      </c>
      <c r="C5923">
        <v>1.0749999999999999E-2</v>
      </c>
      <c r="D5923">
        <v>1.0749999999999999E-2</v>
      </c>
    </row>
    <row r="5924" spans="1:4" x14ac:dyDescent="0.35">
      <c r="A5924" s="16">
        <v>101089</v>
      </c>
      <c r="B5924">
        <v>0.74997000000000003</v>
      </c>
      <c r="C5924">
        <v>1.332E-2</v>
      </c>
      <c r="D5924">
        <v>1.332E-2</v>
      </c>
    </row>
    <row r="5925" spans="1:4" x14ac:dyDescent="0.35">
      <c r="A5925" s="16">
        <v>104434</v>
      </c>
      <c r="B5925">
        <v>0.01</v>
      </c>
      <c r="C5925">
        <v>0.01</v>
      </c>
      <c r="D5925">
        <v>0.01</v>
      </c>
    </row>
    <row r="5926" spans="1:4" x14ac:dyDescent="0.35">
      <c r="A5926" s="16" t="s">
        <v>5299</v>
      </c>
      <c r="B5926">
        <v>0</v>
      </c>
      <c r="C5926">
        <v>4.5300000000000002E-3</v>
      </c>
      <c r="D5926">
        <v>0</v>
      </c>
    </row>
    <row r="5927" spans="1:4" x14ac:dyDescent="0.35">
      <c r="A5927" s="16" t="s">
        <v>5300</v>
      </c>
      <c r="B5927">
        <v>0</v>
      </c>
      <c r="C5927">
        <v>4.5300000000000002E-3</v>
      </c>
      <c r="D5927">
        <v>0</v>
      </c>
    </row>
    <row r="5928" spans="1:4" x14ac:dyDescent="0.35">
      <c r="A5928" s="16" t="s">
        <v>5301</v>
      </c>
      <c r="B5928">
        <v>0</v>
      </c>
      <c r="C5928">
        <v>2.7100000000000002E-3</v>
      </c>
      <c r="D5928">
        <v>0</v>
      </c>
    </row>
    <row r="5929" spans="1:4" x14ac:dyDescent="0.35">
      <c r="A5929" s="16" t="s">
        <v>5302</v>
      </c>
      <c r="B5929">
        <v>0</v>
      </c>
      <c r="C5929">
        <v>0.21</v>
      </c>
      <c r="D5929">
        <v>0</v>
      </c>
    </row>
    <row r="5930" spans="1:4" x14ac:dyDescent="0.35">
      <c r="A5930" s="16" t="s">
        <v>193</v>
      </c>
      <c r="B5930">
        <v>2.5</v>
      </c>
      <c r="C5930">
        <v>4.4000000000000002E-4</v>
      </c>
      <c r="D5930">
        <v>4.4000000000000002E-4</v>
      </c>
    </row>
    <row r="5931" spans="1:4" x14ac:dyDescent="0.35">
      <c r="A5931" s="16" t="s">
        <v>5303</v>
      </c>
      <c r="B5931">
        <v>0</v>
      </c>
      <c r="C5931">
        <v>0.24</v>
      </c>
      <c r="D5931">
        <v>0</v>
      </c>
    </row>
    <row r="5932" spans="1:4" x14ac:dyDescent="0.35">
      <c r="A5932" s="16" t="s">
        <v>5304</v>
      </c>
      <c r="B5932">
        <v>0.125</v>
      </c>
      <c r="C5932">
        <v>0.97594999999999998</v>
      </c>
      <c r="D5932">
        <v>0</v>
      </c>
    </row>
    <row r="5933" spans="1:4" x14ac:dyDescent="0.35">
      <c r="A5933" s="16" t="s">
        <v>5305</v>
      </c>
      <c r="B5933">
        <v>0.17</v>
      </c>
      <c r="C5933">
        <v>1.5</v>
      </c>
      <c r="D5933">
        <v>0</v>
      </c>
    </row>
    <row r="5934" spans="1:4" x14ac:dyDescent="0.35">
      <c r="A5934" s="16" t="s">
        <v>5306</v>
      </c>
      <c r="B5934">
        <v>0.16700000000000001</v>
      </c>
      <c r="C5934">
        <v>2.87155</v>
      </c>
      <c r="D5934">
        <v>0</v>
      </c>
    </row>
    <row r="5935" spans="1:4" x14ac:dyDescent="0.35">
      <c r="A5935" s="16" t="s">
        <v>5307</v>
      </c>
      <c r="B5935">
        <v>0.25</v>
      </c>
      <c r="C5935">
        <v>4.5</v>
      </c>
      <c r="D5935">
        <v>0</v>
      </c>
    </row>
    <row r="5936" spans="1:4" x14ac:dyDescent="0.35">
      <c r="A5936" s="16">
        <v>101886</v>
      </c>
      <c r="B5936">
        <v>0.50029999999999997</v>
      </c>
      <c r="C5936">
        <v>9.9500000000000005E-3</v>
      </c>
      <c r="D5936">
        <v>9.9500000000000005E-3</v>
      </c>
    </row>
    <row r="5937" spans="1:4" x14ac:dyDescent="0.35">
      <c r="A5937" s="16" t="s">
        <v>5308</v>
      </c>
      <c r="B5937">
        <v>0</v>
      </c>
      <c r="C5937">
        <v>0</v>
      </c>
      <c r="D5937">
        <v>0</v>
      </c>
    </row>
    <row r="5938" spans="1:4" x14ac:dyDescent="0.35">
      <c r="A5938" s="16" t="s">
        <v>5309</v>
      </c>
      <c r="B5938">
        <v>1.0832999999999999</v>
      </c>
      <c r="C5938">
        <v>3.8550000000000001E-2</v>
      </c>
      <c r="D5938">
        <v>3.8550000000000001E-2</v>
      </c>
    </row>
    <row r="5939" spans="1:4" x14ac:dyDescent="0.35">
      <c r="A5939" s="16" t="s">
        <v>5310</v>
      </c>
      <c r="B5939">
        <v>0</v>
      </c>
      <c r="C5939">
        <v>8.8999999999999995E-4</v>
      </c>
      <c r="D5939">
        <v>0</v>
      </c>
    </row>
    <row r="5940" spans="1:4" x14ac:dyDescent="0.35">
      <c r="A5940" s="16" t="s">
        <v>5311</v>
      </c>
      <c r="B5940">
        <v>0.21</v>
      </c>
      <c r="C5940">
        <v>8.3300000000000006E-3</v>
      </c>
      <c r="D5940">
        <v>8.3300000000000006E-3</v>
      </c>
    </row>
    <row r="5941" spans="1:4" x14ac:dyDescent="0.35">
      <c r="A5941" s="16" t="s">
        <v>5312</v>
      </c>
      <c r="B5941">
        <v>0</v>
      </c>
      <c r="C5941">
        <v>1.4634199999999999</v>
      </c>
      <c r="D5941">
        <v>0</v>
      </c>
    </row>
    <row r="5942" spans="1:4" x14ac:dyDescent="0.35">
      <c r="A5942" s="16" t="s">
        <v>5313</v>
      </c>
      <c r="B5942">
        <v>0.9103</v>
      </c>
      <c r="C5942">
        <v>5.8840000000000003E-2</v>
      </c>
      <c r="D5942">
        <v>5.8840000000000003E-2</v>
      </c>
    </row>
    <row r="5943" spans="1:4" x14ac:dyDescent="0.35">
      <c r="A5943" s="16" t="s">
        <v>5314</v>
      </c>
      <c r="B5943">
        <v>2.0832999999999999</v>
      </c>
      <c r="C5943">
        <v>0.23194999999999999</v>
      </c>
      <c r="D5943">
        <v>0.23194999999999999</v>
      </c>
    </row>
    <row r="5944" spans="1:4" x14ac:dyDescent="0.35">
      <c r="A5944" s="16" t="s">
        <v>5315</v>
      </c>
      <c r="B5944">
        <v>0.125</v>
      </c>
      <c r="C5944">
        <v>1.5181199999999999</v>
      </c>
      <c r="D5944">
        <v>0</v>
      </c>
    </row>
    <row r="5945" spans="1:4" x14ac:dyDescent="0.35">
      <c r="A5945" s="16" t="s">
        <v>5316</v>
      </c>
      <c r="B5945">
        <v>0.17</v>
      </c>
      <c r="C5945">
        <v>2.5</v>
      </c>
      <c r="D5945">
        <v>0</v>
      </c>
    </row>
    <row r="5946" spans="1:4" x14ac:dyDescent="0.35">
      <c r="A5946" s="16" t="s">
        <v>5317</v>
      </c>
      <c r="B5946">
        <v>0.16700000000000001</v>
      </c>
      <c r="C5946">
        <v>0.59550999999999998</v>
      </c>
      <c r="D5946">
        <v>0</v>
      </c>
    </row>
    <row r="5947" spans="1:4" x14ac:dyDescent="0.35">
      <c r="A5947" s="16" t="s">
        <v>5318</v>
      </c>
      <c r="B5947">
        <v>0.16700000000000001</v>
      </c>
      <c r="C5947">
        <v>0.58464000000000005</v>
      </c>
      <c r="D5947">
        <v>0</v>
      </c>
    </row>
    <row r="5948" spans="1:4" x14ac:dyDescent="0.35">
      <c r="A5948" s="16" t="s">
        <v>5319</v>
      </c>
      <c r="B5948">
        <v>0</v>
      </c>
      <c r="C5948">
        <v>2.5729999999999999E-2</v>
      </c>
      <c r="D5948">
        <v>0</v>
      </c>
    </row>
    <row r="5949" spans="1:4" x14ac:dyDescent="0.35">
      <c r="A5949" s="16" t="s">
        <v>5320</v>
      </c>
      <c r="B5949">
        <v>0.50329999999999997</v>
      </c>
      <c r="C5949">
        <v>4.81E-3</v>
      </c>
      <c r="D5949">
        <v>4.81E-3</v>
      </c>
    </row>
    <row r="5950" spans="1:4" x14ac:dyDescent="0.35">
      <c r="A5950" s="16" t="s">
        <v>5321</v>
      </c>
      <c r="B5950">
        <v>0.1</v>
      </c>
      <c r="C5950">
        <v>0.02</v>
      </c>
      <c r="D5950">
        <v>0.02</v>
      </c>
    </row>
    <row r="5951" spans="1:4" x14ac:dyDescent="0.35">
      <c r="A5951" s="16" t="s">
        <v>5322</v>
      </c>
      <c r="B5951">
        <v>0.2</v>
      </c>
      <c r="C5951">
        <v>4.1669999999999999E-2</v>
      </c>
      <c r="D5951">
        <v>4.1669999999999999E-2</v>
      </c>
    </row>
    <row r="5952" spans="1:4" x14ac:dyDescent="0.35">
      <c r="A5952" s="16" t="s">
        <v>5323</v>
      </c>
      <c r="B5952">
        <v>0.125</v>
      </c>
      <c r="C5952">
        <v>0.15831999999999999</v>
      </c>
      <c r="D5952">
        <v>0</v>
      </c>
    </row>
    <row r="5953" spans="1:4" x14ac:dyDescent="0.35">
      <c r="A5953" s="16" t="s">
        <v>5324</v>
      </c>
      <c r="B5953">
        <v>0.125</v>
      </c>
      <c r="C5953">
        <v>0.20452999999999999</v>
      </c>
      <c r="D5953">
        <v>0</v>
      </c>
    </row>
    <row r="5954" spans="1:4" x14ac:dyDescent="0.35">
      <c r="A5954" s="16" t="s">
        <v>5325</v>
      </c>
      <c r="B5954">
        <v>0.76329999999999998</v>
      </c>
      <c r="C5954">
        <v>0.16894000000000001</v>
      </c>
      <c r="D5954">
        <v>0.16894000000000001</v>
      </c>
    </row>
    <row r="5955" spans="1:4" x14ac:dyDescent="0.35">
      <c r="A5955" s="16">
        <v>100049</v>
      </c>
      <c r="B5955">
        <v>0.58330000000000004</v>
      </c>
      <c r="C5955">
        <v>1.4999999999999999E-2</v>
      </c>
      <c r="D5955">
        <v>1.4999999999999999E-2</v>
      </c>
    </row>
    <row r="5956" spans="1:4" x14ac:dyDescent="0.35">
      <c r="A5956" s="16" t="s">
        <v>5326</v>
      </c>
      <c r="B5956">
        <v>0</v>
      </c>
      <c r="C5956">
        <v>2.5729999999999999E-2</v>
      </c>
      <c r="D5956">
        <v>0</v>
      </c>
    </row>
    <row r="5957" spans="1:4" x14ac:dyDescent="0.35">
      <c r="A5957" s="16" t="s">
        <v>5327</v>
      </c>
      <c r="B5957">
        <v>0</v>
      </c>
      <c r="C5957">
        <v>1.78372</v>
      </c>
      <c r="D5957">
        <v>0</v>
      </c>
    </row>
    <row r="5958" spans="1:4" x14ac:dyDescent="0.35">
      <c r="A5958" s="16" t="s">
        <v>5328</v>
      </c>
      <c r="B5958">
        <v>0.1</v>
      </c>
      <c r="C5958">
        <v>8.3300000000000006E-3</v>
      </c>
      <c r="D5958">
        <v>8.3300000000000006E-3</v>
      </c>
    </row>
    <row r="5959" spans="1:4" x14ac:dyDescent="0.35">
      <c r="A5959" s="16" t="s">
        <v>5329</v>
      </c>
      <c r="B5959">
        <v>0</v>
      </c>
      <c r="C5959">
        <v>4.5300000000000002E-3</v>
      </c>
      <c r="D5959">
        <v>0</v>
      </c>
    </row>
    <row r="5960" spans="1:4" x14ac:dyDescent="0.35">
      <c r="A5960" s="16" t="s">
        <v>5330</v>
      </c>
      <c r="B5960">
        <v>0</v>
      </c>
      <c r="C5960">
        <v>1.6670000000000001E-2</v>
      </c>
      <c r="D5960">
        <v>0</v>
      </c>
    </row>
    <row r="5961" spans="1:4" x14ac:dyDescent="0.35">
      <c r="A5961" s="16" t="s">
        <v>5331</v>
      </c>
      <c r="B5961">
        <v>0.25</v>
      </c>
      <c r="C5961">
        <v>3.33853</v>
      </c>
      <c r="D5961">
        <v>0</v>
      </c>
    </row>
    <row r="5962" spans="1:4" x14ac:dyDescent="0.35">
      <c r="A5962" s="16" t="s">
        <v>5332</v>
      </c>
      <c r="B5962">
        <v>0.25</v>
      </c>
      <c r="C5962">
        <v>0.25</v>
      </c>
      <c r="D5962">
        <v>0</v>
      </c>
    </row>
    <row r="5963" spans="1:4" x14ac:dyDescent="0.35">
      <c r="A5963" s="16" t="s">
        <v>5333</v>
      </c>
      <c r="B5963">
        <v>0</v>
      </c>
      <c r="C5963">
        <v>0.25</v>
      </c>
      <c r="D5963">
        <v>0.25</v>
      </c>
    </row>
    <row r="5964" spans="1:4" x14ac:dyDescent="0.35">
      <c r="A5964" s="16" t="s">
        <v>5334</v>
      </c>
      <c r="B5964">
        <v>0</v>
      </c>
      <c r="C5964">
        <v>4.5300000000000002E-3</v>
      </c>
      <c r="D5964">
        <v>0</v>
      </c>
    </row>
    <row r="5965" spans="1:4" x14ac:dyDescent="0.35">
      <c r="A5965" s="16" t="s">
        <v>5335</v>
      </c>
      <c r="B5965">
        <v>8.3000000000000004E-2</v>
      </c>
      <c r="C5965">
        <v>0.53</v>
      </c>
      <c r="D5965">
        <v>0</v>
      </c>
    </row>
    <row r="5966" spans="1:4" x14ac:dyDescent="0.35">
      <c r="A5966" s="16" t="s">
        <v>5336</v>
      </c>
      <c r="B5966">
        <v>0</v>
      </c>
      <c r="C5966">
        <v>4.5300000000000002E-3</v>
      </c>
      <c r="D5966">
        <v>0</v>
      </c>
    </row>
    <row r="5967" spans="1:4" x14ac:dyDescent="0.35">
      <c r="A5967" s="16" t="s">
        <v>5337</v>
      </c>
      <c r="B5967">
        <v>0</v>
      </c>
      <c r="C5967">
        <v>4.5300000000000002E-3</v>
      </c>
      <c r="D5967">
        <v>0</v>
      </c>
    </row>
    <row r="5968" spans="1:4" x14ac:dyDescent="0.35">
      <c r="A5968" s="16" t="s">
        <v>5338</v>
      </c>
      <c r="B5968">
        <v>0</v>
      </c>
      <c r="C5968">
        <v>2.7100000000000002E-3</v>
      </c>
      <c r="D5968">
        <v>0</v>
      </c>
    </row>
    <row r="5969" spans="1:4" x14ac:dyDescent="0.35">
      <c r="A5969" s="16">
        <v>99067</v>
      </c>
      <c r="B5969">
        <v>0</v>
      </c>
      <c r="C5969">
        <v>0.21162</v>
      </c>
      <c r="D5969">
        <v>0</v>
      </c>
    </row>
    <row r="5970" spans="1:4" x14ac:dyDescent="0.35">
      <c r="A5970" s="16" t="s">
        <v>5339</v>
      </c>
      <c r="B5970">
        <v>0.185</v>
      </c>
      <c r="C5970">
        <v>0.92</v>
      </c>
      <c r="D5970">
        <v>0</v>
      </c>
    </row>
    <row r="5971" spans="1:4" x14ac:dyDescent="0.35">
      <c r="A5971" s="16" t="s">
        <v>5340</v>
      </c>
      <c r="B5971">
        <v>0.125</v>
      </c>
      <c r="C5971">
        <v>1.20248</v>
      </c>
      <c r="D5971">
        <v>0</v>
      </c>
    </row>
    <row r="5972" spans="1:4" x14ac:dyDescent="0.35">
      <c r="A5972" s="16" t="s">
        <v>5341</v>
      </c>
      <c r="B5972">
        <v>0.21</v>
      </c>
      <c r="C5972">
        <v>0.66993000000000003</v>
      </c>
      <c r="D5972">
        <v>0</v>
      </c>
    </row>
    <row r="5973" spans="1:4" x14ac:dyDescent="0.35">
      <c r="A5973" s="22">
        <v>44738</v>
      </c>
      <c r="B5973">
        <v>0.74329999999999996</v>
      </c>
      <c r="C5973">
        <v>4.0829999999999998E-2</v>
      </c>
      <c r="D5973">
        <v>4.0829999999999998E-2</v>
      </c>
    </row>
    <row r="5974" spans="1:4" x14ac:dyDescent="0.35">
      <c r="A5974" s="16" t="s">
        <v>5342</v>
      </c>
      <c r="B5974">
        <v>0</v>
      </c>
      <c r="C5974">
        <v>4.5300000000000002E-3</v>
      </c>
      <c r="D5974">
        <v>0</v>
      </c>
    </row>
    <row r="5975" spans="1:4" x14ac:dyDescent="0.35">
      <c r="A5975" s="16" t="s">
        <v>5343</v>
      </c>
      <c r="B5975">
        <v>0</v>
      </c>
      <c r="C5975">
        <v>2.7100000000000002E-3</v>
      </c>
      <c r="D5975">
        <v>0</v>
      </c>
    </row>
    <row r="5976" spans="1:4" x14ac:dyDescent="0.35">
      <c r="A5976" s="16" t="s">
        <v>5344</v>
      </c>
      <c r="B5976">
        <v>0</v>
      </c>
      <c r="C5976">
        <v>4.5300000000000002E-3</v>
      </c>
      <c r="D5976">
        <v>0</v>
      </c>
    </row>
    <row r="5977" spans="1:4" x14ac:dyDescent="0.35">
      <c r="A5977" s="16" t="s">
        <v>5345</v>
      </c>
      <c r="B5977">
        <v>0</v>
      </c>
      <c r="C5977">
        <v>1.6670000000000001E-2</v>
      </c>
      <c r="D5977">
        <v>0</v>
      </c>
    </row>
    <row r="5978" spans="1:4" x14ac:dyDescent="0.35">
      <c r="A5978" s="16" t="s">
        <v>5346</v>
      </c>
      <c r="B5978">
        <v>0.16700000000000001</v>
      </c>
      <c r="C5978">
        <v>0.45</v>
      </c>
      <c r="D5978">
        <v>0</v>
      </c>
    </row>
    <row r="5979" spans="1:4" x14ac:dyDescent="0.35">
      <c r="A5979" s="16" t="s">
        <v>5347</v>
      </c>
      <c r="B5979">
        <v>0.17</v>
      </c>
      <c r="C5979">
        <v>1.72</v>
      </c>
      <c r="D5979">
        <v>0</v>
      </c>
    </row>
    <row r="5980" spans="1:4" x14ac:dyDescent="0.35">
      <c r="A5980" s="16" t="s">
        <v>5348</v>
      </c>
      <c r="B5980">
        <v>0.25</v>
      </c>
      <c r="C5980">
        <v>0.2</v>
      </c>
      <c r="D5980">
        <v>0</v>
      </c>
    </row>
    <row r="5981" spans="1:4" x14ac:dyDescent="0.35">
      <c r="A5981" s="16" t="s">
        <v>5349</v>
      </c>
      <c r="B5981">
        <v>0.33333000000000002</v>
      </c>
      <c r="C5981">
        <v>3.4241100000000002</v>
      </c>
      <c r="D5981">
        <v>0</v>
      </c>
    </row>
    <row r="5982" spans="1:4" x14ac:dyDescent="0.35">
      <c r="A5982" s="16">
        <v>103834</v>
      </c>
      <c r="B5982">
        <v>8.3330000000000001E-2</v>
      </c>
      <c r="C5982">
        <v>0.5</v>
      </c>
      <c r="D5982">
        <v>2</v>
      </c>
    </row>
    <row r="5983" spans="1:4" x14ac:dyDescent="0.35">
      <c r="A5983" s="16">
        <v>103958</v>
      </c>
      <c r="B5983">
        <v>0.55030000000000001</v>
      </c>
      <c r="C5983">
        <v>8.1799999999999998E-3</v>
      </c>
      <c r="D5983">
        <v>8.1799999999999998E-3</v>
      </c>
    </row>
    <row r="5984" spans="1:4" x14ac:dyDescent="0.35">
      <c r="A5984" s="16" t="s">
        <v>5350</v>
      </c>
      <c r="B5984">
        <v>0</v>
      </c>
      <c r="C5984">
        <v>2.4240000000000001E-2</v>
      </c>
      <c r="D5984">
        <v>2.4240000000000001E-2</v>
      </c>
    </row>
    <row r="5985" spans="1:4" x14ac:dyDescent="0.35">
      <c r="A5985" s="16" t="s">
        <v>5351</v>
      </c>
      <c r="B5985">
        <v>0</v>
      </c>
      <c r="C5985">
        <v>4.5300000000000002E-3</v>
      </c>
      <c r="D5985">
        <v>0</v>
      </c>
    </row>
    <row r="5986" spans="1:4" x14ac:dyDescent="0.35">
      <c r="A5986" s="16">
        <v>104732</v>
      </c>
      <c r="B5986">
        <v>0</v>
      </c>
      <c r="C5986">
        <v>0.33400000000000002</v>
      </c>
      <c r="D5986">
        <v>0</v>
      </c>
    </row>
    <row r="5987" spans="1:4" x14ac:dyDescent="0.35">
      <c r="A5987" s="16" t="s">
        <v>5352</v>
      </c>
      <c r="B5987">
        <v>0</v>
      </c>
      <c r="C5987">
        <v>0.5</v>
      </c>
      <c r="D5987">
        <v>0</v>
      </c>
    </row>
    <row r="5988" spans="1:4" x14ac:dyDescent="0.35">
      <c r="A5988" s="16" t="s">
        <v>5353</v>
      </c>
      <c r="B5988">
        <v>0</v>
      </c>
      <c r="C5988">
        <v>4.5300000000000002E-3</v>
      </c>
      <c r="D5988">
        <v>0</v>
      </c>
    </row>
    <row r="5989" spans="1:4" x14ac:dyDescent="0.35">
      <c r="A5989" s="16" t="s">
        <v>5354</v>
      </c>
      <c r="B5989">
        <v>8.3000000000000004E-2</v>
      </c>
      <c r="C5989">
        <v>0.39</v>
      </c>
      <c r="D5989">
        <v>0</v>
      </c>
    </row>
    <row r="5990" spans="1:4" x14ac:dyDescent="0.35">
      <c r="A5990" s="16" t="s">
        <v>5355</v>
      </c>
      <c r="B5990">
        <v>0.25</v>
      </c>
      <c r="C5990">
        <v>5.52</v>
      </c>
      <c r="D5990">
        <v>0</v>
      </c>
    </row>
    <row r="5991" spans="1:4" x14ac:dyDescent="0.35">
      <c r="A5991" s="16" t="s">
        <v>5356</v>
      </c>
      <c r="B5991">
        <v>0.125</v>
      </c>
      <c r="C5991">
        <v>0.20452999999999999</v>
      </c>
      <c r="D5991">
        <v>0</v>
      </c>
    </row>
    <row r="5992" spans="1:4" x14ac:dyDescent="0.35">
      <c r="A5992" s="16" t="s">
        <v>5357</v>
      </c>
      <c r="B5992">
        <v>0.58330000000000004</v>
      </c>
      <c r="C5992">
        <v>4.086E-2</v>
      </c>
      <c r="D5992">
        <v>4.086E-2</v>
      </c>
    </row>
    <row r="5993" spans="1:4" x14ac:dyDescent="0.35">
      <c r="A5993" s="16" t="s">
        <v>5358</v>
      </c>
      <c r="B5993">
        <v>0.58030000000000004</v>
      </c>
      <c r="C5993">
        <v>4.7379999999999999E-2</v>
      </c>
      <c r="D5993">
        <v>4.7379999999999999E-2</v>
      </c>
    </row>
    <row r="5994" spans="1:4" x14ac:dyDescent="0.35">
      <c r="A5994" s="16" t="s">
        <v>5359</v>
      </c>
      <c r="B5994">
        <v>0</v>
      </c>
      <c r="C5994">
        <v>4.5300000000000002E-3</v>
      </c>
      <c r="D5994">
        <v>0</v>
      </c>
    </row>
    <row r="5995" spans="1:4" x14ac:dyDescent="0.35">
      <c r="A5995" s="16" t="s">
        <v>5360</v>
      </c>
      <c r="B5995">
        <v>2</v>
      </c>
      <c r="C5995">
        <v>60</v>
      </c>
      <c r="D5995">
        <v>0</v>
      </c>
    </row>
    <row r="5996" spans="1:4" x14ac:dyDescent="0.35">
      <c r="A5996" s="16" t="s">
        <v>5361</v>
      </c>
      <c r="B5996">
        <v>0.17</v>
      </c>
      <c r="C5996">
        <v>2.2000000000000002</v>
      </c>
      <c r="D5996">
        <v>0</v>
      </c>
    </row>
    <row r="5997" spans="1:4" x14ac:dyDescent="0.35">
      <c r="A5997" s="16" t="s">
        <v>5362</v>
      </c>
      <c r="B5997">
        <v>0.25</v>
      </c>
      <c r="C5997">
        <v>3.0430600000000001</v>
      </c>
      <c r="D5997">
        <v>0</v>
      </c>
    </row>
    <row r="5998" spans="1:4" x14ac:dyDescent="0.35">
      <c r="A5998" s="16" t="s">
        <v>5363</v>
      </c>
      <c r="B5998">
        <v>0.25</v>
      </c>
      <c r="C5998">
        <v>0.33723999999999998</v>
      </c>
      <c r="D5998">
        <v>0</v>
      </c>
    </row>
    <row r="5999" spans="1:4" x14ac:dyDescent="0.35">
      <c r="A5999" s="16" t="s">
        <v>5364</v>
      </c>
      <c r="B5999">
        <v>0.33333000000000002</v>
      </c>
      <c r="C5999">
        <v>3.3532000000000002</v>
      </c>
      <c r="D5999">
        <v>0</v>
      </c>
    </row>
    <row r="6000" spans="1:4" x14ac:dyDescent="0.35">
      <c r="A6000" s="16" t="s">
        <v>5365</v>
      </c>
      <c r="B6000">
        <v>0.125</v>
      </c>
      <c r="C6000">
        <v>0.21723999999999999</v>
      </c>
      <c r="D6000">
        <v>0</v>
      </c>
    </row>
    <row r="6001" spans="1:4" x14ac:dyDescent="0.35">
      <c r="A6001" s="16">
        <v>101026</v>
      </c>
      <c r="B6001">
        <v>0.57996999999999999</v>
      </c>
      <c r="C6001">
        <v>2.0160000000000001E-2</v>
      </c>
      <c r="D6001">
        <v>2.0160000000000001E-2</v>
      </c>
    </row>
    <row r="6002" spans="1:4" x14ac:dyDescent="0.35">
      <c r="A6002" s="16">
        <v>102361</v>
      </c>
      <c r="B6002">
        <v>1.3332999999999999</v>
      </c>
      <c r="C6002">
        <v>0.22499</v>
      </c>
      <c r="D6002">
        <v>0.22499</v>
      </c>
    </row>
    <row r="6003" spans="1:4" x14ac:dyDescent="0.35">
      <c r="A6003" s="16" t="s">
        <v>5366</v>
      </c>
      <c r="B6003">
        <v>0</v>
      </c>
      <c r="C6003">
        <v>4.5300000000000002E-3</v>
      </c>
      <c r="D6003">
        <v>0</v>
      </c>
    </row>
    <row r="6004" spans="1:4" x14ac:dyDescent="0.35">
      <c r="A6004" s="16" t="s">
        <v>5367</v>
      </c>
      <c r="B6004">
        <v>0.125</v>
      </c>
      <c r="C6004">
        <v>0.24709</v>
      </c>
      <c r="D6004">
        <v>0</v>
      </c>
    </row>
    <row r="6005" spans="1:4" x14ac:dyDescent="0.35">
      <c r="A6005" s="16" t="s">
        <v>5368</v>
      </c>
      <c r="B6005">
        <v>0</v>
      </c>
      <c r="C6005">
        <v>4.5300000000000002E-3</v>
      </c>
      <c r="D6005">
        <v>0</v>
      </c>
    </row>
    <row r="6006" spans="1:4" x14ac:dyDescent="0.35">
      <c r="A6006" s="16" t="s">
        <v>5369</v>
      </c>
      <c r="B6006">
        <v>0</v>
      </c>
      <c r="C6006">
        <v>4.5300000000000002E-3</v>
      </c>
      <c r="D6006">
        <v>0</v>
      </c>
    </row>
    <row r="6007" spans="1:4" x14ac:dyDescent="0.35">
      <c r="A6007" s="16" t="s">
        <v>5370</v>
      </c>
      <c r="B6007">
        <v>0.21</v>
      </c>
      <c r="C6007">
        <v>0.20399999999999999</v>
      </c>
      <c r="D6007">
        <v>0</v>
      </c>
    </row>
    <row r="6008" spans="1:4" x14ac:dyDescent="0.35">
      <c r="A6008" s="16" t="s">
        <v>5371</v>
      </c>
      <c r="B6008">
        <v>0.21</v>
      </c>
      <c r="C6008">
        <v>0.65452999999999995</v>
      </c>
      <c r="D6008">
        <v>0</v>
      </c>
    </row>
    <row r="6009" spans="1:4" x14ac:dyDescent="0.35">
      <c r="A6009" s="16" t="s">
        <v>5372</v>
      </c>
      <c r="B6009">
        <v>0.35</v>
      </c>
      <c r="C6009">
        <v>4</v>
      </c>
      <c r="D6009">
        <v>0</v>
      </c>
    </row>
    <row r="6010" spans="1:4" x14ac:dyDescent="0.35">
      <c r="A6010" s="16">
        <v>66883</v>
      </c>
      <c r="B6010">
        <v>0</v>
      </c>
      <c r="C6010">
        <v>0.33400000000000002</v>
      </c>
      <c r="D6010">
        <v>0</v>
      </c>
    </row>
    <row r="6011" spans="1:4" x14ac:dyDescent="0.35">
      <c r="A6011" s="16" t="s">
        <v>5373</v>
      </c>
      <c r="B6011">
        <v>0</v>
      </c>
      <c r="C6011">
        <v>1.6670000000000001E-2</v>
      </c>
      <c r="D6011">
        <v>0</v>
      </c>
    </row>
    <row r="6012" spans="1:4" x14ac:dyDescent="0.35">
      <c r="A6012" s="16" t="s">
        <v>5374</v>
      </c>
      <c r="B6012">
        <v>0.17</v>
      </c>
      <c r="C6012">
        <v>1.52</v>
      </c>
      <c r="D6012">
        <v>0</v>
      </c>
    </row>
    <row r="6013" spans="1:4" x14ac:dyDescent="0.35">
      <c r="A6013" s="16" t="s">
        <v>5375</v>
      </c>
      <c r="B6013">
        <v>0.5</v>
      </c>
      <c r="C6013">
        <v>6</v>
      </c>
      <c r="D6013">
        <v>0</v>
      </c>
    </row>
    <row r="6014" spans="1:4" x14ac:dyDescent="0.35">
      <c r="A6014" s="16" t="s">
        <v>5376</v>
      </c>
      <c r="B6014">
        <v>0.58030000000000004</v>
      </c>
      <c r="C6014">
        <v>2.3199999999999998E-2</v>
      </c>
      <c r="D6014">
        <v>2.3199999999999998E-2</v>
      </c>
    </row>
    <row r="6015" spans="1:4" x14ac:dyDescent="0.35">
      <c r="A6015" s="16" t="s">
        <v>5377</v>
      </c>
      <c r="B6015">
        <v>0.125</v>
      </c>
      <c r="C6015">
        <v>0.15831999999999999</v>
      </c>
      <c r="D6015">
        <v>0</v>
      </c>
    </row>
    <row r="6016" spans="1:4" x14ac:dyDescent="0.35">
      <c r="A6016" s="16" t="s">
        <v>5378</v>
      </c>
      <c r="B6016">
        <v>0.16700000000000001</v>
      </c>
      <c r="C6016">
        <v>4.0000000000000003E-5</v>
      </c>
      <c r="D6016">
        <v>0</v>
      </c>
    </row>
    <row r="6017" spans="1:4" x14ac:dyDescent="0.35">
      <c r="A6017" s="16" t="s">
        <v>5379</v>
      </c>
      <c r="B6017">
        <v>0</v>
      </c>
      <c r="C6017">
        <v>9.2899999999999996E-3</v>
      </c>
      <c r="D6017">
        <v>9.2899999999999996E-3</v>
      </c>
    </row>
    <row r="6018" spans="1:4" x14ac:dyDescent="0.35">
      <c r="A6018" s="16">
        <v>101156</v>
      </c>
      <c r="B6018">
        <v>0.82330000000000003</v>
      </c>
      <c r="C6018">
        <v>9.6990000000000007E-2</v>
      </c>
      <c r="D6018">
        <v>9.6990000000000007E-2</v>
      </c>
    </row>
    <row r="6019" spans="1:4" x14ac:dyDescent="0.35">
      <c r="A6019" s="16" t="s">
        <v>5380</v>
      </c>
      <c r="B6019">
        <v>0.58030000000000004</v>
      </c>
      <c r="C6019">
        <v>3.8010000000000002E-2</v>
      </c>
      <c r="D6019">
        <v>3.8010000000000002E-2</v>
      </c>
    </row>
    <row r="6020" spans="1:4" x14ac:dyDescent="0.35">
      <c r="A6020" s="16" t="s">
        <v>5381</v>
      </c>
      <c r="B6020">
        <v>0.25</v>
      </c>
      <c r="C6020">
        <v>0.13303000000000001</v>
      </c>
      <c r="D6020">
        <v>0.13303000000000001</v>
      </c>
    </row>
    <row r="6021" spans="1:4" x14ac:dyDescent="0.35">
      <c r="A6021" s="16" t="s">
        <v>5382</v>
      </c>
      <c r="B6021">
        <v>0</v>
      </c>
      <c r="C6021">
        <v>4.5300000000000002E-3</v>
      </c>
      <c r="D6021">
        <v>0</v>
      </c>
    </row>
    <row r="6022" spans="1:4" x14ac:dyDescent="0.35">
      <c r="A6022" s="16" t="s">
        <v>5383</v>
      </c>
      <c r="B6022">
        <v>0.185</v>
      </c>
      <c r="C6022">
        <v>0.75541999999999998</v>
      </c>
      <c r="D6022">
        <v>0</v>
      </c>
    </row>
    <row r="6023" spans="1:4" x14ac:dyDescent="0.35">
      <c r="A6023" s="16" t="s">
        <v>5384</v>
      </c>
      <c r="B6023">
        <v>0.185</v>
      </c>
      <c r="C6023">
        <v>0.75541999999999998</v>
      </c>
      <c r="D6023">
        <v>0</v>
      </c>
    </row>
    <row r="6024" spans="1:4" x14ac:dyDescent="0.35">
      <c r="A6024" s="16" t="s">
        <v>5385</v>
      </c>
      <c r="B6024">
        <v>0.1</v>
      </c>
      <c r="C6024">
        <v>0.04</v>
      </c>
      <c r="D6024">
        <v>0.04</v>
      </c>
    </row>
    <row r="6025" spans="1:4" x14ac:dyDescent="0.35">
      <c r="A6025" s="16" t="s">
        <v>5386</v>
      </c>
      <c r="B6025">
        <v>0</v>
      </c>
      <c r="C6025">
        <v>2.7100000000000002E-3</v>
      </c>
      <c r="D6025">
        <v>0</v>
      </c>
    </row>
    <row r="6026" spans="1:4" x14ac:dyDescent="0.35">
      <c r="A6026" s="16" t="s">
        <v>5387</v>
      </c>
      <c r="B6026">
        <v>0.125</v>
      </c>
      <c r="C6026">
        <v>0.50438000000000005</v>
      </c>
      <c r="D6026">
        <v>0</v>
      </c>
    </row>
    <row r="6027" spans="1:4" x14ac:dyDescent="0.35">
      <c r="A6027" s="16" t="s">
        <v>5388</v>
      </c>
      <c r="B6027">
        <v>0.17</v>
      </c>
      <c r="C6027">
        <v>1.30707</v>
      </c>
      <c r="D6027">
        <v>0</v>
      </c>
    </row>
    <row r="6028" spans="1:4" x14ac:dyDescent="0.35">
      <c r="A6028" s="16" t="s">
        <v>5389</v>
      </c>
      <c r="B6028">
        <v>0.21</v>
      </c>
      <c r="C6028">
        <v>0.26200000000000001</v>
      </c>
      <c r="D6028">
        <v>0</v>
      </c>
    </row>
    <row r="6029" spans="1:4" x14ac:dyDescent="0.35">
      <c r="A6029" s="16" t="s">
        <v>5390</v>
      </c>
      <c r="B6029">
        <v>0.25</v>
      </c>
      <c r="C6029">
        <v>0.3</v>
      </c>
      <c r="D6029">
        <v>0</v>
      </c>
    </row>
    <row r="6030" spans="1:4" x14ac:dyDescent="0.35">
      <c r="A6030" s="16" t="s">
        <v>5391</v>
      </c>
      <c r="B6030">
        <v>0.16700000000000001</v>
      </c>
      <c r="C6030">
        <v>4.0643099999999999</v>
      </c>
      <c r="D6030">
        <v>0</v>
      </c>
    </row>
    <row r="6031" spans="1:4" x14ac:dyDescent="0.35">
      <c r="A6031" s="16" t="s">
        <v>5392</v>
      </c>
      <c r="B6031">
        <v>0.25</v>
      </c>
      <c r="C6031">
        <v>3.7229999999999999E-2</v>
      </c>
      <c r="D6031">
        <v>3.7229999999999999E-2</v>
      </c>
    </row>
    <row r="6032" spans="1:4" x14ac:dyDescent="0.35">
      <c r="A6032" s="16" t="s">
        <v>5393</v>
      </c>
      <c r="B6032">
        <v>0</v>
      </c>
      <c r="C6032">
        <v>4.5300000000000002E-3</v>
      </c>
      <c r="D6032">
        <v>0</v>
      </c>
    </row>
    <row r="6033" spans="1:4" x14ac:dyDescent="0.35">
      <c r="A6033" s="16" t="s">
        <v>5394</v>
      </c>
      <c r="B6033">
        <v>0.16700000000000001</v>
      </c>
      <c r="C6033">
        <v>8.3999999999999995E-3</v>
      </c>
      <c r="D6033">
        <v>8.3999999999999995E-3</v>
      </c>
    </row>
    <row r="6034" spans="1:4" x14ac:dyDescent="0.35">
      <c r="A6034" s="16" t="s">
        <v>5395</v>
      </c>
      <c r="B6034">
        <v>0.25</v>
      </c>
      <c r="C6034">
        <v>6.02</v>
      </c>
      <c r="D6034">
        <v>0</v>
      </c>
    </row>
    <row r="6035" spans="1:4" x14ac:dyDescent="0.35">
      <c r="A6035" s="16" t="s">
        <v>5396</v>
      </c>
      <c r="B6035">
        <v>0.125</v>
      </c>
      <c r="C6035">
        <v>1.60161</v>
      </c>
      <c r="D6035">
        <v>0</v>
      </c>
    </row>
    <row r="6036" spans="1:4" x14ac:dyDescent="0.35">
      <c r="A6036" s="16" t="s">
        <v>5397</v>
      </c>
      <c r="B6036">
        <v>0.25</v>
      </c>
      <c r="C6036">
        <v>2.8340000000000001</v>
      </c>
      <c r="D6036">
        <v>0</v>
      </c>
    </row>
    <row r="6037" spans="1:4" x14ac:dyDescent="0.35">
      <c r="A6037" s="16" t="s">
        <v>5398</v>
      </c>
      <c r="B6037">
        <v>0.125</v>
      </c>
      <c r="C6037">
        <v>0.15873000000000001</v>
      </c>
      <c r="D6037">
        <v>0</v>
      </c>
    </row>
    <row r="6038" spans="1:4" x14ac:dyDescent="0.35">
      <c r="A6038" s="16">
        <v>101443</v>
      </c>
      <c r="B6038">
        <v>1.24997</v>
      </c>
      <c r="C6038">
        <v>5.4449999999999998E-2</v>
      </c>
      <c r="D6038">
        <v>5.4449999999999998E-2</v>
      </c>
    </row>
    <row r="6039" spans="1:4" x14ac:dyDescent="0.35">
      <c r="A6039" s="16" t="s">
        <v>5399</v>
      </c>
      <c r="B6039">
        <v>0.74329999999999996</v>
      </c>
      <c r="C6039">
        <v>4.326E-2</v>
      </c>
      <c r="D6039">
        <v>4.326E-2</v>
      </c>
    </row>
    <row r="6040" spans="1:4" x14ac:dyDescent="0.35">
      <c r="A6040" s="16" t="s">
        <v>5400</v>
      </c>
      <c r="B6040">
        <v>0.5</v>
      </c>
      <c r="C6040">
        <v>10</v>
      </c>
      <c r="D6040">
        <v>0</v>
      </c>
    </row>
    <row r="6041" spans="1:4" x14ac:dyDescent="0.35">
      <c r="A6041" s="16" t="s">
        <v>5401</v>
      </c>
      <c r="B6041">
        <v>0.16700000000000001</v>
      </c>
      <c r="C6041">
        <v>0.02</v>
      </c>
      <c r="D6041">
        <v>0</v>
      </c>
    </row>
    <row r="6042" spans="1:4" x14ac:dyDescent="0.35">
      <c r="A6042" s="16" t="s">
        <v>5402</v>
      </c>
      <c r="B6042">
        <v>0.17</v>
      </c>
      <c r="C6042">
        <v>1.7</v>
      </c>
      <c r="D6042">
        <v>0</v>
      </c>
    </row>
    <row r="6043" spans="1:4" x14ac:dyDescent="0.35">
      <c r="A6043" s="16" t="s">
        <v>5403</v>
      </c>
      <c r="B6043">
        <v>0</v>
      </c>
      <c r="C6043">
        <v>9.4400000000000005E-3</v>
      </c>
      <c r="D6043">
        <v>9.4400000000000005E-3</v>
      </c>
    </row>
    <row r="6044" spans="1:4" x14ac:dyDescent="0.35">
      <c r="A6044" s="16">
        <v>103926</v>
      </c>
      <c r="B6044">
        <v>0.66662999999999994</v>
      </c>
      <c r="C6044">
        <v>3.6900000000000002E-2</v>
      </c>
      <c r="D6044">
        <v>3.6900000000000002E-2</v>
      </c>
    </row>
    <row r="6045" spans="1:4" x14ac:dyDescent="0.35">
      <c r="A6045" s="16">
        <v>104413</v>
      </c>
      <c r="B6045">
        <v>0.50029999999999997</v>
      </c>
      <c r="C6045">
        <v>9.5700000000000004E-3</v>
      </c>
      <c r="D6045">
        <v>9.5700000000000004E-3</v>
      </c>
    </row>
    <row r="6046" spans="1:4" x14ac:dyDescent="0.35">
      <c r="A6046" s="16">
        <v>105009</v>
      </c>
      <c r="B6046">
        <v>0</v>
      </c>
      <c r="C6046">
        <v>7.2650000000000006E-2</v>
      </c>
      <c r="D6046">
        <v>0</v>
      </c>
    </row>
    <row r="6047" spans="1:4" x14ac:dyDescent="0.35">
      <c r="A6047" s="16" t="s">
        <v>5404</v>
      </c>
      <c r="B6047">
        <v>0</v>
      </c>
      <c r="C6047">
        <v>1.2500000000000001E-2</v>
      </c>
      <c r="D6047">
        <v>0</v>
      </c>
    </row>
    <row r="6048" spans="1:4" x14ac:dyDescent="0.35">
      <c r="A6048" s="16" t="s">
        <v>5405</v>
      </c>
      <c r="B6048">
        <v>0</v>
      </c>
      <c r="C6048">
        <v>8.8999999999999995E-4</v>
      </c>
      <c r="D6048">
        <v>0</v>
      </c>
    </row>
    <row r="6049" spans="1:4" x14ac:dyDescent="0.35">
      <c r="A6049" s="16" t="s">
        <v>5406</v>
      </c>
      <c r="B6049">
        <v>0.5</v>
      </c>
      <c r="C6049">
        <v>0.08</v>
      </c>
      <c r="D6049">
        <v>0</v>
      </c>
    </row>
    <row r="6050" spans="1:4" x14ac:dyDescent="0.35">
      <c r="A6050" s="16" t="s">
        <v>5407</v>
      </c>
      <c r="B6050">
        <v>0.25</v>
      </c>
      <c r="C6050">
        <v>6.0045299999999999</v>
      </c>
      <c r="D6050">
        <v>0</v>
      </c>
    </row>
    <row r="6051" spans="1:4" x14ac:dyDescent="0.35">
      <c r="A6051" s="16" t="s">
        <v>5408</v>
      </c>
      <c r="B6051">
        <v>0.125</v>
      </c>
      <c r="C6051">
        <v>0.5</v>
      </c>
      <c r="D6051">
        <v>0</v>
      </c>
    </row>
    <row r="6052" spans="1:4" x14ac:dyDescent="0.35">
      <c r="A6052" s="16" t="s">
        <v>5409</v>
      </c>
      <c r="B6052">
        <v>0.25</v>
      </c>
      <c r="C6052">
        <v>3</v>
      </c>
      <c r="D6052">
        <v>0</v>
      </c>
    </row>
    <row r="6053" spans="1:4" x14ac:dyDescent="0.35">
      <c r="A6053" s="16" t="s">
        <v>5410</v>
      </c>
      <c r="B6053">
        <v>0.16700000000000001</v>
      </c>
      <c r="C6053">
        <v>0.08</v>
      </c>
      <c r="D6053">
        <v>0</v>
      </c>
    </row>
    <row r="6054" spans="1:4" x14ac:dyDescent="0.35">
      <c r="A6054" s="16" t="s">
        <v>5411</v>
      </c>
      <c r="B6054">
        <v>0.16700000000000001</v>
      </c>
      <c r="C6054">
        <v>0.35</v>
      </c>
      <c r="D6054">
        <v>0</v>
      </c>
    </row>
    <row r="6055" spans="1:4" x14ac:dyDescent="0.35">
      <c r="A6055" s="16" t="s">
        <v>5412</v>
      </c>
      <c r="B6055">
        <v>0.21</v>
      </c>
      <c r="C6055">
        <v>0.66539999999999999</v>
      </c>
      <c r="D6055">
        <v>0</v>
      </c>
    </row>
    <row r="6056" spans="1:4" x14ac:dyDescent="0.35">
      <c r="A6056" s="16" t="s">
        <v>5413</v>
      </c>
      <c r="B6056">
        <v>0.16700000000000001</v>
      </c>
      <c r="C6056">
        <v>4.0843100000000003</v>
      </c>
      <c r="D6056">
        <v>0</v>
      </c>
    </row>
    <row r="6057" spans="1:4" x14ac:dyDescent="0.35">
      <c r="A6057" s="16">
        <v>104488</v>
      </c>
      <c r="B6057">
        <v>1.0799700000000001</v>
      </c>
      <c r="C6057">
        <v>6.7229999999999998E-2</v>
      </c>
      <c r="D6057">
        <v>6.7229999999999998E-2</v>
      </c>
    </row>
    <row r="6058" spans="1:4" x14ac:dyDescent="0.35">
      <c r="A6058" s="16" t="s">
        <v>5414</v>
      </c>
      <c r="B6058">
        <v>0</v>
      </c>
      <c r="C6058">
        <v>1.7000000000000001E-2</v>
      </c>
      <c r="D6058">
        <v>1.7000000000000001E-2</v>
      </c>
    </row>
    <row r="6059" spans="1:4" x14ac:dyDescent="0.35">
      <c r="A6059" s="16" t="s">
        <v>5415</v>
      </c>
      <c r="B6059">
        <v>0</v>
      </c>
      <c r="C6059">
        <v>4.5300000000000002E-3</v>
      </c>
      <c r="D6059">
        <v>0</v>
      </c>
    </row>
    <row r="6060" spans="1:4" x14ac:dyDescent="0.35">
      <c r="A6060" s="16" t="s">
        <v>5416</v>
      </c>
      <c r="B6060">
        <v>0</v>
      </c>
      <c r="C6060">
        <v>4.5300000000000002E-3</v>
      </c>
      <c r="D6060">
        <v>0</v>
      </c>
    </row>
    <row r="6061" spans="1:4" x14ac:dyDescent="0.35">
      <c r="A6061" s="16" t="s">
        <v>5417</v>
      </c>
      <c r="B6061">
        <v>0</v>
      </c>
      <c r="C6061">
        <v>2.7100000000000002E-3</v>
      </c>
      <c r="D6061">
        <v>0</v>
      </c>
    </row>
    <row r="6062" spans="1:4" x14ac:dyDescent="0.35">
      <c r="A6062" s="16" t="s">
        <v>5418</v>
      </c>
      <c r="B6062">
        <v>0.17</v>
      </c>
      <c r="C6062">
        <v>1.5589500000000001</v>
      </c>
      <c r="D6062">
        <v>0</v>
      </c>
    </row>
    <row r="6063" spans="1:4" x14ac:dyDescent="0.35">
      <c r="A6063" s="16" t="s">
        <v>5419</v>
      </c>
      <c r="B6063">
        <v>0.125</v>
      </c>
      <c r="C6063">
        <v>0.21723999999999999</v>
      </c>
      <c r="D6063">
        <v>0</v>
      </c>
    </row>
    <row r="6064" spans="1:4" x14ac:dyDescent="0.35">
      <c r="A6064" s="16" t="s">
        <v>5420</v>
      </c>
      <c r="B6064">
        <v>0.1</v>
      </c>
      <c r="C6064">
        <v>1.111E-2</v>
      </c>
      <c r="D6064">
        <v>1.111E-2</v>
      </c>
    </row>
    <row r="6065" spans="1:4" x14ac:dyDescent="0.35">
      <c r="A6065" s="16">
        <v>100255</v>
      </c>
      <c r="B6065">
        <v>0</v>
      </c>
      <c r="C6065">
        <v>0</v>
      </c>
      <c r="D6065">
        <v>0</v>
      </c>
    </row>
    <row r="6066" spans="1:4" x14ac:dyDescent="0.35">
      <c r="A6066" s="16" t="s">
        <v>5421</v>
      </c>
      <c r="B6066">
        <v>0.74995999999999996</v>
      </c>
      <c r="C6066">
        <v>2.5000000000000001E-2</v>
      </c>
      <c r="D6066">
        <v>2.5000000000000001E-2</v>
      </c>
    </row>
    <row r="6067" spans="1:4" x14ac:dyDescent="0.35">
      <c r="A6067" s="16" t="s">
        <v>5422</v>
      </c>
      <c r="B6067">
        <v>0</v>
      </c>
      <c r="C6067">
        <v>6.3400000000000001E-3</v>
      </c>
      <c r="D6067">
        <v>0</v>
      </c>
    </row>
    <row r="6068" spans="1:4" x14ac:dyDescent="0.35">
      <c r="A6068" s="16" t="s">
        <v>5423</v>
      </c>
      <c r="B6068">
        <v>0</v>
      </c>
      <c r="C6068">
        <v>2.7100000000000002E-3</v>
      </c>
      <c r="D6068">
        <v>0</v>
      </c>
    </row>
    <row r="6069" spans="1:4" x14ac:dyDescent="0.35">
      <c r="A6069" s="16" t="s">
        <v>5424</v>
      </c>
      <c r="B6069">
        <v>0.58030000000000004</v>
      </c>
      <c r="C6069">
        <v>2.9309999999999999E-2</v>
      </c>
      <c r="D6069">
        <v>2.9309999999999999E-2</v>
      </c>
    </row>
    <row r="6070" spans="1:4" x14ac:dyDescent="0.35">
      <c r="A6070" s="16" t="s">
        <v>5425</v>
      </c>
      <c r="B6070">
        <v>0.1</v>
      </c>
      <c r="C6070">
        <v>0.01</v>
      </c>
      <c r="D6070">
        <v>0.01</v>
      </c>
    </row>
    <row r="6071" spans="1:4" x14ac:dyDescent="0.35">
      <c r="A6071" s="16" t="s">
        <v>5426</v>
      </c>
      <c r="B6071">
        <v>8.3000000000000004E-2</v>
      </c>
      <c r="C6071">
        <v>0.219</v>
      </c>
      <c r="D6071">
        <v>0</v>
      </c>
    </row>
    <row r="6072" spans="1:4" x14ac:dyDescent="0.35">
      <c r="A6072" s="16" t="s">
        <v>5427</v>
      </c>
      <c r="B6072">
        <v>1.5832999999999999</v>
      </c>
      <c r="C6072">
        <v>4.5830000000000003E-2</v>
      </c>
      <c r="D6072">
        <v>4.5830000000000003E-2</v>
      </c>
    </row>
    <row r="6073" spans="1:4" x14ac:dyDescent="0.35">
      <c r="A6073" s="16" t="s">
        <v>5428</v>
      </c>
      <c r="B6073">
        <v>0</v>
      </c>
      <c r="C6073">
        <v>2.7100000000000002E-3</v>
      </c>
      <c r="D6073">
        <v>0</v>
      </c>
    </row>
    <row r="6074" spans="1:4" x14ac:dyDescent="0.35">
      <c r="A6074" s="16" t="s">
        <v>5429</v>
      </c>
      <c r="B6074">
        <v>0</v>
      </c>
      <c r="C6074">
        <v>5.0689999999999999E-2</v>
      </c>
      <c r="D6074">
        <v>5.0689999999999999E-2</v>
      </c>
    </row>
    <row r="6075" spans="1:4" x14ac:dyDescent="0.35">
      <c r="A6075" s="16" t="s">
        <v>34</v>
      </c>
      <c r="B6075">
        <v>0.125</v>
      </c>
      <c r="C6075">
        <v>0.21434</v>
      </c>
      <c r="D6075">
        <v>0</v>
      </c>
    </row>
    <row r="6076" spans="1:4" x14ac:dyDescent="0.35">
      <c r="A6076" s="16">
        <v>100011</v>
      </c>
      <c r="B6076">
        <v>0.58330000000000004</v>
      </c>
      <c r="C6076">
        <v>2.911E-2</v>
      </c>
      <c r="D6076">
        <v>2.911E-2</v>
      </c>
    </row>
    <row r="6077" spans="1:4" x14ac:dyDescent="0.35">
      <c r="A6077" s="16" t="s">
        <v>5430</v>
      </c>
      <c r="B6077">
        <v>0.21</v>
      </c>
      <c r="C6077">
        <v>1.6670000000000001E-2</v>
      </c>
      <c r="D6077">
        <v>1.6670000000000001E-2</v>
      </c>
    </row>
    <row r="6078" spans="1:4" x14ac:dyDescent="0.35">
      <c r="A6078" s="16" t="s">
        <v>5431</v>
      </c>
      <c r="B6078">
        <v>0</v>
      </c>
      <c r="C6078">
        <v>4.5300000000000002E-3</v>
      </c>
      <c r="D6078">
        <v>0</v>
      </c>
    </row>
    <row r="6079" spans="1:4" x14ac:dyDescent="0.35">
      <c r="A6079" s="16" t="s">
        <v>5432</v>
      </c>
      <c r="B6079">
        <v>0.33329999999999999</v>
      </c>
      <c r="C6079">
        <v>6.8700000000000002E-3</v>
      </c>
      <c r="D6079">
        <v>6.8700000000000002E-3</v>
      </c>
    </row>
    <row r="6080" spans="1:4" x14ac:dyDescent="0.35">
      <c r="A6080" s="16">
        <v>100792</v>
      </c>
      <c r="B6080">
        <v>0.74329999999999996</v>
      </c>
      <c r="C6080">
        <v>2.1399999999999999E-2</v>
      </c>
      <c r="D6080">
        <v>2.1399999999999999E-2</v>
      </c>
    </row>
    <row r="6081" spans="1:4" x14ac:dyDescent="0.35">
      <c r="A6081" s="16" t="s">
        <v>5433</v>
      </c>
      <c r="B6081">
        <v>0.33333000000000002</v>
      </c>
      <c r="C6081">
        <v>5.5500000000000002E-3</v>
      </c>
      <c r="D6081">
        <v>5.5500000000000002E-3</v>
      </c>
    </row>
    <row r="6082" spans="1:4" x14ac:dyDescent="0.35">
      <c r="A6082" s="16" t="s">
        <v>5434</v>
      </c>
      <c r="B6082">
        <v>0.33329999999999999</v>
      </c>
      <c r="C6082">
        <v>4.0499999999999998E-3</v>
      </c>
      <c r="D6082">
        <v>4.0499999999999998E-3</v>
      </c>
    </row>
    <row r="6083" spans="1:4" x14ac:dyDescent="0.35">
      <c r="A6083" s="16" t="s">
        <v>5435</v>
      </c>
      <c r="B6083">
        <v>0.33</v>
      </c>
      <c r="C6083">
        <v>0.02</v>
      </c>
      <c r="D6083">
        <v>0.02</v>
      </c>
    </row>
    <row r="6084" spans="1:4" x14ac:dyDescent="0.35">
      <c r="A6084" s="16" t="s">
        <v>5436</v>
      </c>
      <c r="B6084">
        <v>0</v>
      </c>
      <c r="C6084">
        <v>4.5300000000000002E-3</v>
      </c>
      <c r="D6084">
        <v>0</v>
      </c>
    </row>
    <row r="6085" spans="1:4" x14ac:dyDescent="0.35">
      <c r="A6085" s="16" t="s">
        <v>5437</v>
      </c>
      <c r="B6085">
        <v>0</v>
      </c>
      <c r="C6085">
        <v>4.5300000000000002E-3</v>
      </c>
      <c r="D6085">
        <v>0</v>
      </c>
    </row>
    <row r="6086" spans="1:4" x14ac:dyDescent="0.35">
      <c r="A6086" s="16" t="s">
        <v>249</v>
      </c>
      <c r="B6086">
        <v>0.125</v>
      </c>
      <c r="C6086">
        <v>0.51629999999999998</v>
      </c>
      <c r="D6086">
        <v>0</v>
      </c>
    </row>
    <row r="6087" spans="1:4" x14ac:dyDescent="0.35">
      <c r="A6087" s="16" t="s">
        <v>5438</v>
      </c>
      <c r="B6087">
        <v>0.16700000000000001</v>
      </c>
      <c r="C6087">
        <v>0.45</v>
      </c>
      <c r="D6087">
        <v>0</v>
      </c>
    </row>
    <row r="6088" spans="1:4" x14ac:dyDescent="0.35">
      <c r="A6088" s="16" t="s">
        <v>5439</v>
      </c>
      <c r="B6088">
        <v>0</v>
      </c>
      <c r="C6088">
        <v>1.5862400000000001</v>
      </c>
      <c r="D6088">
        <v>0</v>
      </c>
    </row>
    <row r="6089" spans="1:4" x14ac:dyDescent="0.35">
      <c r="A6089" s="16" t="s">
        <v>5440</v>
      </c>
      <c r="B6089">
        <v>0.16700000000000001</v>
      </c>
      <c r="C6089">
        <v>1.4</v>
      </c>
      <c r="D6089">
        <v>0</v>
      </c>
    </row>
    <row r="6090" spans="1:4" x14ac:dyDescent="0.35">
      <c r="A6090" s="16" t="s">
        <v>5441</v>
      </c>
      <c r="B6090">
        <v>0.33</v>
      </c>
      <c r="C6090">
        <v>1.5</v>
      </c>
      <c r="D6090">
        <v>0</v>
      </c>
    </row>
    <row r="6091" spans="1:4" x14ac:dyDescent="0.35">
      <c r="A6091" s="16" t="s">
        <v>5442</v>
      </c>
      <c r="B6091">
        <v>0.1</v>
      </c>
      <c r="C6091">
        <v>4.0210000000000003E-2</v>
      </c>
      <c r="D6091">
        <v>4.0210000000000003E-2</v>
      </c>
    </row>
    <row r="6092" spans="1:4" x14ac:dyDescent="0.35">
      <c r="A6092" s="16">
        <v>104303</v>
      </c>
      <c r="B6092">
        <v>0.59662999999999999</v>
      </c>
      <c r="C6092">
        <v>0.38834999999999997</v>
      </c>
      <c r="D6092">
        <v>0.38834999999999997</v>
      </c>
    </row>
    <row r="6093" spans="1:4" x14ac:dyDescent="0.35">
      <c r="A6093" s="16">
        <v>104724</v>
      </c>
      <c r="B6093">
        <v>0</v>
      </c>
      <c r="C6093">
        <v>0.33400000000000002</v>
      </c>
      <c r="D6093">
        <v>0</v>
      </c>
    </row>
    <row r="6094" spans="1:4" x14ac:dyDescent="0.35">
      <c r="A6094" s="16" t="s">
        <v>5443</v>
      </c>
      <c r="B6094">
        <v>0</v>
      </c>
      <c r="C6094">
        <v>4.5300000000000002E-3</v>
      </c>
      <c r="D6094">
        <v>0</v>
      </c>
    </row>
    <row r="6095" spans="1:4" x14ac:dyDescent="0.35">
      <c r="A6095" s="16" t="s">
        <v>5444</v>
      </c>
      <c r="B6095">
        <v>0</v>
      </c>
      <c r="C6095">
        <v>4.5300000000000002E-3</v>
      </c>
      <c r="D6095">
        <v>0</v>
      </c>
    </row>
    <row r="6096" spans="1:4" x14ac:dyDescent="0.35">
      <c r="A6096" s="16" t="s">
        <v>112</v>
      </c>
      <c r="B6096">
        <v>0.25</v>
      </c>
      <c r="C6096">
        <v>0.30906</v>
      </c>
      <c r="D6096">
        <v>0</v>
      </c>
    </row>
    <row r="6097" spans="1:4" x14ac:dyDescent="0.35">
      <c r="A6097" s="16" t="s">
        <v>5445</v>
      </c>
      <c r="B6097">
        <v>0.21</v>
      </c>
      <c r="C6097">
        <v>0.65434000000000003</v>
      </c>
      <c r="D6097">
        <v>0</v>
      </c>
    </row>
    <row r="6098" spans="1:4" x14ac:dyDescent="0.35">
      <c r="A6098" s="16" t="s">
        <v>5446</v>
      </c>
      <c r="B6098">
        <v>0</v>
      </c>
      <c r="C6098">
        <v>4.5300000000000002E-3</v>
      </c>
      <c r="D6098">
        <v>0</v>
      </c>
    </row>
    <row r="6099" spans="1:4" x14ac:dyDescent="0.35">
      <c r="A6099" s="16" t="s">
        <v>5447</v>
      </c>
      <c r="B6099">
        <v>0</v>
      </c>
      <c r="C6099">
        <v>7.2650000000000006E-2</v>
      </c>
      <c r="D6099">
        <v>0</v>
      </c>
    </row>
    <row r="6100" spans="1:4" x14ac:dyDescent="0.35">
      <c r="A6100" s="16" t="s">
        <v>5448</v>
      </c>
      <c r="B6100">
        <v>0</v>
      </c>
      <c r="C6100">
        <v>8.6239999999999997E-2</v>
      </c>
      <c r="D6100">
        <v>0</v>
      </c>
    </row>
    <row r="6101" spans="1:4" x14ac:dyDescent="0.35">
      <c r="A6101" s="16" t="s">
        <v>5449</v>
      </c>
      <c r="B6101">
        <v>0.125</v>
      </c>
      <c r="C6101">
        <v>0.31009999999999999</v>
      </c>
      <c r="D6101">
        <v>0</v>
      </c>
    </row>
    <row r="6102" spans="1:4" x14ac:dyDescent="0.35">
      <c r="A6102" s="16" t="s">
        <v>5450</v>
      </c>
      <c r="B6102">
        <v>0.21</v>
      </c>
      <c r="C6102">
        <v>0.66539999999999999</v>
      </c>
      <c r="D6102">
        <v>0</v>
      </c>
    </row>
    <row r="6103" spans="1:4" x14ac:dyDescent="0.35">
      <c r="A6103" s="16" t="s">
        <v>5451</v>
      </c>
      <c r="B6103">
        <v>0</v>
      </c>
      <c r="C6103">
        <v>0.11413</v>
      </c>
      <c r="D6103">
        <v>0</v>
      </c>
    </row>
    <row r="6104" spans="1:4" x14ac:dyDescent="0.35">
      <c r="A6104" s="16" t="s">
        <v>5452</v>
      </c>
      <c r="B6104">
        <v>0</v>
      </c>
      <c r="C6104">
        <v>0.05</v>
      </c>
      <c r="D6104">
        <v>0.05</v>
      </c>
    </row>
    <row r="6105" spans="1:4" x14ac:dyDescent="0.35">
      <c r="A6105" s="16" t="s">
        <v>5453</v>
      </c>
      <c r="B6105">
        <v>0</v>
      </c>
      <c r="C6105">
        <v>4.5300000000000002E-3</v>
      </c>
      <c r="D6105">
        <v>0</v>
      </c>
    </row>
    <row r="6106" spans="1:4" x14ac:dyDescent="0.35">
      <c r="A6106" s="16" t="s">
        <v>5454</v>
      </c>
      <c r="B6106">
        <v>0.25</v>
      </c>
      <c r="C6106">
        <v>3.3466999999999998</v>
      </c>
      <c r="D6106">
        <v>0</v>
      </c>
    </row>
    <row r="6107" spans="1:4" x14ac:dyDescent="0.35">
      <c r="A6107" s="16" t="s">
        <v>5455</v>
      </c>
      <c r="B6107">
        <v>0.25</v>
      </c>
      <c r="C6107">
        <v>3.0339999999999998</v>
      </c>
      <c r="D6107">
        <v>0</v>
      </c>
    </row>
    <row r="6108" spans="1:4" x14ac:dyDescent="0.35">
      <c r="A6108" s="16">
        <v>100001</v>
      </c>
      <c r="B6108">
        <v>0.16700000000000001</v>
      </c>
      <c r="C6108">
        <v>0.03</v>
      </c>
      <c r="D6108">
        <v>0.03</v>
      </c>
    </row>
    <row r="6109" spans="1:4" x14ac:dyDescent="0.35">
      <c r="A6109" s="16" t="s">
        <v>5456</v>
      </c>
      <c r="B6109">
        <v>0.1</v>
      </c>
      <c r="C6109">
        <v>3.3329999999999999E-2</v>
      </c>
      <c r="D6109">
        <v>3.3329999999999999E-2</v>
      </c>
    </row>
    <row r="6110" spans="1:4" x14ac:dyDescent="0.35">
      <c r="A6110" s="16">
        <v>101407</v>
      </c>
      <c r="B6110">
        <v>0</v>
      </c>
      <c r="C6110">
        <v>0.12</v>
      </c>
      <c r="D6110">
        <v>0.12</v>
      </c>
    </row>
    <row r="6111" spans="1:4" x14ac:dyDescent="0.35">
      <c r="A6111" s="16" t="s">
        <v>5457</v>
      </c>
      <c r="B6111">
        <v>0.1</v>
      </c>
      <c r="C6111">
        <v>0.11001</v>
      </c>
      <c r="D6111">
        <v>0.11001</v>
      </c>
    </row>
    <row r="6112" spans="1:4" x14ac:dyDescent="0.35">
      <c r="A6112" s="16" t="s">
        <v>5458</v>
      </c>
      <c r="B6112">
        <v>0</v>
      </c>
      <c r="C6112">
        <v>4.5300000000000002E-3</v>
      </c>
      <c r="D6112">
        <v>0</v>
      </c>
    </row>
    <row r="6113" spans="1:4" x14ac:dyDescent="0.35">
      <c r="A6113" s="16" t="s">
        <v>5459</v>
      </c>
      <c r="B6113">
        <v>0</v>
      </c>
      <c r="C6113">
        <v>4.5300000000000002E-3</v>
      </c>
      <c r="D6113">
        <v>0</v>
      </c>
    </row>
    <row r="6114" spans="1:4" x14ac:dyDescent="0.35">
      <c r="A6114" s="16" t="s">
        <v>5460</v>
      </c>
      <c r="B6114">
        <v>0</v>
      </c>
      <c r="C6114">
        <v>0.01</v>
      </c>
      <c r="D6114">
        <v>0.01</v>
      </c>
    </row>
    <row r="6115" spans="1:4" x14ac:dyDescent="0.35">
      <c r="A6115" s="16" t="s">
        <v>5461</v>
      </c>
      <c r="B6115">
        <v>0.16700000000000001</v>
      </c>
      <c r="C6115">
        <v>3.4842499999999998</v>
      </c>
      <c r="D6115">
        <v>0</v>
      </c>
    </row>
    <row r="6116" spans="1:4" x14ac:dyDescent="0.35">
      <c r="A6116" s="16" t="s">
        <v>5462</v>
      </c>
      <c r="B6116">
        <v>0.16700000000000001</v>
      </c>
      <c r="C6116">
        <v>2.5</v>
      </c>
      <c r="D6116">
        <v>0</v>
      </c>
    </row>
    <row r="6117" spans="1:4" x14ac:dyDescent="0.35">
      <c r="A6117" s="16" t="s">
        <v>5463</v>
      </c>
      <c r="B6117">
        <v>0.16700000000000001</v>
      </c>
      <c r="C6117">
        <v>0.59189999999999998</v>
      </c>
      <c r="D6117">
        <v>0</v>
      </c>
    </row>
    <row r="6118" spans="1:4" x14ac:dyDescent="0.35">
      <c r="A6118" s="16" t="s">
        <v>5464</v>
      </c>
      <c r="B6118">
        <v>0.125</v>
      </c>
      <c r="C6118">
        <v>0.19392999999999999</v>
      </c>
      <c r="D6118">
        <v>0</v>
      </c>
    </row>
    <row r="6119" spans="1:4" x14ac:dyDescent="0.35">
      <c r="A6119" s="16">
        <v>104420</v>
      </c>
      <c r="B6119">
        <v>0.74329999999999996</v>
      </c>
      <c r="C6119">
        <v>4.4099999999999999E-3</v>
      </c>
      <c r="D6119">
        <v>4.4099999999999999E-3</v>
      </c>
    </row>
    <row r="6120" spans="1:4" x14ac:dyDescent="0.35">
      <c r="A6120" s="16">
        <v>105877</v>
      </c>
      <c r="B6120">
        <v>0</v>
      </c>
      <c r="C6120">
        <v>1.82E-3</v>
      </c>
      <c r="D6120">
        <v>0</v>
      </c>
    </row>
    <row r="6121" spans="1:4" x14ac:dyDescent="0.35">
      <c r="A6121" s="16" t="s">
        <v>295</v>
      </c>
      <c r="B6121">
        <v>0.16700000000000001</v>
      </c>
      <c r="C6121">
        <v>2.4469999999999999E-2</v>
      </c>
      <c r="D6121">
        <v>2.4469999999999999E-2</v>
      </c>
    </row>
    <row r="6122" spans="1:4" x14ac:dyDescent="0.35">
      <c r="A6122" s="16" t="s">
        <v>5465</v>
      </c>
      <c r="B6122">
        <v>0.74329999999999996</v>
      </c>
      <c r="C6122">
        <v>1.227E-2</v>
      </c>
      <c r="D6122">
        <v>1.227E-2</v>
      </c>
    </row>
    <row r="6123" spans="1:4" x14ac:dyDescent="0.35">
      <c r="A6123" s="16" t="s">
        <v>5466</v>
      </c>
      <c r="B6123">
        <v>0.1</v>
      </c>
      <c r="C6123">
        <v>2.1010000000000001E-2</v>
      </c>
      <c r="D6123">
        <v>2.1010000000000001E-2</v>
      </c>
    </row>
    <row r="6124" spans="1:4" x14ac:dyDescent="0.35">
      <c r="A6124" s="16" t="s">
        <v>5467</v>
      </c>
      <c r="B6124">
        <v>0.125</v>
      </c>
      <c r="C6124">
        <v>0.45</v>
      </c>
      <c r="D6124">
        <v>0</v>
      </c>
    </row>
    <row r="6125" spans="1:4" x14ac:dyDescent="0.35">
      <c r="A6125" s="16" t="s">
        <v>5468</v>
      </c>
      <c r="B6125">
        <v>0.17</v>
      </c>
      <c r="C6125">
        <v>1.2952999999999999</v>
      </c>
      <c r="D6125">
        <v>0</v>
      </c>
    </row>
    <row r="6126" spans="1:4" x14ac:dyDescent="0.35">
      <c r="A6126" s="16" t="s">
        <v>5469</v>
      </c>
      <c r="B6126">
        <v>0.17</v>
      </c>
      <c r="C6126">
        <v>2.5</v>
      </c>
      <c r="D6126">
        <v>0</v>
      </c>
    </row>
    <row r="6127" spans="1:4" x14ac:dyDescent="0.35">
      <c r="A6127" s="16" t="s">
        <v>5470</v>
      </c>
      <c r="B6127">
        <v>0.25</v>
      </c>
      <c r="C6127">
        <v>3.2385299999999999</v>
      </c>
      <c r="D6127">
        <v>0</v>
      </c>
    </row>
    <row r="6128" spans="1:4" x14ac:dyDescent="0.35">
      <c r="A6128" s="16" t="s">
        <v>5471</v>
      </c>
      <c r="B6128">
        <v>0.16700000000000001</v>
      </c>
      <c r="C6128">
        <v>4</v>
      </c>
      <c r="D6128">
        <v>0</v>
      </c>
    </row>
    <row r="6129" spans="1:4" x14ac:dyDescent="0.35">
      <c r="A6129" s="16" t="s">
        <v>5472</v>
      </c>
      <c r="B6129">
        <v>0</v>
      </c>
      <c r="C6129">
        <v>2.5729999999999999E-2</v>
      </c>
      <c r="D6129">
        <v>0</v>
      </c>
    </row>
    <row r="6130" spans="1:4" x14ac:dyDescent="0.35">
      <c r="A6130" s="16">
        <v>101895</v>
      </c>
      <c r="B6130">
        <v>0.58330000000000004</v>
      </c>
      <c r="C6130">
        <v>6.5900000000000004E-3</v>
      </c>
      <c r="D6130">
        <v>6.5900000000000004E-3</v>
      </c>
    </row>
    <row r="6131" spans="1:4" x14ac:dyDescent="0.35">
      <c r="A6131" s="16">
        <v>105824</v>
      </c>
      <c r="B6131">
        <v>0.4133</v>
      </c>
      <c r="C6131">
        <v>2.8330000000000001E-2</v>
      </c>
      <c r="D6131">
        <v>2.8330000000000001E-2</v>
      </c>
    </row>
    <row r="6132" spans="1:4" x14ac:dyDescent="0.35">
      <c r="A6132" s="16" t="s">
        <v>5473</v>
      </c>
      <c r="B6132">
        <v>0.16700000000000001</v>
      </c>
      <c r="C6132">
        <v>0.1298</v>
      </c>
      <c r="D6132">
        <v>0</v>
      </c>
    </row>
    <row r="6133" spans="1:4" x14ac:dyDescent="0.35">
      <c r="A6133" s="16" t="s">
        <v>5474</v>
      </c>
      <c r="B6133">
        <v>0</v>
      </c>
      <c r="C6133">
        <v>0</v>
      </c>
      <c r="D6133">
        <v>0</v>
      </c>
    </row>
    <row r="6134" spans="1:4" x14ac:dyDescent="0.35">
      <c r="A6134" s="16" t="s">
        <v>5475</v>
      </c>
      <c r="B6134">
        <v>0.16700000000000001</v>
      </c>
      <c r="C6134">
        <v>0.45</v>
      </c>
      <c r="D6134">
        <v>0</v>
      </c>
    </row>
    <row r="6135" spans="1:4" x14ac:dyDescent="0.35">
      <c r="A6135" s="16" t="s">
        <v>5476</v>
      </c>
      <c r="B6135">
        <v>0.16700000000000001</v>
      </c>
      <c r="C6135">
        <v>2.5</v>
      </c>
      <c r="D6135">
        <v>0</v>
      </c>
    </row>
    <row r="6136" spans="1:4" x14ac:dyDescent="0.35">
      <c r="A6136" s="16" t="s">
        <v>5477</v>
      </c>
      <c r="B6136">
        <v>0.125</v>
      </c>
      <c r="C6136">
        <v>0.31009999999999999</v>
      </c>
      <c r="D6136">
        <v>0</v>
      </c>
    </row>
    <row r="6137" spans="1:4" x14ac:dyDescent="0.35">
      <c r="A6137" s="16" t="s">
        <v>5478</v>
      </c>
      <c r="B6137">
        <v>0.16700000000000001</v>
      </c>
      <c r="C6137">
        <v>0.59643000000000002</v>
      </c>
      <c r="D6137">
        <v>0</v>
      </c>
    </row>
    <row r="6138" spans="1:4" x14ac:dyDescent="0.35">
      <c r="A6138" s="16" t="s">
        <v>5479</v>
      </c>
      <c r="B6138">
        <v>0.125</v>
      </c>
      <c r="C6138">
        <v>0.15831999999999999</v>
      </c>
      <c r="D6138">
        <v>0</v>
      </c>
    </row>
    <row r="6139" spans="1:4" x14ac:dyDescent="0.35">
      <c r="A6139" s="16" t="s">
        <v>5480</v>
      </c>
      <c r="B6139">
        <v>0.25</v>
      </c>
      <c r="C6139">
        <v>0.28542000000000001</v>
      </c>
      <c r="D6139">
        <v>0</v>
      </c>
    </row>
    <row r="6140" spans="1:4" x14ac:dyDescent="0.35">
      <c r="A6140" s="16" t="s">
        <v>5481</v>
      </c>
      <c r="B6140">
        <v>0.125</v>
      </c>
      <c r="C6140">
        <v>0.18953</v>
      </c>
      <c r="D6140">
        <v>0</v>
      </c>
    </row>
    <row r="6141" spans="1:4" x14ac:dyDescent="0.35">
      <c r="A6141" s="16" t="s">
        <v>236</v>
      </c>
      <c r="B6141">
        <v>0.16700000000000001</v>
      </c>
      <c r="C6141">
        <v>6.0000000000000001E-3</v>
      </c>
      <c r="D6141">
        <v>6.0000000000000001E-3</v>
      </c>
    </row>
    <row r="6142" spans="1:4" x14ac:dyDescent="0.35">
      <c r="A6142" s="16" t="s">
        <v>5482</v>
      </c>
      <c r="B6142">
        <v>1</v>
      </c>
      <c r="C6142">
        <v>1.17E-2</v>
      </c>
      <c r="D6142">
        <v>1.17E-2</v>
      </c>
    </row>
    <row r="6143" spans="1:4" x14ac:dyDescent="0.35">
      <c r="A6143" s="16" t="s">
        <v>5483</v>
      </c>
      <c r="B6143">
        <v>0</v>
      </c>
      <c r="C6143">
        <v>7.28E-3</v>
      </c>
      <c r="D6143">
        <v>0</v>
      </c>
    </row>
    <row r="6144" spans="1:4" x14ac:dyDescent="0.35">
      <c r="A6144" s="16" t="s">
        <v>5484</v>
      </c>
      <c r="B6144">
        <v>0</v>
      </c>
      <c r="C6144">
        <v>4.5300000000000002E-3</v>
      </c>
      <c r="D6144">
        <v>0</v>
      </c>
    </row>
    <row r="6145" spans="1:4" x14ac:dyDescent="0.35">
      <c r="A6145" s="16" t="s">
        <v>5485</v>
      </c>
      <c r="B6145">
        <v>0</v>
      </c>
      <c r="C6145">
        <v>4.5300000000000002E-3</v>
      </c>
      <c r="D6145">
        <v>0</v>
      </c>
    </row>
    <row r="6146" spans="1:4" x14ac:dyDescent="0.35">
      <c r="A6146" s="16" t="s">
        <v>5486</v>
      </c>
      <c r="B6146">
        <v>0</v>
      </c>
      <c r="C6146">
        <v>4.5300000000000002E-3</v>
      </c>
      <c r="D6146">
        <v>0</v>
      </c>
    </row>
    <row r="6147" spans="1:4" x14ac:dyDescent="0.35">
      <c r="A6147" s="16">
        <v>99031</v>
      </c>
      <c r="B6147">
        <v>0.35</v>
      </c>
      <c r="C6147">
        <v>4</v>
      </c>
      <c r="D6147">
        <v>0</v>
      </c>
    </row>
    <row r="6148" spans="1:4" x14ac:dyDescent="0.35">
      <c r="A6148" s="16" t="s">
        <v>5487</v>
      </c>
      <c r="B6148">
        <v>0.25</v>
      </c>
      <c r="C6148">
        <v>3</v>
      </c>
      <c r="D6148">
        <v>0</v>
      </c>
    </row>
    <row r="6149" spans="1:4" x14ac:dyDescent="0.35">
      <c r="A6149" s="16" t="s">
        <v>5488</v>
      </c>
      <c r="B6149">
        <v>0.25</v>
      </c>
      <c r="C6149">
        <v>0.25541999999999998</v>
      </c>
      <c r="D6149">
        <v>0</v>
      </c>
    </row>
    <row r="6150" spans="1:4" x14ac:dyDescent="0.35">
      <c r="A6150" s="16" t="s">
        <v>5489</v>
      </c>
      <c r="B6150">
        <v>0.16700000000000001</v>
      </c>
      <c r="C6150">
        <v>8.3330000000000001E-2</v>
      </c>
      <c r="D6150">
        <v>8.3330000000000001E-2</v>
      </c>
    </row>
    <row r="6151" spans="1:4" x14ac:dyDescent="0.35">
      <c r="A6151" s="16" t="s">
        <v>5490</v>
      </c>
      <c r="B6151">
        <v>0.16700000000000001</v>
      </c>
      <c r="C6151">
        <v>8.3330000000000001E-2</v>
      </c>
      <c r="D6151">
        <v>8.3330000000000001E-2</v>
      </c>
    </row>
    <row r="6152" spans="1:4" x14ac:dyDescent="0.35">
      <c r="A6152" s="16" t="s">
        <v>5491</v>
      </c>
      <c r="B6152">
        <v>0.21</v>
      </c>
      <c r="C6152">
        <v>0.44</v>
      </c>
      <c r="D6152">
        <v>0</v>
      </c>
    </row>
    <row r="6153" spans="1:4" x14ac:dyDescent="0.35">
      <c r="A6153" s="16" t="s">
        <v>5492</v>
      </c>
      <c r="B6153">
        <v>0.16700000000000001</v>
      </c>
      <c r="C6153">
        <v>3.4842499999999998</v>
      </c>
      <c r="D6153">
        <v>0</v>
      </c>
    </row>
    <row r="6154" spans="1:4" x14ac:dyDescent="0.35">
      <c r="A6154" s="16" t="s">
        <v>5493</v>
      </c>
      <c r="B6154">
        <v>0</v>
      </c>
      <c r="C6154">
        <v>8.3300000000000006E-3</v>
      </c>
      <c r="D6154">
        <v>0</v>
      </c>
    </row>
    <row r="6155" spans="1:4" x14ac:dyDescent="0.35">
      <c r="A6155" s="22">
        <v>44717</v>
      </c>
      <c r="B6155">
        <v>0.58030000000000004</v>
      </c>
      <c r="C6155">
        <v>3.5400000000000002E-3</v>
      </c>
      <c r="D6155">
        <v>3.5400000000000002E-3</v>
      </c>
    </row>
    <row r="6156" spans="1:4" x14ac:dyDescent="0.35">
      <c r="A6156" s="16">
        <v>101025</v>
      </c>
      <c r="B6156">
        <v>0.83330000000000004</v>
      </c>
      <c r="C6156">
        <v>1.5800000000000002E-2</v>
      </c>
      <c r="D6156">
        <v>1.5800000000000002E-2</v>
      </c>
    </row>
    <row r="6157" spans="1:4" x14ac:dyDescent="0.35">
      <c r="A6157" s="16" t="s">
        <v>5494</v>
      </c>
      <c r="B6157">
        <v>0</v>
      </c>
      <c r="C6157">
        <v>4.5300000000000002E-3</v>
      </c>
      <c r="D6157">
        <v>0</v>
      </c>
    </row>
    <row r="6158" spans="1:4" x14ac:dyDescent="0.35">
      <c r="A6158" s="16" t="s">
        <v>5495</v>
      </c>
      <c r="B6158">
        <v>0.58030000000000004</v>
      </c>
      <c r="C6158">
        <v>2.2790000000000001E-2</v>
      </c>
      <c r="D6158">
        <v>2.2790000000000001E-2</v>
      </c>
    </row>
    <row r="6159" spans="1:4" x14ac:dyDescent="0.35">
      <c r="A6159" s="16" t="s">
        <v>5496</v>
      </c>
      <c r="B6159">
        <v>0.16700000000000001</v>
      </c>
      <c r="C6159">
        <v>5.7000000000000002E-2</v>
      </c>
      <c r="D6159">
        <v>5.7000000000000002E-2</v>
      </c>
    </row>
    <row r="6160" spans="1:4" x14ac:dyDescent="0.35">
      <c r="A6160" s="16" t="s">
        <v>5497</v>
      </c>
      <c r="B6160">
        <v>0</v>
      </c>
      <c r="C6160">
        <v>4.5300000000000002E-3</v>
      </c>
      <c r="D6160">
        <v>0</v>
      </c>
    </row>
    <row r="6161" spans="1:4" x14ac:dyDescent="0.35">
      <c r="A6161" s="16" t="s">
        <v>5498</v>
      </c>
      <c r="B6161">
        <v>0</v>
      </c>
      <c r="C6161">
        <v>4.5300000000000002E-3</v>
      </c>
      <c r="D6161">
        <v>0</v>
      </c>
    </row>
    <row r="6162" spans="1:4" x14ac:dyDescent="0.35">
      <c r="A6162" s="16" t="s">
        <v>5499</v>
      </c>
      <c r="B6162">
        <v>0</v>
      </c>
      <c r="C6162">
        <v>0.35</v>
      </c>
      <c r="D6162">
        <v>0</v>
      </c>
    </row>
    <row r="6163" spans="1:4" x14ac:dyDescent="0.35">
      <c r="A6163" s="16" t="s">
        <v>5500</v>
      </c>
      <c r="B6163">
        <v>0</v>
      </c>
      <c r="C6163">
        <v>0</v>
      </c>
      <c r="D6163">
        <v>0</v>
      </c>
    </row>
    <row r="6164" spans="1:4" x14ac:dyDescent="0.35">
      <c r="A6164" s="16" t="s">
        <v>5501</v>
      </c>
      <c r="B6164">
        <v>0</v>
      </c>
      <c r="C6164">
        <v>4.5300000000000002E-3</v>
      </c>
      <c r="D6164">
        <v>0</v>
      </c>
    </row>
    <row r="6165" spans="1:4" x14ac:dyDescent="0.35">
      <c r="A6165" s="16" t="s">
        <v>5502</v>
      </c>
      <c r="B6165">
        <v>0</v>
      </c>
      <c r="C6165">
        <v>0.20452999999999999</v>
      </c>
      <c r="D6165">
        <v>0</v>
      </c>
    </row>
    <row r="6166" spans="1:4" x14ac:dyDescent="0.35">
      <c r="A6166" s="16" t="s">
        <v>107</v>
      </c>
      <c r="B6166">
        <v>0.125</v>
      </c>
      <c r="C6166">
        <v>9.8599999999999993E-2</v>
      </c>
      <c r="D6166">
        <v>0</v>
      </c>
    </row>
    <row r="6167" spans="1:4" x14ac:dyDescent="0.35">
      <c r="A6167" s="16" t="s">
        <v>5503</v>
      </c>
      <c r="B6167">
        <v>0.125</v>
      </c>
      <c r="C6167">
        <v>0.18953</v>
      </c>
      <c r="D6167">
        <v>0</v>
      </c>
    </row>
    <row r="6168" spans="1:4" x14ac:dyDescent="0.35">
      <c r="A6168" s="16" t="s">
        <v>5504</v>
      </c>
      <c r="B6168">
        <v>0</v>
      </c>
      <c r="C6168">
        <v>1.7818400000000001</v>
      </c>
      <c r="D6168">
        <v>0</v>
      </c>
    </row>
    <row r="6169" spans="1:4" x14ac:dyDescent="0.35">
      <c r="A6169" s="16" t="s">
        <v>5505</v>
      </c>
      <c r="B6169">
        <v>0.125</v>
      </c>
      <c r="C6169">
        <v>2</v>
      </c>
      <c r="D6169">
        <v>0</v>
      </c>
    </row>
    <row r="6170" spans="1:4" x14ac:dyDescent="0.35">
      <c r="A6170" s="16" t="s">
        <v>5506</v>
      </c>
      <c r="B6170">
        <v>0.25</v>
      </c>
      <c r="C6170">
        <v>2.8340000000000001</v>
      </c>
      <c r="D6170">
        <v>0</v>
      </c>
    </row>
    <row r="6171" spans="1:4" x14ac:dyDescent="0.35">
      <c r="A6171" s="16" t="s">
        <v>5507</v>
      </c>
      <c r="B6171">
        <v>0.16700000000000001</v>
      </c>
      <c r="C6171">
        <v>2.8</v>
      </c>
      <c r="D6171">
        <v>0</v>
      </c>
    </row>
    <row r="6172" spans="1:4" x14ac:dyDescent="0.35">
      <c r="A6172" s="16" t="s">
        <v>5508</v>
      </c>
      <c r="B6172">
        <v>0.21</v>
      </c>
      <c r="C6172">
        <v>0.66539999999999999</v>
      </c>
      <c r="D6172">
        <v>0</v>
      </c>
    </row>
    <row r="6173" spans="1:4" x14ac:dyDescent="0.35">
      <c r="A6173" s="16" t="s">
        <v>97</v>
      </c>
      <c r="B6173">
        <v>0.125</v>
      </c>
      <c r="C6173">
        <v>0.21704999999999999</v>
      </c>
      <c r="D6173">
        <v>0</v>
      </c>
    </row>
    <row r="6174" spans="1:4" x14ac:dyDescent="0.35">
      <c r="A6174" s="16" t="s">
        <v>5509</v>
      </c>
      <c r="B6174">
        <v>0.5</v>
      </c>
      <c r="C6174">
        <v>1.47E-2</v>
      </c>
      <c r="D6174">
        <v>1.47E-2</v>
      </c>
    </row>
    <row r="6175" spans="1:4" x14ac:dyDescent="0.35">
      <c r="A6175" s="16">
        <v>100820</v>
      </c>
      <c r="B6175">
        <v>1.3332999999999999</v>
      </c>
      <c r="C6175">
        <v>2.64E-2</v>
      </c>
      <c r="D6175">
        <v>2.64E-2</v>
      </c>
    </row>
    <row r="6176" spans="1:4" x14ac:dyDescent="0.35">
      <c r="A6176" s="16">
        <v>66892</v>
      </c>
      <c r="B6176">
        <v>0</v>
      </c>
      <c r="C6176">
        <v>0.2</v>
      </c>
      <c r="D6176">
        <v>0</v>
      </c>
    </row>
    <row r="6177" spans="1:4" x14ac:dyDescent="0.35">
      <c r="A6177" s="16" t="s">
        <v>5510</v>
      </c>
      <c r="B6177">
        <v>0</v>
      </c>
      <c r="C6177">
        <v>1.4634199999999999</v>
      </c>
      <c r="D6177">
        <v>0</v>
      </c>
    </row>
    <row r="6178" spans="1:4" x14ac:dyDescent="0.35">
      <c r="A6178" s="16" t="s">
        <v>5511</v>
      </c>
      <c r="B6178">
        <v>0.9133</v>
      </c>
      <c r="C6178">
        <v>5.1130000000000002E-2</v>
      </c>
      <c r="D6178">
        <v>5.1130000000000002E-2</v>
      </c>
    </row>
    <row r="6179" spans="1:4" x14ac:dyDescent="0.35">
      <c r="A6179" s="16" t="s">
        <v>5512</v>
      </c>
      <c r="B6179">
        <v>0</v>
      </c>
      <c r="C6179">
        <v>4.5300000000000002E-3</v>
      </c>
      <c r="D6179">
        <v>0</v>
      </c>
    </row>
    <row r="6180" spans="1:4" x14ac:dyDescent="0.35">
      <c r="A6180" s="16" t="s">
        <v>5513</v>
      </c>
      <c r="B6180">
        <v>0</v>
      </c>
      <c r="C6180">
        <v>4.5300000000000002E-3</v>
      </c>
      <c r="D6180">
        <v>0</v>
      </c>
    </row>
    <row r="6181" spans="1:4" x14ac:dyDescent="0.35">
      <c r="A6181" s="16" t="s">
        <v>5514</v>
      </c>
      <c r="B6181">
        <v>0</v>
      </c>
      <c r="C6181">
        <v>4.5300000000000002E-3</v>
      </c>
      <c r="D6181">
        <v>0</v>
      </c>
    </row>
    <row r="6182" spans="1:4" x14ac:dyDescent="0.35">
      <c r="A6182" s="16" t="s">
        <v>5515</v>
      </c>
      <c r="B6182">
        <v>0.17</v>
      </c>
      <c r="C6182">
        <v>3</v>
      </c>
      <c r="D6182">
        <v>0</v>
      </c>
    </row>
    <row r="6183" spans="1:4" x14ac:dyDescent="0.35">
      <c r="A6183" s="16" t="s">
        <v>5516</v>
      </c>
      <c r="B6183">
        <v>0.16700000000000001</v>
      </c>
      <c r="C6183">
        <v>6.6809999999999994E-2</v>
      </c>
      <c r="D6183">
        <v>6.6809999999999994E-2</v>
      </c>
    </row>
    <row r="6184" spans="1:4" x14ac:dyDescent="0.35">
      <c r="A6184" s="16" t="s">
        <v>5517</v>
      </c>
      <c r="B6184">
        <v>0</v>
      </c>
      <c r="C6184">
        <v>4.5300000000000002E-3</v>
      </c>
      <c r="D6184">
        <v>0</v>
      </c>
    </row>
    <row r="6185" spans="1:4" x14ac:dyDescent="0.35">
      <c r="A6185" s="16" t="s">
        <v>5518</v>
      </c>
      <c r="B6185">
        <v>0.58030000000000004</v>
      </c>
      <c r="C6185">
        <v>5.9199999999999999E-3</v>
      </c>
      <c r="D6185">
        <v>5.9199999999999999E-3</v>
      </c>
    </row>
    <row r="6186" spans="1:4" x14ac:dyDescent="0.35">
      <c r="A6186" s="16" t="s">
        <v>5519</v>
      </c>
      <c r="B6186">
        <v>0.74329999999999996</v>
      </c>
      <c r="C6186">
        <v>5.706E-2</v>
      </c>
      <c r="D6186">
        <v>5.706E-2</v>
      </c>
    </row>
    <row r="6187" spans="1:4" x14ac:dyDescent="0.35">
      <c r="A6187" s="16" t="s">
        <v>5520</v>
      </c>
      <c r="B6187">
        <v>0.16700000000000001</v>
      </c>
      <c r="C6187">
        <v>0.45</v>
      </c>
      <c r="D6187">
        <v>0</v>
      </c>
    </row>
    <row r="6188" spans="1:4" x14ac:dyDescent="0.35">
      <c r="A6188" s="16" t="s">
        <v>5521</v>
      </c>
      <c r="B6188">
        <v>0.17</v>
      </c>
      <c r="C6188">
        <v>1.57254</v>
      </c>
      <c r="D6188">
        <v>0</v>
      </c>
    </row>
    <row r="6189" spans="1:4" x14ac:dyDescent="0.35">
      <c r="A6189" s="16" t="s">
        <v>5522</v>
      </c>
      <c r="B6189">
        <v>0.16700000000000001</v>
      </c>
      <c r="C6189">
        <v>0.59094000000000002</v>
      </c>
      <c r="D6189">
        <v>0</v>
      </c>
    </row>
    <row r="6190" spans="1:4" x14ac:dyDescent="0.35">
      <c r="A6190" s="16" t="s">
        <v>5523</v>
      </c>
      <c r="B6190">
        <v>0.16700000000000001</v>
      </c>
      <c r="C6190">
        <v>0.05</v>
      </c>
      <c r="D6190">
        <v>0</v>
      </c>
    </row>
    <row r="6191" spans="1:4" x14ac:dyDescent="0.35">
      <c r="A6191" s="16" t="s">
        <v>5524</v>
      </c>
      <c r="B6191">
        <v>0.9133</v>
      </c>
      <c r="C6191">
        <v>2.6380000000000001E-2</v>
      </c>
      <c r="D6191">
        <v>2.6380000000000001E-2</v>
      </c>
    </row>
    <row r="6192" spans="1:4" x14ac:dyDescent="0.35">
      <c r="A6192" s="16">
        <v>104022</v>
      </c>
      <c r="B6192">
        <v>0.25</v>
      </c>
      <c r="C6192">
        <v>1.6660000000000001E-2</v>
      </c>
      <c r="D6192">
        <v>1.6660000000000001E-2</v>
      </c>
    </row>
    <row r="6193" spans="1:4" x14ac:dyDescent="0.35">
      <c r="A6193" s="16" t="s">
        <v>5525</v>
      </c>
      <c r="B6193">
        <v>0</v>
      </c>
      <c r="C6193">
        <v>1.4</v>
      </c>
      <c r="D6193">
        <v>0</v>
      </c>
    </row>
    <row r="6194" spans="1:4" x14ac:dyDescent="0.35">
      <c r="A6194" s="16" t="s">
        <v>211</v>
      </c>
      <c r="B6194">
        <v>0.74729999999999996</v>
      </c>
      <c r="C6194">
        <v>1.6889999999999999E-2</v>
      </c>
      <c r="D6194">
        <v>1.6889999999999999E-2</v>
      </c>
    </row>
    <row r="6195" spans="1:4" x14ac:dyDescent="0.35">
      <c r="A6195" s="16" t="s">
        <v>5526</v>
      </c>
      <c r="B6195">
        <v>0.17</v>
      </c>
      <c r="C6195">
        <v>1.52</v>
      </c>
      <c r="D6195">
        <v>0</v>
      </c>
    </row>
    <row r="6196" spans="1:4" x14ac:dyDescent="0.35">
      <c r="A6196" s="16" t="s">
        <v>5527</v>
      </c>
      <c r="B6196">
        <v>0.125</v>
      </c>
      <c r="C6196">
        <v>0.15672</v>
      </c>
      <c r="D6196">
        <v>0</v>
      </c>
    </row>
    <row r="6197" spans="1:4" x14ac:dyDescent="0.35">
      <c r="A6197" s="16" t="s">
        <v>5528</v>
      </c>
      <c r="B6197">
        <v>0.25</v>
      </c>
      <c r="C6197">
        <v>4.0199999999999996</v>
      </c>
      <c r="D6197">
        <v>0</v>
      </c>
    </row>
    <row r="6198" spans="1:4" x14ac:dyDescent="0.35">
      <c r="A6198" s="16" t="s">
        <v>118</v>
      </c>
      <c r="B6198">
        <v>0.125</v>
      </c>
      <c r="C6198">
        <v>0.19392999999999999</v>
      </c>
      <c r="D6198">
        <v>0</v>
      </c>
    </row>
    <row r="6199" spans="1:4" x14ac:dyDescent="0.35">
      <c r="A6199" s="16" t="s">
        <v>5529</v>
      </c>
      <c r="B6199">
        <v>0</v>
      </c>
      <c r="C6199">
        <v>9.2799999999999994E-2</v>
      </c>
      <c r="D6199">
        <v>9.2799999999999994E-2</v>
      </c>
    </row>
    <row r="6200" spans="1:4" x14ac:dyDescent="0.35">
      <c r="A6200" s="16">
        <v>100321</v>
      </c>
      <c r="B6200">
        <v>0.58330000000000004</v>
      </c>
      <c r="C6200">
        <v>1.7500000000000002E-2</v>
      </c>
      <c r="D6200">
        <v>1.7500000000000002E-2</v>
      </c>
    </row>
    <row r="6201" spans="1:4" x14ac:dyDescent="0.35">
      <c r="A6201" s="16" t="s">
        <v>5530</v>
      </c>
      <c r="B6201">
        <v>0</v>
      </c>
      <c r="C6201">
        <v>2.5729999999999999E-2</v>
      </c>
      <c r="D6201">
        <v>0</v>
      </c>
    </row>
    <row r="6202" spans="1:4" x14ac:dyDescent="0.35">
      <c r="A6202" s="16" t="s">
        <v>5531</v>
      </c>
      <c r="B6202">
        <v>8.3000000000000004E-2</v>
      </c>
      <c r="C6202">
        <v>0.39</v>
      </c>
      <c r="D6202">
        <v>0</v>
      </c>
    </row>
    <row r="6203" spans="1:4" x14ac:dyDescent="0.35">
      <c r="A6203" s="16" t="s">
        <v>5532</v>
      </c>
      <c r="B6203">
        <v>0.74329999999999996</v>
      </c>
      <c r="C6203">
        <v>0.105</v>
      </c>
      <c r="D6203">
        <v>0.105</v>
      </c>
    </row>
    <row r="6204" spans="1:4" x14ac:dyDescent="0.35">
      <c r="A6204" s="16" t="s">
        <v>5533</v>
      </c>
      <c r="B6204">
        <v>0</v>
      </c>
      <c r="C6204">
        <v>4.5300000000000002E-3</v>
      </c>
      <c r="D6204">
        <v>0</v>
      </c>
    </row>
    <row r="6205" spans="1:4" x14ac:dyDescent="0.35">
      <c r="A6205" s="16" t="s">
        <v>5534</v>
      </c>
      <c r="B6205">
        <v>0</v>
      </c>
      <c r="C6205">
        <v>4.5300000000000002E-3</v>
      </c>
      <c r="D6205">
        <v>0</v>
      </c>
    </row>
    <row r="6206" spans="1:4" x14ac:dyDescent="0.35">
      <c r="A6206" s="16" t="s">
        <v>5535</v>
      </c>
      <c r="B6206">
        <v>0.1</v>
      </c>
      <c r="C6206">
        <v>0.4</v>
      </c>
      <c r="D6206">
        <v>0</v>
      </c>
    </row>
    <row r="6207" spans="1:4" x14ac:dyDescent="0.35">
      <c r="A6207" s="16" t="s">
        <v>5536</v>
      </c>
      <c r="B6207">
        <v>0.16700000000000001</v>
      </c>
      <c r="C6207">
        <v>0.59643000000000002</v>
      </c>
      <c r="D6207">
        <v>0</v>
      </c>
    </row>
    <row r="6208" spans="1:4" x14ac:dyDescent="0.35">
      <c r="A6208" s="16" t="s">
        <v>5537</v>
      </c>
      <c r="B6208">
        <v>0.21</v>
      </c>
      <c r="C6208">
        <v>0.90434000000000003</v>
      </c>
      <c r="D6208">
        <v>0</v>
      </c>
    </row>
    <row r="6209" spans="1:4" x14ac:dyDescent="0.35">
      <c r="A6209" s="16" t="s">
        <v>5538</v>
      </c>
      <c r="B6209">
        <v>0</v>
      </c>
      <c r="C6209">
        <v>8.3300000000000006E-3</v>
      </c>
      <c r="D6209">
        <v>0</v>
      </c>
    </row>
    <row r="6210" spans="1:4" x14ac:dyDescent="0.35">
      <c r="A6210" s="16" t="s">
        <v>235</v>
      </c>
      <c r="B6210">
        <v>0.16700000000000001</v>
      </c>
      <c r="C6210">
        <v>5.3E-3</v>
      </c>
      <c r="D6210">
        <v>5.3E-3</v>
      </c>
    </row>
    <row r="6211" spans="1:4" x14ac:dyDescent="0.35">
      <c r="A6211" s="16">
        <v>104711</v>
      </c>
      <c r="B6211">
        <v>0</v>
      </c>
      <c r="C6211">
        <v>0.33400000000000002</v>
      </c>
      <c r="D6211">
        <v>0</v>
      </c>
    </row>
    <row r="6212" spans="1:4" x14ac:dyDescent="0.35">
      <c r="A6212" s="16" t="s">
        <v>5539</v>
      </c>
      <c r="B6212">
        <v>0.74329999999999996</v>
      </c>
      <c r="C6212">
        <v>3.3610000000000001E-2</v>
      </c>
      <c r="D6212">
        <v>3.3610000000000001E-2</v>
      </c>
    </row>
    <row r="6213" spans="1:4" x14ac:dyDescent="0.35">
      <c r="A6213" s="16" t="s">
        <v>5540</v>
      </c>
      <c r="B6213">
        <v>0.33</v>
      </c>
      <c r="C6213">
        <v>2.4819999999999998E-2</v>
      </c>
      <c r="D6213">
        <v>2.4819999999999998E-2</v>
      </c>
    </row>
    <row r="6214" spans="1:4" x14ac:dyDescent="0.35">
      <c r="A6214" s="16">
        <v>61275</v>
      </c>
      <c r="B6214">
        <v>0</v>
      </c>
      <c r="C6214">
        <v>1.2500000000000001E-2</v>
      </c>
      <c r="D6214">
        <v>0</v>
      </c>
    </row>
    <row r="6215" spans="1:4" x14ac:dyDescent="0.35">
      <c r="A6215" s="16" t="s">
        <v>5541</v>
      </c>
      <c r="B6215">
        <v>0</v>
      </c>
      <c r="C6215">
        <v>4.5300000000000002E-3</v>
      </c>
      <c r="D6215">
        <v>0</v>
      </c>
    </row>
    <row r="6216" spans="1:4" x14ac:dyDescent="0.35">
      <c r="A6216" s="16" t="s">
        <v>5542</v>
      </c>
      <c r="B6216">
        <v>0.125</v>
      </c>
      <c r="C6216">
        <v>0.46629999999999999</v>
      </c>
      <c r="D6216">
        <v>0</v>
      </c>
    </row>
    <row r="6217" spans="1:4" x14ac:dyDescent="0.35">
      <c r="A6217" s="16" t="s">
        <v>5543</v>
      </c>
      <c r="B6217">
        <v>0.17</v>
      </c>
      <c r="C6217">
        <v>2.0634199999999998</v>
      </c>
      <c r="D6217">
        <v>0</v>
      </c>
    </row>
    <row r="6218" spans="1:4" x14ac:dyDescent="0.35">
      <c r="A6218" s="16" t="s">
        <v>5544</v>
      </c>
      <c r="B6218">
        <v>0.21</v>
      </c>
      <c r="C6218">
        <v>0.90452999999999995</v>
      </c>
      <c r="D6218">
        <v>0</v>
      </c>
    </row>
    <row r="6219" spans="1:4" x14ac:dyDescent="0.35">
      <c r="A6219" s="16" t="s">
        <v>5545</v>
      </c>
      <c r="B6219">
        <v>0.16700000000000001</v>
      </c>
      <c r="C6219">
        <v>4.0643099999999999</v>
      </c>
      <c r="D6219">
        <v>0</v>
      </c>
    </row>
    <row r="6220" spans="1:4" x14ac:dyDescent="0.35">
      <c r="A6220" s="16" t="s">
        <v>5546</v>
      </c>
      <c r="B6220">
        <v>0.1</v>
      </c>
      <c r="C6220">
        <v>6.6699999999999997E-3</v>
      </c>
      <c r="D6220">
        <v>6.6699999999999997E-3</v>
      </c>
    </row>
    <row r="6221" spans="1:4" x14ac:dyDescent="0.35">
      <c r="A6221" s="16" t="s">
        <v>5547</v>
      </c>
      <c r="B6221">
        <v>0</v>
      </c>
      <c r="C6221">
        <v>0.5</v>
      </c>
      <c r="D6221">
        <v>0</v>
      </c>
    </row>
    <row r="6222" spans="1:4" x14ac:dyDescent="0.35">
      <c r="A6222" s="16" t="s">
        <v>5548</v>
      </c>
      <c r="B6222">
        <v>8.3000000000000004E-2</v>
      </c>
      <c r="C6222">
        <v>0.215</v>
      </c>
      <c r="D6222">
        <v>0</v>
      </c>
    </row>
    <row r="6223" spans="1:4" x14ac:dyDescent="0.35">
      <c r="A6223" s="16" t="s">
        <v>5549</v>
      </c>
      <c r="B6223">
        <v>0</v>
      </c>
      <c r="C6223">
        <v>4.5300000000000002E-3</v>
      </c>
      <c r="D6223">
        <v>0</v>
      </c>
    </row>
    <row r="6224" spans="1:4" x14ac:dyDescent="0.35">
      <c r="A6224" s="16" t="s">
        <v>5550</v>
      </c>
      <c r="B6224">
        <v>0</v>
      </c>
      <c r="C6224">
        <v>4.5300000000000002E-3</v>
      </c>
      <c r="D6224">
        <v>0</v>
      </c>
    </row>
    <row r="6225" spans="1:4" x14ac:dyDescent="0.35">
      <c r="A6225" s="16">
        <v>103967</v>
      </c>
      <c r="B6225">
        <v>0.4153</v>
      </c>
      <c r="C6225">
        <v>6.0479999999999999E-2</v>
      </c>
      <c r="D6225">
        <v>6.0479999999999999E-2</v>
      </c>
    </row>
    <row r="6226" spans="1:4" x14ac:dyDescent="0.35">
      <c r="A6226" s="16">
        <v>104735</v>
      </c>
      <c r="B6226">
        <v>0</v>
      </c>
      <c r="C6226">
        <v>0.33400000000000002</v>
      </c>
      <c r="D6226">
        <v>0</v>
      </c>
    </row>
    <row r="6227" spans="1:4" x14ac:dyDescent="0.35">
      <c r="A6227" s="16">
        <v>104934</v>
      </c>
      <c r="B6227">
        <v>0.58099999999999996</v>
      </c>
      <c r="C6227">
        <v>0.17263000000000001</v>
      </c>
      <c r="D6227">
        <v>0.17263000000000001</v>
      </c>
    </row>
    <row r="6228" spans="1:4" x14ac:dyDescent="0.35">
      <c r="A6228" s="16" t="s">
        <v>5551</v>
      </c>
      <c r="B6228">
        <v>0</v>
      </c>
      <c r="C6228">
        <v>4.5300000000000002E-3</v>
      </c>
      <c r="D6228">
        <v>0</v>
      </c>
    </row>
    <row r="6229" spans="1:4" x14ac:dyDescent="0.35">
      <c r="A6229" s="16" t="s">
        <v>5552</v>
      </c>
      <c r="B6229">
        <v>0</v>
      </c>
      <c r="C6229">
        <v>4.5300000000000002E-3</v>
      </c>
      <c r="D6229">
        <v>0</v>
      </c>
    </row>
    <row r="6230" spans="1:4" x14ac:dyDescent="0.35">
      <c r="A6230" s="16" t="s">
        <v>5553</v>
      </c>
      <c r="B6230">
        <v>0.35</v>
      </c>
      <c r="C6230">
        <v>4</v>
      </c>
      <c r="D6230">
        <v>0</v>
      </c>
    </row>
    <row r="6231" spans="1:4" x14ac:dyDescent="0.35">
      <c r="A6231" s="16" t="s">
        <v>5554</v>
      </c>
      <c r="B6231">
        <v>0.125</v>
      </c>
      <c r="C6231">
        <v>0.14285999999999999</v>
      </c>
      <c r="D6231">
        <v>0</v>
      </c>
    </row>
    <row r="6232" spans="1:4" x14ac:dyDescent="0.35">
      <c r="A6232" s="16" t="s">
        <v>5555</v>
      </c>
      <c r="B6232">
        <v>0.25</v>
      </c>
      <c r="C6232">
        <v>8</v>
      </c>
      <c r="D6232">
        <v>0</v>
      </c>
    </row>
    <row r="6233" spans="1:4" x14ac:dyDescent="0.35">
      <c r="A6233" s="16" t="s">
        <v>5556</v>
      </c>
      <c r="B6233">
        <v>0.17</v>
      </c>
      <c r="C6233">
        <v>2</v>
      </c>
      <c r="D6233">
        <v>0</v>
      </c>
    </row>
    <row r="6234" spans="1:4" x14ac:dyDescent="0.35">
      <c r="A6234" s="16" t="s">
        <v>5557</v>
      </c>
      <c r="B6234">
        <v>0.17</v>
      </c>
      <c r="C6234">
        <v>1.6982200000000001</v>
      </c>
      <c r="D6234">
        <v>0</v>
      </c>
    </row>
    <row r="6235" spans="1:4" x14ac:dyDescent="0.35">
      <c r="A6235" s="16" t="s">
        <v>5558</v>
      </c>
      <c r="B6235">
        <v>0.25</v>
      </c>
      <c r="C6235">
        <v>2.5</v>
      </c>
      <c r="D6235">
        <v>0</v>
      </c>
    </row>
    <row r="6236" spans="1:4" x14ac:dyDescent="0.35">
      <c r="A6236" s="16" t="s">
        <v>5559</v>
      </c>
      <c r="B6236">
        <v>0.16700000000000001</v>
      </c>
      <c r="C6236">
        <v>3</v>
      </c>
      <c r="D6236">
        <v>0</v>
      </c>
    </row>
    <row r="6237" spans="1:4" x14ac:dyDescent="0.35">
      <c r="A6237" s="16" t="s">
        <v>5560</v>
      </c>
      <c r="B6237">
        <v>0.16700000000000001</v>
      </c>
      <c r="C6237">
        <v>3.7231999999999998</v>
      </c>
      <c r="D6237">
        <v>0</v>
      </c>
    </row>
    <row r="6238" spans="1:4" x14ac:dyDescent="0.35">
      <c r="A6238" s="16" t="s">
        <v>5561</v>
      </c>
      <c r="B6238">
        <v>0.58030000000000004</v>
      </c>
      <c r="C6238">
        <v>2.2450000000000001E-2</v>
      </c>
      <c r="D6238">
        <v>2.2450000000000001E-2</v>
      </c>
    </row>
    <row r="6239" spans="1:4" x14ac:dyDescent="0.35">
      <c r="A6239" s="16" t="s">
        <v>5562</v>
      </c>
      <c r="B6239">
        <v>0.21</v>
      </c>
      <c r="C6239">
        <v>3.3329999999999999E-2</v>
      </c>
      <c r="D6239">
        <v>3.3329999999999999E-2</v>
      </c>
    </row>
    <row r="6240" spans="1:4" x14ac:dyDescent="0.35">
      <c r="A6240" s="16" t="s">
        <v>5563</v>
      </c>
      <c r="B6240">
        <v>0</v>
      </c>
      <c r="C6240">
        <v>4.5300000000000002E-3</v>
      </c>
      <c r="D6240">
        <v>0</v>
      </c>
    </row>
    <row r="6241" spans="1:4" x14ac:dyDescent="0.35">
      <c r="A6241" s="16" t="s">
        <v>5564</v>
      </c>
      <c r="B6241">
        <v>0.25</v>
      </c>
      <c r="C6241">
        <v>8</v>
      </c>
      <c r="D6241">
        <v>0</v>
      </c>
    </row>
    <row r="6242" spans="1:4" x14ac:dyDescent="0.35">
      <c r="A6242" s="16" t="s">
        <v>5565</v>
      </c>
      <c r="B6242">
        <v>0.125</v>
      </c>
      <c r="C6242">
        <v>1.6292</v>
      </c>
      <c r="D6242">
        <v>0</v>
      </c>
    </row>
    <row r="6243" spans="1:4" x14ac:dyDescent="0.35">
      <c r="A6243" s="16" t="s">
        <v>5566</v>
      </c>
      <c r="B6243">
        <v>0.17</v>
      </c>
      <c r="C6243">
        <v>2</v>
      </c>
      <c r="D6243">
        <v>0</v>
      </c>
    </row>
    <row r="6244" spans="1:4" x14ac:dyDescent="0.35">
      <c r="A6244" s="16" t="s">
        <v>5567</v>
      </c>
      <c r="B6244">
        <v>0.17</v>
      </c>
      <c r="C6244">
        <v>1.7453000000000001</v>
      </c>
      <c r="D6244">
        <v>0</v>
      </c>
    </row>
    <row r="6245" spans="1:4" x14ac:dyDescent="0.35">
      <c r="A6245" s="16" t="s">
        <v>5568</v>
      </c>
      <c r="B6245">
        <v>0.5</v>
      </c>
      <c r="C6245">
        <v>6</v>
      </c>
      <c r="D6245">
        <v>0</v>
      </c>
    </row>
    <row r="6246" spans="1:4" x14ac:dyDescent="0.35">
      <c r="A6246" s="16" t="s">
        <v>5569</v>
      </c>
      <c r="B6246">
        <v>0.16700000000000001</v>
      </c>
      <c r="C6246">
        <v>4</v>
      </c>
      <c r="D6246">
        <v>0</v>
      </c>
    </row>
    <row r="6247" spans="1:4" x14ac:dyDescent="0.35">
      <c r="A6247" s="16" t="s">
        <v>5570</v>
      </c>
      <c r="B6247">
        <v>0</v>
      </c>
      <c r="C6247">
        <v>1.2500000000000001E-2</v>
      </c>
      <c r="D6247">
        <v>0</v>
      </c>
    </row>
    <row r="6248" spans="1:4" x14ac:dyDescent="0.35">
      <c r="A6248" s="16" t="s">
        <v>5571</v>
      </c>
      <c r="B6248">
        <v>0.66662999999999994</v>
      </c>
      <c r="C6248">
        <v>1.7239999999999998E-2</v>
      </c>
      <c r="D6248">
        <v>1.7239999999999998E-2</v>
      </c>
    </row>
    <row r="6249" spans="1:4" x14ac:dyDescent="0.35">
      <c r="A6249" s="16" t="s">
        <v>5572</v>
      </c>
      <c r="B6249">
        <v>0</v>
      </c>
      <c r="C6249">
        <v>4.5300000000000002E-3</v>
      </c>
      <c r="D6249">
        <v>0</v>
      </c>
    </row>
    <row r="6250" spans="1:4" x14ac:dyDescent="0.35">
      <c r="A6250" s="16" t="s">
        <v>5573</v>
      </c>
      <c r="B6250">
        <v>0.17</v>
      </c>
      <c r="C6250">
        <v>1.7517100000000001</v>
      </c>
      <c r="D6250">
        <v>0</v>
      </c>
    </row>
    <row r="6251" spans="1:4" x14ac:dyDescent="0.35">
      <c r="A6251" s="16" t="s">
        <v>5574</v>
      </c>
      <c r="B6251">
        <v>0.25</v>
      </c>
      <c r="C6251">
        <v>3.34124</v>
      </c>
      <c r="D6251">
        <v>0</v>
      </c>
    </row>
    <row r="6252" spans="1:4" x14ac:dyDescent="0.35">
      <c r="A6252" s="16" t="s">
        <v>5575</v>
      </c>
      <c r="B6252">
        <v>0.25</v>
      </c>
      <c r="C6252">
        <v>2.8340000000000001</v>
      </c>
      <c r="D6252">
        <v>0</v>
      </c>
    </row>
    <row r="6253" spans="1:4" x14ac:dyDescent="0.35">
      <c r="A6253" s="16" t="s">
        <v>5576</v>
      </c>
      <c r="B6253">
        <v>0</v>
      </c>
      <c r="C6253">
        <v>0</v>
      </c>
      <c r="D6253">
        <v>0</v>
      </c>
    </row>
    <row r="6254" spans="1:4" x14ac:dyDescent="0.35">
      <c r="A6254" s="16" t="s">
        <v>5577</v>
      </c>
      <c r="B6254">
        <v>0</v>
      </c>
      <c r="C6254">
        <v>4.5300000000000002E-3</v>
      </c>
      <c r="D6254">
        <v>0</v>
      </c>
    </row>
    <row r="6255" spans="1:4" x14ac:dyDescent="0.35">
      <c r="A6255" s="16" t="s">
        <v>5578</v>
      </c>
      <c r="B6255">
        <v>0</v>
      </c>
      <c r="C6255">
        <v>4.5300000000000002E-3</v>
      </c>
      <c r="D6255">
        <v>0</v>
      </c>
    </row>
    <row r="6256" spans="1:4" x14ac:dyDescent="0.35">
      <c r="A6256" s="16" t="s">
        <v>5579</v>
      </c>
      <c r="B6256">
        <v>0</v>
      </c>
      <c r="C6256">
        <v>4.5300000000000002E-3</v>
      </c>
      <c r="D6256">
        <v>0</v>
      </c>
    </row>
    <row r="6257" spans="1:4" x14ac:dyDescent="0.35">
      <c r="A6257" s="16" t="s">
        <v>5580</v>
      </c>
      <c r="B6257">
        <v>0</v>
      </c>
      <c r="C6257">
        <v>1.42536</v>
      </c>
      <c r="D6257">
        <v>0</v>
      </c>
    </row>
    <row r="6258" spans="1:4" x14ac:dyDescent="0.35">
      <c r="A6258" s="16">
        <v>105623</v>
      </c>
      <c r="B6258">
        <v>0</v>
      </c>
      <c r="C6258">
        <v>8.3300000000000006E-3</v>
      </c>
      <c r="D6258">
        <v>0</v>
      </c>
    </row>
    <row r="6259" spans="1:4" x14ac:dyDescent="0.35">
      <c r="A6259" s="16" t="s">
        <v>5581</v>
      </c>
      <c r="B6259">
        <v>0.08</v>
      </c>
      <c r="C6259">
        <v>4.8959999999999997E-2</v>
      </c>
      <c r="D6259">
        <v>1.4489999999999999E-2</v>
      </c>
    </row>
    <row r="6260" spans="1:4" x14ac:dyDescent="0.35">
      <c r="A6260" s="16" t="s">
        <v>5582</v>
      </c>
      <c r="B6260">
        <v>0</v>
      </c>
      <c r="C6260">
        <v>4.5300000000000002E-3</v>
      </c>
      <c r="D6260">
        <v>0</v>
      </c>
    </row>
    <row r="6261" spans="1:4" x14ac:dyDescent="0.35">
      <c r="A6261" s="16" t="s">
        <v>5583</v>
      </c>
      <c r="B6261">
        <v>0</v>
      </c>
      <c r="C6261">
        <v>0.04</v>
      </c>
      <c r="D6261">
        <v>0</v>
      </c>
    </row>
    <row r="6262" spans="1:4" x14ac:dyDescent="0.35">
      <c r="A6262" s="16">
        <v>101091</v>
      </c>
      <c r="B6262">
        <v>0.66662999999999994</v>
      </c>
      <c r="C6262">
        <v>2.8060000000000002E-2</v>
      </c>
      <c r="D6262">
        <v>2.8060000000000002E-2</v>
      </c>
    </row>
    <row r="6263" spans="1:4" x14ac:dyDescent="0.35">
      <c r="A6263" s="16" t="s">
        <v>5584</v>
      </c>
      <c r="B6263">
        <v>0.1</v>
      </c>
      <c r="C6263">
        <v>0.25</v>
      </c>
      <c r="D6263">
        <v>0.25</v>
      </c>
    </row>
    <row r="6264" spans="1:4" x14ac:dyDescent="0.35">
      <c r="A6264" s="16" t="s">
        <v>5585</v>
      </c>
      <c r="B6264">
        <v>0.17</v>
      </c>
      <c r="C6264">
        <v>1.7317100000000001</v>
      </c>
      <c r="D6264">
        <v>0</v>
      </c>
    </row>
    <row r="6265" spans="1:4" x14ac:dyDescent="0.35">
      <c r="A6265" s="16" t="s">
        <v>5586</v>
      </c>
      <c r="B6265">
        <v>0.25</v>
      </c>
      <c r="C6265">
        <v>3.0385300000000002</v>
      </c>
      <c r="D6265">
        <v>0</v>
      </c>
    </row>
    <row r="6266" spans="1:4" x14ac:dyDescent="0.35">
      <c r="A6266" s="16" t="s">
        <v>5587</v>
      </c>
      <c r="B6266">
        <v>0.25</v>
      </c>
      <c r="C6266">
        <v>3.0385300000000002</v>
      </c>
      <c r="D6266">
        <v>0</v>
      </c>
    </row>
    <row r="6267" spans="1:4" x14ac:dyDescent="0.35">
      <c r="A6267" s="16" t="s">
        <v>5588</v>
      </c>
      <c r="B6267">
        <v>0.25</v>
      </c>
      <c r="C6267">
        <v>3</v>
      </c>
      <c r="D6267">
        <v>0</v>
      </c>
    </row>
    <row r="6268" spans="1:4" x14ac:dyDescent="0.35">
      <c r="A6268" s="16" t="s">
        <v>5589</v>
      </c>
      <c r="B6268">
        <v>0.125</v>
      </c>
      <c r="C6268">
        <v>0.21</v>
      </c>
      <c r="D6268">
        <v>0</v>
      </c>
    </row>
    <row r="6269" spans="1:4" x14ac:dyDescent="0.35">
      <c r="A6269" s="16" t="s">
        <v>5590</v>
      </c>
      <c r="B6269">
        <v>0.16700000000000001</v>
      </c>
      <c r="C6269">
        <v>0.35</v>
      </c>
      <c r="D6269">
        <v>0</v>
      </c>
    </row>
    <row r="6270" spans="1:4" x14ac:dyDescent="0.35">
      <c r="A6270" s="16">
        <v>100410</v>
      </c>
      <c r="B6270">
        <v>0.16700000000000001</v>
      </c>
      <c r="C6270">
        <v>0.04</v>
      </c>
      <c r="D6270">
        <v>0.04</v>
      </c>
    </row>
    <row r="6271" spans="1:4" x14ac:dyDescent="0.35">
      <c r="A6271" s="16">
        <v>101240</v>
      </c>
      <c r="B6271">
        <v>0.33329999999999999</v>
      </c>
      <c r="C6271">
        <v>4.5909999999999999E-2</v>
      </c>
      <c r="D6271">
        <v>4.5909999999999999E-2</v>
      </c>
    </row>
    <row r="6272" spans="1:4" x14ac:dyDescent="0.35">
      <c r="A6272" s="16" t="s">
        <v>5591</v>
      </c>
      <c r="B6272">
        <v>0.6633</v>
      </c>
      <c r="C6272">
        <v>3.8190000000000002E-2</v>
      </c>
      <c r="D6272">
        <v>3.8190000000000002E-2</v>
      </c>
    </row>
    <row r="6273" spans="1:4" x14ac:dyDescent="0.35">
      <c r="A6273" s="16" t="s">
        <v>282</v>
      </c>
      <c r="B6273">
        <v>0.16700000000000001</v>
      </c>
      <c r="C6273">
        <v>2.4E-2</v>
      </c>
      <c r="D6273">
        <v>2.4E-2</v>
      </c>
    </row>
    <row r="6274" spans="1:4" x14ac:dyDescent="0.35">
      <c r="A6274" s="16" t="s">
        <v>5592</v>
      </c>
      <c r="B6274">
        <v>0</v>
      </c>
      <c r="C6274">
        <v>4.5300000000000002E-3</v>
      </c>
      <c r="D6274">
        <v>0</v>
      </c>
    </row>
    <row r="6275" spans="1:4" x14ac:dyDescent="0.35">
      <c r="A6275" s="16" t="s">
        <v>5593</v>
      </c>
      <c r="B6275">
        <v>0</v>
      </c>
      <c r="C6275">
        <v>4.5300000000000002E-3</v>
      </c>
      <c r="D6275">
        <v>0</v>
      </c>
    </row>
    <row r="6276" spans="1:4" x14ac:dyDescent="0.35">
      <c r="A6276" s="16" t="s">
        <v>5594</v>
      </c>
      <c r="B6276">
        <v>0.17</v>
      </c>
      <c r="C6276">
        <v>4</v>
      </c>
      <c r="D6276">
        <v>0</v>
      </c>
    </row>
    <row r="6277" spans="1:4" x14ac:dyDescent="0.35">
      <c r="A6277" s="16" t="s">
        <v>5595</v>
      </c>
      <c r="B6277">
        <v>0.17</v>
      </c>
      <c r="C6277">
        <v>4.0634199999999998</v>
      </c>
      <c r="D6277">
        <v>0</v>
      </c>
    </row>
    <row r="6278" spans="1:4" x14ac:dyDescent="0.35">
      <c r="A6278" s="16" t="s">
        <v>5596</v>
      </c>
      <c r="B6278">
        <v>0.16700000000000001</v>
      </c>
      <c r="C6278">
        <v>3</v>
      </c>
      <c r="D6278">
        <v>0</v>
      </c>
    </row>
    <row r="6279" spans="1:4" x14ac:dyDescent="0.35">
      <c r="A6279" s="16" t="s">
        <v>151</v>
      </c>
      <c r="B6279">
        <v>0.25</v>
      </c>
      <c r="C6279">
        <v>0.25541999999999998</v>
      </c>
      <c r="D6279">
        <v>0</v>
      </c>
    </row>
    <row r="6280" spans="1:4" x14ac:dyDescent="0.35">
      <c r="A6280" s="16" t="s">
        <v>5597</v>
      </c>
      <c r="B6280">
        <v>0.125</v>
      </c>
      <c r="C6280">
        <v>0.20452999999999999</v>
      </c>
      <c r="D6280">
        <v>0</v>
      </c>
    </row>
    <row r="6281" spans="1:4" x14ac:dyDescent="0.35">
      <c r="A6281" s="16">
        <v>101153</v>
      </c>
      <c r="B6281">
        <v>0.82330000000000003</v>
      </c>
      <c r="C6281">
        <v>1.3610000000000001E-2</v>
      </c>
      <c r="D6281">
        <v>1.3610000000000001E-2</v>
      </c>
    </row>
    <row r="6282" spans="1:4" x14ac:dyDescent="0.35">
      <c r="A6282" s="16" t="s">
        <v>5598</v>
      </c>
      <c r="B6282">
        <v>0.58030000000000004</v>
      </c>
      <c r="C6282">
        <v>4.7820000000000001E-2</v>
      </c>
      <c r="D6282">
        <v>4.7820000000000001E-2</v>
      </c>
    </row>
    <row r="6283" spans="1:4" x14ac:dyDescent="0.35">
      <c r="A6283" s="16" t="s">
        <v>5599</v>
      </c>
      <c r="B6283">
        <v>0</v>
      </c>
      <c r="C6283">
        <v>4.5300000000000002E-3</v>
      </c>
      <c r="D6283">
        <v>0</v>
      </c>
    </row>
    <row r="6284" spans="1:4" x14ac:dyDescent="0.35">
      <c r="A6284" s="16" t="s">
        <v>5600</v>
      </c>
      <c r="B6284">
        <v>0</v>
      </c>
      <c r="C6284">
        <v>8.8999999999999995E-4</v>
      </c>
      <c r="D6284">
        <v>0</v>
      </c>
    </row>
    <row r="6285" spans="1:4" x14ac:dyDescent="0.35">
      <c r="A6285" s="16" t="s">
        <v>253</v>
      </c>
      <c r="B6285">
        <v>0.125</v>
      </c>
      <c r="C6285">
        <v>0.51629999999999998</v>
      </c>
      <c r="D6285">
        <v>0</v>
      </c>
    </row>
    <row r="6286" spans="1:4" x14ac:dyDescent="0.35">
      <c r="A6286" s="16" t="s">
        <v>5601</v>
      </c>
      <c r="B6286">
        <v>0.25</v>
      </c>
      <c r="C6286">
        <v>3</v>
      </c>
      <c r="D6286">
        <v>0</v>
      </c>
    </row>
    <row r="6287" spans="1:4" x14ac:dyDescent="0.35">
      <c r="A6287" s="16" t="s">
        <v>5602</v>
      </c>
      <c r="B6287">
        <v>0.21</v>
      </c>
      <c r="C6287">
        <v>0.65452999999999995</v>
      </c>
      <c r="D6287">
        <v>0</v>
      </c>
    </row>
    <row r="6288" spans="1:4" x14ac:dyDescent="0.35">
      <c r="A6288" s="16" t="s">
        <v>5603</v>
      </c>
      <c r="B6288">
        <v>0.60919999999999996</v>
      </c>
      <c r="C6288">
        <v>5.228E-2</v>
      </c>
      <c r="D6288">
        <v>5.228E-2</v>
      </c>
    </row>
    <row r="6289" spans="1:4" x14ac:dyDescent="0.35">
      <c r="A6289" s="16" t="s">
        <v>5604</v>
      </c>
      <c r="B6289">
        <v>0</v>
      </c>
      <c r="C6289">
        <v>2.7100000000000002E-3</v>
      </c>
      <c r="D6289">
        <v>0</v>
      </c>
    </row>
    <row r="6290" spans="1:4" x14ac:dyDescent="0.35">
      <c r="A6290" s="16" t="s">
        <v>5605</v>
      </c>
      <c r="B6290">
        <v>0.125</v>
      </c>
      <c r="C6290">
        <v>1.6023700000000001</v>
      </c>
      <c r="D6290">
        <v>0</v>
      </c>
    </row>
    <row r="6291" spans="1:4" x14ac:dyDescent="0.35">
      <c r="A6291" s="16" t="s">
        <v>5606</v>
      </c>
      <c r="B6291">
        <v>0.125</v>
      </c>
      <c r="C6291">
        <v>0.15831999999999999</v>
      </c>
      <c r="D6291">
        <v>0</v>
      </c>
    </row>
    <row r="6292" spans="1:4" x14ac:dyDescent="0.35">
      <c r="A6292" s="16" t="s">
        <v>5607</v>
      </c>
      <c r="B6292">
        <v>0.125</v>
      </c>
      <c r="C6292">
        <v>0.23271</v>
      </c>
      <c r="D6292">
        <v>0</v>
      </c>
    </row>
    <row r="6293" spans="1:4" x14ac:dyDescent="0.35">
      <c r="A6293" s="16" t="s">
        <v>5608</v>
      </c>
      <c r="B6293">
        <v>0</v>
      </c>
      <c r="C6293">
        <v>6.6669999999999993E-2</v>
      </c>
      <c r="D6293">
        <v>6.6669999999999993E-2</v>
      </c>
    </row>
    <row r="6294" spans="1:4" x14ac:dyDescent="0.35">
      <c r="A6294" s="16" t="s">
        <v>5609</v>
      </c>
      <c r="B6294">
        <v>0</v>
      </c>
      <c r="C6294">
        <v>4.5300000000000002E-3</v>
      </c>
      <c r="D6294">
        <v>0</v>
      </c>
    </row>
    <row r="6295" spans="1:4" x14ac:dyDescent="0.35">
      <c r="A6295" s="16" t="s">
        <v>5610</v>
      </c>
      <c r="B6295">
        <v>0</v>
      </c>
      <c r="C6295">
        <v>4.5300000000000002E-3</v>
      </c>
      <c r="D6295">
        <v>0</v>
      </c>
    </row>
    <row r="6296" spans="1:4" x14ac:dyDescent="0.35">
      <c r="A6296" s="16" t="s">
        <v>5611</v>
      </c>
      <c r="B6296">
        <v>0.5</v>
      </c>
      <c r="C6296">
        <v>0.08</v>
      </c>
      <c r="D6296">
        <v>0</v>
      </c>
    </row>
    <row r="6297" spans="1:4" x14ac:dyDescent="0.35">
      <c r="A6297" s="16" t="s">
        <v>5612</v>
      </c>
      <c r="B6297">
        <v>0.125</v>
      </c>
      <c r="C6297">
        <v>1.31342</v>
      </c>
      <c r="D6297">
        <v>0</v>
      </c>
    </row>
    <row r="6298" spans="1:4" x14ac:dyDescent="0.35">
      <c r="A6298" s="16" t="s">
        <v>5613</v>
      </c>
      <c r="B6298">
        <v>0.16700000000000001</v>
      </c>
      <c r="C6298">
        <v>2.5</v>
      </c>
      <c r="D6298">
        <v>0</v>
      </c>
    </row>
    <row r="6299" spans="1:4" x14ac:dyDescent="0.35">
      <c r="A6299" s="16" t="s">
        <v>5614</v>
      </c>
      <c r="B6299">
        <v>0.51</v>
      </c>
      <c r="C6299">
        <v>0.18504000000000001</v>
      </c>
      <c r="D6299">
        <v>0.18504000000000001</v>
      </c>
    </row>
    <row r="6300" spans="1:4" x14ac:dyDescent="0.35">
      <c r="A6300" s="16" t="s">
        <v>5615</v>
      </c>
      <c r="B6300">
        <v>0</v>
      </c>
      <c r="C6300">
        <v>2.7100000000000002E-3</v>
      </c>
      <c r="D6300">
        <v>0</v>
      </c>
    </row>
    <row r="6301" spans="1:4" x14ac:dyDescent="0.35">
      <c r="A6301" s="16" t="s">
        <v>5616</v>
      </c>
      <c r="B6301">
        <v>0.125</v>
      </c>
      <c r="C6301">
        <v>0.45</v>
      </c>
      <c r="D6301">
        <v>0</v>
      </c>
    </row>
    <row r="6302" spans="1:4" x14ac:dyDescent="0.35">
      <c r="A6302" s="16" t="s">
        <v>5617</v>
      </c>
      <c r="B6302">
        <v>0</v>
      </c>
      <c r="C6302">
        <v>8.8500000000000002E-3</v>
      </c>
      <c r="D6302">
        <v>8.8500000000000002E-3</v>
      </c>
    </row>
    <row r="6303" spans="1:4" x14ac:dyDescent="0.35">
      <c r="A6303" s="16">
        <v>100388</v>
      </c>
      <c r="B6303">
        <v>0</v>
      </c>
      <c r="C6303">
        <v>4.5300000000000002E-3</v>
      </c>
      <c r="D6303">
        <v>0</v>
      </c>
    </row>
    <row r="6304" spans="1:4" x14ac:dyDescent="0.35">
      <c r="A6304" s="16">
        <v>105006</v>
      </c>
      <c r="B6304">
        <v>0</v>
      </c>
      <c r="C6304">
        <v>5.9060000000000001E-2</v>
      </c>
      <c r="D6304">
        <v>0</v>
      </c>
    </row>
    <row r="6305" spans="1:4" x14ac:dyDescent="0.35">
      <c r="A6305" s="16" t="s">
        <v>5618</v>
      </c>
      <c r="B6305">
        <v>0.58030000000000004</v>
      </c>
      <c r="C6305">
        <v>2.298E-2</v>
      </c>
      <c r="D6305">
        <v>2.298E-2</v>
      </c>
    </row>
    <row r="6306" spans="1:4" x14ac:dyDescent="0.35">
      <c r="A6306" s="16" t="s">
        <v>5619</v>
      </c>
      <c r="B6306">
        <v>0</v>
      </c>
      <c r="C6306">
        <v>4.5300000000000002E-3</v>
      </c>
      <c r="D6306">
        <v>0</v>
      </c>
    </row>
    <row r="6307" spans="1:4" x14ac:dyDescent="0.35">
      <c r="A6307" s="16" t="s">
        <v>5620</v>
      </c>
      <c r="B6307">
        <v>0</v>
      </c>
      <c r="C6307">
        <v>0.21</v>
      </c>
      <c r="D6307">
        <v>0</v>
      </c>
    </row>
    <row r="6308" spans="1:4" x14ac:dyDescent="0.35">
      <c r="A6308" s="16" t="s">
        <v>5621</v>
      </c>
      <c r="B6308">
        <v>0.185</v>
      </c>
      <c r="C6308">
        <v>0.70542000000000005</v>
      </c>
      <c r="D6308">
        <v>0</v>
      </c>
    </row>
    <row r="6309" spans="1:4" x14ac:dyDescent="0.35">
      <c r="A6309" s="16" t="s">
        <v>5622</v>
      </c>
      <c r="B6309">
        <v>0.16700000000000001</v>
      </c>
      <c r="C6309">
        <v>0.16</v>
      </c>
      <c r="D6309">
        <v>0</v>
      </c>
    </row>
    <row r="6310" spans="1:4" x14ac:dyDescent="0.35">
      <c r="A6310" s="16" t="s">
        <v>5623</v>
      </c>
      <c r="B6310">
        <v>0.16700000000000001</v>
      </c>
      <c r="C6310">
        <v>2.5</v>
      </c>
      <c r="D6310">
        <v>0</v>
      </c>
    </row>
    <row r="6311" spans="1:4" x14ac:dyDescent="0.35">
      <c r="A6311" s="16" t="s">
        <v>5624</v>
      </c>
      <c r="B6311">
        <v>0</v>
      </c>
      <c r="C6311">
        <v>0</v>
      </c>
      <c r="D6311">
        <v>0</v>
      </c>
    </row>
    <row r="6312" spans="1:4" x14ac:dyDescent="0.35">
      <c r="A6312" s="16" t="s">
        <v>5625</v>
      </c>
      <c r="B6312">
        <v>0</v>
      </c>
      <c r="C6312">
        <v>2.5729999999999999E-2</v>
      </c>
      <c r="D6312">
        <v>0</v>
      </c>
    </row>
    <row r="6313" spans="1:4" x14ac:dyDescent="0.35">
      <c r="A6313" s="16">
        <v>101604</v>
      </c>
      <c r="B6313">
        <v>0.83330000000000004</v>
      </c>
      <c r="C6313">
        <v>2.5829999999999999E-2</v>
      </c>
      <c r="D6313">
        <v>2.5829999999999999E-2</v>
      </c>
    </row>
    <row r="6314" spans="1:4" x14ac:dyDescent="0.35">
      <c r="A6314" s="16">
        <v>105049</v>
      </c>
      <c r="B6314">
        <v>0.58330000000000004</v>
      </c>
      <c r="C6314">
        <v>1.711E-2</v>
      </c>
      <c r="D6314">
        <v>1.711E-2</v>
      </c>
    </row>
    <row r="6315" spans="1:4" x14ac:dyDescent="0.35">
      <c r="A6315" s="16" t="s">
        <v>5626</v>
      </c>
      <c r="B6315">
        <v>0.16700000000000001</v>
      </c>
      <c r="C6315">
        <v>1.62785</v>
      </c>
      <c r="D6315">
        <v>0</v>
      </c>
    </row>
    <row r="6316" spans="1:4" x14ac:dyDescent="0.35">
      <c r="A6316" s="16" t="s">
        <v>5627</v>
      </c>
      <c r="B6316">
        <v>0.16700000000000001</v>
      </c>
      <c r="C6316">
        <v>3.6</v>
      </c>
      <c r="D6316">
        <v>0</v>
      </c>
    </row>
    <row r="6317" spans="1:4" x14ac:dyDescent="0.35">
      <c r="A6317" s="16" t="s">
        <v>5628</v>
      </c>
      <c r="B6317">
        <v>0.1</v>
      </c>
      <c r="C6317">
        <v>0.24</v>
      </c>
      <c r="D6317">
        <v>0.24</v>
      </c>
    </row>
    <row r="6318" spans="1:4" x14ac:dyDescent="0.35">
      <c r="A6318" s="16" t="s">
        <v>5629</v>
      </c>
      <c r="B6318">
        <v>0.58030000000000004</v>
      </c>
      <c r="C6318">
        <v>3.2210000000000003E-2</v>
      </c>
      <c r="D6318">
        <v>3.2210000000000003E-2</v>
      </c>
    </row>
    <row r="6319" spans="1:4" x14ac:dyDescent="0.35">
      <c r="A6319" s="16" t="s">
        <v>5630</v>
      </c>
      <c r="B6319">
        <v>0</v>
      </c>
      <c r="C6319">
        <v>4.5300000000000002E-3</v>
      </c>
      <c r="D6319">
        <v>0</v>
      </c>
    </row>
    <row r="6320" spans="1:4" x14ac:dyDescent="0.35">
      <c r="A6320" s="16" t="s">
        <v>5631</v>
      </c>
      <c r="B6320">
        <v>0</v>
      </c>
      <c r="C6320">
        <v>4.5300000000000002E-3</v>
      </c>
      <c r="D6320">
        <v>0</v>
      </c>
    </row>
    <row r="6321" spans="1:4" x14ac:dyDescent="0.35">
      <c r="A6321" s="16" t="s">
        <v>5632</v>
      </c>
      <c r="B6321">
        <v>2</v>
      </c>
      <c r="C6321">
        <v>35</v>
      </c>
      <c r="D6321">
        <v>0</v>
      </c>
    </row>
    <row r="6322" spans="1:4" x14ac:dyDescent="0.35">
      <c r="A6322" s="16" t="s">
        <v>5633</v>
      </c>
      <c r="B6322">
        <v>0.17</v>
      </c>
      <c r="C6322">
        <v>2.5</v>
      </c>
      <c r="D6322">
        <v>0</v>
      </c>
    </row>
    <row r="6323" spans="1:4" x14ac:dyDescent="0.35">
      <c r="A6323" s="16" t="s">
        <v>5634</v>
      </c>
      <c r="B6323">
        <v>0.125</v>
      </c>
      <c r="C6323">
        <v>0.31009999999999999</v>
      </c>
      <c r="D6323">
        <v>0</v>
      </c>
    </row>
    <row r="6324" spans="1:4" x14ac:dyDescent="0.35">
      <c r="A6324" s="16" t="s">
        <v>5635</v>
      </c>
      <c r="B6324">
        <v>0.25</v>
      </c>
      <c r="C6324">
        <v>1.0154000000000001</v>
      </c>
      <c r="D6324">
        <v>0</v>
      </c>
    </row>
    <row r="6325" spans="1:4" x14ac:dyDescent="0.35">
      <c r="A6325" s="16">
        <v>100066</v>
      </c>
      <c r="B6325">
        <v>0.60699999999999998</v>
      </c>
      <c r="C6325">
        <v>1.472E-2</v>
      </c>
      <c r="D6325">
        <v>1.472E-2</v>
      </c>
    </row>
    <row r="6326" spans="1:4" x14ac:dyDescent="0.35">
      <c r="A6326" s="16" t="s">
        <v>5636</v>
      </c>
      <c r="B6326">
        <v>8.3000000000000004E-2</v>
      </c>
      <c r="C6326">
        <v>0.44</v>
      </c>
      <c r="D6326">
        <v>0</v>
      </c>
    </row>
    <row r="6327" spans="1:4" x14ac:dyDescent="0.35">
      <c r="A6327" s="16" t="s">
        <v>5637</v>
      </c>
      <c r="B6327">
        <v>0</v>
      </c>
      <c r="C6327">
        <v>4.5300000000000002E-3</v>
      </c>
      <c r="D6327">
        <v>0</v>
      </c>
    </row>
    <row r="6328" spans="1:4" x14ac:dyDescent="0.35">
      <c r="A6328" s="16" t="s">
        <v>5638</v>
      </c>
      <c r="B6328">
        <v>0.125</v>
      </c>
      <c r="C6328">
        <v>1.5</v>
      </c>
      <c r="D6328">
        <v>0</v>
      </c>
    </row>
    <row r="6329" spans="1:4" x14ac:dyDescent="0.35">
      <c r="A6329" s="16" t="s">
        <v>5639</v>
      </c>
      <c r="B6329">
        <v>0.25</v>
      </c>
      <c r="C6329">
        <v>3</v>
      </c>
      <c r="D6329">
        <v>0</v>
      </c>
    </row>
    <row r="6330" spans="1:4" x14ac:dyDescent="0.35">
      <c r="A6330" s="16" t="s">
        <v>5640</v>
      </c>
      <c r="B6330">
        <v>0.25</v>
      </c>
      <c r="C6330">
        <v>0.33723999999999998</v>
      </c>
      <c r="D6330">
        <v>0</v>
      </c>
    </row>
    <row r="6331" spans="1:4" x14ac:dyDescent="0.35">
      <c r="A6331" s="16" t="s">
        <v>73</v>
      </c>
      <c r="B6331">
        <v>0.125</v>
      </c>
      <c r="C6331">
        <v>0.19392999999999999</v>
      </c>
      <c r="D6331">
        <v>0</v>
      </c>
    </row>
    <row r="6332" spans="1:4" x14ac:dyDescent="0.35">
      <c r="A6332" s="16" t="s">
        <v>5641</v>
      </c>
      <c r="B6332">
        <v>0.1</v>
      </c>
      <c r="C6332">
        <v>4.1669999999999999E-2</v>
      </c>
      <c r="D6332">
        <v>4.1669999999999999E-2</v>
      </c>
    </row>
    <row r="6333" spans="1:4" x14ac:dyDescent="0.35">
      <c r="A6333" s="16" t="s">
        <v>5642</v>
      </c>
      <c r="B6333">
        <v>0.75</v>
      </c>
      <c r="C6333">
        <v>1.11E-2</v>
      </c>
      <c r="D6333">
        <v>7.1999999999999998E-3</v>
      </c>
    </row>
    <row r="6334" spans="1:4" x14ac:dyDescent="0.35">
      <c r="A6334" s="16" t="s">
        <v>5643</v>
      </c>
      <c r="B6334">
        <v>0</v>
      </c>
      <c r="C6334">
        <v>4.5300000000000002E-3</v>
      </c>
      <c r="D6334">
        <v>0</v>
      </c>
    </row>
    <row r="6335" spans="1:4" x14ac:dyDescent="0.35">
      <c r="A6335" s="16" t="s">
        <v>5644</v>
      </c>
      <c r="B6335">
        <v>0.25</v>
      </c>
      <c r="C6335">
        <v>6</v>
      </c>
      <c r="D6335">
        <v>0</v>
      </c>
    </row>
    <row r="6336" spans="1:4" x14ac:dyDescent="0.35">
      <c r="A6336" s="16" t="s">
        <v>5645</v>
      </c>
      <c r="B6336">
        <v>0.21</v>
      </c>
      <c r="C6336">
        <v>0.9</v>
      </c>
      <c r="D6336">
        <v>0</v>
      </c>
    </row>
    <row r="6337" spans="1:4" x14ac:dyDescent="0.35">
      <c r="A6337" s="16" t="s">
        <v>5646</v>
      </c>
      <c r="B6337">
        <v>0</v>
      </c>
      <c r="C6337">
        <v>0</v>
      </c>
      <c r="D6337">
        <v>0</v>
      </c>
    </row>
    <row r="6338" spans="1:4" x14ac:dyDescent="0.35">
      <c r="A6338" s="16" t="s">
        <v>5647</v>
      </c>
      <c r="B6338">
        <v>0</v>
      </c>
      <c r="C6338">
        <v>0</v>
      </c>
      <c r="D6338">
        <v>0</v>
      </c>
    </row>
    <row r="6339" spans="1:4" x14ac:dyDescent="0.35">
      <c r="A6339" s="16" t="s">
        <v>5648</v>
      </c>
      <c r="B6339">
        <v>0</v>
      </c>
      <c r="C6339">
        <v>4.5300000000000002E-3</v>
      </c>
      <c r="D6339">
        <v>0</v>
      </c>
    </row>
    <row r="6340" spans="1:4" x14ac:dyDescent="0.35">
      <c r="A6340" s="16" t="s">
        <v>5649</v>
      </c>
      <c r="B6340">
        <v>0</v>
      </c>
      <c r="C6340">
        <v>0.3</v>
      </c>
      <c r="D6340">
        <v>0</v>
      </c>
    </row>
    <row r="6341" spans="1:4" x14ac:dyDescent="0.35">
      <c r="A6341" s="16" t="s">
        <v>5650</v>
      </c>
      <c r="B6341">
        <v>0.17</v>
      </c>
      <c r="C6341">
        <v>1.5652999999999999</v>
      </c>
      <c r="D6341">
        <v>0</v>
      </c>
    </row>
    <row r="6342" spans="1:4" x14ac:dyDescent="0.35">
      <c r="A6342" s="16" t="s">
        <v>5651</v>
      </c>
      <c r="B6342">
        <v>0.17</v>
      </c>
      <c r="C6342">
        <v>2.2000000000000002</v>
      </c>
      <c r="D6342">
        <v>0</v>
      </c>
    </row>
    <row r="6343" spans="1:4" x14ac:dyDescent="0.35">
      <c r="A6343" s="16" t="s">
        <v>5652</v>
      </c>
      <c r="B6343">
        <v>0.16700000000000001</v>
      </c>
      <c r="C6343">
        <v>0.59550999999999998</v>
      </c>
      <c r="D6343">
        <v>0</v>
      </c>
    </row>
    <row r="6344" spans="1:4" x14ac:dyDescent="0.35">
      <c r="A6344" s="16" t="s">
        <v>5653</v>
      </c>
      <c r="B6344">
        <v>0.21</v>
      </c>
      <c r="C6344">
        <v>0.65452999999999995</v>
      </c>
      <c r="D6344">
        <v>0</v>
      </c>
    </row>
    <row r="6345" spans="1:4" x14ac:dyDescent="0.35">
      <c r="A6345" s="16" t="s">
        <v>5654</v>
      </c>
      <c r="B6345">
        <v>0.21</v>
      </c>
      <c r="C6345">
        <v>0.65452999999999995</v>
      </c>
      <c r="D6345">
        <v>0</v>
      </c>
    </row>
    <row r="6346" spans="1:4" x14ac:dyDescent="0.35">
      <c r="A6346" s="16" t="s">
        <v>5655</v>
      </c>
      <c r="B6346">
        <v>0.16700000000000001</v>
      </c>
      <c r="C6346">
        <v>0.5</v>
      </c>
      <c r="D6346">
        <v>0</v>
      </c>
    </row>
    <row r="6347" spans="1:4" x14ac:dyDescent="0.35">
      <c r="A6347" s="16" t="s">
        <v>5656</v>
      </c>
      <c r="B6347">
        <v>0.125</v>
      </c>
      <c r="C6347">
        <v>0.19392999999999999</v>
      </c>
      <c r="D6347">
        <v>0</v>
      </c>
    </row>
    <row r="6348" spans="1:4" x14ac:dyDescent="0.35">
      <c r="A6348" s="16">
        <v>105610</v>
      </c>
      <c r="B6348">
        <v>0.33329999999999999</v>
      </c>
      <c r="C6348">
        <v>5.2670000000000002E-2</v>
      </c>
      <c r="D6348">
        <v>5.2670000000000002E-2</v>
      </c>
    </row>
    <row r="6349" spans="1:4" x14ac:dyDescent="0.35">
      <c r="A6349" s="16" t="s">
        <v>5657</v>
      </c>
      <c r="B6349">
        <v>0</v>
      </c>
      <c r="C6349">
        <v>4.5300000000000002E-3</v>
      </c>
      <c r="D6349">
        <v>0</v>
      </c>
    </row>
    <row r="6350" spans="1:4" x14ac:dyDescent="0.35">
      <c r="A6350" s="16" t="s">
        <v>5658</v>
      </c>
      <c r="B6350">
        <v>0.75</v>
      </c>
      <c r="C6350">
        <v>0.15665999999999999</v>
      </c>
      <c r="D6350">
        <v>0.15665999999999999</v>
      </c>
    </row>
    <row r="6351" spans="1:4" x14ac:dyDescent="0.35">
      <c r="A6351" s="16" t="s">
        <v>5659</v>
      </c>
      <c r="B6351">
        <v>0.33</v>
      </c>
      <c r="C6351">
        <v>5.0271800000000004</v>
      </c>
      <c r="D6351">
        <v>0</v>
      </c>
    </row>
    <row r="6352" spans="1:4" x14ac:dyDescent="0.35">
      <c r="A6352" s="16" t="s">
        <v>5660</v>
      </c>
      <c r="B6352">
        <v>0.25</v>
      </c>
      <c r="C6352">
        <v>3.3367100000000001</v>
      </c>
      <c r="D6352">
        <v>0</v>
      </c>
    </row>
    <row r="6353" spans="1:4" x14ac:dyDescent="0.35">
      <c r="A6353" s="16" t="s">
        <v>5661</v>
      </c>
      <c r="B6353">
        <v>0.25</v>
      </c>
      <c r="C6353">
        <v>3.3367100000000001</v>
      </c>
      <c r="D6353">
        <v>0</v>
      </c>
    </row>
    <row r="6354" spans="1:4" x14ac:dyDescent="0.35">
      <c r="A6354" s="16" t="s">
        <v>5662</v>
      </c>
      <c r="B6354">
        <v>0.58030000000000004</v>
      </c>
      <c r="C6354">
        <v>3.143E-2</v>
      </c>
      <c r="D6354">
        <v>3.143E-2</v>
      </c>
    </row>
    <row r="6355" spans="1:4" x14ac:dyDescent="0.35">
      <c r="A6355" s="16" t="s">
        <v>5663</v>
      </c>
      <c r="B6355">
        <v>8.3000000000000004E-2</v>
      </c>
      <c r="C6355">
        <v>0.57999999999999996</v>
      </c>
      <c r="D6355">
        <v>0</v>
      </c>
    </row>
    <row r="6356" spans="1:4" x14ac:dyDescent="0.35">
      <c r="A6356" s="16" t="s">
        <v>5664</v>
      </c>
      <c r="B6356">
        <v>0</v>
      </c>
      <c r="C6356">
        <v>4.5300000000000002E-3</v>
      </c>
      <c r="D6356">
        <v>0</v>
      </c>
    </row>
    <row r="6357" spans="1:4" x14ac:dyDescent="0.35">
      <c r="A6357" s="16" t="s">
        <v>5665</v>
      </c>
      <c r="B6357">
        <v>0</v>
      </c>
      <c r="C6357">
        <v>1.82E-3</v>
      </c>
      <c r="D6357">
        <v>0</v>
      </c>
    </row>
    <row r="6358" spans="1:4" x14ac:dyDescent="0.35">
      <c r="A6358" s="16" t="s">
        <v>5666</v>
      </c>
      <c r="B6358">
        <v>0.185</v>
      </c>
      <c r="C6358">
        <v>0.75541999999999998</v>
      </c>
      <c r="D6358">
        <v>0</v>
      </c>
    </row>
    <row r="6359" spans="1:4" x14ac:dyDescent="0.35">
      <c r="A6359" s="16" t="s">
        <v>5667</v>
      </c>
      <c r="B6359">
        <v>0.17</v>
      </c>
      <c r="C6359">
        <v>1.31338</v>
      </c>
      <c r="D6359">
        <v>0</v>
      </c>
    </row>
    <row r="6360" spans="1:4" x14ac:dyDescent="0.35">
      <c r="A6360" s="16" t="s">
        <v>5668</v>
      </c>
      <c r="B6360">
        <v>0.25</v>
      </c>
      <c r="C6360">
        <v>0.15</v>
      </c>
      <c r="D6360">
        <v>0</v>
      </c>
    </row>
    <row r="6361" spans="1:4" x14ac:dyDescent="0.35">
      <c r="A6361" s="16" t="s">
        <v>5669</v>
      </c>
      <c r="B6361">
        <v>0.16700000000000001</v>
      </c>
      <c r="C6361">
        <v>2.5</v>
      </c>
      <c r="D6361">
        <v>0</v>
      </c>
    </row>
    <row r="6362" spans="1:4" x14ac:dyDescent="0.35">
      <c r="A6362" s="16" t="s">
        <v>5670</v>
      </c>
      <c r="B6362">
        <v>0.25</v>
      </c>
      <c r="C6362">
        <v>5.4860699999999998</v>
      </c>
      <c r="D6362">
        <v>0</v>
      </c>
    </row>
    <row r="6363" spans="1:4" x14ac:dyDescent="0.35">
      <c r="A6363" s="16" t="s">
        <v>5671</v>
      </c>
      <c r="B6363">
        <v>0</v>
      </c>
      <c r="C6363">
        <v>4.5300000000000002E-3</v>
      </c>
      <c r="D6363">
        <v>0</v>
      </c>
    </row>
    <row r="6364" spans="1:4" x14ac:dyDescent="0.35">
      <c r="A6364" s="16" t="s">
        <v>5672</v>
      </c>
      <c r="B6364">
        <v>0</v>
      </c>
      <c r="C6364">
        <v>4.5300000000000002E-3</v>
      </c>
      <c r="D6364">
        <v>0</v>
      </c>
    </row>
    <row r="6365" spans="1:4" x14ac:dyDescent="0.35">
      <c r="A6365" s="16" t="s">
        <v>5673</v>
      </c>
      <c r="B6365">
        <v>0.16700000000000001</v>
      </c>
      <c r="C6365">
        <v>3.4887800000000002</v>
      </c>
      <c r="D6365">
        <v>0</v>
      </c>
    </row>
    <row r="6366" spans="1:4" x14ac:dyDescent="0.35">
      <c r="A6366" s="16" t="s">
        <v>5674</v>
      </c>
      <c r="B6366">
        <v>0</v>
      </c>
      <c r="C6366">
        <v>4.5300000000000002E-3</v>
      </c>
      <c r="D6366">
        <v>0</v>
      </c>
    </row>
    <row r="6367" spans="1:4" x14ac:dyDescent="0.35">
      <c r="A6367" s="16">
        <v>104139</v>
      </c>
      <c r="B6367">
        <v>0.83330000000000004</v>
      </c>
      <c r="C6367">
        <v>4.197E-2</v>
      </c>
      <c r="D6367">
        <v>4.197E-2</v>
      </c>
    </row>
    <row r="6368" spans="1:4" x14ac:dyDescent="0.35">
      <c r="A6368" s="16" t="s">
        <v>5675</v>
      </c>
      <c r="B6368">
        <v>0</v>
      </c>
      <c r="C6368">
        <v>4.5300000000000002E-3</v>
      </c>
      <c r="D6368">
        <v>0</v>
      </c>
    </row>
    <row r="6369" spans="1:4" x14ac:dyDescent="0.35">
      <c r="A6369" s="16" t="s">
        <v>5676</v>
      </c>
      <c r="B6369">
        <v>0.21</v>
      </c>
      <c r="C6369">
        <v>0.23943999999999999</v>
      </c>
      <c r="D6369">
        <v>0</v>
      </c>
    </row>
    <row r="6370" spans="1:4" x14ac:dyDescent="0.35">
      <c r="A6370" s="16" t="s">
        <v>5677</v>
      </c>
      <c r="B6370">
        <v>0.25</v>
      </c>
      <c r="C6370">
        <v>4.5199999999999996</v>
      </c>
      <c r="D6370">
        <v>0</v>
      </c>
    </row>
    <row r="6371" spans="1:4" x14ac:dyDescent="0.35">
      <c r="A6371" s="16" t="s">
        <v>5678</v>
      </c>
      <c r="B6371">
        <v>0</v>
      </c>
      <c r="C6371">
        <v>4.5300000000000002E-3</v>
      </c>
      <c r="D6371">
        <v>0</v>
      </c>
    </row>
    <row r="6372" spans="1:4" x14ac:dyDescent="0.35">
      <c r="A6372" s="16">
        <v>104718</v>
      </c>
      <c r="B6372">
        <v>0</v>
      </c>
      <c r="C6372">
        <v>0.33400000000000002</v>
      </c>
      <c r="D6372">
        <v>0</v>
      </c>
    </row>
    <row r="6373" spans="1:4" x14ac:dyDescent="0.35">
      <c r="A6373" s="16" t="s">
        <v>5679</v>
      </c>
      <c r="B6373">
        <v>0</v>
      </c>
      <c r="C6373">
        <v>4.5300000000000002E-3</v>
      </c>
      <c r="D6373">
        <v>0</v>
      </c>
    </row>
    <row r="6374" spans="1:4" x14ac:dyDescent="0.35">
      <c r="A6374" s="16" t="s">
        <v>5680</v>
      </c>
      <c r="B6374">
        <v>0</v>
      </c>
      <c r="C6374">
        <v>4.5300000000000002E-3</v>
      </c>
      <c r="D6374">
        <v>0</v>
      </c>
    </row>
    <row r="6375" spans="1:4" x14ac:dyDescent="0.35">
      <c r="A6375" s="16" t="s">
        <v>5681</v>
      </c>
      <c r="B6375">
        <v>0.185</v>
      </c>
      <c r="C6375">
        <v>0.92</v>
      </c>
      <c r="D6375">
        <v>0</v>
      </c>
    </row>
    <row r="6376" spans="1:4" x14ac:dyDescent="0.35">
      <c r="A6376" s="16" t="s">
        <v>5682</v>
      </c>
      <c r="B6376">
        <v>0.21</v>
      </c>
      <c r="C6376">
        <v>0.26200000000000001</v>
      </c>
      <c r="D6376">
        <v>0</v>
      </c>
    </row>
    <row r="6377" spans="1:4" x14ac:dyDescent="0.35">
      <c r="A6377" s="16" t="s">
        <v>5683</v>
      </c>
      <c r="B6377">
        <v>0</v>
      </c>
      <c r="C6377">
        <v>4.5300000000000002E-3</v>
      </c>
      <c r="D6377">
        <v>0</v>
      </c>
    </row>
    <row r="6378" spans="1:4" x14ac:dyDescent="0.35">
      <c r="A6378" s="16" t="s">
        <v>5684</v>
      </c>
      <c r="B6378">
        <v>0</v>
      </c>
      <c r="C6378">
        <v>0</v>
      </c>
      <c r="D6378">
        <v>0</v>
      </c>
    </row>
    <row r="6379" spans="1:4" x14ac:dyDescent="0.35">
      <c r="A6379" s="16" t="s">
        <v>5685</v>
      </c>
      <c r="B6379">
        <v>8.3000000000000004E-2</v>
      </c>
      <c r="C6379">
        <v>0.31</v>
      </c>
      <c r="D6379">
        <v>0</v>
      </c>
    </row>
    <row r="6380" spans="1:4" x14ac:dyDescent="0.35">
      <c r="A6380" s="16" t="s">
        <v>5686</v>
      </c>
      <c r="B6380">
        <v>0</v>
      </c>
      <c r="C6380">
        <v>2.7100000000000002E-3</v>
      </c>
      <c r="D6380">
        <v>0</v>
      </c>
    </row>
    <row r="6381" spans="1:4" x14ac:dyDescent="0.35">
      <c r="A6381" s="16" t="s">
        <v>5687</v>
      </c>
      <c r="B6381">
        <v>0</v>
      </c>
      <c r="C6381">
        <v>4.5300000000000002E-3</v>
      </c>
      <c r="D6381">
        <v>0</v>
      </c>
    </row>
    <row r="6382" spans="1:4" x14ac:dyDescent="0.35">
      <c r="A6382" s="16" t="s">
        <v>5688</v>
      </c>
      <c r="B6382">
        <v>0</v>
      </c>
      <c r="C6382">
        <v>4.5300000000000002E-3</v>
      </c>
      <c r="D6382">
        <v>0</v>
      </c>
    </row>
    <row r="6383" spans="1:4" x14ac:dyDescent="0.35">
      <c r="A6383" s="16" t="s">
        <v>5689</v>
      </c>
      <c r="B6383">
        <v>0.16700000000000001</v>
      </c>
      <c r="C6383">
        <v>1.5470900000000001</v>
      </c>
      <c r="D6383">
        <v>0</v>
      </c>
    </row>
    <row r="6384" spans="1:4" x14ac:dyDescent="0.35">
      <c r="A6384" s="16" t="s">
        <v>5690</v>
      </c>
      <c r="B6384">
        <v>0.5</v>
      </c>
      <c r="C6384">
        <v>7</v>
      </c>
      <c r="D6384">
        <v>0</v>
      </c>
    </row>
    <row r="6385" spans="1:4" x14ac:dyDescent="0.35">
      <c r="A6385" s="16" t="s">
        <v>60</v>
      </c>
      <c r="B6385">
        <v>0.125</v>
      </c>
      <c r="C6385">
        <v>4.1200000000000001E-2</v>
      </c>
      <c r="D6385">
        <v>0</v>
      </c>
    </row>
    <row r="6386" spans="1:4" x14ac:dyDescent="0.35">
      <c r="A6386" s="16" t="s">
        <v>5691</v>
      </c>
      <c r="B6386">
        <v>0.1</v>
      </c>
      <c r="C6386">
        <v>1.67E-3</v>
      </c>
      <c r="D6386">
        <v>1.67E-3</v>
      </c>
    </row>
    <row r="6387" spans="1:4" x14ac:dyDescent="0.35">
      <c r="A6387" s="16">
        <v>101048</v>
      </c>
      <c r="B6387">
        <v>0.49997000000000003</v>
      </c>
      <c r="C6387">
        <v>3.7499999999999999E-3</v>
      </c>
      <c r="D6387">
        <v>3.7499999999999999E-3</v>
      </c>
    </row>
    <row r="6388" spans="1:4" x14ac:dyDescent="0.35">
      <c r="A6388" s="16" t="s">
        <v>5692</v>
      </c>
      <c r="B6388">
        <v>0.25</v>
      </c>
      <c r="C6388">
        <v>4.2500000000000003E-2</v>
      </c>
      <c r="D6388">
        <v>4.2500000000000003E-2</v>
      </c>
    </row>
    <row r="6389" spans="1:4" x14ac:dyDescent="0.35">
      <c r="A6389" s="16" t="s">
        <v>5693</v>
      </c>
      <c r="B6389">
        <v>0.16700000000000001</v>
      </c>
      <c r="C6389">
        <v>6.43E-3</v>
      </c>
      <c r="D6389">
        <v>6.43E-3</v>
      </c>
    </row>
    <row r="6390" spans="1:4" x14ac:dyDescent="0.35">
      <c r="A6390" s="16" t="s">
        <v>5694</v>
      </c>
      <c r="B6390">
        <v>0</v>
      </c>
      <c r="C6390">
        <v>4.5300000000000002E-3</v>
      </c>
      <c r="D6390">
        <v>0</v>
      </c>
    </row>
    <row r="6391" spans="1:4" x14ac:dyDescent="0.35">
      <c r="A6391" s="16" t="s">
        <v>5695</v>
      </c>
      <c r="B6391">
        <v>0</v>
      </c>
      <c r="C6391">
        <v>4.5300000000000002E-3</v>
      </c>
      <c r="D6391">
        <v>0</v>
      </c>
    </row>
    <row r="6392" spans="1:4" x14ac:dyDescent="0.35">
      <c r="A6392" s="16" t="s">
        <v>5696</v>
      </c>
      <c r="B6392">
        <v>0</v>
      </c>
      <c r="C6392">
        <v>4.5300000000000002E-3</v>
      </c>
      <c r="D6392">
        <v>0</v>
      </c>
    </row>
    <row r="6393" spans="1:4" x14ac:dyDescent="0.35">
      <c r="A6393" s="16" t="s">
        <v>5697</v>
      </c>
      <c r="B6393">
        <v>0</v>
      </c>
      <c r="C6393">
        <v>7.0000000000000001E-3</v>
      </c>
      <c r="D6393">
        <v>7.0000000000000001E-3</v>
      </c>
    </row>
    <row r="6394" spans="1:4" x14ac:dyDescent="0.35">
      <c r="A6394" s="16" t="s">
        <v>5698</v>
      </c>
      <c r="B6394">
        <v>0</v>
      </c>
      <c r="C6394">
        <v>4.5300000000000002E-3</v>
      </c>
      <c r="D6394">
        <v>0</v>
      </c>
    </row>
    <row r="6395" spans="1:4" x14ac:dyDescent="0.35">
      <c r="A6395" s="16" t="s">
        <v>5699</v>
      </c>
      <c r="B6395">
        <v>0</v>
      </c>
      <c r="C6395">
        <v>4.5300000000000002E-3</v>
      </c>
      <c r="D6395">
        <v>0</v>
      </c>
    </row>
    <row r="6396" spans="1:4" x14ac:dyDescent="0.35">
      <c r="A6396" s="16" t="s">
        <v>5700</v>
      </c>
      <c r="B6396">
        <v>0</v>
      </c>
      <c r="C6396">
        <v>4.5300000000000002E-3</v>
      </c>
      <c r="D6396">
        <v>0</v>
      </c>
    </row>
    <row r="6397" spans="1:4" x14ac:dyDescent="0.35">
      <c r="A6397" s="16" t="s">
        <v>5701</v>
      </c>
      <c r="B6397">
        <v>0.17</v>
      </c>
      <c r="C6397">
        <v>2.5</v>
      </c>
      <c r="D6397">
        <v>0</v>
      </c>
    </row>
    <row r="6398" spans="1:4" x14ac:dyDescent="0.35">
      <c r="A6398" s="16" t="s">
        <v>5702</v>
      </c>
      <c r="B6398">
        <v>0.17</v>
      </c>
      <c r="C6398">
        <v>4.0998299999999999</v>
      </c>
      <c r="D6398">
        <v>0</v>
      </c>
    </row>
    <row r="6399" spans="1:4" x14ac:dyDescent="0.35">
      <c r="A6399" s="16" t="s">
        <v>5703</v>
      </c>
      <c r="B6399">
        <v>0.25</v>
      </c>
      <c r="C6399">
        <v>7.4999999999999997E-3</v>
      </c>
      <c r="D6399">
        <v>7.4999999999999997E-3</v>
      </c>
    </row>
    <row r="6400" spans="1:4" x14ac:dyDescent="0.35">
      <c r="A6400" s="16">
        <v>100295</v>
      </c>
      <c r="B6400">
        <v>0.5</v>
      </c>
      <c r="C6400">
        <v>1.8890000000000001E-2</v>
      </c>
      <c r="D6400">
        <v>1.8890000000000001E-2</v>
      </c>
    </row>
    <row r="6401" spans="1:4" x14ac:dyDescent="0.35">
      <c r="A6401" s="16">
        <v>100390</v>
      </c>
      <c r="B6401">
        <v>0</v>
      </c>
      <c r="C6401">
        <v>4.5300000000000002E-3</v>
      </c>
      <c r="D6401">
        <v>0</v>
      </c>
    </row>
    <row r="6402" spans="1:4" x14ac:dyDescent="0.35">
      <c r="A6402" s="16">
        <v>101017</v>
      </c>
      <c r="B6402">
        <v>0.4133</v>
      </c>
      <c r="C6402">
        <v>2.5000000000000001E-3</v>
      </c>
      <c r="D6402">
        <v>2.5000000000000001E-3</v>
      </c>
    </row>
    <row r="6403" spans="1:4" x14ac:dyDescent="0.35">
      <c r="A6403" s="16" t="s">
        <v>5704</v>
      </c>
      <c r="B6403">
        <v>0</v>
      </c>
      <c r="C6403">
        <v>4.5300000000000002E-3</v>
      </c>
      <c r="D6403">
        <v>0</v>
      </c>
    </row>
    <row r="6404" spans="1:4" x14ac:dyDescent="0.35">
      <c r="A6404" s="16" t="s">
        <v>5705</v>
      </c>
      <c r="B6404">
        <v>0.25</v>
      </c>
      <c r="C6404">
        <v>3</v>
      </c>
      <c r="D6404">
        <v>0</v>
      </c>
    </row>
    <row r="6405" spans="1:4" x14ac:dyDescent="0.35">
      <c r="A6405" s="16" t="s">
        <v>5706</v>
      </c>
      <c r="B6405">
        <v>0.16700000000000001</v>
      </c>
      <c r="C6405">
        <v>4.0358900000000002</v>
      </c>
      <c r="D6405">
        <v>0</v>
      </c>
    </row>
    <row r="6406" spans="1:4" x14ac:dyDescent="0.35">
      <c r="A6406" s="22">
        <v>44660</v>
      </c>
      <c r="B6406">
        <v>0.4133</v>
      </c>
      <c r="C6406">
        <v>4.1999999999999997E-3</v>
      </c>
      <c r="D6406">
        <v>4.1999999999999997E-3</v>
      </c>
    </row>
    <row r="6407" spans="1:4" x14ac:dyDescent="0.35">
      <c r="A6407" s="16" t="s">
        <v>5707</v>
      </c>
      <c r="B6407">
        <v>0.74329999999999996</v>
      </c>
      <c r="C6407">
        <v>4.3499999999999997E-2</v>
      </c>
      <c r="D6407">
        <v>4.3499999999999997E-2</v>
      </c>
    </row>
    <row r="6408" spans="1:4" x14ac:dyDescent="0.35">
      <c r="A6408" s="16" t="s">
        <v>5708</v>
      </c>
      <c r="B6408">
        <v>0.25</v>
      </c>
      <c r="C6408">
        <v>0.115</v>
      </c>
      <c r="D6408">
        <v>0.115</v>
      </c>
    </row>
    <row r="6409" spans="1:4" x14ac:dyDescent="0.35">
      <c r="A6409" s="16" t="s">
        <v>5709</v>
      </c>
      <c r="B6409">
        <v>0</v>
      </c>
      <c r="C6409">
        <v>3.7949999999999998E-2</v>
      </c>
      <c r="D6409">
        <v>3.7949999999999998E-2</v>
      </c>
    </row>
    <row r="6410" spans="1:4" x14ac:dyDescent="0.35">
      <c r="A6410" s="16" t="s">
        <v>5710</v>
      </c>
      <c r="B6410">
        <v>0.25</v>
      </c>
      <c r="C6410">
        <v>3.0521199999999999</v>
      </c>
      <c r="D6410">
        <v>0</v>
      </c>
    </row>
    <row r="6411" spans="1:4" x14ac:dyDescent="0.35">
      <c r="A6411" s="16" t="s">
        <v>5711</v>
      </c>
      <c r="B6411">
        <v>0.21</v>
      </c>
      <c r="C6411">
        <v>0.90452999999999995</v>
      </c>
      <c r="D6411">
        <v>0</v>
      </c>
    </row>
    <row r="6412" spans="1:4" x14ac:dyDescent="0.35">
      <c r="A6412" s="16" t="s">
        <v>5712</v>
      </c>
      <c r="B6412">
        <v>0.1</v>
      </c>
      <c r="C6412">
        <v>3.4720000000000001E-2</v>
      </c>
      <c r="D6412">
        <v>3.4720000000000001E-2</v>
      </c>
    </row>
    <row r="6413" spans="1:4" x14ac:dyDescent="0.35">
      <c r="A6413" s="16">
        <v>104432</v>
      </c>
      <c r="B6413">
        <v>0.01</v>
      </c>
      <c r="C6413">
        <v>0.01</v>
      </c>
      <c r="D6413">
        <v>0.01</v>
      </c>
    </row>
    <row r="6414" spans="1:4" x14ac:dyDescent="0.35">
      <c r="A6414" s="16" t="s">
        <v>5713</v>
      </c>
      <c r="B6414">
        <v>0.74329999999999996</v>
      </c>
      <c r="C6414">
        <v>3.6650000000000002E-2</v>
      </c>
      <c r="D6414">
        <v>3.6650000000000002E-2</v>
      </c>
    </row>
    <row r="6415" spans="1:4" x14ac:dyDescent="0.35">
      <c r="A6415" s="16" t="s">
        <v>184</v>
      </c>
      <c r="B6415">
        <v>1.5</v>
      </c>
      <c r="C6415">
        <v>4.2999999999999999E-4</v>
      </c>
      <c r="D6415">
        <v>4.2999999999999999E-4</v>
      </c>
    </row>
    <row r="6416" spans="1:4" x14ac:dyDescent="0.35">
      <c r="A6416" s="16" t="s">
        <v>5714</v>
      </c>
      <c r="B6416">
        <v>0.25</v>
      </c>
      <c r="C6416">
        <v>3.3367100000000001</v>
      </c>
      <c r="D6416">
        <v>0</v>
      </c>
    </row>
    <row r="6417" spans="1:4" x14ac:dyDescent="0.35">
      <c r="A6417" s="16" t="s">
        <v>5715</v>
      </c>
      <c r="B6417">
        <v>0.16700000000000001</v>
      </c>
      <c r="C6417">
        <v>3.4779</v>
      </c>
      <c r="D6417">
        <v>0</v>
      </c>
    </row>
    <row r="6418" spans="1:4" x14ac:dyDescent="0.35">
      <c r="A6418" s="16">
        <v>103126</v>
      </c>
      <c r="B6418">
        <v>0.74663000000000002</v>
      </c>
      <c r="C6418">
        <v>7.8200000000000006E-2</v>
      </c>
      <c r="D6418">
        <v>7.8200000000000006E-2</v>
      </c>
    </row>
    <row r="6419" spans="1:4" x14ac:dyDescent="0.35">
      <c r="A6419" s="16" t="s">
        <v>5716</v>
      </c>
      <c r="B6419">
        <v>0.17</v>
      </c>
      <c r="C6419">
        <v>3.5</v>
      </c>
      <c r="D6419">
        <v>0</v>
      </c>
    </row>
    <row r="6420" spans="1:4" x14ac:dyDescent="0.35">
      <c r="A6420" s="16">
        <v>100653</v>
      </c>
      <c r="B6420">
        <v>0.33329999999999999</v>
      </c>
      <c r="C6420">
        <v>2.6700000000000001E-3</v>
      </c>
      <c r="D6420">
        <v>2.6700000000000001E-3</v>
      </c>
    </row>
    <row r="6421" spans="1:4" x14ac:dyDescent="0.35">
      <c r="A6421" s="16" t="s">
        <v>5717</v>
      </c>
      <c r="B6421">
        <v>0</v>
      </c>
      <c r="C6421">
        <v>4.5300000000000002E-3</v>
      </c>
      <c r="D6421">
        <v>0</v>
      </c>
    </row>
    <row r="6422" spans="1:4" x14ac:dyDescent="0.35">
      <c r="A6422" s="16">
        <v>103136</v>
      </c>
      <c r="B6422">
        <v>0.125</v>
      </c>
      <c r="C6422">
        <v>0.25</v>
      </c>
      <c r="D6422">
        <v>0</v>
      </c>
    </row>
    <row r="6423" spans="1:4" x14ac:dyDescent="0.35">
      <c r="A6423" s="16" t="s">
        <v>5718</v>
      </c>
      <c r="B6423">
        <v>0</v>
      </c>
      <c r="C6423">
        <v>0</v>
      </c>
      <c r="D6423">
        <v>0</v>
      </c>
    </row>
    <row r="6424" spans="1:4" x14ac:dyDescent="0.35">
      <c r="A6424" s="16" t="s">
        <v>5719</v>
      </c>
      <c r="B6424">
        <v>0.17</v>
      </c>
      <c r="C6424">
        <v>1.7</v>
      </c>
      <c r="D6424">
        <v>0</v>
      </c>
    </row>
    <row r="6425" spans="1:4" x14ac:dyDescent="0.35">
      <c r="A6425" s="16" t="s">
        <v>162</v>
      </c>
      <c r="B6425">
        <v>0.125</v>
      </c>
      <c r="C6425">
        <v>0.17943000000000001</v>
      </c>
      <c r="D6425">
        <v>0</v>
      </c>
    </row>
    <row r="6426" spans="1:4" x14ac:dyDescent="0.35">
      <c r="A6426" s="16" t="s">
        <v>5720</v>
      </c>
      <c r="B6426">
        <v>0.125</v>
      </c>
      <c r="C6426">
        <v>0.2</v>
      </c>
      <c r="D6426">
        <v>0</v>
      </c>
    </row>
    <row r="6427" spans="1:4" x14ac:dyDescent="0.35">
      <c r="A6427" s="16" t="s">
        <v>5721</v>
      </c>
      <c r="B6427">
        <v>0.74329999999999996</v>
      </c>
      <c r="C6427">
        <v>2.937E-2</v>
      </c>
      <c r="D6427">
        <v>2.937E-2</v>
      </c>
    </row>
    <row r="6428" spans="1:4" x14ac:dyDescent="0.35">
      <c r="A6428" s="16">
        <v>100417</v>
      </c>
      <c r="B6428">
        <v>0.83330000000000004</v>
      </c>
      <c r="C6428">
        <v>2.7220000000000001E-2</v>
      </c>
      <c r="D6428">
        <v>2.7220000000000001E-2</v>
      </c>
    </row>
    <row r="6429" spans="1:4" x14ac:dyDescent="0.35">
      <c r="A6429" s="16" t="s">
        <v>5722</v>
      </c>
      <c r="B6429">
        <v>8.3000000000000004E-2</v>
      </c>
      <c r="C6429">
        <v>0.44</v>
      </c>
      <c r="D6429">
        <v>0</v>
      </c>
    </row>
    <row r="6430" spans="1:4" x14ac:dyDescent="0.35">
      <c r="A6430" s="16" t="s">
        <v>5723</v>
      </c>
      <c r="B6430">
        <v>0</v>
      </c>
      <c r="C6430">
        <v>4.5300000000000002E-3</v>
      </c>
      <c r="D6430">
        <v>0</v>
      </c>
    </row>
    <row r="6431" spans="1:4" x14ac:dyDescent="0.35">
      <c r="A6431" s="16" t="s">
        <v>5724</v>
      </c>
      <c r="B6431">
        <v>0</v>
      </c>
      <c r="C6431">
        <v>4.5300000000000002E-3</v>
      </c>
      <c r="D6431">
        <v>0</v>
      </c>
    </row>
    <row r="6432" spans="1:4" x14ac:dyDescent="0.35">
      <c r="A6432" s="16" t="s">
        <v>5725</v>
      </c>
      <c r="B6432">
        <v>0.16700000000000001</v>
      </c>
      <c r="C6432">
        <v>2</v>
      </c>
      <c r="D6432">
        <v>0</v>
      </c>
    </row>
    <row r="6433" spans="1:4" x14ac:dyDescent="0.35">
      <c r="A6433" s="16" t="s">
        <v>5726</v>
      </c>
      <c r="B6433">
        <v>8.3000000000000004E-2</v>
      </c>
      <c r="C6433">
        <v>7.0000000000000007E-2</v>
      </c>
      <c r="D6433">
        <v>0</v>
      </c>
    </row>
    <row r="6434" spans="1:4" x14ac:dyDescent="0.35">
      <c r="A6434" s="16" t="s">
        <v>5727</v>
      </c>
      <c r="B6434">
        <v>0.16700000000000001</v>
      </c>
      <c r="C6434">
        <v>3</v>
      </c>
      <c r="D6434">
        <v>0</v>
      </c>
    </row>
    <row r="6435" spans="1:4" x14ac:dyDescent="0.35">
      <c r="A6435" s="16" t="s">
        <v>5728</v>
      </c>
      <c r="B6435">
        <v>0.21</v>
      </c>
      <c r="C6435">
        <v>0.23</v>
      </c>
      <c r="D6435">
        <v>0</v>
      </c>
    </row>
    <row r="6436" spans="1:4" x14ac:dyDescent="0.35">
      <c r="A6436" s="16" t="s">
        <v>105</v>
      </c>
      <c r="B6436">
        <v>0.125</v>
      </c>
      <c r="C6436">
        <v>0.21704999999999999</v>
      </c>
      <c r="D6436">
        <v>0</v>
      </c>
    </row>
    <row r="6437" spans="1:4" x14ac:dyDescent="0.35">
      <c r="A6437" s="16" t="s">
        <v>5729</v>
      </c>
      <c r="B6437">
        <v>0</v>
      </c>
      <c r="C6437">
        <v>0.22857</v>
      </c>
      <c r="D6437">
        <v>0.22857</v>
      </c>
    </row>
    <row r="6438" spans="1:4" x14ac:dyDescent="0.35">
      <c r="A6438" s="16">
        <v>101090</v>
      </c>
      <c r="B6438">
        <v>0.49997000000000003</v>
      </c>
      <c r="C6438">
        <v>6.9499999999999996E-3</v>
      </c>
      <c r="D6438">
        <v>6.9499999999999996E-3</v>
      </c>
    </row>
    <row r="6439" spans="1:4" x14ac:dyDescent="0.35">
      <c r="A6439" s="16" t="s">
        <v>5730</v>
      </c>
      <c r="B6439">
        <v>0.16700000000000001</v>
      </c>
      <c r="C6439">
        <v>3.4000000000000002E-2</v>
      </c>
      <c r="D6439">
        <v>3.4000000000000002E-2</v>
      </c>
    </row>
    <row r="6440" spans="1:4" x14ac:dyDescent="0.35">
      <c r="A6440" s="16" t="s">
        <v>5731</v>
      </c>
      <c r="B6440">
        <v>0.74329999999999996</v>
      </c>
      <c r="C6440">
        <v>2.3380000000000001E-2</v>
      </c>
      <c r="D6440">
        <v>2.3380000000000001E-2</v>
      </c>
    </row>
    <row r="6441" spans="1:4" x14ac:dyDescent="0.35">
      <c r="A6441" s="16" t="s">
        <v>5732</v>
      </c>
      <c r="B6441">
        <v>0</v>
      </c>
      <c r="C6441">
        <v>4.5300000000000002E-3</v>
      </c>
      <c r="D6441">
        <v>0</v>
      </c>
    </row>
    <row r="6442" spans="1:4" x14ac:dyDescent="0.35">
      <c r="A6442" s="16" t="s">
        <v>5733</v>
      </c>
      <c r="B6442">
        <v>0</v>
      </c>
      <c r="C6442">
        <v>4.5300000000000002E-3</v>
      </c>
      <c r="D6442">
        <v>0</v>
      </c>
    </row>
    <row r="6443" spans="1:4" x14ac:dyDescent="0.35">
      <c r="A6443" s="16" t="s">
        <v>5734</v>
      </c>
      <c r="B6443">
        <v>0</v>
      </c>
      <c r="C6443">
        <v>4.5300000000000002E-3</v>
      </c>
      <c r="D6443">
        <v>0</v>
      </c>
    </row>
    <row r="6444" spans="1:4" x14ac:dyDescent="0.35">
      <c r="A6444" s="16" t="s">
        <v>5735</v>
      </c>
      <c r="B6444">
        <v>0.17</v>
      </c>
      <c r="C6444">
        <v>1.5531999999999999</v>
      </c>
      <c r="D6444">
        <v>0</v>
      </c>
    </row>
    <row r="6445" spans="1:4" x14ac:dyDescent="0.35">
      <c r="A6445" s="16" t="s">
        <v>5736</v>
      </c>
      <c r="B6445">
        <v>0.17</v>
      </c>
      <c r="C6445">
        <v>1.7</v>
      </c>
      <c r="D6445">
        <v>0</v>
      </c>
    </row>
    <row r="6446" spans="1:4" x14ac:dyDescent="0.35">
      <c r="A6446" s="16" t="s">
        <v>313</v>
      </c>
      <c r="B6446">
        <v>1.0803</v>
      </c>
      <c r="C6446">
        <v>7.9339999999999994E-2</v>
      </c>
      <c r="D6446">
        <v>7.9339999999999994E-2</v>
      </c>
    </row>
    <row r="6447" spans="1:4" x14ac:dyDescent="0.35">
      <c r="A6447" s="16" t="s">
        <v>5737</v>
      </c>
      <c r="B6447">
        <v>0.6633</v>
      </c>
      <c r="C6447">
        <v>2.0140000000000002E-2</v>
      </c>
      <c r="D6447">
        <v>2.0140000000000002E-2</v>
      </c>
    </row>
    <row r="6448" spans="1:4" x14ac:dyDescent="0.35">
      <c r="A6448" s="16" t="s">
        <v>5738</v>
      </c>
      <c r="B6448">
        <v>0.74329999999999996</v>
      </c>
      <c r="C6448">
        <v>3.329E-2</v>
      </c>
      <c r="D6448">
        <v>3.329E-2</v>
      </c>
    </row>
    <row r="6449" spans="1:4" x14ac:dyDescent="0.35">
      <c r="A6449" s="16" t="s">
        <v>5739</v>
      </c>
      <c r="B6449">
        <v>0</v>
      </c>
      <c r="C6449">
        <v>4.5300000000000002E-3</v>
      </c>
      <c r="D6449">
        <v>0</v>
      </c>
    </row>
    <row r="6450" spans="1:4" x14ac:dyDescent="0.35">
      <c r="A6450" s="16" t="s">
        <v>5740</v>
      </c>
      <c r="B6450">
        <v>0</v>
      </c>
      <c r="C6450">
        <v>0.21812000000000001</v>
      </c>
      <c r="D6450">
        <v>0</v>
      </c>
    </row>
    <row r="6451" spans="1:4" x14ac:dyDescent="0.35">
      <c r="A6451" s="16" t="s">
        <v>5741</v>
      </c>
      <c r="B6451">
        <v>0.17</v>
      </c>
      <c r="C6451">
        <v>1.7</v>
      </c>
      <c r="D6451">
        <v>0</v>
      </c>
    </row>
    <row r="6452" spans="1:4" x14ac:dyDescent="0.35">
      <c r="A6452" s="16" t="s">
        <v>5742</v>
      </c>
      <c r="B6452">
        <v>0.25</v>
      </c>
      <c r="C6452">
        <v>5.4407699999999997</v>
      </c>
      <c r="D6452">
        <v>0</v>
      </c>
    </row>
    <row r="6453" spans="1:4" x14ac:dyDescent="0.35">
      <c r="A6453" s="16" t="s">
        <v>5743</v>
      </c>
      <c r="B6453">
        <v>0</v>
      </c>
      <c r="C6453">
        <v>0</v>
      </c>
      <c r="D6453">
        <v>0</v>
      </c>
    </row>
    <row r="6454" spans="1:4" x14ac:dyDescent="0.35">
      <c r="A6454" s="16" t="s">
        <v>5744</v>
      </c>
      <c r="B6454">
        <v>0.4133</v>
      </c>
      <c r="C6454">
        <v>8.7200000000000003E-3</v>
      </c>
      <c r="D6454">
        <v>8.7200000000000003E-3</v>
      </c>
    </row>
    <row r="6455" spans="1:4" x14ac:dyDescent="0.35">
      <c r="A6455" s="16" t="s">
        <v>5745</v>
      </c>
      <c r="B6455">
        <v>0</v>
      </c>
      <c r="C6455">
        <v>1.4634199999999999</v>
      </c>
      <c r="D6455">
        <v>0</v>
      </c>
    </row>
    <row r="6456" spans="1:4" x14ac:dyDescent="0.35">
      <c r="A6456" s="16" t="s">
        <v>5746</v>
      </c>
      <c r="B6456">
        <v>0.74329999999999996</v>
      </c>
      <c r="C6456">
        <v>5.8889999999999998E-2</v>
      </c>
      <c r="D6456">
        <v>5.8889999999999998E-2</v>
      </c>
    </row>
    <row r="6457" spans="1:4" x14ac:dyDescent="0.35">
      <c r="A6457" s="16" t="s">
        <v>5747</v>
      </c>
      <c r="B6457">
        <v>0</v>
      </c>
      <c r="C6457">
        <v>4.5300000000000002E-3</v>
      </c>
      <c r="D6457">
        <v>0</v>
      </c>
    </row>
    <row r="6458" spans="1:4" x14ac:dyDescent="0.35">
      <c r="A6458" s="16" t="s">
        <v>5748</v>
      </c>
      <c r="B6458">
        <v>0</v>
      </c>
      <c r="C6458">
        <v>4.5300000000000002E-3</v>
      </c>
      <c r="D6458">
        <v>0</v>
      </c>
    </row>
    <row r="6459" spans="1:4" x14ac:dyDescent="0.35">
      <c r="A6459" s="16" t="s">
        <v>5749</v>
      </c>
      <c r="B6459">
        <v>0.16700000000000001</v>
      </c>
      <c r="C6459">
        <v>0.35</v>
      </c>
      <c r="D6459">
        <v>0</v>
      </c>
    </row>
    <row r="6460" spans="1:4" x14ac:dyDescent="0.35">
      <c r="A6460" s="16" t="s">
        <v>5750</v>
      </c>
      <c r="B6460">
        <v>0.16700000000000001</v>
      </c>
      <c r="C6460">
        <v>4</v>
      </c>
      <c r="D6460">
        <v>0</v>
      </c>
    </row>
    <row r="6461" spans="1:4" x14ac:dyDescent="0.35">
      <c r="A6461" s="16" t="s">
        <v>5751</v>
      </c>
      <c r="B6461">
        <v>0.21</v>
      </c>
      <c r="C6461">
        <v>0.23943999999999999</v>
      </c>
      <c r="D6461">
        <v>0</v>
      </c>
    </row>
    <row r="6462" spans="1:4" x14ac:dyDescent="0.35">
      <c r="A6462" s="16" t="s">
        <v>5752</v>
      </c>
      <c r="B6462">
        <v>0.25</v>
      </c>
      <c r="C6462">
        <v>8</v>
      </c>
      <c r="D6462">
        <v>0</v>
      </c>
    </row>
    <row r="6463" spans="1:4" x14ac:dyDescent="0.35">
      <c r="A6463" s="16">
        <v>103843</v>
      </c>
      <c r="B6463">
        <v>0.16669999999999999</v>
      </c>
      <c r="C6463">
        <v>2.3199999999999998E-2</v>
      </c>
      <c r="D6463">
        <v>2.3199999999999998E-2</v>
      </c>
    </row>
    <row r="6464" spans="1:4" x14ac:dyDescent="0.35">
      <c r="A6464" s="16">
        <v>105370</v>
      </c>
      <c r="B6464">
        <v>0.25</v>
      </c>
      <c r="C6464">
        <v>0.1</v>
      </c>
      <c r="D6464">
        <v>0.1</v>
      </c>
    </row>
    <row r="6465" spans="1:4" x14ac:dyDescent="0.35">
      <c r="A6465" s="16" t="s">
        <v>5753</v>
      </c>
      <c r="B6465">
        <v>0.1</v>
      </c>
      <c r="C6465">
        <v>4.8250000000000001E-2</v>
      </c>
      <c r="D6465">
        <v>4.8250000000000001E-2</v>
      </c>
    </row>
    <row r="6466" spans="1:4" x14ac:dyDescent="0.35">
      <c r="A6466" s="16" t="s">
        <v>5754</v>
      </c>
      <c r="B6466">
        <v>0</v>
      </c>
      <c r="C6466">
        <v>2.7100000000000002E-3</v>
      </c>
      <c r="D6466">
        <v>0</v>
      </c>
    </row>
    <row r="6467" spans="1:4" x14ac:dyDescent="0.35">
      <c r="A6467" s="16" t="s">
        <v>5755</v>
      </c>
      <c r="B6467">
        <v>0.75</v>
      </c>
      <c r="C6467">
        <v>0.13833000000000001</v>
      </c>
      <c r="D6467">
        <v>0.13833000000000001</v>
      </c>
    </row>
    <row r="6468" spans="1:4" x14ac:dyDescent="0.35">
      <c r="A6468" s="16" t="s">
        <v>5756</v>
      </c>
      <c r="B6468">
        <v>0.25</v>
      </c>
      <c r="C6468">
        <v>6.02</v>
      </c>
      <c r="D6468">
        <v>0</v>
      </c>
    </row>
    <row r="6469" spans="1:4" x14ac:dyDescent="0.35">
      <c r="A6469" s="16" t="s">
        <v>5757</v>
      </c>
      <c r="B6469">
        <v>0.17</v>
      </c>
      <c r="C6469">
        <v>1.2980100000000001</v>
      </c>
      <c r="D6469">
        <v>0</v>
      </c>
    </row>
    <row r="6470" spans="1:4" x14ac:dyDescent="0.35">
      <c r="A6470" s="16" t="s">
        <v>147</v>
      </c>
      <c r="B6470">
        <v>0.25</v>
      </c>
      <c r="C6470">
        <v>0.50541999999999998</v>
      </c>
      <c r="D6470">
        <v>0</v>
      </c>
    </row>
    <row r="6471" spans="1:4" x14ac:dyDescent="0.35">
      <c r="A6471" s="16" t="s">
        <v>5758</v>
      </c>
      <c r="B6471">
        <v>0.125</v>
      </c>
      <c r="C6471">
        <v>0.15831999999999999</v>
      </c>
      <c r="D6471">
        <v>0</v>
      </c>
    </row>
    <row r="6472" spans="1:4" x14ac:dyDescent="0.35">
      <c r="A6472" s="16" t="s">
        <v>5759</v>
      </c>
      <c r="B6472">
        <v>0.1</v>
      </c>
      <c r="C6472">
        <v>3.3329999999999999E-2</v>
      </c>
      <c r="D6472">
        <v>3.3329999999999999E-2</v>
      </c>
    </row>
    <row r="6473" spans="1:4" x14ac:dyDescent="0.35">
      <c r="A6473" s="16" t="s">
        <v>5760</v>
      </c>
      <c r="B6473">
        <v>8.3000000000000004E-2</v>
      </c>
      <c r="C6473">
        <v>0.48</v>
      </c>
      <c r="D6473">
        <v>0</v>
      </c>
    </row>
    <row r="6474" spans="1:4" x14ac:dyDescent="0.35">
      <c r="A6474" s="16" t="s">
        <v>38</v>
      </c>
      <c r="B6474">
        <v>0.125</v>
      </c>
      <c r="C6474">
        <v>7.3200000000000001E-2</v>
      </c>
      <c r="D6474">
        <v>0</v>
      </c>
    </row>
    <row r="6475" spans="1:4" x14ac:dyDescent="0.35">
      <c r="A6475" s="22">
        <v>44740</v>
      </c>
      <c r="B6475">
        <v>0.58030000000000004</v>
      </c>
      <c r="C6475">
        <v>0.03</v>
      </c>
      <c r="D6475">
        <v>0.03</v>
      </c>
    </row>
    <row r="6476" spans="1:4" x14ac:dyDescent="0.35">
      <c r="A6476" s="16">
        <v>101223</v>
      </c>
      <c r="B6476">
        <v>0.66662999999999994</v>
      </c>
      <c r="C6476">
        <v>2.3220000000000001E-2</v>
      </c>
      <c r="D6476">
        <v>2.3220000000000001E-2</v>
      </c>
    </row>
    <row r="6477" spans="1:4" x14ac:dyDescent="0.35">
      <c r="A6477" s="16" t="s">
        <v>5761</v>
      </c>
      <c r="B6477">
        <v>0</v>
      </c>
      <c r="C6477">
        <v>4.5300000000000002E-3</v>
      </c>
      <c r="D6477">
        <v>0</v>
      </c>
    </row>
    <row r="6478" spans="1:4" x14ac:dyDescent="0.35">
      <c r="A6478" s="16" t="s">
        <v>5762</v>
      </c>
      <c r="B6478">
        <v>0.82330000000000003</v>
      </c>
      <c r="C6478">
        <v>5.5579999999999997E-2</v>
      </c>
      <c r="D6478">
        <v>5.5579999999999997E-2</v>
      </c>
    </row>
    <row r="6479" spans="1:4" x14ac:dyDescent="0.35">
      <c r="A6479" s="16" t="s">
        <v>5763</v>
      </c>
      <c r="B6479">
        <v>0</v>
      </c>
      <c r="C6479">
        <v>1.2500000000000001E-2</v>
      </c>
      <c r="D6479">
        <v>0</v>
      </c>
    </row>
    <row r="6480" spans="1:4" x14ac:dyDescent="0.35">
      <c r="A6480" s="16" t="s">
        <v>5764</v>
      </c>
      <c r="B6480">
        <v>0.17</v>
      </c>
      <c r="C6480">
        <v>1.2681199999999999</v>
      </c>
      <c r="D6480">
        <v>0</v>
      </c>
    </row>
    <row r="6481" spans="1:4" x14ac:dyDescent="0.35">
      <c r="A6481" s="16" t="s">
        <v>5765</v>
      </c>
      <c r="B6481">
        <v>0.125</v>
      </c>
      <c r="C6481">
        <v>0.18940000000000001</v>
      </c>
      <c r="D6481">
        <v>0</v>
      </c>
    </row>
    <row r="6482" spans="1:4" x14ac:dyDescent="0.35">
      <c r="A6482" s="16" t="s">
        <v>5766</v>
      </c>
      <c r="B6482">
        <v>0.33400000000000002</v>
      </c>
      <c r="C6482">
        <v>5.7200000000000003E-3</v>
      </c>
      <c r="D6482">
        <v>5.7200000000000003E-3</v>
      </c>
    </row>
    <row r="6483" spans="1:4" x14ac:dyDescent="0.35">
      <c r="A6483" s="16" t="s">
        <v>5767</v>
      </c>
      <c r="B6483">
        <v>0</v>
      </c>
      <c r="C6483">
        <v>0</v>
      </c>
      <c r="D6483">
        <v>0</v>
      </c>
    </row>
    <row r="6484" spans="1:4" x14ac:dyDescent="0.35">
      <c r="A6484" s="16" t="s">
        <v>5768</v>
      </c>
      <c r="B6484">
        <v>0</v>
      </c>
      <c r="C6484">
        <v>0.39</v>
      </c>
      <c r="D6484">
        <v>0</v>
      </c>
    </row>
    <row r="6485" spans="1:4" x14ac:dyDescent="0.35">
      <c r="A6485" s="16" t="s">
        <v>5769</v>
      </c>
      <c r="B6485">
        <v>0.16700000000000001</v>
      </c>
      <c r="C6485">
        <v>6.4404300000000001</v>
      </c>
      <c r="D6485">
        <v>0</v>
      </c>
    </row>
    <row r="6486" spans="1:4" x14ac:dyDescent="0.35">
      <c r="A6486" s="16" t="s">
        <v>5770</v>
      </c>
      <c r="B6486">
        <v>0.125</v>
      </c>
      <c r="C6486">
        <v>0.20452999999999999</v>
      </c>
      <c r="D6486">
        <v>0</v>
      </c>
    </row>
    <row r="6487" spans="1:4" x14ac:dyDescent="0.35">
      <c r="A6487" s="16">
        <v>105626</v>
      </c>
      <c r="B6487">
        <v>0</v>
      </c>
      <c r="C6487">
        <v>1.1039999999999999E-2</v>
      </c>
      <c r="D6487">
        <v>0</v>
      </c>
    </row>
    <row r="6488" spans="1:4" x14ac:dyDescent="0.35">
      <c r="A6488" s="16" t="s">
        <v>5771</v>
      </c>
      <c r="B6488">
        <v>0.185</v>
      </c>
      <c r="C6488">
        <v>0.7</v>
      </c>
      <c r="D6488">
        <v>0</v>
      </c>
    </row>
    <row r="6489" spans="1:4" x14ac:dyDescent="0.35">
      <c r="A6489" s="16" t="s">
        <v>5772</v>
      </c>
      <c r="B6489">
        <v>0.17</v>
      </c>
      <c r="C6489">
        <v>1.52</v>
      </c>
      <c r="D6489">
        <v>0</v>
      </c>
    </row>
    <row r="6490" spans="1:4" x14ac:dyDescent="0.35">
      <c r="A6490" s="16" t="s">
        <v>5773</v>
      </c>
      <c r="B6490">
        <v>0.125</v>
      </c>
      <c r="C6490">
        <v>0.31009999999999999</v>
      </c>
      <c r="D6490">
        <v>0</v>
      </c>
    </row>
    <row r="6491" spans="1:4" x14ac:dyDescent="0.35">
      <c r="A6491" s="16" t="s">
        <v>5774</v>
      </c>
      <c r="B6491">
        <v>0.5</v>
      </c>
      <c r="C6491">
        <v>8.0733700000000006</v>
      </c>
      <c r="D6491">
        <v>0</v>
      </c>
    </row>
    <row r="6492" spans="1:4" x14ac:dyDescent="0.35">
      <c r="A6492" s="16" t="s">
        <v>5775</v>
      </c>
      <c r="B6492">
        <v>0.16700000000000001</v>
      </c>
      <c r="C6492">
        <v>4</v>
      </c>
      <c r="D6492">
        <v>0</v>
      </c>
    </row>
    <row r="6493" spans="1:4" x14ac:dyDescent="0.35">
      <c r="A6493" s="16" t="s">
        <v>5776</v>
      </c>
      <c r="B6493">
        <v>0.17</v>
      </c>
      <c r="C6493">
        <v>0.11595999999999999</v>
      </c>
      <c r="D6493">
        <v>0.11595999999999999</v>
      </c>
    </row>
    <row r="6494" spans="1:4" x14ac:dyDescent="0.35">
      <c r="A6494" s="16" t="s">
        <v>5777</v>
      </c>
      <c r="B6494">
        <v>0</v>
      </c>
      <c r="C6494">
        <v>0</v>
      </c>
      <c r="D6494">
        <v>0</v>
      </c>
    </row>
    <row r="6495" spans="1:4" x14ac:dyDescent="0.35">
      <c r="A6495" s="16" t="s">
        <v>5778</v>
      </c>
      <c r="B6495">
        <v>0</v>
      </c>
      <c r="C6495">
        <v>4.5300000000000002E-3</v>
      </c>
      <c r="D6495">
        <v>0</v>
      </c>
    </row>
    <row r="6496" spans="1:4" x14ac:dyDescent="0.35">
      <c r="A6496" s="16" t="s">
        <v>5779</v>
      </c>
      <c r="B6496">
        <v>0</v>
      </c>
      <c r="C6496">
        <v>4.5300000000000002E-3</v>
      </c>
      <c r="D6496">
        <v>0</v>
      </c>
    </row>
    <row r="6497" spans="1:4" x14ac:dyDescent="0.35">
      <c r="A6497" s="16" t="s">
        <v>5780</v>
      </c>
      <c r="B6497">
        <v>0</v>
      </c>
      <c r="C6497">
        <v>4.5300000000000002E-3</v>
      </c>
      <c r="D6497">
        <v>0</v>
      </c>
    </row>
    <row r="6498" spans="1:4" x14ac:dyDescent="0.35">
      <c r="A6498" s="16" t="s">
        <v>5781</v>
      </c>
      <c r="B6498">
        <v>0.21</v>
      </c>
      <c r="C6498">
        <v>0.9</v>
      </c>
      <c r="D6498">
        <v>0</v>
      </c>
    </row>
    <row r="6499" spans="1:4" x14ac:dyDescent="0.35">
      <c r="A6499" s="16" t="s">
        <v>5782</v>
      </c>
      <c r="B6499">
        <v>0.83330000000000004</v>
      </c>
      <c r="C6499">
        <v>6.1600000000000002E-2</v>
      </c>
      <c r="D6499">
        <v>6.1600000000000002E-2</v>
      </c>
    </row>
    <row r="6500" spans="1:4" x14ac:dyDescent="0.35">
      <c r="A6500" s="16">
        <v>104269</v>
      </c>
      <c r="B6500">
        <v>0.49997000000000003</v>
      </c>
      <c r="C6500">
        <v>6.3200000000000001E-3</v>
      </c>
      <c r="D6500">
        <v>6.3200000000000001E-3</v>
      </c>
    </row>
    <row r="6501" spans="1:4" x14ac:dyDescent="0.35">
      <c r="A6501" s="16" t="s">
        <v>5783</v>
      </c>
      <c r="B6501">
        <v>0</v>
      </c>
      <c r="C6501">
        <v>4.4999999999999998E-2</v>
      </c>
      <c r="D6501">
        <v>4.4999999999999998E-2</v>
      </c>
    </row>
    <row r="6502" spans="1:4" x14ac:dyDescent="0.35">
      <c r="A6502" s="16" t="s">
        <v>5784</v>
      </c>
      <c r="B6502">
        <v>0.17</v>
      </c>
      <c r="C6502">
        <v>1.2980100000000001</v>
      </c>
      <c r="D6502">
        <v>0</v>
      </c>
    </row>
    <row r="6503" spans="1:4" x14ac:dyDescent="0.35">
      <c r="A6503" s="16" t="s">
        <v>5785</v>
      </c>
      <c r="B6503">
        <v>0.16700000000000001</v>
      </c>
      <c r="C6503">
        <v>2.8416600000000001</v>
      </c>
      <c r="D6503">
        <v>0</v>
      </c>
    </row>
    <row r="6504" spans="1:4" x14ac:dyDescent="0.35">
      <c r="A6504" s="16" t="s">
        <v>5786</v>
      </c>
      <c r="B6504">
        <v>0.16700000000000001</v>
      </c>
      <c r="C6504">
        <v>0.58464000000000005</v>
      </c>
      <c r="D6504">
        <v>0</v>
      </c>
    </row>
    <row r="6505" spans="1:4" x14ac:dyDescent="0.35">
      <c r="A6505" s="16" t="s">
        <v>71</v>
      </c>
      <c r="B6505">
        <v>0.125</v>
      </c>
      <c r="C6505">
        <v>0.13994999999999999</v>
      </c>
      <c r="D6505">
        <v>0</v>
      </c>
    </row>
    <row r="6506" spans="1:4" x14ac:dyDescent="0.35">
      <c r="A6506" s="16">
        <v>105872</v>
      </c>
      <c r="B6506">
        <v>0</v>
      </c>
      <c r="C6506">
        <v>1.82E-3</v>
      </c>
      <c r="D6506">
        <v>0</v>
      </c>
    </row>
    <row r="6507" spans="1:4" x14ac:dyDescent="0.35">
      <c r="A6507" s="16">
        <v>66881</v>
      </c>
      <c r="B6507">
        <v>0</v>
      </c>
      <c r="C6507">
        <v>0.33400000000000002</v>
      </c>
      <c r="D6507">
        <v>0</v>
      </c>
    </row>
    <row r="6508" spans="1:4" x14ac:dyDescent="0.35">
      <c r="A6508" s="16" t="s">
        <v>5787</v>
      </c>
      <c r="B6508">
        <v>0</v>
      </c>
      <c r="C6508">
        <v>4.5300000000000002E-3</v>
      </c>
      <c r="D6508">
        <v>0</v>
      </c>
    </row>
    <row r="6509" spans="1:4" x14ac:dyDescent="0.35">
      <c r="A6509" s="16" t="s">
        <v>5788</v>
      </c>
      <c r="B6509">
        <v>0.25</v>
      </c>
      <c r="C6509">
        <v>6</v>
      </c>
      <c r="D6509">
        <v>0</v>
      </c>
    </row>
    <row r="6510" spans="1:4" x14ac:dyDescent="0.35">
      <c r="A6510" s="16" t="s">
        <v>5789</v>
      </c>
      <c r="B6510">
        <v>0</v>
      </c>
      <c r="C6510">
        <v>1.967E-2</v>
      </c>
      <c r="D6510">
        <v>1.967E-2</v>
      </c>
    </row>
    <row r="6511" spans="1:4" x14ac:dyDescent="0.35">
      <c r="A6511" s="16" t="s">
        <v>5790</v>
      </c>
      <c r="B6511">
        <v>0.1</v>
      </c>
      <c r="C6511">
        <v>5.4999999999999997E-3</v>
      </c>
      <c r="D6511">
        <v>5.4999999999999997E-3</v>
      </c>
    </row>
    <row r="6512" spans="1:4" x14ac:dyDescent="0.35">
      <c r="A6512" s="16" t="s">
        <v>5791</v>
      </c>
      <c r="B6512">
        <v>0</v>
      </c>
      <c r="C6512">
        <v>2.12E-2</v>
      </c>
      <c r="D6512">
        <v>0</v>
      </c>
    </row>
    <row r="6513" spans="1:4" x14ac:dyDescent="0.35">
      <c r="A6513" s="16">
        <v>101055</v>
      </c>
      <c r="B6513">
        <v>0.82996999999999999</v>
      </c>
      <c r="C6513">
        <v>3.3599999999999998E-2</v>
      </c>
      <c r="D6513">
        <v>3.3599999999999998E-2</v>
      </c>
    </row>
    <row r="6514" spans="1:4" x14ac:dyDescent="0.35">
      <c r="A6514" s="16" t="s">
        <v>5792</v>
      </c>
      <c r="B6514">
        <v>0</v>
      </c>
      <c r="C6514">
        <v>3.64E-3</v>
      </c>
      <c r="D6514">
        <v>0</v>
      </c>
    </row>
    <row r="6515" spans="1:4" x14ac:dyDescent="0.35">
      <c r="A6515" s="16" t="s">
        <v>5793</v>
      </c>
      <c r="B6515">
        <v>0</v>
      </c>
      <c r="C6515">
        <v>4.5300000000000002E-3</v>
      </c>
      <c r="D6515">
        <v>0</v>
      </c>
    </row>
    <row r="6516" spans="1:4" x14ac:dyDescent="0.35">
      <c r="A6516" s="16" t="s">
        <v>5794</v>
      </c>
      <c r="B6516">
        <v>0.17</v>
      </c>
      <c r="C6516">
        <v>4.4498300000000004</v>
      </c>
      <c r="D6516">
        <v>0</v>
      </c>
    </row>
    <row r="6517" spans="1:4" x14ac:dyDescent="0.35">
      <c r="A6517" s="16" t="s">
        <v>5795</v>
      </c>
      <c r="B6517">
        <v>0.1</v>
      </c>
      <c r="C6517">
        <v>1.67E-3</v>
      </c>
      <c r="D6517">
        <v>1.67E-3</v>
      </c>
    </row>
    <row r="6518" spans="1:4" x14ac:dyDescent="0.35">
      <c r="A6518" s="16" t="s">
        <v>5796</v>
      </c>
      <c r="B6518">
        <v>0</v>
      </c>
      <c r="C6518">
        <v>0</v>
      </c>
      <c r="D6518">
        <v>0</v>
      </c>
    </row>
    <row r="6519" spans="1:4" x14ac:dyDescent="0.35">
      <c r="A6519" s="16" t="s">
        <v>5797</v>
      </c>
      <c r="B6519">
        <v>0.4133</v>
      </c>
      <c r="C6519">
        <v>2.8000000000000001E-2</v>
      </c>
      <c r="D6519">
        <v>2.8000000000000001E-2</v>
      </c>
    </row>
    <row r="6520" spans="1:4" x14ac:dyDescent="0.35">
      <c r="A6520" s="16" t="s">
        <v>37</v>
      </c>
      <c r="B6520">
        <v>0.125</v>
      </c>
      <c r="C6520">
        <v>0.25409999999999999</v>
      </c>
      <c r="D6520">
        <v>0</v>
      </c>
    </row>
    <row r="6521" spans="1:4" x14ac:dyDescent="0.35">
      <c r="A6521" s="16" t="s">
        <v>67</v>
      </c>
      <c r="B6521">
        <v>0.125</v>
      </c>
      <c r="C6521">
        <v>0.19023999999999999</v>
      </c>
      <c r="D6521">
        <v>0</v>
      </c>
    </row>
    <row r="6522" spans="1:4" x14ac:dyDescent="0.35">
      <c r="A6522" s="16" t="s">
        <v>5798</v>
      </c>
      <c r="B6522">
        <v>0.25</v>
      </c>
      <c r="C6522">
        <v>0.1</v>
      </c>
      <c r="D6522">
        <v>0.1</v>
      </c>
    </row>
    <row r="6523" spans="1:4" x14ac:dyDescent="0.35">
      <c r="A6523" s="16" t="s">
        <v>5799</v>
      </c>
      <c r="B6523">
        <v>0</v>
      </c>
      <c r="C6523">
        <v>4.5300000000000002E-3</v>
      </c>
      <c r="D6523">
        <v>0</v>
      </c>
    </row>
    <row r="6524" spans="1:4" x14ac:dyDescent="0.35">
      <c r="A6524" s="16" t="s">
        <v>5800</v>
      </c>
      <c r="B6524">
        <v>0</v>
      </c>
      <c r="C6524">
        <v>4.5300000000000002E-3</v>
      </c>
      <c r="D6524">
        <v>0</v>
      </c>
    </row>
    <row r="6525" spans="1:4" x14ac:dyDescent="0.35">
      <c r="A6525" s="16" t="s">
        <v>5801</v>
      </c>
      <c r="B6525">
        <v>0</v>
      </c>
      <c r="C6525">
        <v>4.5300000000000002E-3</v>
      </c>
      <c r="D6525">
        <v>0</v>
      </c>
    </row>
    <row r="6526" spans="1:4" x14ac:dyDescent="0.35">
      <c r="A6526" s="16" t="s">
        <v>5802</v>
      </c>
      <c r="B6526">
        <v>0</v>
      </c>
      <c r="C6526">
        <v>2.7100000000000002E-3</v>
      </c>
      <c r="D6526">
        <v>0</v>
      </c>
    </row>
    <row r="6527" spans="1:4" x14ac:dyDescent="0.35">
      <c r="A6527" s="16" t="s">
        <v>5803</v>
      </c>
      <c r="B6527">
        <v>0</v>
      </c>
      <c r="C6527">
        <v>4.5300000000000002E-3</v>
      </c>
      <c r="D6527">
        <v>0</v>
      </c>
    </row>
    <row r="6528" spans="1:4" x14ac:dyDescent="0.35">
      <c r="A6528" s="16" t="s">
        <v>5804</v>
      </c>
      <c r="B6528">
        <v>0.17</v>
      </c>
      <c r="C6528">
        <v>3.5998299999999999</v>
      </c>
      <c r="D6528">
        <v>0</v>
      </c>
    </row>
    <row r="6529" spans="1:4" x14ac:dyDescent="0.35">
      <c r="A6529" s="16" t="s">
        <v>5805</v>
      </c>
      <c r="B6529">
        <v>0.25</v>
      </c>
      <c r="C6529">
        <v>3.0339999999999998</v>
      </c>
      <c r="D6529">
        <v>0</v>
      </c>
    </row>
    <row r="6530" spans="1:4" x14ac:dyDescent="0.35">
      <c r="A6530" s="16" t="s">
        <v>5806</v>
      </c>
      <c r="B6530">
        <v>0.25</v>
      </c>
      <c r="C6530">
        <v>1.0154000000000001</v>
      </c>
      <c r="D6530">
        <v>0</v>
      </c>
    </row>
    <row r="6531" spans="1:4" x14ac:dyDescent="0.35">
      <c r="A6531" s="16" t="s">
        <v>5807</v>
      </c>
      <c r="B6531">
        <v>0.25</v>
      </c>
      <c r="C6531">
        <v>4.0199999999999996</v>
      </c>
      <c r="D6531">
        <v>0</v>
      </c>
    </row>
    <row r="6532" spans="1:4" x14ac:dyDescent="0.35">
      <c r="A6532" s="16">
        <v>100069</v>
      </c>
      <c r="B6532">
        <v>0</v>
      </c>
      <c r="C6532">
        <v>1.2E-2</v>
      </c>
      <c r="D6532">
        <v>1.2E-2</v>
      </c>
    </row>
    <row r="6533" spans="1:4" x14ac:dyDescent="0.35">
      <c r="A6533" s="16" t="s">
        <v>5808</v>
      </c>
      <c r="B6533">
        <v>0</v>
      </c>
      <c r="C6533">
        <v>0</v>
      </c>
      <c r="D6533">
        <v>0</v>
      </c>
    </row>
    <row r="6534" spans="1:4" x14ac:dyDescent="0.35">
      <c r="A6534" s="16" t="s">
        <v>5809</v>
      </c>
      <c r="B6534">
        <v>0</v>
      </c>
      <c r="C6534">
        <v>4.5300000000000002E-3</v>
      </c>
      <c r="D6534">
        <v>0</v>
      </c>
    </row>
    <row r="6535" spans="1:4" x14ac:dyDescent="0.35">
      <c r="A6535" s="16">
        <v>100039</v>
      </c>
      <c r="B6535">
        <v>0.4133</v>
      </c>
      <c r="C6535">
        <v>6.3299999999999997E-3</v>
      </c>
      <c r="D6535">
        <v>6.3299999999999997E-3</v>
      </c>
    </row>
    <row r="6536" spans="1:4" x14ac:dyDescent="0.35">
      <c r="A6536" s="16" t="s">
        <v>5810</v>
      </c>
      <c r="B6536">
        <v>0</v>
      </c>
      <c r="C6536">
        <v>2.7100000000000002E-3</v>
      </c>
      <c r="D6536">
        <v>0</v>
      </c>
    </row>
    <row r="6537" spans="1:4" x14ac:dyDescent="0.35">
      <c r="A6537" s="16" t="s">
        <v>5811</v>
      </c>
      <c r="B6537">
        <v>0.5</v>
      </c>
      <c r="C6537">
        <v>0.08</v>
      </c>
      <c r="D6537">
        <v>0</v>
      </c>
    </row>
    <row r="6538" spans="1:4" x14ac:dyDescent="0.35">
      <c r="A6538" s="16" t="s">
        <v>5812</v>
      </c>
      <c r="B6538">
        <v>0.185</v>
      </c>
      <c r="C6538">
        <v>0.75541999999999998</v>
      </c>
      <c r="D6538">
        <v>0</v>
      </c>
    </row>
    <row r="6539" spans="1:4" x14ac:dyDescent="0.35">
      <c r="A6539" s="16" t="s">
        <v>5813</v>
      </c>
      <c r="B6539">
        <v>0.25</v>
      </c>
      <c r="C6539">
        <v>3.3340000000000001</v>
      </c>
      <c r="D6539">
        <v>0</v>
      </c>
    </row>
    <row r="6540" spans="1:4" x14ac:dyDescent="0.35">
      <c r="A6540" s="16" t="s">
        <v>5814</v>
      </c>
      <c r="B6540">
        <v>0</v>
      </c>
      <c r="C6540">
        <v>7.5149999999999995E-2</v>
      </c>
      <c r="D6540">
        <v>7.5149999999999995E-2</v>
      </c>
    </row>
    <row r="6541" spans="1:4" x14ac:dyDescent="0.35">
      <c r="A6541" s="16" t="s">
        <v>5815</v>
      </c>
      <c r="B6541">
        <v>0.17</v>
      </c>
      <c r="C6541">
        <v>1.7</v>
      </c>
      <c r="D6541">
        <v>0</v>
      </c>
    </row>
    <row r="6542" spans="1:4" x14ac:dyDescent="0.35">
      <c r="A6542" s="16" t="s">
        <v>5816</v>
      </c>
      <c r="B6542">
        <v>0.16700000000000001</v>
      </c>
      <c r="C6542">
        <v>0.25</v>
      </c>
      <c r="D6542">
        <v>0</v>
      </c>
    </row>
    <row r="6543" spans="1:4" x14ac:dyDescent="0.35">
      <c r="A6543" s="16" t="s">
        <v>5817</v>
      </c>
      <c r="B6543">
        <v>0.33329999999999999</v>
      </c>
      <c r="C6543">
        <v>1.7919999999999998E-2</v>
      </c>
      <c r="D6543">
        <v>1.804E-2</v>
      </c>
    </row>
    <row r="6544" spans="1:4" x14ac:dyDescent="0.35">
      <c r="A6544" s="16" t="s">
        <v>5818</v>
      </c>
      <c r="B6544">
        <v>0</v>
      </c>
      <c r="C6544">
        <v>4.5300000000000002E-3</v>
      </c>
      <c r="D6544">
        <v>0</v>
      </c>
    </row>
    <row r="6545" spans="1:4" x14ac:dyDescent="0.35">
      <c r="A6545" s="16">
        <v>104651</v>
      </c>
      <c r="B6545">
        <v>1.06663</v>
      </c>
      <c r="C6545">
        <v>3.542E-2</v>
      </c>
      <c r="D6545">
        <v>3.542E-2</v>
      </c>
    </row>
    <row r="6546" spans="1:4" x14ac:dyDescent="0.35">
      <c r="A6546" s="16" t="s">
        <v>5819</v>
      </c>
      <c r="B6546">
        <v>0</v>
      </c>
      <c r="C6546">
        <v>0.71757000000000004</v>
      </c>
      <c r="D6546">
        <v>0.71757000000000004</v>
      </c>
    </row>
    <row r="6547" spans="1:4" x14ac:dyDescent="0.35">
      <c r="A6547" s="16" t="s">
        <v>5820</v>
      </c>
      <c r="B6547">
        <v>0</v>
      </c>
      <c r="C6547">
        <v>4.5300000000000002E-3</v>
      </c>
      <c r="D6547">
        <v>0</v>
      </c>
    </row>
    <row r="6548" spans="1:4" x14ac:dyDescent="0.35">
      <c r="A6548" s="16" t="s">
        <v>5821</v>
      </c>
      <c r="B6548">
        <v>0.25</v>
      </c>
      <c r="C6548">
        <v>2.8340000000000001</v>
      </c>
      <c r="D6548">
        <v>0</v>
      </c>
    </row>
    <row r="6549" spans="1:4" x14ac:dyDescent="0.35">
      <c r="A6549" s="16" t="s">
        <v>5822</v>
      </c>
      <c r="B6549">
        <v>0.21</v>
      </c>
      <c r="C6549">
        <v>0.20699999999999999</v>
      </c>
      <c r="D6549">
        <v>0</v>
      </c>
    </row>
    <row r="6550" spans="1:4" x14ac:dyDescent="0.35">
      <c r="A6550" s="16" t="s">
        <v>5823</v>
      </c>
      <c r="B6550">
        <v>0.16700000000000001</v>
      </c>
      <c r="C6550">
        <v>2</v>
      </c>
      <c r="D6550">
        <v>0</v>
      </c>
    </row>
    <row r="6551" spans="1:4" x14ac:dyDescent="0.35">
      <c r="A6551" s="16" t="s">
        <v>5824</v>
      </c>
      <c r="B6551">
        <v>0.125</v>
      </c>
      <c r="C6551">
        <v>0.21723999999999999</v>
      </c>
      <c r="D6551">
        <v>0</v>
      </c>
    </row>
    <row r="6552" spans="1:4" x14ac:dyDescent="0.35">
      <c r="A6552" s="16">
        <v>101622</v>
      </c>
      <c r="B6552">
        <v>0.25</v>
      </c>
      <c r="C6552">
        <v>1.362E-2</v>
      </c>
      <c r="D6552">
        <v>6.6699999999999997E-3</v>
      </c>
    </row>
    <row r="6553" spans="1:4" x14ac:dyDescent="0.35">
      <c r="A6553" s="16">
        <v>105935</v>
      </c>
      <c r="B6553">
        <v>0</v>
      </c>
      <c r="C6553">
        <v>6.3589999999999994E-2</v>
      </c>
      <c r="D6553">
        <v>0</v>
      </c>
    </row>
    <row r="6554" spans="1:4" x14ac:dyDescent="0.35">
      <c r="A6554" s="16" t="s">
        <v>5825</v>
      </c>
      <c r="B6554">
        <v>0</v>
      </c>
      <c r="C6554">
        <v>4.5300000000000002E-3</v>
      </c>
      <c r="D6554">
        <v>0</v>
      </c>
    </row>
    <row r="6555" spans="1:4" x14ac:dyDescent="0.35">
      <c r="A6555" s="16" t="s">
        <v>5826</v>
      </c>
      <c r="B6555">
        <v>0.185</v>
      </c>
      <c r="C6555">
        <v>0.92</v>
      </c>
      <c r="D6555">
        <v>0</v>
      </c>
    </row>
    <row r="6556" spans="1:4" x14ac:dyDescent="0.35">
      <c r="A6556" s="16" t="s">
        <v>5827</v>
      </c>
      <c r="B6556">
        <v>0.17</v>
      </c>
      <c r="C6556">
        <v>1.52</v>
      </c>
      <c r="D6556">
        <v>0</v>
      </c>
    </row>
    <row r="6557" spans="1:4" x14ac:dyDescent="0.35">
      <c r="A6557" s="16" t="s">
        <v>116</v>
      </c>
      <c r="B6557">
        <v>0.125</v>
      </c>
      <c r="C6557">
        <v>4.1200000000000001E-2</v>
      </c>
      <c r="D6557">
        <v>0</v>
      </c>
    </row>
    <row r="6558" spans="1:4" x14ac:dyDescent="0.35">
      <c r="A6558" s="16" t="s">
        <v>5828</v>
      </c>
      <c r="B6558">
        <v>0.125</v>
      </c>
      <c r="C6558">
        <v>0.19392999999999999</v>
      </c>
      <c r="D6558">
        <v>0</v>
      </c>
    </row>
    <row r="6559" spans="1:4" x14ac:dyDescent="0.35">
      <c r="A6559" s="16" t="s">
        <v>5829</v>
      </c>
      <c r="B6559">
        <v>0.5</v>
      </c>
      <c r="C6559">
        <v>0.38166</v>
      </c>
      <c r="D6559">
        <v>0.38166</v>
      </c>
    </row>
    <row r="6560" spans="1:4" x14ac:dyDescent="0.35">
      <c r="A6560" s="16" t="s">
        <v>5830</v>
      </c>
      <c r="B6560">
        <v>0</v>
      </c>
      <c r="C6560">
        <v>4.5300000000000002E-3</v>
      </c>
      <c r="D6560">
        <v>0</v>
      </c>
    </row>
    <row r="6561" spans="1:4" x14ac:dyDescent="0.35">
      <c r="A6561" s="16" t="s">
        <v>5831</v>
      </c>
      <c r="B6561">
        <v>0.1</v>
      </c>
      <c r="C6561">
        <v>0.12833</v>
      </c>
      <c r="D6561">
        <v>0.12833</v>
      </c>
    </row>
    <row r="6562" spans="1:4" x14ac:dyDescent="0.35">
      <c r="A6562" s="16" t="s">
        <v>5832</v>
      </c>
      <c r="B6562">
        <v>0.6633</v>
      </c>
      <c r="C6562">
        <v>0.10421999999999999</v>
      </c>
      <c r="D6562">
        <v>0.10421999999999999</v>
      </c>
    </row>
    <row r="6563" spans="1:4" x14ac:dyDescent="0.35">
      <c r="A6563" s="16" t="s">
        <v>5833</v>
      </c>
      <c r="B6563">
        <v>0.74329999999999996</v>
      </c>
      <c r="C6563">
        <v>8.5650000000000004E-2</v>
      </c>
      <c r="D6563">
        <v>8.5650000000000004E-2</v>
      </c>
    </row>
    <row r="6564" spans="1:4" x14ac:dyDescent="0.35">
      <c r="A6564" s="16" t="s">
        <v>5834</v>
      </c>
      <c r="B6564">
        <v>0</v>
      </c>
      <c r="C6564">
        <v>4.5300000000000002E-3</v>
      </c>
      <c r="D6564">
        <v>0</v>
      </c>
    </row>
    <row r="6565" spans="1:4" x14ac:dyDescent="0.35">
      <c r="A6565" s="16" t="s">
        <v>5835</v>
      </c>
      <c r="B6565">
        <v>0.125</v>
      </c>
      <c r="C6565">
        <v>2</v>
      </c>
      <c r="D6565">
        <v>0</v>
      </c>
    </row>
    <row r="6566" spans="1:4" x14ac:dyDescent="0.35">
      <c r="A6566" s="16" t="s">
        <v>5836</v>
      </c>
      <c r="B6566">
        <v>0.25</v>
      </c>
      <c r="C6566">
        <v>3</v>
      </c>
      <c r="D6566">
        <v>0</v>
      </c>
    </row>
    <row r="6567" spans="1:4" x14ac:dyDescent="0.35">
      <c r="A6567" s="16" t="s">
        <v>5837</v>
      </c>
      <c r="B6567">
        <v>0.125</v>
      </c>
      <c r="C6567">
        <v>0.20452999999999999</v>
      </c>
      <c r="D6567">
        <v>0</v>
      </c>
    </row>
    <row r="6568" spans="1:4" x14ac:dyDescent="0.35">
      <c r="A6568" s="16" t="s">
        <v>5838</v>
      </c>
      <c r="B6568">
        <v>0.8266</v>
      </c>
      <c r="C6568">
        <v>8.5199999999999998E-2</v>
      </c>
      <c r="D6568">
        <v>3.6729999999999999E-2</v>
      </c>
    </row>
    <row r="6569" spans="1:4" x14ac:dyDescent="0.35">
      <c r="A6569" s="16">
        <v>105017</v>
      </c>
      <c r="B6569">
        <v>0.58330000000000004</v>
      </c>
      <c r="C6569">
        <v>1.4800000000000001E-2</v>
      </c>
      <c r="D6569">
        <v>1.4800000000000001E-2</v>
      </c>
    </row>
    <row r="6570" spans="1:4" x14ac:dyDescent="0.35">
      <c r="A6570" s="16" t="s">
        <v>5839</v>
      </c>
      <c r="B6570">
        <v>1.3332999999999999</v>
      </c>
      <c r="C6570">
        <v>2.7720000000000002E-2</v>
      </c>
      <c r="D6570">
        <v>2.7720000000000002E-2</v>
      </c>
    </row>
    <row r="6571" spans="1:4" x14ac:dyDescent="0.35">
      <c r="A6571" s="16" t="s">
        <v>5840</v>
      </c>
      <c r="B6571">
        <v>0.6633</v>
      </c>
      <c r="C6571">
        <v>3.5270000000000003E-2</v>
      </c>
      <c r="D6571">
        <v>3.7249999999999998E-2</v>
      </c>
    </row>
    <row r="6572" spans="1:4" x14ac:dyDescent="0.35">
      <c r="A6572" s="16" t="s">
        <v>5841</v>
      </c>
      <c r="B6572">
        <v>0</v>
      </c>
      <c r="C6572">
        <v>4.5300000000000002E-3</v>
      </c>
      <c r="D6572">
        <v>0</v>
      </c>
    </row>
    <row r="6573" spans="1:4" x14ac:dyDescent="0.35">
      <c r="A6573" s="16" t="s">
        <v>5842</v>
      </c>
      <c r="B6573">
        <v>0</v>
      </c>
      <c r="C6573">
        <v>3.64E-3</v>
      </c>
      <c r="D6573">
        <v>0</v>
      </c>
    </row>
    <row r="6574" spans="1:4" x14ac:dyDescent="0.35">
      <c r="A6574" s="16" t="s">
        <v>5843</v>
      </c>
      <c r="B6574">
        <v>0.17</v>
      </c>
      <c r="C6574">
        <v>1.3088900000000001</v>
      </c>
      <c r="D6574">
        <v>0</v>
      </c>
    </row>
    <row r="6575" spans="1:4" x14ac:dyDescent="0.35">
      <c r="A6575" s="16" t="s">
        <v>5844</v>
      </c>
      <c r="B6575">
        <v>0.17</v>
      </c>
      <c r="C6575">
        <v>1.3197300000000001</v>
      </c>
      <c r="D6575">
        <v>0</v>
      </c>
    </row>
    <row r="6576" spans="1:4" x14ac:dyDescent="0.35">
      <c r="A6576" s="16" t="s">
        <v>5845</v>
      </c>
      <c r="B6576">
        <v>0.17</v>
      </c>
      <c r="C6576">
        <v>2.3786200000000002</v>
      </c>
      <c r="D6576">
        <v>0</v>
      </c>
    </row>
    <row r="6577" spans="1:4" x14ac:dyDescent="0.35">
      <c r="A6577" s="16" t="s">
        <v>5846</v>
      </c>
      <c r="B6577">
        <v>0</v>
      </c>
      <c r="C6577">
        <v>0.22857</v>
      </c>
      <c r="D6577">
        <v>0.22857</v>
      </c>
    </row>
    <row r="6578" spans="1:4" x14ac:dyDescent="0.35">
      <c r="A6578" s="16" t="s">
        <v>5847</v>
      </c>
      <c r="B6578">
        <v>0.5</v>
      </c>
      <c r="C6578">
        <v>0.19</v>
      </c>
      <c r="D6578">
        <v>0.19</v>
      </c>
    </row>
    <row r="6579" spans="1:4" x14ac:dyDescent="0.35">
      <c r="A6579" s="16" t="s">
        <v>5848</v>
      </c>
      <c r="B6579">
        <v>0.1</v>
      </c>
      <c r="C6579">
        <v>0.10553</v>
      </c>
      <c r="D6579">
        <v>0.10553</v>
      </c>
    </row>
    <row r="6580" spans="1:4" x14ac:dyDescent="0.35">
      <c r="A6580" s="16">
        <v>104739</v>
      </c>
      <c r="B6580">
        <v>0</v>
      </c>
      <c r="C6580">
        <v>0.33400000000000002</v>
      </c>
      <c r="D6580">
        <v>0</v>
      </c>
    </row>
    <row r="6581" spans="1:4" x14ac:dyDescent="0.35">
      <c r="A6581" s="16" t="s">
        <v>5849</v>
      </c>
      <c r="B6581">
        <v>0.74329999999999996</v>
      </c>
      <c r="C6581">
        <v>2.5690000000000001E-2</v>
      </c>
      <c r="D6581">
        <v>2.5690000000000001E-2</v>
      </c>
    </row>
    <row r="6582" spans="1:4" x14ac:dyDescent="0.35">
      <c r="A6582" s="16" t="s">
        <v>5850</v>
      </c>
      <c r="B6582">
        <v>0</v>
      </c>
      <c r="C6582">
        <v>4.5300000000000002E-3</v>
      </c>
      <c r="D6582">
        <v>0</v>
      </c>
    </row>
    <row r="6583" spans="1:4" x14ac:dyDescent="0.35">
      <c r="A6583" s="16" t="s">
        <v>5851</v>
      </c>
      <c r="B6583">
        <v>0</v>
      </c>
      <c r="C6583">
        <v>4.5300000000000002E-3</v>
      </c>
      <c r="D6583">
        <v>0</v>
      </c>
    </row>
    <row r="6584" spans="1:4" x14ac:dyDescent="0.35">
      <c r="A6584" s="16" t="s">
        <v>5852</v>
      </c>
      <c r="B6584">
        <v>0.25</v>
      </c>
      <c r="C6584">
        <v>3.3367100000000001</v>
      </c>
      <c r="D6584">
        <v>0</v>
      </c>
    </row>
    <row r="6585" spans="1:4" x14ac:dyDescent="0.35">
      <c r="A6585" s="16">
        <v>100176</v>
      </c>
      <c r="B6585">
        <v>0.50329999999999997</v>
      </c>
      <c r="C6585">
        <v>4.7440000000000003E-2</v>
      </c>
      <c r="D6585">
        <v>4.7440000000000003E-2</v>
      </c>
    </row>
    <row r="6586" spans="1:4" x14ac:dyDescent="0.35">
      <c r="A6586" s="16">
        <v>103140</v>
      </c>
      <c r="B6586">
        <v>0.74663000000000002</v>
      </c>
      <c r="C6586">
        <v>4.0770000000000001E-2</v>
      </c>
      <c r="D6586">
        <v>4.0770000000000001E-2</v>
      </c>
    </row>
    <row r="6587" spans="1:4" x14ac:dyDescent="0.35">
      <c r="A6587" s="16" t="s">
        <v>5853</v>
      </c>
      <c r="B6587">
        <v>0.83030000000000004</v>
      </c>
      <c r="C6587">
        <v>3.6069999999999998E-2</v>
      </c>
      <c r="D6587">
        <v>3.6069999999999998E-2</v>
      </c>
    </row>
    <row r="6588" spans="1:4" x14ac:dyDescent="0.35">
      <c r="A6588" s="16" t="s">
        <v>5854</v>
      </c>
      <c r="B6588">
        <v>0.9133</v>
      </c>
      <c r="C6588">
        <v>3.15E-2</v>
      </c>
      <c r="D6588">
        <v>3.15E-2</v>
      </c>
    </row>
    <row r="6589" spans="1:4" x14ac:dyDescent="0.35">
      <c r="A6589" s="16" t="s">
        <v>5855</v>
      </c>
      <c r="B6589">
        <v>0</v>
      </c>
      <c r="C6589">
        <v>4.5300000000000002E-3</v>
      </c>
      <c r="D6589">
        <v>0</v>
      </c>
    </row>
    <row r="6590" spans="1:4" x14ac:dyDescent="0.35">
      <c r="A6590" s="16" t="s">
        <v>5856</v>
      </c>
      <c r="B6590">
        <v>0.17</v>
      </c>
      <c r="C6590">
        <v>3.0998299999999999</v>
      </c>
      <c r="D6590">
        <v>0</v>
      </c>
    </row>
    <row r="6591" spans="1:4" x14ac:dyDescent="0.35">
      <c r="A6591" s="16" t="s">
        <v>5857</v>
      </c>
      <c r="B6591">
        <v>0.125</v>
      </c>
      <c r="C6591">
        <v>0.40010000000000001</v>
      </c>
      <c r="D6591">
        <v>0</v>
      </c>
    </row>
    <row r="6592" spans="1:4" x14ac:dyDescent="0.35">
      <c r="A6592" s="16" t="s">
        <v>5858</v>
      </c>
      <c r="B6592">
        <v>0</v>
      </c>
      <c r="C6592">
        <v>0.38</v>
      </c>
      <c r="D6592">
        <v>0</v>
      </c>
    </row>
    <row r="6593" spans="1:4" x14ac:dyDescent="0.35">
      <c r="A6593" s="16" t="s">
        <v>5859</v>
      </c>
      <c r="B6593">
        <v>0.35</v>
      </c>
      <c r="C6593">
        <v>4</v>
      </c>
      <c r="D6593">
        <v>0</v>
      </c>
    </row>
    <row r="6594" spans="1:4" x14ac:dyDescent="0.35">
      <c r="A6594" s="16" t="s">
        <v>5860</v>
      </c>
      <c r="B6594">
        <v>0.25</v>
      </c>
      <c r="C6594">
        <v>0.33723999999999998</v>
      </c>
      <c r="D6594">
        <v>0</v>
      </c>
    </row>
    <row r="6595" spans="1:4" x14ac:dyDescent="0.35">
      <c r="A6595" s="16" t="s">
        <v>5861</v>
      </c>
      <c r="B6595">
        <v>0.125</v>
      </c>
      <c r="C6595">
        <v>0.19392999999999999</v>
      </c>
      <c r="D6595">
        <v>0</v>
      </c>
    </row>
    <row r="6596" spans="1:4" x14ac:dyDescent="0.35">
      <c r="A6596" s="16">
        <v>100391</v>
      </c>
      <c r="B6596">
        <v>0</v>
      </c>
      <c r="C6596">
        <v>4.5300000000000002E-3</v>
      </c>
      <c r="D6596">
        <v>0</v>
      </c>
    </row>
    <row r="6597" spans="1:4" x14ac:dyDescent="0.35">
      <c r="A6597" s="16" t="s">
        <v>5862</v>
      </c>
      <c r="B6597">
        <v>0</v>
      </c>
      <c r="C6597">
        <v>0.31667000000000001</v>
      </c>
      <c r="D6597">
        <v>0</v>
      </c>
    </row>
    <row r="6598" spans="1:4" x14ac:dyDescent="0.35">
      <c r="A6598" s="16" t="s">
        <v>5863</v>
      </c>
      <c r="B6598">
        <v>0</v>
      </c>
      <c r="C6598">
        <v>4.5300000000000002E-3</v>
      </c>
      <c r="D6598">
        <v>0</v>
      </c>
    </row>
    <row r="6599" spans="1:4" x14ac:dyDescent="0.35">
      <c r="A6599" s="16" t="s">
        <v>5864</v>
      </c>
      <c r="B6599">
        <v>0</v>
      </c>
      <c r="C6599">
        <v>4.5300000000000002E-3</v>
      </c>
      <c r="D6599">
        <v>0</v>
      </c>
    </row>
    <row r="6600" spans="1:4" x14ac:dyDescent="0.35">
      <c r="A6600" s="16" t="s">
        <v>5865</v>
      </c>
      <c r="B6600">
        <v>0</v>
      </c>
      <c r="C6600">
        <v>4.5300000000000002E-3</v>
      </c>
      <c r="D6600">
        <v>0</v>
      </c>
    </row>
    <row r="6601" spans="1:4" x14ac:dyDescent="0.35">
      <c r="A6601" s="16" t="s">
        <v>5866</v>
      </c>
      <c r="B6601">
        <v>0.75</v>
      </c>
      <c r="C6601">
        <v>0.13833000000000001</v>
      </c>
      <c r="D6601">
        <v>0.13833000000000001</v>
      </c>
    </row>
    <row r="6602" spans="1:4" x14ac:dyDescent="0.35">
      <c r="A6602" s="16" t="s">
        <v>5867</v>
      </c>
      <c r="B6602">
        <v>0.25</v>
      </c>
      <c r="C6602">
        <v>3.0385300000000002</v>
      </c>
      <c r="D6602">
        <v>0</v>
      </c>
    </row>
    <row r="6603" spans="1:4" x14ac:dyDescent="0.35">
      <c r="A6603" s="16" t="s">
        <v>5868</v>
      </c>
      <c r="B6603">
        <v>0.17</v>
      </c>
      <c r="C6603">
        <v>1.001E-2</v>
      </c>
      <c r="D6603">
        <v>1.001E-2</v>
      </c>
    </row>
    <row r="6604" spans="1:4" x14ac:dyDescent="0.35">
      <c r="A6604" s="16">
        <v>100081</v>
      </c>
      <c r="B6604">
        <v>0.50029999999999997</v>
      </c>
      <c r="C6604">
        <v>4.1910000000000003E-2</v>
      </c>
      <c r="D6604">
        <v>4.1910000000000003E-2</v>
      </c>
    </row>
    <row r="6605" spans="1:4" x14ac:dyDescent="0.35">
      <c r="A6605" s="16" t="s">
        <v>5869</v>
      </c>
      <c r="B6605">
        <v>0.16700000000000001</v>
      </c>
      <c r="C6605">
        <v>5.0000000000000001E-3</v>
      </c>
      <c r="D6605">
        <v>5.0000000000000001E-3</v>
      </c>
    </row>
    <row r="6606" spans="1:4" x14ac:dyDescent="0.35">
      <c r="A6606" s="16">
        <v>104939</v>
      </c>
      <c r="B6606">
        <v>0</v>
      </c>
      <c r="C6606">
        <v>7.2650000000000006E-2</v>
      </c>
      <c r="D6606">
        <v>0</v>
      </c>
    </row>
    <row r="6607" spans="1:4" x14ac:dyDescent="0.35">
      <c r="A6607" s="16" t="s">
        <v>5870</v>
      </c>
      <c r="B6607">
        <v>0.9103</v>
      </c>
      <c r="C6607">
        <v>4.2520000000000002E-2</v>
      </c>
      <c r="D6607">
        <v>4.2520000000000002E-2</v>
      </c>
    </row>
    <row r="6608" spans="1:4" x14ac:dyDescent="0.35">
      <c r="A6608" s="16" t="s">
        <v>5871</v>
      </c>
      <c r="B6608">
        <v>0.91662999999999994</v>
      </c>
      <c r="C6608">
        <v>3.9719999999999998E-2</v>
      </c>
      <c r="D6608">
        <v>3.9719999999999998E-2</v>
      </c>
    </row>
    <row r="6609" spans="1:4" x14ac:dyDescent="0.35">
      <c r="A6609" s="16" t="s">
        <v>59</v>
      </c>
      <c r="B6609">
        <v>0.125</v>
      </c>
      <c r="C6609">
        <v>9.8599999999999993E-2</v>
      </c>
      <c r="D6609">
        <v>0</v>
      </c>
    </row>
    <row r="6610" spans="1:4" x14ac:dyDescent="0.35">
      <c r="A6610" s="16" t="s">
        <v>5872</v>
      </c>
      <c r="B6610">
        <v>0.125</v>
      </c>
      <c r="C6610">
        <v>0.13994999999999999</v>
      </c>
      <c r="D6610">
        <v>0</v>
      </c>
    </row>
    <row r="6611" spans="1:4" x14ac:dyDescent="0.35">
      <c r="A6611" s="16" t="s">
        <v>5873</v>
      </c>
      <c r="B6611">
        <v>0</v>
      </c>
      <c r="C6611">
        <v>0.05</v>
      </c>
      <c r="D6611">
        <v>0.05</v>
      </c>
    </row>
    <row r="6612" spans="1:4" x14ac:dyDescent="0.35">
      <c r="A6612" s="16">
        <v>101062</v>
      </c>
      <c r="B6612">
        <v>0.66662999999999994</v>
      </c>
      <c r="C6612">
        <v>2.111E-2</v>
      </c>
      <c r="D6612">
        <v>2.111E-2</v>
      </c>
    </row>
    <row r="6613" spans="1:4" x14ac:dyDescent="0.35">
      <c r="A6613" s="16">
        <v>103805</v>
      </c>
      <c r="B6613">
        <v>0.74663000000000002</v>
      </c>
      <c r="C6613">
        <v>4.0770000000000001E-2</v>
      </c>
      <c r="D6613">
        <v>4.0770000000000001E-2</v>
      </c>
    </row>
    <row r="6614" spans="1:4" x14ac:dyDescent="0.35">
      <c r="A6614" s="16" t="s">
        <v>5874</v>
      </c>
      <c r="B6614">
        <v>0.4133</v>
      </c>
      <c r="C6614">
        <v>3.1E-2</v>
      </c>
      <c r="D6614">
        <v>3.1E-2</v>
      </c>
    </row>
    <row r="6615" spans="1:4" x14ac:dyDescent="0.35">
      <c r="A6615" s="16" t="s">
        <v>5875</v>
      </c>
      <c r="B6615">
        <v>0.1</v>
      </c>
      <c r="C6615">
        <v>0.115</v>
      </c>
      <c r="D6615">
        <v>0.115</v>
      </c>
    </row>
    <row r="6616" spans="1:4" x14ac:dyDescent="0.35">
      <c r="A6616" s="16" t="s">
        <v>5876</v>
      </c>
      <c r="B6616">
        <v>0</v>
      </c>
      <c r="C6616">
        <v>4.5300000000000002E-3</v>
      </c>
      <c r="D6616">
        <v>0</v>
      </c>
    </row>
    <row r="6617" spans="1:4" x14ac:dyDescent="0.35">
      <c r="A6617" s="16" t="s">
        <v>5877</v>
      </c>
      <c r="B6617">
        <v>0</v>
      </c>
      <c r="C6617">
        <v>2.7100000000000002E-3</v>
      </c>
      <c r="D6617">
        <v>0</v>
      </c>
    </row>
    <row r="6618" spans="1:4" x14ac:dyDescent="0.35">
      <c r="A6618" s="16" t="s">
        <v>5878</v>
      </c>
      <c r="B6618">
        <v>0.125</v>
      </c>
      <c r="C6618">
        <v>0.46504000000000001</v>
      </c>
      <c r="D6618">
        <v>0</v>
      </c>
    </row>
    <row r="6619" spans="1:4" x14ac:dyDescent="0.35">
      <c r="A6619" s="16" t="s">
        <v>188</v>
      </c>
      <c r="B6619">
        <v>8.3400000000000002E-2</v>
      </c>
      <c r="C6619">
        <v>1.451E-2</v>
      </c>
      <c r="D6619">
        <v>1.5939999999999999E-2</v>
      </c>
    </row>
    <row r="6620" spans="1:4" x14ac:dyDescent="0.35">
      <c r="A6620" s="16" t="s">
        <v>5879</v>
      </c>
      <c r="B6620">
        <v>0.6633</v>
      </c>
      <c r="C6620">
        <v>2.3740000000000001E-2</v>
      </c>
      <c r="D6620">
        <v>2.3740000000000001E-2</v>
      </c>
    </row>
    <row r="6621" spans="1:4" x14ac:dyDescent="0.35">
      <c r="A6621" s="16" t="s">
        <v>5880</v>
      </c>
      <c r="B6621">
        <v>0</v>
      </c>
      <c r="C6621">
        <v>4.5300000000000002E-3</v>
      </c>
      <c r="D6621">
        <v>0</v>
      </c>
    </row>
    <row r="6622" spans="1:4" x14ac:dyDescent="0.35">
      <c r="A6622" s="16" t="s">
        <v>5881</v>
      </c>
      <c r="B6622">
        <v>0.125</v>
      </c>
      <c r="C6622">
        <v>0.24</v>
      </c>
      <c r="D6622">
        <v>0</v>
      </c>
    </row>
    <row r="6623" spans="1:4" x14ac:dyDescent="0.35">
      <c r="A6623" s="16" t="s">
        <v>5882</v>
      </c>
      <c r="B6623">
        <v>0.185</v>
      </c>
      <c r="C6623">
        <v>0.06</v>
      </c>
      <c r="D6623">
        <v>0</v>
      </c>
    </row>
    <row r="6624" spans="1:4" x14ac:dyDescent="0.35">
      <c r="A6624" s="16" t="s">
        <v>5883</v>
      </c>
      <c r="B6624">
        <v>0.125</v>
      </c>
      <c r="C6624">
        <v>0.1542</v>
      </c>
      <c r="D6624">
        <v>0</v>
      </c>
    </row>
    <row r="6625" spans="1:4" x14ac:dyDescent="0.35">
      <c r="A6625" s="16" t="s">
        <v>5884</v>
      </c>
      <c r="B6625">
        <v>0.33329999999999999</v>
      </c>
      <c r="C6625">
        <v>9.0200000000000002E-3</v>
      </c>
      <c r="D6625">
        <v>9.0200000000000002E-3</v>
      </c>
    </row>
    <row r="6626" spans="1:4" x14ac:dyDescent="0.35">
      <c r="A6626" s="16" t="s">
        <v>5885</v>
      </c>
      <c r="B6626">
        <v>0</v>
      </c>
      <c r="C6626">
        <v>4.5300000000000002E-3</v>
      </c>
      <c r="D6626">
        <v>0</v>
      </c>
    </row>
    <row r="6627" spans="1:4" x14ac:dyDescent="0.35">
      <c r="A6627" s="16" t="s">
        <v>5886</v>
      </c>
      <c r="B6627">
        <v>0</v>
      </c>
      <c r="C6627">
        <v>4.5300000000000002E-3</v>
      </c>
      <c r="D6627">
        <v>0</v>
      </c>
    </row>
    <row r="6628" spans="1:4" x14ac:dyDescent="0.35">
      <c r="A6628" s="16" t="s">
        <v>5887</v>
      </c>
      <c r="B6628">
        <v>0.4133</v>
      </c>
      <c r="C6628">
        <v>9.7699999999999992E-3</v>
      </c>
      <c r="D6628">
        <v>9.7699999999999992E-3</v>
      </c>
    </row>
    <row r="6629" spans="1:4" x14ac:dyDescent="0.35">
      <c r="A6629" s="16" t="s">
        <v>5888</v>
      </c>
      <c r="B6629">
        <v>0</v>
      </c>
      <c r="C6629">
        <v>1.4634199999999999</v>
      </c>
      <c r="D6629">
        <v>0</v>
      </c>
    </row>
    <row r="6630" spans="1:4" x14ac:dyDescent="0.35">
      <c r="A6630" s="16" t="s">
        <v>5889</v>
      </c>
      <c r="B6630">
        <v>0</v>
      </c>
      <c r="C6630">
        <v>4.5300000000000002E-3</v>
      </c>
      <c r="D6630">
        <v>0</v>
      </c>
    </row>
    <row r="6631" spans="1:4" x14ac:dyDescent="0.35">
      <c r="A6631" s="16" t="s">
        <v>5890</v>
      </c>
      <c r="B6631">
        <v>0.21</v>
      </c>
      <c r="C6631">
        <v>0.28999999999999998</v>
      </c>
      <c r="D6631">
        <v>0</v>
      </c>
    </row>
    <row r="6632" spans="1:4" x14ac:dyDescent="0.35">
      <c r="A6632" s="16" t="s">
        <v>5891</v>
      </c>
      <c r="B6632">
        <v>0.16700000000000001</v>
      </c>
      <c r="C6632">
        <v>2</v>
      </c>
      <c r="D6632">
        <v>0</v>
      </c>
    </row>
    <row r="6633" spans="1:4" x14ac:dyDescent="0.35">
      <c r="A6633" s="16" t="s">
        <v>5892</v>
      </c>
      <c r="B6633">
        <v>0</v>
      </c>
      <c r="C6633">
        <v>0</v>
      </c>
      <c r="D6633">
        <v>0</v>
      </c>
    </row>
    <row r="6634" spans="1:4" x14ac:dyDescent="0.35">
      <c r="A6634" s="16" t="s">
        <v>5893</v>
      </c>
      <c r="B6634">
        <v>0.58330000000000004</v>
      </c>
      <c r="C6634">
        <v>1.204E-2</v>
      </c>
      <c r="D6634">
        <v>1.204E-2</v>
      </c>
    </row>
    <row r="6635" spans="1:4" x14ac:dyDescent="0.35">
      <c r="A6635" s="16">
        <v>105025</v>
      </c>
      <c r="B6635">
        <v>0</v>
      </c>
      <c r="C6635">
        <v>8.3300000000000006E-3</v>
      </c>
      <c r="D6635">
        <v>0</v>
      </c>
    </row>
    <row r="6636" spans="1:4" x14ac:dyDescent="0.35">
      <c r="A6636" s="16">
        <v>105035</v>
      </c>
      <c r="B6636">
        <v>0.25</v>
      </c>
      <c r="C6636">
        <v>1.6660000000000001E-2</v>
      </c>
      <c r="D6636">
        <v>1.6660000000000001E-2</v>
      </c>
    </row>
    <row r="6637" spans="1:4" x14ac:dyDescent="0.35">
      <c r="A6637" s="16" t="s">
        <v>5894</v>
      </c>
      <c r="B6637">
        <v>8.3000000000000004E-2</v>
      </c>
      <c r="C6637">
        <v>0.38</v>
      </c>
      <c r="D6637">
        <v>0</v>
      </c>
    </row>
    <row r="6638" spans="1:4" x14ac:dyDescent="0.35">
      <c r="A6638" s="16" t="s">
        <v>5895</v>
      </c>
      <c r="B6638">
        <v>0.6633</v>
      </c>
      <c r="C6638">
        <v>5.314E-2</v>
      </c>
      <c r="D6638">
        <v>5.314E-2</v>
      </c>
    </row>
    <row r="6639" spans="1:4" x14ac:dyDescent="0.35">
      <c r="A6639" s="16" t="s">
        <v>5896</v>
      </c>
      <c r="B6639">
        <v>0.16700000000000001</v>
      </c>
      <c r="C6639">
        <v>3.7231999999999998</v>
      </c>
      <c r="D6639">
        <v>0</v>
      </c>
    </row>
    <row r="6640" spans="1:4" x14ac:dyDescent="0.35">
      <c r="A6640" s="16">
        <v>101668</v>
      </c>
      <c r="B6640">
        <v>1.3332999999999999</v>
      </c>
      <c r="C6640">
        <v>0.22499</v>
      </c>
      <c r="D6640">
        <v>0.22499</v>
      </c>
    </row>
    <row r="6641" spans="1:4" x14ac:dyDescent="0.35">
      <c r="A6641" s="16">
        <v>103865</v>
      </c>
      <c r="B6641">
        <v>0.4133</v>
      </c>
      <c r="C6641">
        <v>4.657E-2</v>
      </c>
      <c r="D6641">
        <v>4.657E-2</v>
      </c>
    </row>
    <row r="6642" spans="1:4" x14ac:dyDescent="0.35">
      <c r="A6642" s="16" t="s">
        <v>5897</v>
      </c>
      <c r="B6642">
        <v>0</v>
      </c>
      <c r="C6642">
        <v>4.5300000000000002E-3</v>
      </c>
      <c r="D6642">
        <v>0</v>
      </c>
    </row>
    <row r="6643" spans="1:4" x14ac:dyDescent="0.35">
      <c r="A6643" s="16" t="s">
        <v>5898</v>
      </c>
      <c r="B6643">
        <v>0</v>
      </c>
      <c r="C6643">
        <v>4.5300000000000002E-3</v>
      </c>
      <c r="D6643">
        <v>0</v>
      </c>
    </row>
    <row r="6644" spans="1:4" x14ac:dyDescent="0.35">
      <c r="A6644" s="16" t="s">
        <v>5899</v>
      </c>
      <c r="B6644">
        <v>0</v>
      </c>
      <c r="C6644">
        <v>2.7100000000000002E-3</v>
      </c>
      <c r="D6644">
        <v>0</v>
      </c>
    </row>
    <row r="6645" spans="1:4" x14ac:dyDescent="0.35">
      <c r="A6645" s="16" t="s">
        <v>5900</v>
      </c>
      <c r="B6645">
        <v>0.17</v>
      </c>
      <c r="C6645">
        <v>2.02</v>
      </c>
      <c r="D6645">
        <v>0</v>
      </c>
    </row>
    <row r="6646" spans="1:4" x14ac:dyDescent="0.35">
      <c r="A6646" s="16" t="s">
        <v>5901</v>
      </c>
      <c r="B6646">
        <v>0.25</v>
      </c>
      <c r="C6646">
        <v>3</v>
      </c>
      <c r="D6646">
        <v>0</v>
      </c>
    </row>
    <row r="6647" spans="1:4" x14ac:dyDescent="0.35">
      <c r="A6647" s="16" t="s">
        <v>5902</v>
      </c>
      <c r="B6647">
        <v>0.125</v>
      </c>
      <c r="C6647">
        <v>0.19392999999999999</v>
      </c>
      <c r="D6647">
        <v>0</v>
      </c>
    </row>
    <row r="6648" spans="1:4" x14ac:dyDescent="0.35">
      <c r="A6648" s="16" t="s">
        <v>5903</v>
      </c>
      <c r="B6648">
        <v>0.33</v>
      </c>
      <c r="C6648">
        <v>1.6760000000000001E-2</v>
      </c>
      <c r="D6648">
        <v>1.6760000000000001E-2</v>
      </c>
    </row>
    <row r="6649" spans="1:4" x14ac:dyDescent="0.35">
      <c r="A6649" s="16" t="s">
        <v>5904</v>
      </c>
      <c r="B6649">
        <v>0</v>
      </c>
      <c r="C6649">
        <v>4.5300000000000002E-3</v>
      </c>
      <c r="D6649">
        <v>0</v>
      </c>
    </row>
    <row r="6650" spans="1:4" x14ac:dyDescent="0.35">
      <c r="A6650" s="16" t="s">
        <v>5905</v>
      </c>
      <c r="B6650">
        <v>0</v>
      </c>
      <c r="C6650">
        <v>4.5300000000000002E-3</v>
      </c>
      <c r="D6650">
        <v>0</v>
      </c>
    </row>
    <row r="6651" spans="1:4" x14ac:dyDescent="0.35">
      <c r="A6651" s="16" t="s">
        <v>5906</v>
      </c>
      <c r="B6651">
        <v>0.17</v>
      </c>
      <c r="C6651">
        <v>4</v>
      </c>
      <c r="D6651">
        <v>0</v>
      </c>
    </row>
    <row r="6652" spans="1:4" x14ac:dyDescent="0.35">
      <c r="A6652" s="16" t="s">
        <v>5907</v>
      </c>
      <c r="B6652">
        <v>0</v>
      </c>
      <c r="C6652">
        <v>8.1402300000000007</v>
      </c>
      <c r="D6652">
        <v>0</v>
      </c>
    </row>
    <row r="6653" spans="1:4" x14ac:dyDescent="0.35">
      <c r="A6653" s="16" t="s">
        <v>5908</v>
      </c>
      <c r="B6653">
        <v>0.25</v>
      </c>
      <c r="C6653">
        <v>0.33723999999999998</v>
      </c>
      <c r="D6653">
        <v>0</v>
      </c>
    </row>
    <row r="6654" spans="1:4" x14ac:dyDescent="0.35">
      <c r="A6654" s="16" t="s">
        <v>5909</v>
      </c>
      <c r="B6654">
        <v>0.33333000000000002</v>
      </c>
      <c r="C6654">
        <v>3.4241100000000002</v>
      </c>
      <c r="D6654">
        <v>0</v>
      </c>
    </row>
    <row r="6655" spans="1:4" x14ac:dyDescent="0.35">
      <c r="A6655" s="16" t="s">
        <v>5910</v>
      </c>
      <c r="B6655">
        <v>0.16700000000000001</v>
      </c>
      <c r="C6655">
        <v>4</v>
      </c>
      <c r="D6655">
        <v>0</v>
      </c>
    </row>
    <row r="6656" spans="1:4" x14ac:dyDescent="0.35">
      <c r="A6656" s="22">
        <v>44779</v>
      </c>
      <c r="B6656">
        <v>0.58330000000000004</v>
      </c>
      <c r="C6656">
        <v>1.206E-2</v>
      </c>
      <c r="D6656">
        <v>1.206E-2</v>
      </c>
    </row>
    <row r="6657" spans="1:4" x14ac:dyDescent="0.35">
      <c r="A6657" s="16">
        <v>100913</v>
      </c>
      <c r="B6657">
        <v>1.06663</v>
      </c>
      <c r="C6657">
        <v>0.12667</v>
      </c>
      <c r="D6657">
        <v>0.12667</v>
      </c>
    </row>
    <row r="6658" spans="1:4" x14ac:dyDescent="0.35">
      <c r="A6658" s="16">
        <v>103808</v>
      </c>
      <c r="B6658">
        <v>0.53</v>
      </c>
      <c r="C6658">
        <v>1.2700000000000001E-3</v>
      </c>
      <c r="D6658">
        <v>1.2700000000000001E-3</v>
      </c>
    </row>
    <row r="6659" spans="1:4" x14ac:dyDescent="0.35">
      <c r="A6659" s="16" t="s">
        <v>5911</v>
      </c>
      <c r="B6659">
        <v>0</v>
      </c>
      <c r="C6659">
        <v>0</v>
      </c>
      <c r="D6659">
        <v>0</v>
      </c>
    </row>
    <row r="6660" spans="1:4" x14ac:dyDescent="0.35">
      <c r="A6660" s="16" t="s">
        <v>5912</v>
      </c>
      <c r="B6660">
        <v>1</v>
      </c>
      <c r="C6660">
        <v>6</v>
      </c>
      <c r="D6660">
        <v>6</v>
      </c>
    </row>
    <row r="6661" spans="1:4" x14ac:dyDescent="0.35">
      <c r="A6661" s="16" t="s">
        <v>5913</v>
      </c>
      <c r="B6661">
        <v>2</v>
      </c>
      <c r="C6661">
        <v>60</v>
      </c>
      <c r="D6661">
        <v>0</v>
      </c>
    </row>
    <row r="6662" spans="1:4" x14ac:dyDescent="0.35">
      <c r="A6662" s="16" t="s">
        <v>5914</v>
      </c>
      <c r="B6662">
        <v>0.9133</v>
      </c>
      <c r="C6662">
        <v>3.6889999999999999E-2</v>
      </c>
      <c r="D6662">
        <v>3.6889999999999999E-2</v>
      </c>
    </row>
    <row r="6663" spans="1:4" x14ac:dyDescent="0.35">
      <c r="A6663" s="16" t="s">
        <v>5915</v>
      </c>
      <c r="B6663">
        <v>0.25</v>
      </c>
      <c r="C6663">
        <v>6</v>
      </c>
      <c r="D6663">
        <v>0</v>
      </c>
    </row>
    <row r="6664" spans="1:4" x14ac:dyDescent="0.35">
      <c r="A6664" s="16" t="s">
        <v>5916</v>
      </c>
      <c r="B6664">
        <v>0.125</v>
      </c>
      <c r="C6664">
        <v>0.26995000000000002</v>
      </c>
      <c r="D6664">
        <v>0</v>
      </c>
    </row>
    <row r="6665" spans="1:4" x14ac:dyDescent="0.35">
      <c r="A6665" s="16" t="s">
        <v>5917</v>
      </c>
      <c r="B6665">
        <v>0</v>
      </c>
      <c r="C6665">
        <v>4.5300000000000002E-3</v>
      </c>
      <c r="D6665">
        <v>0</v>
      </c>
    </row>
    <row r="6666" spans="1:4" x14ac:dyDescent="0.35">
      <c r="A6666" s="16" t="s">
        <v>5918</v>
      </c>
      <c r="B6666">
        <v>0</v>
      </c>
      <c r="C6666">
        <v>4.5300000000000002E-3</v>
      </c>
      <c r="D6666">
        <v>0</v>
      </c>
    </row>
    <row r="6667" spans="1:4" x14ac:dyDescent="0.35">
      <c r="A6667" s="16" t="s">
        <v>318</v>
      </c>
      <c r="B6667">
        <v>0.1</v>
      </c>
      <c r="C6667">
        <v>3.6670000000000001E-2</v>
      </c>
      <c r="D6667">
        <v>3.6670000000000001E-2</v>
      </c>
    </row>
    <row r="6668" spans="1:4" x14ac:dyDescent="0.35">
      <c r="A6668" s="16" t="s">
        <v>5919</v>
      </c>
      <c r="B6668">
        <v>0</v>
      </c>
      <c r="C6668">
        <v>4.5300000000000002E-3</v>
      </c>
      <c r="D6668">
        <v>0</v>
      </c>
    </row>
    <row r="6669" spans="1:4" x14ac:dyDescent="0.35">
      <c r="A6669" s="16" t="s">
        <v>5920</v>
      </c>
      <c r="B6669">
        <v>0</v>
      </c>
      <c r="C6669">
        <v>4.5300000000000002E-3</v>
      </c>
      <c r="D6669">
        <v>0</v>
      </c>
    </row>
    <row r="6670" spans="1:4" x14ac:dyDescent="0.35">
      <c r="A6670" s="16" t="s">
        <v>5921</v>
      </c>
      <c r="B6670">
        <v>0.125</v>
      </c>
      <c r="C6670">
        <v>0.24</v>
      </c>
      <c r="D6670">
        <v>0</v>
      </c>
    </row>
    <row r="6671" spans="1:4" x14ac:dyDescent="0.35">
      <c r="A6671" s="16" t="s">
        <v>5922</v>
      </c>
      <c r="B6671">
        <v>0.17</v>
      </c>
      <c r="C6671">
        <v>2</v>
      </c>
      <c r="D6671">
        <v>0</v>
      </c>
    </row>
    <row r="6672" spans="1:4" x14ac:dyDescent="0.35">
      <c r="A6672" s="16" t="s">
        <v>5923</v>
      </c>
      <c r="B6672">
        <v>0.125</v>
      </c>
      <c r="C6672">
        <v>2.5</v>
      </c>
      <c r="D6672">
        <v>0</v>
      </c>
    </row>
    <row r="6673" spans="1:4" x14ac:dyDescent="0.35">
      <c r="A6673" s="16">
        <v>101023</v>
      </c>
      <c r="B6673">
        <v>0.24997</v>
      </c>
      <c r="C6673">
        <v>1.341E-2</v>
      </c>
      <c r="D6673">
        <v>1.341E-2</v>
      </c>
    </row>
    <row r="6674" spans="1:4" x14ac:dyDescent="0.35">
      <c r="A6674" s="16" t="s">
        <v>5924</v>
      </c>
      <c r="B6674">
        <v>0.16700000000000001</v>
      </c>
      <c r="C6674">
        <v>6.43E-3</v>
      </c>
      <c r="D6674">
        <v>6.43E-3</v>
      </c>
    </row>
    <row r="6675" spans="1:4" x14ac:dyDescent="0.35">
      <c r="A6675" s="16" t="s">
        <v>5925</v>
      </c>
      <c r="B6675">
        <v>0</v>
      </c>
      <c r="C6675">
        <v>1.4679500000000001</v>
      </c>
      <c r="D6675">
        <v>0</v>
      </c>
    </row>
    <row r="6676" spans="1:4" x14ac:dyDescent="0.35">
      <c r="A6676" s="16" t="s">
        <v>5926</v>
      </c>
      <c r="B6676">
        <v>0</v>
      </c>
      <c r="C6676">
        <v>4.5300000000000002E-3</v>
      </c>
      <c r="D6676">
        <v>0</v>
      </c>
    </row>
    <row r="6677" spans="1:4" x14ac:dyDescent="0.35">
      <c r="A6677" s="16" t="s">
        <v>5927</v>
      </c>
      <c r="B6677">
        <v>0</v>
      </c>
      <c r="C6677">
        <v>4.5300000000000002E-3</v>
      </c>
      <c r="D6677">
        <v>0</v>
      </c>
    </row>
    <row r="6678" spans="1:4" x14ac:dyDescent="0.35">
      <c r="A6678" s="16" t="s">
        <v>5928</v>
      </c>
      <c r="B6678">
        <v>0.16700000000000001</v>
      </c>
      <c r="C6678">
        <v>1.4596199999999999</v>
      </c>
      <c r="D6678">
        <v>0</v>
      </c>
    </row>
    <row r="6679" spans="1:4" x14ac:dyDescent="0.35">
      <c r="A6679" s="16" t="s">
        <v>5929</v>
      </c>
      <c r="B6679">
        <v>0.25</v>
      </c>
      <c r="C6679">
        <v>3.5385300000000002</v>
      </c>
      <c r="D6679">
        <v>0</v>
      </c>
    </row>
    <row r="6680" spans="1:4" x14ac:dyDescent="0.35">
      <c r="A6680" s="16" t="s">
        <v>5930</v>
      </c>
      <c r="B6680">
        <v>0.16700000000000001</v>
      </c>
      <c r="C6680">
        <v>4</v>
      </c>
      <c r="D6680">
        <v>0</v>
      </c>
    </row>
    <row r="6681" spans="1:4" x14ac:dyDescent="0.35">
      <c r="A6681" s="16" t="s">
        <v>5931</v>
      </c>
      <c r="B6681">
        <v>0.16700000000000001</v>
      </c>
      <c r="C6681">
        <v>2.94137</v>
      </c>
      <c r="D6681">
        <v>0</v>
      </c>
    </row>
    <row r="6682" spans="1:4" x14ac:dyDescent="0.35">
      <c r="A6682" s="16" t="s">
        <v>5932</v>
      </c>
      <c r="B6682">
        <v>0.125</v>
      </c>
      <c r="C6682">
        <v>0.40010000000000001</v>
      </c>
      <c r="D6682">
        <v>0</v>
      </c>
    </row>
    <row r="6683" spans="1:4" x14ac:dyDescent="0.35">
      <c r="A6683" s="16" t="s">
        <v>5933</v>
      </c>
      <c r="B6683">
        <v>0</v>
      </c>
      <c r="C6683">
        <v>0.05</v>
      </c>
      <c r="D6683">
        <v>0.05</v>
      </c>
    </row>
    <row r="6684" spans="1:4" x14ac:dyDescent="0.35">
      <c r="A6684" s="16" t="s">
        <v>5934</v>
      </c>
      <c r="B6684">
        <v>0</v>
      </c>
      <c r="C6684">
        <v>6.6699999999999997E-3</v>
      </c>
      <c r="D6684">
        <v>0</v>
      </c>
    </row>
    <row r="6685" spans="1:4" x14ac:dyDescent="0.35">
      <c r="A6685" s="16" t="s">
        <v>5935</v>
      </c>
      <c r="B6685">
        <v>0.84330000000000005</v>
      </c>
      <c r="C6685">
        <v>4.9349999999999998E-2</v>
      </c>
      <c r="D6685">
        <v>4.9349999999999998E-2</v>
      </c>
    </row>
    <row r="6686" spans="1:4" x14ac:dyDescent="0.35">
      <c r="A6686" s="16" t="s">
        <v>5936</v>
      </c>
      <c r="B6686">
        <v>0.125</v>
      </c>
      <c r="C6686">
        <v>0.45</v>
      </c>
      <c r="D6686">
        <v>0</v>
      </c>
    </row>
    <row r="6687" spans="1:4" x14ac:dyDescent="0.35">
      <c r="A6687" s="16" t="s">
        <v>5937</v>
      </c>
      <c r="B6687">
        <v>0.17</v>
      </c>
      <c r="C6687">
        <v>1.29619</v>
      </c>
      <c r="D6687">
        <v>0</v>
      </c>
    </row>
    <row r="6688" spans="1:4" x14ac:dyDescent="0.35">
      <c r="A6688" s="16" t="s">
        <v>5938</v>
      </c>
      <c r="B6688">
        <v>0.16700000000000001</v>
      </c>
      <c r="C6688">
        <v>4</v>
      </c>
      <c r="D6688">
        <v>0</v>
      </c>
    </row>
    <row r="6689" spans="1:4" x14ac:dyDescent="0.35">
      <c r="A6689" s="16" t="s">
        <v>5939</v>
      </c>
      <c r="B6689">
        <v>0.125</v>
      </c>
      <c r="C6689">
        <v>0.28999999999999998</v>
      </c>
      <c r="D6689">
        <v>0</v>
      </c>
    </row>
    <row r="6690" spans="1:4" x14ac:dyDescent="0.35">
      <c r="A6690" s="16" t="s">
        <v>5940</v>
      </c>
      <c r="B6690">
        <v>0.16700000000000001</v>
      </c>
      <c r="C6690">
        <v>0.60277000000000003</v>
      </c>
      <c r="D6690">
        <v>0</v>
      </c>
    </row>
    <row r="6691" spans="1:4" x14ac:dyDescent="0.35">
      <c r="A6691" s="16" t="s">
        <v>5941</v>
      </c>
      <c r="B6691">
        <v>0.125</v>
      </c>
      <c r="C6691">
        <v>0.23</v>
      </c>
      <c r="D6691">
        <v>0</v>
      </c>
    </row>
    <row r="6692" spans="1:4" x14ac:dyDescent="0.35">
      <c r="A6692" s="16" t="s">
        <v>5942</v>
      </c>
      <c r="B6692">
        <v>0</v>
      </c>
      <c r="C6692">
        <v>2.5729999999999999E-2</v>
      </c>
      <c r="D6692">
        <v>0</v>
      </c>
    </row>
    <row r="6693" spans="1:4" x14ac:dyDescent="0.35">
      <c r="A6693" s="16" t="s">
        <v>5943</v>
      </c>
      <c r="B6693">
        <v>0</v>
      </c>
      <c r="C6693">
        <v>4.5300000000000002E-3</v>
      </c>
      <c r="D6693">
        <v>0</v>
      </c>
    </row>
    <row r="6694" spans="1:4" x14ac:dyDescent="0.35">
      <c r="A6694" s="16" t="s">
        <v>5944</v>
      </c>
      <c r="B6694">
        <v>0.125</v>
      </c>
      <c r="C6694">
        <v>0.50438000000000005</v>
      </c>
      <c r="D6694">
        <v>0</v>
      </c>
    </row>
    <row r="6695" spans="1:4" x14ac:dyDescent="0.35">
      <c r="A6695" s="16" t="s">
        <v>5945</v>
      </c>
      <c r="B6695">
        <v>0.17</v>
      </c>
      <c r="C6695">
        <v>1.7271799999999999</v>
      </c>
      <c r="D6695">
        <v>0</v>
      </c>
    </row>
    <row r="6696" spans="1:4" x14ac:dyDescent="0.35">
      <c r="A6696" s="16" t="s">
        <v>5946</v>
      </c>
      <c r="B6696">
        <v>0.17</v>
      </c>
      <c r="C6696">
        <v>1.7680100000000001</v>
      </c>
      <c r="D6696">
        <v>0</v>
      </c>
    </row>
    <row r="6697" spans="1:4" x14ac:dyDescent="0.35">
      <c r="A6697" s="16" t="s">
        <v>5947</v>
      </c>
      <c r="B6697">
        <v>0</v>
      </c>
      <c r="C6697">
        <v>4.5300000000000002E-3</v>
      </c>
      <c r="D6697">
        <v>0</v>
      </c>
    </row>
    <row r="6698" spans="1:4" x14ac:dyDescent="0.35">
      <c r="A6698" s="16">
        <v>104310</v>
      </c>
      <c r="B6698">
        <v>0.58030000000000004</v>
      </c>
      <c r="C6698">
        <v>2.1770000000000001E-2</v>
      </c>
      <c r="D6698">
        <v>2.1770000000000001E-2</v>
      </c>
    </row>
    <row r="6699" spans="1:4" x14ac:dyDescent="0.35">
      <c r="A6699" s="16" t="s">
        <v>5948</v>
      </c>
      <c r="B6699">
        <v>0</v>
      </c>
      <c r="C6699">
        <v>0</v>
      </c>
      <c r="D6699">
        <v>0</v>
      </c>
    </row>
    <row r="6700" spans="1:4" x14ac:dyDescent="0.35">
      <c r="A6700" s="16" t="s">
        <v>5949</v>
      </c>
      <c r="B6700">
        <v>0</v>
      </c>
      <c r="C6700">
        <v>4.5300000000000002E-3</v>
      </c>
      <c r="D6700">
        <v>0</v>
      </c>
    </row>
    <row r="6701" spans="1:4" x14ac:dyDescent="0.35">
      <c r="A6701" s="16" t="s">
        <v>5950</v>
      </c>
      <c r="B6701">
        <v>0</v>
      </c>
      <c r="C6701">
        <v>2.7100000000000002E-3</v>
      </c>
      <c r="D6701">
        <v>0</v>
      </c>
    </row>
    <row r="6702" spans="1:4" x14ac:dyDescent="0.35">
      <c r="A6702" s="16" t="s">
        <v>5951</v>
      </c>
      <c r="B6702">
        <v>0.17</v>
      </c>
      <c r="C6702">
        <v>1.7</v>
      </c>
      <c r="D6702">
        <v>0</v>
      </c>
    </row>
    <row r="6703" spans="1:4" x14ac:dyDescent="0.35">
      <c r="A6703" s="16" t="s">
        <v>5952</v>
      </c>
      <c r="B6703">
        <v>0.25</v>
      </c>
      <c r="C6703">
        <v>3.3367100000000001</v>
      </c>
      <c r="D6703">
        <v>0</v>
      </c>
    </row>
    <row r="6704" spans="1:4" x14ac:dyDescent="0.35">
      <c r="A6704" s="16" t="s">
        <v>5953</v>
      </c>
      <c r="B6704">
        <v>0.21</v>
      </c>
      <c r="C6704">
        <v>0.20699999999999999</v>
      </c>
      <c r="D6704">
        <v>0</v>
      </c>
    </row>
    <row r="6705" spans="1:4" x14ac:dyDescent="0.35">
      <c r="A6705" s="16" t="s">
        <v>5954</v>
      </c>
      <c r="B6705">
        <v>0</v>
      </c>
      <c r="C6705">
        <v>4.5300000000000002E-3</v>
      </c>
      <c r="D6705">
        <v>0</v>
      </c>
    </row>
    <row r="6706" spans="1:4" x14ac:dyDescent="0.35">
      <c r="A6706" s="16" t="s">
        <v>5955</v>
      </c>
      <c r="B6706">
        <v>0</v>
      </c>
      <c r="C6706">
        <v>0</v>
      </c>
      <c r="D6706">
        <v>0</v>
      </c>
    </row>
    <row r="6707" spans="1:4" x14ac:dyDescent="0.35">
      <c r="A6707" s="16">
        <v>101072</v>
      </c>
      <c r="B6707">
        <v>0.6633</v>
      </c>
      <c r="C6707">
        <v>4.5830000000000003E-2</v>
      </c>
      <c r="D6707">
        <v>4.5830000000000003E-2</v>
      </c>
    </row>
    <row r="6708" spans="1:4" x14ac:dyDescent="0.35">
      <c r="A6708" s="16" t="s">
        <v>5956</v>
      </c>
      <c r="B6708">
        <v>0</v>
      </c>
      <c r="C6708">
        <v>0</v>
      </c>
      <c r="D6708">
        <v>0</v>
      </c>
    </row>
    <row r="6709" spans="1:4" x14ac:dyDescent="0.35">
      <c r="A6709" s="16" t="s">
        <v>5957</v>
      </c>
      <c r="B6709">
        <v>1.0832999999999999</v>
      </c>
      <c r="C6709">
        <v>3.5000000000000003E-2</v>
      </c>
      <c r="D6709">
        <v>3.5000000000000003E-2</v>
      </c>
    </row>
    <row r="6710" spans="1:4" x14ac:dyDescent="0.35">
      <c r="A6710" s="16">
        <v>104266</v>
      </c>
      <c r="B6710">
        <v>0.26700000000000002</v>
      </c>
      <c r="C6710">
        <v>0.12544</v>
      </c>
      <c r="D6710">
        <v>0.12544</v>
      </c>
    </row>
    <row r="6711" spans="1:4" x14ac:dyDescent="0.35">
      <c r="A6711" s="16" t="s">
        <v>5958</v>
      </c>
      <c r="B6711">
        <v>1.0832999999999999</v>
      </c>
      <c r="C6711">
        <v>3.6670000000000001E-2</v>
      </c>
      <c r="D6711">
        <v>3.6670000000000001E-2</v>
      </c>
    </row>
    <row r="6712" spans="1:4" x14ac:dyDescent="0.35">
      <c r="A6712" s="16" t="s">
        <v>5959</v>
      </c>
      <c r="B6712">
        <v>0.16700000000000001</v>
      </c>
      <c r="C6712">
        <v>2.5</v>
      </c>
      <c r="D6712">
        <v>0</v>
      </c>
    </row>
    <row r="6713" spans="1:4" x14ac:dyDescent="0.35">
      <c r="A6713" s="16" t="s">
        <v>5960</v>
      </c>
      <c r="B6713">
        <v>0.16700000000000001</v>
      </c>
      <c r="C6713">
        <v>0.60729999999999995</v>
      </c>
      <c r="D6713">
        <v>0</v>
      </c>
    </row>
    <row r="6714" spans="1:4" x14ac:dyDescent="0.35">
      <c r="A6714" s="16">
        <v>100369</v>
      </c>
      <c r="B6714">
        <v>0.58330000000000004</v>
      </c>
      <c r="C6714">
        <v>4.5019999999999998E-2</v>
      </c>
      <c r="D6714">
        <v>4.5019999999999998E-2</v>
      </c>
    </row>
    <row r="6715" spans="1:4" x14ac:dyDescent="0.35">
      <c r="A6715" s="16">
        <v>103970</v>
      </c>
      <c r="B6715">
        <v>0.92300000000000004</v>
      </c>
      <c r="C6715">
        <v>0.13339000000000001</v>
      </c>
      <c r="D6715">
        <v>0.13311999999999999</v>
      </c>
    </row>
    <row r="6716" spans="1:4" x14ac:dyDescent="0.35">
      <c r="A6716" s="16" t="s">
        <v>5961</v>
      </c>
      <c r="B6716">
        <v>0.58030000000000004</v>
      </c>
      <c r="C6716">
        <v>2.2960000000000001E-2</v>
      </c>
      <c r="D6716">
        <v>2.2960000000000001E-2</v>
      </c>
    </row>
    <row r="6717" spans="1:4" x14ac:dyDescent="0.35">
      <c r="A6717" s="16" t="s">
        <v>5962</v>
      </c>
      <c r="B6717">
        <v>0</v>
      </c>
      <c r="C6717">
        <v>2.7100000000000002E-3</v>
      </c>
      <c r="D6717">
        <v>0</v>
      </c>
    </row>
    <row r="6718" spans="1:4" x14ac:dyDescent="0.35">
      <c r="A6718" s="16">
        <v>101050</v>
      </c>
      <c r="B6718">
        <v>0</v>
      </c>
      <c r="C6718">
        <v>8.3300000000000006E-3</v>
      </c>
      <c r="D6718">
        <v>8.3300000000000006E-3</v>
      </c>
    </row>
    <row r="6719" spans="1:4" x14ac:dyDescent="0.35">
      <c r="A6719" s="16" t="s">
        <v>5963</v>
      </c>
      <c r="B6719">
        <v>0.75</v>
      </c>
      <c r="C6719">
        <v>2.1669999999999998E-2</v>
      </c>
      <c r="D6719">
        <v>2.1669999999999998E-2</v>
      </c>
    </row>
    <row r="6720" spans="1:4" x14ac:dyDescent="0.35">
      <c r="A6720" s="16">
        <v>103903</v>
      </c>
      <c r="B6720">
        <v>0</v>
      </c>
      <c r="C6720">
        <v>1.4770099999999999</v>
      </c>
      <c r="D6720">
        <v>0</v>
      </c>
    </row>
    <row r="6721" spans="1:4" x14ac:dyDescent="0.35">
      <c r="A6721" s="16" t="s">
        <v>5964</v>
      </c>
      <c r="B6721">
        <v>0</v>
      </c>
      <c r="C6721">
        <v>0</v>
      </c>
      <c r="D6721">
        <v>0</v>
      </c>
    </row>
    <row r="6722" spans="1:4" x14ac:dyDescent="0.35">
      <c r="A6722" s="16" t="s">
        <v>5965</v>
      </c>
      <c r="B6722">
        <v>0</v>
      </c>
      <c r="C6722">
        <v>4.5300000000000002E-3</v>
      </c>
      <c r="D6722">
        <v>0</v>
      </c>
    </row>
    <row r="6723" spans="1:4" x14ac:dyDescent="0.35">
      <c r="A6723" s="16" t="s">
        <v>5966</v>
      </c>
      <c r="B6723">
        <v>0</v>
      </c>
      <c r="C6723">
        <v>4.5300000000000002E-3</v>
      </c>
      <c r="D6723">
        <v>0</v>
      </c>
    </row>
    <row r="6724" spans="1:4" x14ac:dyDescent="0.35">
      <c r="A6724" s="16" t="s">
        <v>5967</v>
      </c>
      <c r="B6724">
        <v>0</v>
      </c>
      <c r="C6724">
        <v>4.5300000000000002E-3</v>
      </c>
      <c r="D6724">
        <v>0</v>
      </c>
    </row>
    <row r="6725" spans="1:4" x14ac:dyDescent="0.35">
      <c r="A6725" s="16" t="s">
        <v>5968</v>
      </c>
      <c r="B6725">
        <v>0.17</v>
      </c>
      <c r="C6725">
        <v>4</v>
      </c>
      <c r="D6725">
        <v>0</v>
      </c>
    </row>
    <row r="6726" spans="1:4" x14ac:dyDescent="0.35">
      <c r="A6726" s="16" t="s">
        <v>5969</v>
      </c>
      <c r="B6726">
        <v>0.21</v>
      </c>
      <c r="C6726">
        <v>0.23</v>
      </c>
      <c r="D6726">
        <v>0</v>
      </c>
    </row>
    <row r="6727" spans="1:4" x14ac:dyDescent="0.35">
      <c r="A6727" s="16" t="s">
        <v>5970</v>
      </c>
      <c r="B6727">
        <v>0</v>
      </c>
      <c r="C6727">
        <v>8.9499999999999996E-3</v>
      </c>
      <c r="D6727">
        <v>8.9499999999999996E-3</v>
      </c>
    </row>
    <row r="6728" spans="1:4" x14ac:dyDescent="0.35">
      <c r="A6728" s="16" t="s">
        <v>5971</v>
      </c>
      <c r="B6728">
        <v>0</v>
      </c>
      <c r="C6728">
        <v>0</v>
      </c>
      <c r="D6728">
        <v>0</v>
      </c>
    </row>
    <row r="6729" spans="1:4" x14ac:dyDescent="0.35">
      <c r="A6729" s="16" t="s">
        <v>5972</v>
      </c>
      <c r="B6729">
        <v>0.33329999999999999</v>
      </c>
      <c r="C6729">
        <v>7.5799999999999999E-3</v>
      </c>
      <c r="D6729">
        <v>7.5799999999999999E-3</v>
      </c>
    </row>
    <row r="6730" spans="1:4" x14ac:dyDescent="0.35">
      <c r="A6730" s="16" t="s">
        <v>5973</v>
      </c>
      <c r="B6730">
        <v>0</v>
      </c>
      <c r="C6730">
        <v>1.54278</v>
      </c>
      <c r="D6730">
        <v>0</v>
      </c>
    </row>
    <row r="6731" spans="1:4" x14ac:dyDescent="0.35">
      <c r="A6731" s="16">
        <v>101599</v>
      </c>
      <c r="B6731">
        <v>0</v>
      </c>
      <c r="C6731">
        <v>0</v>
      </c>
      <c r="D6731">
        <v>0</v>
      </c>
    </row>
    <row r="6732" spans="1:4" x14ac:dyDescent="0.35">
      <c r="A6732" s="16" t="s">
        <v>5974</v>
      </c>
      <c r="B6732">
        <v>0.16700000000000001</v>
      </c>
      <c r="C6732">
        <v>1.4200000000000001E-2</v>
      </c>
      <c r="D6732">
        <v>1.4200000000000001E-2</v>
      </c>
    </row>
    <row r="6733" spans="1:4" x14ac:dyDescent="0.35">
      <c r="A6733" s="16" t="s">
        <v>5975</v>
      </c>
      <c r="B6733">
        <v>0.16700000000000001</v>
      </c>
      <c r="C6733">
        <v>5.5150199999999998</v>
      </c>
      <c r="D6733">
        <v>0</v>
      </c>
    </row>
    <row r="6734" spans="1:4" x14ac:dyDescent="0.35">
      <c r="A6734" s="16" t="s">
        <v>5976</v>
      </c>
      <c r="B6734">
        <v>0.25</v>
      </c>
      <c r="C6734">
        <v>0.33723999999999998</v>
      </c>
      <c r="D6734">
        <v>0</v>
      </c>
    </row>
    <row r="6735" spans="1:4" x14ac:dyDescent="0.35">
      <c r="A6735" s="16" t="s">
        <v>5977</v>
      </c>
      <c r="B6735">
        <v>0.25</v>
      </c>
      <c r="C6735">
        <v>3.52</v>
      </c>
      <c r="D6735">
        <v>0</v>
      </c>
    </row>
    <row r="6736" spans="1:4" x14ac:dyDescent="0.35">
      <c r="A6736" s="16" t="s">
        <v>5978</v>
      </c>
      <c r="B6736">
        <v>0.125</v>
      </c>
      <c r="C6736">
        <v>0.23724000000000001</v>
      </c>
      <c r="D6736">
        <v>0</v>
      </c>
    </row>
    <row r="6737" spans="1:4" x14ac:dyDescent="0.35">
      <c r="A6737" s="16" t="s">
        <v>5979</v>
      </c>
      <c r="B6737">
        <v>0</v>
      </c>
      <c r="C6737">
        <v>4.5300000000000002E-3</v>
      </c>
      <c r="D6737">
        <v>0</v>
      </c>
    </row>
    <row r="6738" spans="1:4" x14ac:dyDescent="0.35">
      <c r="A6738" s="16" t="s">
        <v>5980</v>
      </c>
      <c r="B6738">
        <v>0</v>
      </c>
      <c r="C6738">
        <v>4.5300000000000002E-3</v>
      </c>
      <c r="D6738">
        <v>0</v>
      </c>
    </row>
    <row r="6739" spans="1:4" x14ac:dyDescent="0.35">
      <c r="A6739" s="16" t="s">
        <v>273</v>
      </c>
      <c r="B6739">
        <v>0.185</v>
      </c>
      <c r="C6739">
        <v>0.46500000000000002</v>
      </c>
      <c r="D6739">
        <v>0</v>
      </c>
    </row>
    <row r="6740" spans="1:4" x14ac:dyDescent="0.35">
      <c r="A6740" s="16" t="s">
        <v>5981</v>
      </c>
      <c r="B6740">
        <v>0.17</v>
      </c>
      <c r="C6740">
        <v>3.1813699999999998</v>
      </c>
      <c r="D6740">
        <v>0</v>
      </c>
    </row>
    <row r="6741" spans="1:4" x14ac:dyDescent="0.35">
      <c r="A6741" s="16" t="s">
        <v>5982</v>
      </c>
      <c r="B6741">
        <v>0.25</v>
      </c>
      <c r="C6741">
        <v>3.3</v>
      </c>
      <c r="D6741">
        <v>0</v>
      </c>
    </row>
    <row r="6742" spans="1:4" x14ac:dyDescent="0.35">
      <c r="A6742" s="16" t="s">
        <v>5983</v>
      </c>
      <c r="B6742">
        <v>0.25</v>
      </c>
      <c r="C6742">
        <v>3.6367099999999999</v>
      </c>
      <c r="D6742">
        <v>0</v>
      </c>
    </row>
    <row r="6743" spans="1:4" x14ac:dyDescent="0.35">
      <c r="A6743" s="16" t="s">
        <v>5984</v>
      </c>
      <c r="B6743">
        <v>0.50029999999999997</v>
      </c>
      <c r="C6743">
        <v>1.1390000000000001E-2</v>
      </c>
      <c r="D6743">
        <v>1.1390000000000001E-2</v>
      </c>
    </row>
    <row r="6744" spans="1:4" x14ac:dyDescent="0.35">
      <c r="A6744" s="16" t="s">
        <v>5985</v>
      </c>
      <c r="B6744">
        <v>0.17</v>
      </c>
      <c r="C6744">
        <v>1.5</v>
      </c>
      <c r="D6744">
        <v>0</v>
      </c>
    </row>
    <row r="6745" spans="1:4" x14ac:dyDescent="0.35">
      <c r="A6745" s="16" t="s">
        <v>5986</v>
      </c>
      <c r="B6745">
        <v>0.17</v>
      </c>
      <c r="C6745">
        <v>4.0362400000000003</v>
      </c>
      <c r="D6745">
        <v>0</v>
      </c>
    </row>
    <row r="6746" spans="1:4" x14ac:dyDescent="0.35">
      <c r="A6746" s="16" t="s">
        <v>5987</v>
      </c>
      <c r="B6746">
        <v>0.68030000000000002</v>
      </c>
      <c r="C6746">
        <v>3.9309999999999998E-2</v>
      </c>
      <c r="D6746">
        <v>3.9309999999999998E-2</v>
      </c>
    </row>
    <row r="6747" spans="1:4" x14ac:dyDescent="0.35">
      <c r="A6747" s="16" t="s">
        <v>5988</v>
      </c>
      <c r="B6747">
        <v>0.25</v>
      </c>
      <c r="C6747">
        <v>0.02</v>
      </c>
      <c r="D6747">
        <v>0.02</v>
      </c>
    </row>
    <row r="6748" spans="1:4" x14ac:dyDescent="0.35">
      <c r="A6748" s="16" t="s">
        <v>5989</v>
      </c>
      <c r="B6748">
        <v>0.125</v>
      </c>
      <c r="C6748">
        <v>0.45</v>
      </c>
      <c r="D6748">
        <v>0</v>
      </c>
    </row>
    <row r="6749" spans="1:4" x14ac:dyDescent="0.35">
      <c r="A6749" s="16" t="s">
        <v>5990</v>
      </c>
      <c r="B6749">
        <v>0.17</v>
      </c>
      <c r="C6749">
        <v>1.5226500000000001</v>
      </c>
      <c r="D6749">
        <v>0</v>
      </c>
    </row>
    <row r="6750" spans="1:4" x14ac:dyDescent="0.35">
      <c r="A6750" s="16" t="s">
        <v>5991</v>
      </c>
      <c r="B6750">
        <v>0.16700000000000001</v>
      </c>
      <c r="C6750">
        <v>1.4</v>
      </c>
      <c r="D6750">
        <v>0</v>
      </c>
    </row>
    <row r="6751" spans="1:4" x14ac:dyDescent="0.35">
      <c r="A6751" s="16" t="s">
        <v>5992</v>
      </c>
      <c r="B6751">
        <v>0.16700000000000001</v>
      </c>
      <c r="C6751">
        <v>0.58464000000000005</v>
      </c>
      <c r="D6751">
        <v>0</v>
      </c>
    </row>
    <row r="6752" spans="1:4" x14ac:dyDescent="0.35">
      <c r="A6752" s="16" t="s">
        <v>5993</v>
      </c>
      <c r="B6752">
        <v>0.125</v>
      </c>
      <c r="C6752">
        <v>0.19392999999999999</v>
      </c>
      <c r="D6752">
        <v>0</v>
      </c>
    </row>
    <row r="6753" spans="1:4" x14ac:dyDescent="0.35">
      <c r="A6753" s="16">
        <v>100803</v>
      </c>
      <c r="B6753">
        <v>1.5832999999999999</v>
      </c>
      <c r="C6753">
        <v>8.2519999999999996E-2</v>
      </c>
      <c r="D6753">
        <v>8.2519999999999996E-2</v>
      </c>
    </row>
    <row r="6754" spans="1:4" x14ac:dyDescent="0.35">
      <c r="A6754" s="16" t="s">
        <v>5994</v>
      </c>
      <c r="B6754">
        <v>0</v>
      </c>
      <c r="C6754">
        <v>2.5729999999999999E-2</v>
      </c>
      <c r="D6754">
        <v>0</v>
      </c>
    </row>
    <row r="6755" spans="1:4" x14ac:dyDescent="0.35">
      <c r="A6755" s="16" t="s">
        <v>5995</v>
      </c>
      <c r="B6755">
        <v>1.0732999999999999</v>
      </c>
      <c r="C6755">
        <v>4.8169999999999998E-2</v>
      </c>
      <c r="D6755">
        <v>4.8169999999999998E-2</v>
      </c>
    </row>
    <row r="6756" spans="1:4" x14ac:dyDescent="0.35">
      <c r="A6756" s="16" t="s">
        <v>5996</v>
      </c>
      <c r="B6756">
        <v>2.2499699999999998</v>
      </c>
      <c r="C6756">
        <v>0.18415999999999999</v>
      </c>
      <c r="D6756">
        <v>0.18415999999999999</v>
      </c>
    </row>
    <row r="6757" spans="1:4" x14ac:dyDescent="0.35">
      <c r="A6757" s="16" t="s">
        <v>5997</v>
      </c>
      <c r="B6757">
        <v>0</v>
      </c>
      <c r="C6757">
        <v>4.5300000000000002E-3</v>
      </c>
      <c r="D6757">
        <v>0</v>
      </c>
    </row>
    <row r="6758" spans="1:4" x14ac:dyDescent="0.35">
      <c r="A6758" s="16" t="s">
        <v>5998</v>
      </c>
      <c r="B6758">
        <v>0.125</v>
      </c>
      <c r="C6758">
        <v>1.5181199999999999</v>
      </c>
      <c r="D6758">
        <v>0</v>
      </c>
    </row>
    <row r="6759" spans="1:4" x14ac:dyDescent="0.35">
      <c r="A6759" s="16" t="s">
        <v>5999</v>
      </c>
      <c r="B6759">
        <v>0.125</v>
      </c>
      <c r="C6759">
        <v>0.15831999999999999</v>
      </c>
      <c r="D6759">
        <v>0</v>
      </c>
    </row>
    <row r="6760" spans="1:4" x14ac:dyDescent="0.35">
      <c r="A6760" s="16" t="s">
        <v>6000</v>
      </c>
      <c r="B6760">
        <v>0.125</v>
      </c>
      <c r="C6760">
        <v>0.15</v>
      </c>
      <c r="D6760">
        <v>0</v>
      </c>
    </row>
    <row r="6761" spans="1:4" x14ac:dyDescent="0.35">
      <c r="A6761" s="16" t="s">
        <v>6001</v>
      </c>
      <c r="B6761">
        <v>0.125</v>
      </c>
      <c r="C6761">
        <v>0.18953</v>
      </c>
      <c r="D6761">
        <v>0</v>
      </c>
    </row>
    <row r="6762" spans="1:4" x14ac:dyDescent="0.35">
      <c r="A6762" s="16" t="s">
        <v>6002</v>
      </c>
      <c r="B6762">
        <v>8.3000000000000004E-2</v>
      </c>
      <c r="C6762">
        <v>0.215</v>
      </c>
      <c r="D6762">
        <v>0</v>
      </c>
    </row>
    <row r="6763" spans="1:4" x14ac:dyDescent="0.35">
      <c r="A6763" s="16" t="s">
        <v>6003</v>
      </c>
      <c r="B6763">
        <v>0</v>
      </c>
      <c r="C6763">
        <v>4.5300000000000002E-3</v>
      </c>
      <c r="D6763">
        <v>0</v>
      </c>
    </row>
    <row r="6764" spans="1:4" x14ac:dyDescent="0.35">
      <c r="A6764" s="16" t="s">
        <v>6004</v>
      </c>
      <c r="B6764">
        <v>0</v>
      </c>
      <c r="C6764">
        <v>4.5300000000000002E-3</v>
      </c>
      <c r="D6764">
        <v>0</v>
      </c>
    </row>
    <row r="6765" spans="1:4" x14ac:dyDescent="0.35">
      <c r="A6765" s="16" t="s">
        <v>6005</v>
      </c>
      <c r="B6765">
        <v>0</v>
      </c>
      <c r="C6765">
        <v>4.5300000000000002E-3</v>
      </c>
      <c r="D6765">
        <v>0</v>
      </c>
    </row>
    <row r="6766" spans="1:4" x14ac:dyDescent="0.35">
      <c r="A6766" s="16" t="s">
        <v>6006</v>
      </c>
      <c r="B6766">
        <v>0</v>
      </c>
      <c r="C6766">
        <v>5.4200000000000003E-3</v>
      </c>
      <c r="D6766">
        <v>0</v>
      </c>
    </row>
    <row r="6767" spans="1:4" x14ac:dyDescent="0.35">
      <c r="A6767" s="22">
        <v>44626</v>
      </c>
      <c r="B6767">
        <v>0.16700000000000001</v>
      </c>
      <c r="C6767">
        <v>1.3799999999999999E-3</v>
      </c>
      <c r="D6767">
        <v>1.3799999999999999E-3</v>
      </c>
    </row>
    <row r="6768" spans="1:4" x14ac:dyDescent="0.35">
      <c r="A6768" s="16" t="s">
        <v>6007</v>
      </c>
      <c r="B6768">
        <v>0.6633</v>
      </c>
      <c r="C6768">
        <v>2.4910000000000002E-2</v>
      </c>
      <c r="D6768">
        <v>2.4910000000000002E-2</v>
      </c>
    </row>
    <row r="6769" spans="1:4" x14ac:dyDescent="0.35">
      <c r="A6769" s="16" t="s">
        <v>6008</v>
      </c>
      <c r="B6769">
        <v>0.16700000000000001</v>
      </c>
      <c r="C6769">
        <v>0.45</v>
      </c>
      <c r="D6769">
        <v>0</v>
      </c>
    </row>
    <row r="6770" spans="1:4" x14ac:dyDescent="0.35">
      <c r="A6770" s="16" t="s">
        <v>6009</v>
      </c>
      <c r="B6770">
        <v>0.25</v>
      </c>
      <c r="C6770">
        <v>3.5339999999999998</v>
      </c>
      <c r="D6770">
        <v>0</v>
      </c>
    </row>
    <row r="6771" spans="1:4" x14ac:dyDescent="0.35">
      <c r="A6771" s="16" t="s">
        <v>6010</v>
      </c>
      <c r="B6771">
        <v>0.25</v>
      </c>
      <c r="C6771">
        <v>0.38</v>
      </c>
      <c r="D6771">
        <v>0</v>
      </c>
    </row>
    <row r="6772" spans="1:4" x14ac:dyDescent="0.35">
      <c r="A6772" s="16">
        <v>100100</v>
      </c>
      <c r="B6772">
        <v>0.25</v>
      </c>
      <c r="C6772">
        <v>9.1E-4</v>
      </c>
      <c r="D6772">
        <v>9.1E-4</v>
      </c>
    </row>
    <row r="6773" spans="1:4" x14ac:dyDescent="0.35">
      <c r="A6773" s="16" t="s">
        <v>6011</v>
      </c>
      <c r="B6773">
        <v>0</v>
      </c>
      <c r="C6773">
        <v>4.5300000000000002E-3</v>
      </c>
      <c r="D6773">
        <v>0</v>
      </c>
    </row>
    <row r="6774" spans="1:4" x14ac:dyDescent="0.35">
      <c r="A6774" s="16">
        <v>105109</v>
      </c>
      <c r="B6774">
        <v>0.4153</v>
      </c>
      <c r="C6774">
        <v>5.6669999999999998E-2</v>
      </c>
      <c r="D6774">
        <v>5.6669999999999998E-2</v>
      </c>
    </row>
    <row r="6775" spans="1:4" x14ac:dyDescent="0.35">
      <c r="A6775" s="16" t="s">
        <v>6012</v>
      </c>
      <c r="B6775">
        <v>2</v>
      </c>
      <c r="C6775">
        <v>75</v>
      </c>
      <c r="D6775">
        <v>0</v>
      </c>
    </row>
    <row r="6776" spans="1:4" x14ac:dyDescent="0.35">
      <c r="A6776" s="16" t="s">
        <v>6013</v>
      </c>
      <c r="B6776">
        <v>0.21</v>
      </c>
      <c r="C6776">
        <v>0.65452999999999995</v>
      </c>
      <c r="D6776">
        <v>0</v>
      </c>
    </row>
    <row r="6777" spans="1:4" x14ac:dyDescent="0.35">
      <c r="A6777" s="16" t="s">
        <v>6014</v>
      </c>
      <c r="B6777">
        <v>0.16700000000000001</v>
      </c>
      <c r="C6777">
        <v>4.0733699999999997</v>
      </c>
      <c r="D6777">
        <v>0</v>
      </c>
    </row>
    <row r="6778" spans="1:4" x14ac:dyDescent="0.35">
      <c r="A6778" s="16" t="s">
        <v>6015</v>
      </c>
      <c r="B6778">
        <v>0.125</v>
      </c>
      <c r="C6778">
        <v>0.16</v>
      </c>
      <c r="D6778">
        <v>0</v>
      </c>
    </row>
    <row r="6779" spans="1:4" x14ac:dyDescent="0.35">
      <c r="A6779" s="16" t="s">
        <v>6016</v>
      </c>
      <c r="B6779">
        <v>0</v>
      </c>
      <c r="C6779">
        <v>4.5300000000000002E-3</v>
      </c>
      <c r="D6779">
        <v>0</v>
      </c>
    </row>
    <row r="6780" spans="1:4" x14ac:dyDescent="0.35">
      <c r="A6780" s="16" t="s">
        <v>6017</v>
      </c>
      <c r="B6780">
        <v>0</v>
      </c>
      <c r="C6780">
        <v>4.5300000000000002E-3</v>
      </c>
      <c r="D6780">
        <v>0</v>
      </c>
    </row>
    <row r="6781" spans="1:4" x14ac:dyDescent="0.35">
      <c r="A6781" s="16" t="s">
        <v>6018</v>
      </c>
      <c r="B6781">
        <v>0.17</v>
      </c>
      <c r="C6781">
        <v>1.001E-2</v>
      </c>
      <c r="D6781">
        <v>1.001E-2</v>
      </c>
    </row>
    <row r="6782" spans="1:4" x14ac:dyDescent="0.35">
      <c r="A6782" s="16" t="s">
        <v>6019</v>
      </c>
      <c r="B6782">
        <v>0</v>
      </c>
      <c r="C6782">
        <v>4.5300000000000002E-3</v>
      </c>
      <c r="D6782">
        <v>0</v>
      </c>
    </row>
    <row r="6783" spans="1:4" x14ac:dyDescent="0.35">
      <c r="A6783" s="16" t="s">
        <v>6020</v>
      </c>
      <c r="B6783">
        <v>0</v>
      </c>
      <c r="C6783">
        <v>4.5300000000000002E-3</v>
      </c>
      <c r="D6783">
        <v>0</v>
      </c>
    </row>
    <row r="6784" spans="1:4" x14ac:dyDescent="0.35">
      <c r="A6784" s="16" t="s">
        <v>6021</v>
      </c>
      <c r="B6784">
        <v>0</v>
      </c>
      <c r="C6784">
        <v>1.4679500000000001</v>
      </c>
      <c r="D6784">
        <v>0</v>
      </c>
    </row>
    <row r="6785" spans="1:4" x14ac:dyDescent="0.35">
      <c r="A6785" s="16" t="s">
        <v>6022</v>
      </c>
      <c r="B6785">
        <v>0.125</v>
      </c>
      <c r="C6785">
        <v>0.93971000000000005</v>
      </c>
      <c r="D6785">
        <v>0</v>
      </c>
    </row>
    <row r="6786" spans="1:4" x14ac:dyDescent="0.35">
      <c r="A6786" s="16" t="s">
        <v>6023</v>
      </c>
      <c r="B6786">
        <v>0.25</v>
      </c>
      <c r="C6786">
        <v>4</v>
      </c>
      <c r="D6786">
        <v>0</v>
      </c>
    </row>
    <row r="6787" spans="1:4" x14ac:dyDescent="0.35">
      <c r="A6787" s="16" t="s">
        <v>6024</v>
      </c>
      <c r="B6787">
        <v>0.16700000000000001</v>
      </c>
      <c r="C6787">
        <v>2.00271</v>
      </c>
      <c r="D6787">
        <v>0</v>
      </c>
    </row>
    <row r="6788" spans="1:4" x14ac:dyDescent="0.35">
      <c r="A6788" s="16" t="s">
        <v>6025</v>
      </c>
      <c r="B6788">
        <v>0.21</v>
      </c>
      <c r="C6788">
        <v>0.65</v>
      </c>
      <c r="D6788">
        <v>0</v>
      </c>
    </row>
    <row r="6789" spans="1:4" x14ac:dyDescent="0.35">
      <c r="A6789" s="16" t="s">
        <v>6026</v>
      </c>
      <c r="B6789">
        <v>0.125</v>
      </c>
      <c r="C6789">
        <v>0.17499999999999999</v>
      </c>
      <c r="D6789">
        <v>0</v>
      </c>
    </row>
    <row r="6790" spans="1:4" x14ac:dyDescent="0.35">
      <c r="A6790" s="16" t="s">
        <v>6027</v>
      </c>
      <c r="B6790">
        <v>0.5</v>
      </c>
      <c r="C6790">
        <v>8.3300000000000006E-3</v>
      </c>
      <c r="D6790">
        <v>8.3300000000000006E-3</v>
      </c>
    </row>
    <row r="6791" spans="1:4" x14ac:dyDescent="0.35">
      <c r="A6791" s="16" t="s">
        <v>6028</v>
      </c>
      <c r="B6791">
        <v>0</v>
      </c>
      <c r="C6791">
        <v>4.5300000000000002E-3</v>
      </c>
      <c r="D6791">
        <v>0</v>
      </c>
    </row>
    <row r="6792" spans="1:4" x14ac:dyDescent="0.35">
      <c r="A6792" s="16" t="s">
        <v>6029</v>
      </c>
      <c r="B6792">
        <v>0.1</v>
      </c>
      <c r="C6792">
        <v>4.7919999999999997E-2</v>
      </c>
      <c r="D6792">
        <v>4.7919999999999997E-2</v>
      </c>
    </row>
    <row r="6793" spans="1:4" x14ac:dyDescent="0.35">
      <c r="A6793" s="16" t="s">
        <v>6030</v>
      </c>
      <c r="B6793">
        <v>0.82330000000000003</v>
      </c>
      <c r="C6793">
        <v>0.10920000000000001</v>
      </c>
      <c r="D6793">
        <v>0.10920000000000001</v>
      </c>
    </row>
    <row r="6794" spans="1:4" x14ac:dyDescent="0.35">
      <c r="A6794" s="16" t="s">
        <v>6031</v>
      </c>
      <c r="B6794">
        <v>0</v>
      </c>
      <c r="C6794">
        <v>4.5300000000000002E-3</v>
      </c>
      <c r="D6794">
        <v>0</v>
      </c>
    </row>
    <row r="6795" spans="1:4" x14ac:dyDescent="0.35">
      <c r="A6795" s="16" t="s">
        <v>6032</v>
      </c>
      <c r="B6795">
        <v>0.16700000000000001</v>
      </c>
      <c r="C6795">
        <v>2.5</v>
      </c>
      <c r="D6795">
        <v>0</v>
      </c>
    </row>
    <row r="6796" spans="1:4" x14ac:dyDescent="0.35">
      <c r="A6796" s="16" t="s">
        <v>6033</v>
      </c>
      <c r="B6796">
        <v>0.125</v>
      </c>
      <c r="C6796">
        <v>0.26374999999999998</v>
      </c>
      <c r="D6796">
        <v>0</v>
      </c>
    </row>
    <row r="6797" spans="1:4" x14ac:dyDescent="0.35">
      <c r="A6797" s="16" t="s">
        <v>6034</v>
      </c>
      <c r="B6797">
        <v>0.25</v>
      </c>
      <c r="C6797">
        <v>8</v>
      </c>
      <c r="D6797">
        <v>0</v>
      </c>
    </row>
    <row r="6798" spans="1:4" x14ac:dyDescent="0.35">
      <c r="A6798" s="16" t="s">
        <v>6035</v>
      </c>
      <c r="B6798">
        <v>0</v>
      </c>
      <c r="C6798">
        <v>0</v>
      </c>
      <c r="D6798">
        <v>0</v>
      </c>
    </row>
    <row r="6799" spans="1:4" x14ac:dyDescent="0.35">
      <c r="A6799" s="16">
        <v>104789</v>
      </c>
      <c r="B6799">
        <v>0</v>
      </c>
      <c r="C6799">
        <v>8.3300000000000006E-3</v>
      </c>
      <c r="D6799">
        <v>0</v>
      </c>
    </row>
    <row r="6800" spans="1:4" x14ac:dyDescent="0.35">
      <c r="A6800" s="16" t="s">
        <v>6036</v>
      </c>
      <c r="B6800">
        <v>0.75</v>
      </c>
      <c r="C6800">
        <v>2.1669999999999998E-2</v>
      </c>
      <c r="D6800">
        <v>2.1669999999999998E-2</v>
      </c>
    </row>
    <row r="6801" spans="1:4" x14ac:dyDescent="0.35">
      <c r="A6801" s="16" t="s">
        <v>6037</v>
      </c>
      <c r="B6801">
        <v>0</v>
      </c>
      <c r="C6801">
        <v>4.5300000000000002E-3</v>
      </c>
      <c r="D6801">
        <v>0</v>
      </c>
    </row>
    <row r="6802" spans="1:4" x14ac:dyDescent="0.35">
      <c r="A6802" s="16" t="s">
        <v>6038</v>
      </c>
      <c r="B6802">
        <v>0</v>
      </c>
      <c r="C6802">
        <v>4.5300000000000002E-3</v>
      </c>
      <c r="D6802">
        <v>0</v>
      </c>
    </row>
    <row r="6803" spans="1:4" x14ac:dyDescent="0.35">
      <c r="A6803" s="16">
        <v>99094</v>
      </c>
      <c r="B6803">
        <v>0.35</v>
      </c>
      <c r="C6803">
        <v>4.1492899999999997</v>
      </c>
      <c r="D6803">
        <v>0</v>
      </c>
    </row>
    <row r="6804" spans="1:4" x14ac:dyDescent="0.35">
      <c r="A6804" s="16" t="s">
        <v>6039</v>
      </c>
      <c r="B6804">
        <v>8.3000000000000004E-2</v>
      </c>
      <c r="C6804">
        <v>6.0000000000000001E-3</v>
      </c>
      <c r="D6804">
        <v>0</v>
      </c>
    </row>
    <row r="6805" spans="1:4" x14ac:dyDescent="0.35">
      <c r="A6805" s="16" t="s">
        <v>6040</v>
      </c>
      <c r="B6805">
        <v>0.16700000000000001</v>
      </c>
      <c r="C6805">
        <v>0.35</v>
      </c>
      <c r="D6805">
        <v>0</v>
      </c>
    </row>
    <row r="6806" spans="1:4" x14ac:dyDescent="0.35">
      <c r="A6806" s="16" t="s">
        <v>6041</v>
      </c>
      <c r="B6806">
        <v>0</v>
      </c>
      <c r="C6806">
        <v>1.8329999999999999E-2</v>
      </c>
      <c r="D6806">
        <v>1.8329999999999999E-2</v>
      </c>
    </row>
    <row r="6807" spans="1:4" x14ac:dyDescent="0.35">
      <c r="A6807" s="16" t="s">
        <v>6042</v>
      </c>
      <c r="B6807">
        <v>0.74329999999999996</v>
      </c>
      <c r="C6807">
        <v>2.6169999999999999E-2</v>
      </c>
      <c r="D6807">
        <v>2.6169999999999999E-2</v>
      </c>
    </row>
    <row r="6808" spans="1:4" x14ac:dyDescent="0.35">
      <c r="A6808" s="16" t="s">
        <v>6043</v>
      </c>
      <c r="B6808">
        <v>0</v>
      </c>
      <c r="C6808">
        <v>1.4</v>
      </c>
      <c r="D6808">
        <v>0</v>
      </c>
    </row>
    <row r="6809" spans="1:4" x14ac:dyDescent="0.35">
      <c r="A6809" s="16" t="s">
        <v>6044</v>
      </c>
      <c r="B6809">
        <v>0.1</v>
      </c>
      <c r="C6809">
        <v>0.02</v>
      </c>
      <c r="D6809">
        <v>0.02</v>
      </c>
    </row>
    <row r="6810" spans="1:4" x14ac:dyDescent="0.35">
      <c r="A6810" s="16" t="s">
        <v>6045</v>
      </c>
      <c r="B6810">
        <v>0</v>
      </c>
      <c r="C6810">
        <v>4.5300000000000002E-3</v>
      </c>
      <c r="D6810">
        <v>0</v>
      </c>
    </row>
    <row r="6811" spans="1:4" x14ac:dyDescent="0.35">
      <c r="A6811" s="16" t="s">
        <v>6046</v>
      </c>
      <c r="B6811">
        <v>0</v>
      </c>
      <c r="C6811">
        <v>8.8999999999999995E-4</v>
      </c>
      <c r="D6811">
        <v>0</v>
      </c>
    </row>
    <row r="6812" spans="1:4" x14ac:dyDescent="0.35">
      <c r="A6812" s="16" t="s">
        <v>6047</v>
      </c>
      <c r="B6812">
        <v>0</v>
      </c>
      <c r="C6812">
        <v>4.5300000000000002E-3</v>
      </c>
      <c r="D6812">
        <v>0</v>
      </c>
    </row>
    <row r="6813" spans="1:4" x14ac:dyDescent="0.35">
      <c r="A6813" s="16" t="s">
        <v>6048</v>
      </c>
      <c r="B6813">
        <v>0</v>
      </c>
      <c r="C6813">
        <v>0</v>
      </c>
      <c r="D6813">
        <v>0</v>
      </c>
    </row>
    <row r="6814" spans="1:4" x14ac:dyDescent="0.35">
      <c r="A6814" s="16" t="s">
        <v>6049</v>
      </c>
      <c r="B6814">
        <v>0</v>
      </c>
      <c r="C6814">
        <v>8.3300000000000006E-3</v>
      </c>
      <c r="D6814">
        <v>0</v>
      </c>
    </row>
    <row r="6815" spans="1:4" x14ac:dyDescent="0.35">
      <c r="A6815" s="16" t="s">
        <v>6050</v>
      </c>
      <c r="B6815">
        <v>0.16700000000000001</v>
      </c>
      <c r="C6815">
        <v>0.19900000000000001</v>
      </c>
      <c r="D6815">
        <v>0</v>
      </c>
    </row>
    <row r="6816" spans="1:4" x14ac:dyDescent="0.35">
      <c r="A6816" s="16" t="s">
        <v>6051</v>
      </c>
      <c r="B6816">
        <v>0.17</v>
      </c>
      <c r="C6816">
        <v>2.52</v>
      </c>
      <c r="D6816">
        <v>0</v>
      </c>
    </row>
    <row r="6817" spans="1:4" x14ac:dyDescent="0.35">
      <c r="A6817" s="16" t="s">
        <v>6052</v>
      </c>
      <c r="B6817">
        <v>0.17</v>
      </c>
      <c r="C6817">
        <v>1.61249</v>
      </c>
      <c r="D6817">
        <v>0</v>
      </c>
    </row>
    <row r="6818" spans="1:4" x14ac:dyDescent="0.35">
      <c r="A6818" s="16" t="s">
        <v>6053</v>
      </c>
      <c r="B6818">
        <v>0.17</v>
      </c>
      <c r="C6818">
        <v>1.5</v>
      </c>
      <c r="D6818">
        <v>0</v>
      </c>
    </row>
    <row r="6819" spans="1:4" x14ac:dyDescent="0.35">
      <c r="A6819" s="16" t="s">
        <v>6054</v>
      </c>
      <c r="B6819">
        <v>0.17</v>
      </c>
      <c r="C6819">
        <v>1.87591</v>
      </c>
      <c r="D6819">
        <v>0</v>
      </c>
    </row>
    <row r="6820" spans="1:4" x14ac:dyDescent="0.35">
      <c r="A6820" s="16" t="s">
        <v>6055</v>
      </c>
      <c r="B6820">
        <v>0.16700000000000001</v>
      </c>
      <c r="C6820">
        <v>6.4132400000000001</v>
      </c>
      <c r="D6820">
        <v>0</v>
      </c>
    </row>
    <row r="6821" spans="1:4" x14ac:dyDescent="0.35">
      <c r="A6821" s="16" t="s">
        <v>271</v>
      </c>
      <c r="B6821">
        <v>0.125</v>
      </c>
      <c r="C6821">
        <v>6.6669999999999993E-2</v>
      </c>
      <c r="D6821">
        <v>0</v>
      </c>
    </row>
    <row r="6822" spans="1:4" x14ac:dyDescent="0.35">
      <c r="A6822" s="16" t="s">
        <v>6056</v>
      </c>
      <c r="B6822">
        <v>0.1</v>
      </c>
      <c r="C6822">
        <v>0.11111</v>
      </c>
      <c r="D6822">
        <v>0.11111</v>
      </c>
    </row>
    <row r="6823" spans="1:4" x14ac:dyDescent="0.35">
      <c r="A6823" s="16" t="s">
        <v>6057</v>
      </c>
      <c r="B6823">
        <v>0</v>
      </c>
      <c r="C6823">
        <v>4.5300000000000002E-3</v>
      </c>
      <c r="D6823">
        <v>0</v>
      </c>
    </row>
    <row r="6824" spans="1:4" x14ac:dyDescent="0.35">
      <c r="A6824" s="16" t="s">
        <v>6058</v>
      </c>
      <c r="B6824">
        <v>0</v>
      </c>
      <c r="C6824">
        <v>4.5300000000000002E-3</v>
      </c>
      <c r="D6824">
        <v>0</v>
      </c>
    </row>
    <row r="6825" spans="1:4" x14ac:dyDescent="0.35">
      <c r="A6825" s="16" t="s">
        <v>6059</v>
      </c>
      <c r="B6825">
        <v>0</v>
      </c>
      <c r="C6825">
        <v>4.5300000000000002E-3</v>
      </c>
      <c r="D6825">
        <v>0</v>
      </c>
    </row>
    <row r="6826" spans="1:4" x14ac:dyDescent="0.35">
      <c r="A6826" s="16" t="s">
        <v>6060</v>
      </c>
      <c r="B6826">
        <v>0</v>
      </c>
      <c r="C6826">
        <v>0.03</v>
      </c>
      <c r="D6826">
        <v>0</v>
      </c>
    </row>
    <row r="6827" spans="1:4" x14ac:dyDescent="0.35">
      <c r="A6827" s="16" t="s">
        <v>6061</v>
      </c>
      <c r="B6827">
        <v>0</v>
      </c>
      <c r="C6827">
        <v>7.2399999999999999E-3</v>
      </c>
      <c r="D6827">
        <v>0</v>
      </c>
    </row>
    <row r="6828" spans="1:4" x14ac:dyDescent="0.35">
      <c r="A6828" s="16" t="s">
        <v>6062</v>
      </c>
      <c r="B6828">
        <v>0.17</v>
      </c>
      <c r="C6828">
        <v>2</v>
      </c>
      <c r="D6828">
        <v>0</v>
      </c>
    </row>
    <row r="6829" spans="1:4" x14ac:dyDescent="0.35">
      <c r="A6829" s="16" t="s">
        <v>6063</v>
      </c>
      <c r="B6829">
        <v>0.17</v>
      </c>
      <c r="C6829">
        <v>3.0135900000000002</v>
      </c>
      <c r="D6829">
        <v>0</v>
      </c>
    </row>
    <row r="6830" spans="1:4" x14ac:dyDescent="0.35">
      <c r="A6830" s="16" t="s">
        <v>6064</v>
      </c>
      <c r="B6830">
        <v>0.16700000000000001</v>
      </c>
      <c r="C6830">
        <v>2.5887799999999999</v>
      </c>
      <c r="D6830">
        <v>0</v>
      </c>
    </row>
    <row r="6831" spans="1:4" x14ac:dyDescent="0.35">
      <c r="A6831" s="16" t="s">
        <v>6065</v>
      </c>
      <c r="B6831">
        <v>0.6633</v>
      </c>
      <c r="C6831">
        <v>2.1940000000000001E-2</v>
      </c>
      <c r="D6831">
        <v>2.1940000000000001E-2</v>
      </c>
    </row>
    <row r="6832" spans="1:4" x14ac:dyDescent="0.35">
      <c r="A6832" s="16">
        <v>100535</v>
      </c>
      <c r="B6832">
        <v>0.25</v>
      </c>
      <c r="C6832">
        <v>6.9059999999999996E-2</v>
      </c>
      <c r="D6832">
        <v>6.9059999999999996E-2</v>
      </c>
    </row>
    <row r="6833" spans="1:4" x14ac:dyDescent="0.35">
      <c r="A6833" s="16" t="s">
        <v>6066</v>
      </c>
      <c r="B6833">
        <v>0</v>
      </c>
      <c r="C6833">
        <v>1.47519</v>
      </c>
      <c r="D6833">
        <v>0</v>
      </c>
    </row>
    <row r="6834" spans="1:4" x14ac:dyDescent="0.35">
      <c r="A6834" s="16" t="s">
        <v>6067</v>
      </c>
      <c r="B6834">
        <v>0</v>
      </c>
      <c r="C6834">
        <v>5.0689999999999999E-2</v>
      </c>
      <c r="D6834">
        <v>5.0689999999999999E-2</v>
      </c>
    </row>
    <row r="6835" spans="1:4" x14ac:dyDescent="0.35">
      <c r="A6835" s="16" t="s">
        <v>6068</v>
      </c>
      <c r="B6835">
        <v>0.16667000000000001</v>
      </c>
      <c r="C6835">
        <v>1.917E-2</v>
      </c>
      <c r="D6835">
        <v>1.917E-2</v>
      </c>
    </row>
    <row r="6836" spans="1:4" x14ac:dyDescent="0.35">
      <c r="A6836" s="16" t="s">
        <v>6069</v>
      </c>
      <c r="B6836">
        <v>0.185</v>
      </c>
      <c r="C6836">
        <v>0.85994999999999999</v>
      </c>
      <c r="D6836">
        <v>0</v>
      </c>
    </row>
    <row r="6837" spans="1:4" x14ac:dyDescent="0.35">
      <c r="A6837" s="16" t="s">
        <v>6070</v>
      </c>
      <c r="B6837">
        <v>0.125</v>
      </c>
      <c r="C6837">
        <v>0.26</v>
      </c>
      <c r="D6837">
        <v>0</v>
      </c>
    </row>
    <row r="6838" spans="1:4" x14ac:dyDescent="0.35">
      <c r="A6838" s="16" t="s">
        <v>6071</v>
      </c>
      <c r="B6838">
        <v>0.125</v>
      </c>
      <c r="C6838">
        <v>1.5</v>
      </c>
      <c r="D6838">
        <v>0</v>
      </c>
    </row>
    <row r="6839" spans="1:4" x14ac:dyDescent="0.35">
      <c r="A6839" s="16" t="s">
        <v>6072</v>
      </c>
      <c r="B6839">
        <v>0.125</v>
      </c>
      <c r="C6839">
        <v>2</v>
      </c>
      <c r="D6839">
        <v>0</v>
      </c>
    </row>
    <row r="6840" spans="1:4" x14ac:dyDescent="0.35">
      <c r="A6840" s="16" t="s">
        <v>6073</v>
      </c>
      <c r="B6840">
        <v>0.16700000000000001</v>
      </c>
      <c r="C6840">
        <v>6</v>
      </c>
      <c r="D6840">
        <v>0</v>
      </c>
    </row>
    <row r="6841" spans="1:4" x14ac:dyDescent="0.35">
      <c r="A6841" s="16" t="s">
        <v>6074</v>
      </c>
      <c r="B6841">
        <v>0.16700000000000001</v>
      </c>
      <c r="C6841">
        <v>0.57796999999999998</v>
      </c>
      <c r="D6841">
        <v>0</v>
      </c>
    </row>
    <row r="6842" spans="1:4" x14ac:dyDescent="0.35">
      <c r="A6842" s="16" t="s">
        <v>27</v>
      </c>
      <c r="B6842">
        <v>0.125</v>
      </c>
      <c r="C6842">
        <v>9.8599999999999993E-2</v>
      </c>
      <c r="D6842">
        <v>0</v>
      </c>
    </row>
    <row r="6843" spans="1:4" x14ac:dyDescent="0.35">
      <c r="A6843" s="16" t="s">
        <v>52</v>
      </c>
      <c r="B6843">
        <v>0.125</v>
      </c>
      <c r="C6843">
        <v>0.19023999999999999</v>
      </c>
      <c r="D6843">
        <v>0</v>
      </c>
    </row>
    <row r="6844" spans="1:4" x14ac:dyDescent="0.35">
      <c r="A6844" s="16" t="s">
        <v>6075</v>
      </c>
      <c r="B6844">
        <v>0</v>
      </c>
      <c r="C6844">
        <v>4.5300000000000002E-3</v>
      </c>
      <c r="D6844">
        <v>0</v>
      </c>
    </row>
    <row r="6845" spans="1:4" x14ac:dyDescent="0.35">
      <c r="A6845" s="16" t="s">
        <v>6076</v>
      </c>
      <c r="B6845">
        <v>0</v>
      </c>
      <c r="C6845">
        <v>6.3400000000000001E-3</v>
      </c>
      <c r="D6845">
        <v>0</v>
      </c>
    </row>
    <row r="6846" spans="1:4" x14ac:dyDescent="0.35">
      <c r="A6846" s="16" t="s">
        <v>6077</v>
      </c>
      <c r="B6846">
        <v>0.185</v>
      </c>
      <c r="C6846">
        <v>0.85541999999999996</v>
      </c>
      <c r="D6846">
        <v>0</v>
      </c>
    </row>
    <row r="6847" spans="1:4" x14ac:dyDescent="0.35">
      <c r="A6847" s="16" t="s">
        <v>6078</v>
      </c>
      <c r="B6847">
        <v>0.17</v>
      </c>
      <c r="C6847">
        <v>1.27718</v>
      </c>
      <c r="D6847">
        <v>0</v>
      </c>
    </row>
    <row r="6848" spans="1:4" x14ac:dyDescent="0.35">
      <c r="A6848" s="16" t="s">
        <v>6079</v>
      </c>
      <c r="B6848">
        <v>0.25</v>
      </c>
      <c r="C6848">
        <v>3.5339999999999998</v>
      </c>
      <c r="D6848">
        <v>0</v>
      </c>
    </row>
    <row r="6849" spans="1:4" x14ac:dyDescent="0.35">
      <c r="A6849" s="16" t="s">
        <v>96</v>
      </c>
      <c r="B6849">
        <v>0.125</v>
      </c>
      <c r="C6849">
        <v>0.21704999999999999</v>
      </c>
      <c r="D6849">
        <v>0</v>
      </c>
    </row>
    <row r="6850" spans="1:4" x14ac:dyDescent="0.35">
      <c r="A6850" s="22">
        <v>44726</v>
      </c>
      <c r="B6850">
        <v>0.9103</v>
      </c>
      <c r="C6850">
        <v>7.9000000000000008E-3</v>
      </c>
      <c r="D6850">
        <v>7.9000000000000008E-3</v>
      </c>
    </row>
    <row r="6851" spans="1:4" x14ac:dyDescent="0.35">
      <c r="A6851" s="16" t="s">
        <v>6080</v>
      </c>
      <c r="B6851">
        <v>0.74329999999999996</v>
      </c>
      <c r="C6851">
        <v>0.02</v>
      </c>
      <c r="D6851">
        <v>0.02</v>
      </c>
    </row>
    <row r="6852" spans="1:4" x14ac:dyDescent="0.35">
      <c r="A6852" s="16" t="s">
        <v>6081</v>
      </c>
      <c r="B6852">
        <v>0</v>
      </c>
      <c r="C6852">
        <v>0</v>
      </c>
      <c r="D6852">
        <v>0</v>
      </c>
    </row>
    <row r="6853" spans="1:4" x14ac:dyDescent="0.35">
      <c r="A6853" s="16" t="s">
        <v>6082</v>
      </c>
      <c r="B6853">
        <v>0</v>
      </c>
      <c r="C6853">
        <v>0</v>
      </c>
      <c r="D6853">
        <v>0</v>
      </c>
    </row>
    <row r="6854" spans="1:4" x14ac:dyDescent="0.35">
      <c r="A6854" s="16" t="s">
        <v>6083</v>
      </c>
      <c r="B6854">
        <v>0.21</v>
      </c>
      <c r="C6854">
        <v>0.90434000000000003</v>
      </c>
      <c r="D6854">
        <v>0</v>
      </c>
    </row>
    <row r="6855" spans="1:4" x14ac:dyDescent="0.35">
      <c r="A6855" s="16" t="s">
        <v>6084</v>
      </c>
      <c r="B6855">
        <v>0</v>
      </c>
      <c r="C6855">
        <v>0</v>
      </c>
      <c r="D6855">
        <v>0</v>
      </c>
    </row>
    <row r="6856" spans="1:4" x14ac:dyDescent="0.35">
      <c r="A6856" s="16" t="s">
        <v>6085</v>
      </c>
      <c r="B6856">
        <v>0.33</v>
      </c>
      <c r="C6856">
        <v>2.316E-2</v>
      </c>
      <c r="D6856">
        <v>2.316E-2</v>
      </c>
    </row>
    <row r="6857" spans="1:4" x14ac:dyDescent="0.35">
      <c r="A6857" s="16" t="s">
        <v>6086</v>
      </c>
      <c r="B6857">
        <v>0.05</v>
      </c>
      <c r="C6857">
        <v>0.11075</v>
      </c>
      <c r="D6857">
        <v>0.11075</v>
      </c>
    </row>
    <row r="6858" spans="1:4" x14ac:dyDescent="0.35">
      <c r="A6858" s="16" t="s">
        <v>6087</v>
      </c>
      <c r="B6858">
        <v>0</v>
      </c>
      <c r="C6858">
        <v>4.5300000000000002E-3</v>
      </c>
      <c r="D6858">
        <v>0</v>
      </c>
    </row>
    <row r="6859" spans="1:4" x14ac:dyDescent="0.35">
      <c r="A6859" s="16" t="s">
        <v>6088</v>
      </c>
      <c r="B6859">
        <v>0.125</v>
      </c>
      <c r="C6859">
        <v>0.51629999999999998</v>
      </c>
      <c r="D6859">
        <v>0</v>
      </c>
    </row>
    <row r="6860" spans="1:4" x14ac:dyDescent="0.35">
      <c r="A6860" s="16" t="s">
        <v>90</v>
      </c>
      <c r="B6860">
        <v>0.125</v>
      </c>
      <c r="C6860">
        <v>0.05</v>
      </c>
      <c r="D6860">
        <v>0</v>
      </c>
    </row>
    <row r="6861" spans="1:4" x14ac:dyDescent="0.35">
      <c r="A6861" s="16" t="s">
        <v>6089</v>
      </c>
      <c r="B6861">
        <v>0.125</v>
      </c>
      <c r="C6861">
        <v>0.14541999999999999</v>
      </c>
      <c r="D6861">
        <v>0</v>
      </c>
    </row>
    <row r="6862" spans="1:4" x14ac:dyDescent="0.35">
      <c r="A6862" s="16" t="s">
        <v>6090</v>
      </c>
      <c r="B6862">
        <v>0.1</v>
      </c>
      <c r="C6862">
        <v>3.3329999999999999E-2</v>
      </c>
      <c r="D6862">
        <v>3.3329999999999999E-2</v>
      </c>
    </row>
    <row r="6863" spans="1:4" x14ac:dyDescent="0.35">
      <c r="A6863" s="16" t="s">
        <v>6091</v>
      </c>
      <c r="B6863">
        <v>0.5</v>
      </c>
      <c r="C6863">
        <v>4.1599999999999996E-3</v>
      </c>
      <c r="D6863">
        <v>4.1599999999999996E-3</v>
      </c>
    </row>
    <row r="6864" spans="1:4" x14ac:dyDescent="0.35">
      <c r="A6864" s="16" t="s">
        <v>6092</v>
      </c>
      <c r="B6864">
        <v>0</v>
      </c>
      <c r="C6864">
        <v>4.5300000000000002E-3</v>
      </c>
      <c r="D6864">
        <v>0</v>
      </c>
    </row>
    <row r="6865" spans="1:4" x14ac:dyDescent="0.35">
      <c r="A6865" s="16" t="s">
        <v>6093</v>
      </c>
      <c r="B6865">
        <v>0</v>
      </c>
      <c r="C6865">
        <v>4.5300000000000002E-3</v>
      </c>
      <c r="D6865">
        <v>0</v>
      </c>
    </row>
    <row r="6866" spans="1:4" x14ac:dyDescent="0.35">
      <c r="A6866" s="16" t="s">
        <v>6094</v>
      </c>
      <c r="B6866">
        <v>0.17</v>
      </c>
      <c r="C6866">
        <v>2.2000000000000002</v>
      </c>
      <c r="D6866">
        <v>0</v>
      </c>
    </row>
    <row r="6867" spans="1:4" x14ac:dyDescent="0.35">
      <c r="A6867" s="16" t="s">
        <v>6095</v>
      </c>
      <c r="B6867">
        <v>0.21</v>
      </c>
      <c r="C6867">
        <v>0.66176999999999997</v>
      </c>
      <c r="D6867">
        <v>0</v>
      </c>
    </row>
    <row r="6868" spans="1:4" x14ac:dyDescent="0.35">
      <c r="A6868" s="16" t="s">
        <v>6096</v>
      </c>
      <c r="B6868">
        <v>0.125</v>
      </c>
      <c r="C6868">
        <v>3.3000000000000002E-2</v>
      </c>
      <c r="D6868">
        <v>0</v>
      </c>
    </row>
    <row r="6869" spans="1:4" x14ac:dyDescent="0.35">
      <c r="A6869" s="16" t="s">
        <v>6097</v>
      </c>
      <c r="B6869">
        <v>0.125</v>
      </c>
      <c r="C6869">
        <v>0.21723999999999999</v>
      </c>
      <c r="D6869">
        <v>0</v>
      </c>
    </row>
    <row r="6870" spans="1:4" x14ac:dyDescent="0.35">
      <c r="A6870" s="16" t="s">
        <v>6098</v>
      </c>
      <c r="B6870">
        <v>0</v>
      </c>
      <c r="C6870">
        <v>4.5300000000000002E-3</v>
      </c>
      <c r="D6870">
        <v>0</v>
      </c>
    </row>
    <row r="6871" spans="1:4" x14ac:dyDescent="0.35">
      <c r="A6871" s="16">
        <v>101183</v>
      </c>
      <c r="B6871">
        <v>0.51</v>
      </c>
      <c r="C6871">
        <v>0.18504000000000001</v>
      </c>
      <c r="D6871">
        <v>0.18504000000000001</v>
      </c>
    </row>
    <row r="6872" spans="1:4" x14ac:dyDescent="0.35">
      <c r="A6872" s="16">
        <v>103849</v>
      </c>
      <c r="B6872">
        <v>0.8</v>
      </c>
      <c r="C6872">
        <v>0.11783</v>
      </c>
      <c r="D6872">
        <v>0.11783</v>
      </c>
    </row>
    <row r="6873" spans="1:4" x14ac:dyDescent="0.35">
      <c r="A6873" s="16">
        <v>103868</v>
      </c>
      <c r="B6873">
        <v>0.5</v>
      </c>
      <c r="C6873">
        <v>0.16667000000000001</v>
      </c>
      <c r="D6873">
        <v>0.16667000000000001</v>
      </c>
    </row>
    <row r="6874" spans="1:4" x14ac:dyDescent="0.35">
      <c r="A6874" s="16" t="s">
        <v>6099</v>
      </c>
      <c r="B6874">
        <v>2.3332999999999999</v>
      </c>
      <c r="C6874">
        <v>0.30554999999999999</v>
      </c>
      <c r="D6874">
        <v>0.30554999999999999</v>
      </c>
    </row>
    <row r="6875" spans="1:4" x14ac:dyDescent="0.35">
      <c r="A6875" s="16" t="s">
        <v>6100</v>
      </c>
      <c r="B6875">
        <v>0</v>
      </c>
      <c r="C6875">
        <v>4.5300000000000002E-3</v>
      </c>
      <c r="D6875">
        <v>0</v>
      </c>
    </row>
    <row r="6876" spans="1:4" x14ac:dyDescent="0.35">
      <c r="A6876" s="16" t="s">
        <v>6101</v>
      </c>
      <c r="B6876">
        <v>0</v>
      </c>
      <c r="C6876">
        <v>2.9000000000000001E-2</v>
      </c>
      <c r="D6876">
        <v>2.9000000000000001E-2</v>
      </c>
    </row>
    <row r="6877" spans="1:4" x14ac:dyDescent="0.35">
      <c r="A6877" s="16" t="s">
        <v>6102</v>
      </c>
      <c r="B6877">
        <v>0.25</v>
      </c>
      <c r="C6877">
        <v>5.4434800000000001</v>
      </c>
      <c r="D6877">
        <v>0</v>
      </c>
    </row>
    <row r="6878" spans="1:4" x14ac:dyDescent="0.35">
      <c r="A6878" s="16" t="s">
        <v>6103</v>
      </c>
      <c r="B6878">
        <v>0.33333000000000002</v>
      </c>
      <c r="C6878">
        <v>3.4195799999999998</v>
      </c>
      <c r="D6878">
        <v>0</v>
      </c>
    </row>
    <row r="6879" spans="1:4" x14ac:dyDescent="0.35">
      <c r="A6879" s="16" t="s">
        <v>6104</v>
      </c>
      <c r="B6879">
        <v>0.1</v>
      </c>
      <c r="C6879">
        <v>4.7059999999999998E-2</v>
      </c>
      <c r="D6879">
        <v>4.7059999999999998E-2</v>
      </c>
    </row>
    <row r="6880" spans="1:4" x14ac:dyDescent="0.35">
      <c r="A6880" s="16" t="s">
        <v>6105</v>
      </c>
      <c r="B6880">
        <v>0</v>
      </c>
      <c r="C6880">
        <v>4.5300000000000002E-3</v>
      </c>
      <c r="D6880">
        <v>0</v>
      </c>
    </row>
    <row r="6881" spans="1:4" x14ac:dyDescent="0.35">
      <c r="A6881" s="16">
        <v>103858</v>
      </c>
      <c r="B6881">
        <v>3.5083000000000002</v>
      </c>
      <c r="C6881">
        <v>9.2700000000000005E-2</v>
      </c>
      <c r="D6881">
        <v>9.2700000000000005E-2</v>
      </c>
    </row>
    <row r="6882" spans="1:4" x14ac:dyDescent="0.35">
      <c r="A6882" s="16" t="s">
        <v>6106</v>
      </c>
      <c r="B6882">
        <v>0</v>
      </c>
      <c r="C6882">
        <v>8.9990000000000001E-2</v>
      </c>
      <c r="D6882">
        <v>8.9990000000000001E-2</v>
      </c>
    </row>
    <row r="6883" spans="1:4" x14ac:dyDescent="0.35">
      <c r="A6883" s="16" t="s">
        <v>6107</v>
      </c>
      <c r="B6883">
        <v>0</v>
      </c>
      <c r="C6883">
        <v>0.15</v>
      </c>
      <c r="D6883">
        <v>0</v>
      </c>
    </row>
    <row r="6884" spans="1:4" x14ac:dyDescent="0.35">
      <c r="A6884" s="16" t="s">
        <v>6108</v>
      </c>
      <c r="B6884">
        <v>0.125</v>
      </c>
      <c r="C6884">
        <v>2</v>
      </c>
      <c r="D6884">
        <v>0</v>
      </c>
    </row>
    <row r="6885" spans="1:4" x14ac:dyDescent="0.35">
      <c r="A6885" s="16" t="s">
        <v>6109</v>
      </c>
      <c r="B6885">
        <v>0.25</v>
      </c>
      <c r="C6885">
        <v>2.7</v>
      </c>
      <c r="D6885">
        <v>0</v>
      </c>
    </row>
    <row r="6886" spans="1:4" x14ac:dyDescent="0.35">
      <c r="A6886" s="16" t="s">
        <v>6110</v>
      </c>
      <c r="B6886">
        <v>0.25</v>
      </c>
      <c r="C6886">
        <v>0.38</v>
      </c>
      <c r="D6886">
        <v>0</v>
      </c>
    </row>
    <row r="6887" spans="1:4" x14ac:dyDescent="0.35">
      <c r="A6887" s="16" t="s">
        <v>6111</v>
      </c>
      <c r="B6887">
        <v>0.16700000000000001</v>
      </c>
      <c r="C6887">
        <v>0.66415999999999997</v>
      </c>
      <c r="D6887">
        <v>0</v>
      </c>
    </row>
    <row r="6888" spans="1:4" x14ac:dyDescent="0.35">
      <c r="A6888" s="16" t="s">
        <v>6112</v>
      </c>
      <c r="B6888">
        <v>0.4133</v>
      </c>
      <c r="C6888">
        <v>2.2089999999999999E-2</v>
      </c>
      <c r="D6888">
        <v>2.2089999999999999E-2</v>
      </c>
    </row>
    <row r="6889" spans="1:4" x14ac:dyDescent="0.35">
      <c r="A6889" s="16" t="s">
        <v>6113</v>
      </c>
      <c r="B6889">
        <v>0</v>
      </c>
      <c r="C6889">
        <v>0</v>
      </c>
      <c r="D6889">
        <v>0</v>
      </c>
    </row>
    <row r="6890" spans="1:4" x14ac:dyDescent="0.35">
      <c r="A6890" s="16" t="s">
        <v>6114</v>
      </c>
      <c r="B6890">
        <v>0.82330000000000003</v>
      </c>
      <c r="C6890">
        <v>5.6669999999999998E-2</v>
      </c>
      <c r="D6890">
        <v>5.6669999999999998E-2</v>
      </c>
    </row>
    <row r="6891" spans="1:4" x14ac:dyDescent="0.35">
      <c r="A6891" s="16" t="s">
        <v>6115</v>
      </c>
      <c r="B6891">
        <v>0.16700000000000001</v>
      </c>
      <c r="C6891">
        <v>2.8</v>
      </c>
      <c r="D6891">
        <v>0</v>
      </c>
    </row>
    <row r="6892" spans="1:4" x14ac:dyDescent="0.35">
      <c r="A6892" s="16" t="s">
        <v>6116</v>
      </c>
      <c r="B6892">
        <v>0.125</v>
      </c>
      <c r="C6892">
        <v>0.21</v>
      </c>
      <c r="D6892">
        <v>0</v>
      </c>
    </row>
    <row r="6893" spans="1:4" x14ac:dyDescent="0.35">
      <c r="A6893" s="16" t="s">
        <v>6117</v>
      </c>
      <c r="B6893">
        <v>0</v>
      </c>
      <c r="C6893">
        <v>0</v>
      </c>
      <c r="D6893">
        <v>0</v>
      </c>
    </row>
    <row r="6894" spans="1:4" x14ac:dyDescent="0.35">
      <c r="A6894" s="16" t="s">
        <v>6118</v>
      </c>
      <c r="B6894">
        <v>0.1</v>
      </c>
      <c r="C6894">
        <v>0.11667</v>
      </c>
      <c r="D6894">
        <v>0.11667</v>
      </c>
    </row>
    <row r="6895" spans="1:4" x14ac:dyDescent="0.35">
      <c r="A6895" s="16" t="s">
        <v>6119</v>
      </c>
      <c r="B6895">
        <v>0</v>
      </c>
      <c r="C6895">
        <v>1.2500000000000001E-2</v>
      </c>
      <c r="D6895">
        <v>1.2500000000000001E-2</v>
      </c>
    </row>
    <row r="6896" spans="1:4" x14ac:dyDescent="0.35">
      <c r="A6896" s="16" t="s">
        <v>6120</v>
      </c>
      <c r="B6896">
        <v>0</v>
      </c>
      <c r="C6896">
        <v>4.5300000000000002E-3</v>
      </c>
      <c r="D6896">
        <v>0</v>
      </c>
    </row>
    <row r="6897" spans="1:4" x14ac:dyDescent="0.35">
      <c r="A6897" s="16" t="s">
        <v>6121</v>
      </c>
      <c r="B6897">
        <v>0.25</v>
      </c>
      <c r="C6897">
        <v>6</v>
      </c>
      <c r="D6897">
        <v>0</v>
      </c>
    </row>
    <row r="6898" spans="1:4" x14ac:dyDescent="0.35">
      <c r="A6898" s="16" t="s">
        <v>6122</v>
      </c>
      <c r="B6898">
        <v>0.16700000000000001</v>
      </c>
      <c r="C6898">
        <v>2.8</v>
      </c>
      <c r="D6898">
        <v>0</v>
      </c>
    </row>
    <row r="6899" spans="1:4" x14ac:dyDescent="0.35">
      <c r="A6899" s="16" t="s">
        <v>6123</v>
      </c>
      <c r="B6899">
        <v>0.16700000000000001</v>
      </c>
      <c r="C6899">
        <v>2.8</v>
      </c>
      <c r="D6899">
        <v>0</v>
      </c>
    </row>
    <row r="6900" spans="1:4" x14ac:dyDescent="0.35">
      <c r="A6900" s="16" t="s">
        <v>6124</v>
      </c>
      <c r="B6900">
        <v>0.16700000000000001</v>
      </c>
      <c r="C6900">
        <v>0.59643000000000002</v>
      </c>
      <c r="D6900">
        <v>0</v>
      </c>
    </row>
    <row r="6901" spans="1:4" x14ac:dyDescent="0.35">
      <c r="A6901" s="16" t="s">
        <v>6125</v>
      </c>
      <c r="B6901">
        <v>0.21</v>
      </c>
      <c r="C6901">
        <v>0.66100999999999999</v>
      </c>
      <c r="D6901">
        <v>0</v>
      </c>
    </row>
    <row r="6902" spans="1:4" x14ac:dyDescent="0.35">
      <c r="A6902" s="16" t="s">
        <v>6126</v>
      </c>
      <c r="B6902">
        <v>0</v>
      </c>
      <c r="C6902">
        <v>4.5300000000000002E-3</v>
      </c>
      <c r="D6902">
        <v>0</v>
      </c>
    </row>
    <row r="6903" spans="1:4" x14ac:dyDescent="0.35">
      <c r="A6903" s="16">
        <v>101042</v>
      </c>
      <c r="B6903">
        <v>0.25</v>
      </c>
      <c r="C6903">
        <v>4.1599999999999996E-3</v>
      </c>
      <c r="D6903">
        <v>4.1599999999999996E-3</v>
      </c>
    </row>
    <row r="6904" spans="1:4" x14ac:dyDescent="0.35">
      <c r="A6904" s="16" t="s">
        <v>6127</v>
      </c>
      <c r="B6904">
        <v>0.25</v>
      </c>
      <c r="C6904">
        <v>3</v>
      </c>
      <c r="D6904">
        <v>0</v>
      </c>
    </row>
    <row r="6905" spans="1:4" x14ac:dyDescent="0.35">
      <c r="A6905" s="16" t="s">
        <v>6128</v>
      </c>
      <c r="B6905">
        <v>0.125</v>
      </c>
      <c r="C6905">
        <v>0.40010000000000001</v>
      </c>
      <c r="D6905">
        <v>0</v>
      </c>
    </row>
    <row r="6906" spans="1:4" x14ac:dyDescent="0.35">
      <c r="A6906" s="16" t="s">
        <v>6129</v>
      </c>
      <c r="B6906">
        <v>0.74329999999999996</v>
      </c>
      <c r="C6906">
        <v>2.5649999999999999E-2</v>
      </c>
      <c r="D6906">
        <v>2.5649999999999999E-2</v>
      </c>
    </row>
    <row r="6907" spans="1:4" x14ac:dyDescent="0.35">
      <c r="A6907" s="16" t="s">
        <v>6130</v>
      </c>
      <c r="B6907">
        <v>0</v>
      </c>
      <c r="C6907">
        <v>1.4842500000000001</v>
      </c>
      <c r="D6907">
        <v>0</v>
      </c>
    </row>
    <row r="6908" spans="1:4" x14ac:dyDescent="0.35">
      <c r="A6908" s="16" t="s">
        <v>6131</v>
      </c>
      <c r="B6908">
        <v>0</v>
      </c>
      <c r="C6908">
        <v>1.4679500000000001</v>
      </c>
      <c r="D6908">
        <v>0</v>
      </c>
    </row>
    <row r="6909" spans="1:4" x14ac:dyDescent="0.35">
      <c r="A6909" s="16" t="s">
        <v>6132</v>
      </c>
      <c r="B6909">
        <v>0.21</v>
      </c>
      <c r="C6909">
        <v>0.02</v>
      </c>
      <c r="D6909">
        <v>0.02</v>
      </c>
    </row>
    <row r="6910" spans="1:4" x14ac:dyDescent="0.35">
      <c r="A6910" s="16" t="s">
        <v>6133</v>
      </c>
      <c r="B6910">
        <v>0</v>
      </c>
      <c r="C6910">
        <v>4.5300000000000002E-3</v>
      </c>
      <c r="D6910">
        <v>0</v>
      </c>
    </row>
    <row r="6911" spans="1:4" x14ac:dyDescent="0.35">
      <c r="A6911" s="16" t="s">
        <v>6134</v>
      </c>
      <c r="B6911">
        <v>0</v>
      </c>
      <c r="C6911">
        <v>2.7100000000000002E-3</v>
      </c>
      <c r="D6911">
        <v>0</v>
      </c>
    </row>
    <row r="6912" spans="1:4" x14ac:dyDescent="0.35">
      <c r="A6912" s="16" t="s">
        <v>6135</v>
      </c>
      <c r="B6912">
        <v>0.16700000000000001</v>
      </c>
      <c r="C6912">
        <v>3.6</v>
      </c>
      <c r="D6912">
        <v>0</v>
      </c>
    </row>
    <row r="6913" spans="1:4" x14ac:dyDescent="0.35">
      <c r="A6913" s="16" t="s">
        <v>168</v>
      </c>
      <c r="B6913">
        <v>0.125</v>
      </c>
      <c r="C6913">
        <v>0.05</v>
      </c>
      <c r="D6913">
        <v>0</v>
      </c>
    </row>
    <row r="6914" spans="1:4" x14ac:dyDescent="0.35">
      <c r="A6914" s="16">
        <v>101033</v>
      </c>
      <c r="B6914">
        <v>0.25</v>
      </c>
      <c r="C6914">
        <v>0.02</v>
      </c>
      <c r="D6914">
        <v>0.02</v>
      </c>
    </row>
    <row r="6915" spans="1:4" x14ac:dyDescent="0.35">
      <c r="A6915" s="16">
        <v>104016</v>
      </c>
      <c r="B6915">
        <v>0.25</v>
      </c>
      <c r="C6915">
        <v>1.6660000000000001E-2</v>
      </c>
      <c r="D6915">
        <v>1.6660000000000001E-2</v>
      </c>
    </row>
    <row r="6916" spans="1:4" x14ac:dyDescent="0.35">
      <c r="A6916" s="16" t="s">
        <v>6136</v>
      </c>
      <c r="B6916">
        <v>0</v>
      </c>
      <c r="C6916">
        <v>8.1710000000000005E-2</v>
      </c>
      <c r="D6916">
        <v>0</v>
      </c>
    </row>
    <row r="6917" spans="1:4" x14ac:dyDescent="0.35">
      <c r="A6917" s="16" t="s">
        <v>6137</v>
      </c>
      <c r="B6917">
        <v>0.9133</v>
      </c>
      <c r="C6917">
        <v>5.9119999999999999E-2</v>
      </c>
      <c r="D6917">
        <v>5.9119999999999999E-2</v>
      </c>
    </row>
    <row r="6918" spans="1:4" x14ac:dyDescent="0.35">
      <c r="A6918" s="16" t="s">
        <v>6138</v>
      </c>
      <c r="B6918">
        <v>0.17</v>
      </c>
      <c r="C6918">
        <v>2.2000000000000002</v>
      </c>
      <c r="D6918">
        <v>0</v>
      </c>
    </row>
    <row r="6919" spans="1:4" x14ac:dyDescent="0.35">
      <c r="A6919" s="16" t="s">
        <v>6139</v>
      </c>
      <c r="B6919">
        <v>0.16700000000000001</v>
      </c>
      <c r="C6919">
        <v>0.59643000000000002</v>
      </c>
      <c r="D6919">
        <v>0</v>
      </c>
    </row>
    <row r="6920" spans="1:4" x14ac:dyDescent="0.35">
      <c r="A6920" s="16" t="s">
        <v>6140</v>
      </c>
      <c r="B6920">
        <v>0</v>
      </c>
      <c r="C6920">
        <v>2.5729999999999999E-2</v>
      </c>
      <c r="D6920">
        <v>0</v>
      </c>
    </row>
    <row r="6921" spans="1:4" x14ac:dyDescent="0.35">
      <c r="A6921" s="16" t="s">
        <v>6141</v>
      </c>
      <c r="B6921">
        <v>0.25</v>
      </c>
      <c r="C6921">
        <v>0.5</v>
      </c>
      <c r="D6921">
        <v>0.5</v>
      </c>
    </row>
    <row r="6922" spans="1:4" x14ac:dyDescent="0.35">
      <c r="A6922" s="16" t="s">
        <v>6142</v>
      </c>
      <c r="B6922">
        <v>8.3000000000000004E-2</v>
      </c>
      <c r="C6922">
        <v>0.44</v>
      </c>
      <c r="D6922">
        <v>0</v>
      </c>
    </row>
    <row r="6923" spans="1:4" x14ac:dyDescent="0.35">
      <c r="A6923" s="16" t="s">
        <v>6143</v>
      </c>
      <c r="B6923">
        <v>0</v>
      </c>
      <c r="C6923">
        <v>4.5300000000000002E-3</v>
      </c>
      <c r="D6923">
        <v>0</v>
      </c>
    </row>
    <row r="6924" spans="1:4" x14ac:dyDescent="0.35">
      <c r="A6924" s="16" t="s">
        <v>6144</v>
      </c>
      <c r="B6924">
        <v>0.1</v>
      </c>
      <c r="C6924">
        <v>0.4</v>
      </c>
      <c r="D6924">
        <v>0</v>
      </c>
    </row>
    <row r="6925" spans="1:4" x14ac:dyDescent="0.35">
      <c r="A6925" s="16" t="s">
        <v>6145</v>
      </c>
      <c r="B6925">
        <v>0.25</v>
      </c>
      <c r="C6925">
        <v>3.2</v>
      </c>
      <c r="D6925">
        <v>0</v>
      </c>
    </row>
    <row r="6926" spans="1:4" x14ac:dyDescent="0.35">
      <c r="A6926" s="16" t="s">
        <v>6146</v>
      </c>
      <c r="B6926">
        <v>0.21</v>
      </c>
      <c r="C6926">
        <v>0.65</v>
      </c>
      <c r="D6926">
        <v>0</v>
      </c>
    </row>
    <row r="6927" spans="1:4" x14ac:dyDescent="0.35">
      <c r="A6927" s="16" t="s">
        <v>54</v>
      </c>
      <c r="B6927">
        <v>0.125</v>
      </c>
      <c r="C6927">
        <v>0.14541999999999999</v>
      </c>
      <c r="D6927">
        <v>0</v>
      </c>
    </row>
    <row r="6928" spans="1:4" x14ac:dyDescent="0.35">
      <c r="A6928" s="16" t="s">
        <v>6147</v>
      </c>
      <c r="B6928">
        <v>0.33333000000000002</v>
      </c>
      <c r="C6928">
        <v>4.1086400000000003</v>
      </c>
      <c r="D6928">
        <v>0</v>
      </c>
    </row>
    <row r="6929" spans="1:4" x14ac:dyDescent="0.35">
      <c r="A6929" s="16" t="s">
        <v>6148</v>
      </c>
      <c r="B6929">
        <v>0.125</v>
      </c>
      <c r="C6929">
        <v>2</v>
      </c>
      <c r="D6929">
        <v>0</v>
      </c>
    </row>
    <row r="6930" spans="1:4" x14ac:dyDescent="0.35">
      <c r="A6930" s="16" t="s">
        <v>6149</v>
      </c>
      <c r="B6930">
        <v>0.125</v>
      </c>
      <c r="C6930">
        <v>1.61249</v>
      </c>
      <c r="D6930">
        <v>0</v>
      </c>
    </row>
    <row r="6931" spans="1:4" x14ac:dyDescent="0.35">
      <c r="A6931" s="16" t="s">
        <v>6150</v>
      </c>
      <c r="B6931">
        <v>0.21</v>
      </c>
      <c r="C6931">
        <v>0.65</v>
      </c>
      <c r="D6931">
        <v>0</v>
      </c>
    </row>
    <row r="6932" spans="1:4" x14ac:dyDescent="0.35">
      <c r="A6932" s="16" t="s">
        <v>250</v>
      </c>
      <c r="B6932">
        <v>0.16700000000000001</v>
      </c>
      <c r="C6932">
        <v>0.25452999999999998</v>
      </c>
      <c r="D6932">
        <v>0</v>
      </c>
    </row>
    <row r="6933" spans="1:4" x14ac:dyDescent="0.35">
      <c r="A6933" s="16" t="s">
        <v>6151</v>
      </c>
      <c r="B6933">
        <v>0</v>
      </c>
      <c r="C6933">
        <v>4.5300000000000002E-3</v>
      </c>
      <c r="D6933">
        <v>0</v>
      </c>
    </row>
    <row r="6934" spans="1:4" x14ac:dyDescent="0.35">
      <c r="A6934" s="16" t="s">
        <v>6152</v>
      </c>
      <c r="B6934">
        <v>0.9133</v>
      </c>
      <c r="C6934">
        <v>4.4510000000000001E-2</v>
      </c>
      <c r="D6934">
        <v>4.4510000000000001E-2</v>
      </c>
    </row>
    <row r="6935" spans="1:4" x14ac:dyDescent="0.35">
      <c r="A6935" s="16" t="s">
        <v>6153</v>
      </c>
      <c r="B6935">
        <v>0.74329999999999996</v>
      </c>
      <c r="C6935">
        <v>5.1229999999999998E-2</v>
      </c>
      <c r="D6935">
        <v>5.1229999999999998E-2</v>
      </c>
    </row>
    <row r="6936" spans="1:4" x14ac:dyDescent="0.35">
      <c r="A6936" s="16" t="s">
        <v>6154</v>
      </c>
      <c r="B6936">
        <v>0.58330000000000004</v>
      </c>
      <c r="C6936">
        <v>2.5499999999999998E-2</v>
      </c>
      <c r="D6936">
        <v>2.5499999999999998E-2</v>
      </c>
    </row>
    <row r="6937" spans="1:4" x14ac:dyDescent="0.35">
      <c r="A6937" s="16" t="s">
        <v>6155</v>
      </c>
      <c r="B6937">
        <v>0</v>
      </c>
      <c r="C6937">
        <v>4.5300000000000002E-3</v>
      </c>
      <c r="D6937">
        <v>0</v>
      </c>
    </row>
    <row r="6938" spans="1:4" x14ac:dyDescent="0.35">
      <c r="A6938" s="16" t="s">
        <v>6156</v>
      </c>
      <c r="B6938">
        <v>0</v>
      </c>
      <c r="C6938">
        <v>4.5300000000000002E-3</v>
      </c>
      <c r="D6938">
        <v>0</v>
      </c>
    </row>
    <row r="6939" spans="1:4" x14ac:dyDescent="0.35">
      <c r="A6939" s="16" t="s">
        <v>6157</v>
      </c>
      <c r="B6939">
        <v>0</v>
      </c>
      <c r="C6939">
        <v>4.5300000000000002E-3</v>
      </c>
      <c r="D6939">
        <v>0</v>
      </c>
    </row>
    <row r="6940" spans="1:4" x14ac:dyDescent="0.35">
      <c r="A6940" s="16" t="s">
        <v>6158</v>
      </c>
      <c r="B6940">
        <v>0.21</v>
      </c>
      <c r="C6940">
        <v>0.35</v>
      </c>
      <c r="D6940">
        <v>0</v>
      </c>
    </row>
    <row r="6941" spans="1:4" x14ac:dyDescent="0.35">
      <c r="A6941" s="16">
        <v>101935</v>
      </c>
      <c r="B6941">
        <v>0.41664000000000001</v>
      </c>
      <c r="C6941">
        <v>5.7999999999999996E-3</v>
      </c>
      <c r="D6941">
        <v>5.7999999999999996E-3</v>
      </c>
    </row>
    <row r="6942" spans="1:4" x14ac:dyDescent="0.35">
      <c r="A6942" s="16">
        <v>104712</v>
      </c>
      <c r="B6942">
        <v>0</v>
      </c>
      <c r="C6942">
        <v>0.33400000000000002</v>
      </c>
      <c r="D6942">
        <v>0</v>
      </c>
    </row>
    <row r="6943" spans="1:4" x14ac:dyDescent="0.35">
      <c r="A6943" s="16">
        <v>105630</v>
      </c>
      <c r="B6943">
        <v>0.92700000000000005</v>
      </c>
      <c r="C6943">
        <v>0.10487</v>
      </c>
      <c r="D6943">
        <v>0.10487</v>
      </c>
    </row>
    <row r="6944" spans="1:4" x14ac:dyDescent="0.35">
      <c r="A6944" s="16" t="s">
        <v>6159</v>
      </c>
      <c r="B6944">
        <v>0.21</v>
      </c>
      <c r="C6944">
        <v>0.34599999999999997</v>
      </c>
      <c r="D6944">
        <v>0.34599999999999997</v>
      </c>
    </row>
    <row r="6945" spans="1:4" x14ac:dyDescent="0.35">
      <c r="A6945" s="16" t="s">
        <v>6160</v>
      </c>
      <c r="B6945">
        <v>0</v>
      </c>
      <c r="C6945">
        <v>4.5300000000000002E-3</v>
      </c>
      <c r="D6945">
        <v>0</v>
      </c>
    </row>
    <row r="6946" spans="1:4" x14ac:dyDescent="0.35">
      <c r="A6946" s="16" t="s">
        <v>6161</v>
      </c>
      <c r="B6946">
        <v>0.185</v>
      </c>
      <c r="C6946">
        <v>0.75541999999999998</v>
      </c>
      <c r="D6946">
        <v>0</v>
      </c>
    </row>
    <row r="6947" spans="1:4" x14ac:dyDescent="0.35">
      <c r="A6947" s="16" t="s">
        <v>6162</v>
      </c>
      <c r="B6947">
        <v>0.33</v>
      </c>
      <c r="C6947">
        <v>1.25</v>
      </c>
      <c r="D6947">
        <v>0</v>
      </c>
    </row>
    <row r="6948" spans="1:4" x14ac:dyDescent="0.35">
      <c r="A6948" s="16" t="s">
        <v>6163</v>
      </c>
      <c r="B6948">
        <v>8.3000000000000004E-2</v>
      </c>
      <c r="C6948">
        <v>0.215</v>
      </c>
      <c r="D6948">
        <v>0</v>
      </c>
    </row>
    <row r="6949" spans="1:4" x14ac:dyDescent="0.35">
      <c r="A6949" s="16" t="s">
        <v>6164</v>
      </c>
      <c r="B6949">
        <v>0</v>
      </c>
      <c r="C6949">
        <v>0</v>
      </c>
      <c r="D6949">
        <v>0</v>
      </c>
    </row>
    <row r="6950" spans="1:4" x14ac:dyDescent="0.35">
      <c r="A6950" s="16" t="s">
        <v>6165</v>
      </c>
      <c r="B6950">
        <v>0.16700000000000001</v>
      </c>
      <c r="C6950">
        <v>0.14019999999999999</v>
      </c>
      <c r="D6950">
        <v>0</v>
      </c>
    </row>
    <row r="6951" spans="1:4" x14ac:dyDescent="0.35">
      <c r="A6951" s="16" t="s">
        <v>6166</v>
      </c>
      <c r="B6951">
        <v>0.16700000000000001</v>
      </c>
      <c r="C6951">
        <v>0.66415999999999997</v>
      </c>
      <c r="D6951">
        <v>0</v>
      </c>
    </row>
    <row r="6952" spans="1:4" x14ac:dyDescent="0.35">
      <c r="A6952" s="16" t="s">
        <v>6167</v>
      </c>
      <c r="B6952">
        <v>0.16700000000000001</v>
      </c>
      <c r="C6952">
        <v>4.0643099999999999</v>
      </c>
      <c r="D6952">
        <v>0</v>
      </c>
    </row>
    <row r="6953" spans="1:4" x14ac:dyDescent="0.35">
      <c r="A6953" s="16" t="s">
        <v>6168</v>
      </c>
      <c r="B6953">
        <v>0</v>
      </c>
      <c r="C6953">
        <v>4.5300000000000002E-3</v>
      </c>
      <c r="D6953">
        <v>0</v>
      </c>
    </row>
    <row r="6954" spans="1:4" x14ac:dyDescent="0.35">
      <c r="A6954" s="16" t="s">
        <v>6169</v>
      </c>
      <c r="B6954">
        <v>0</v>
      </c>
      <c r="C6954">
        <v>1.5096000000000001</v>
      </c>
      <c r="D6954">
        <v>0</v>
      </c>
    </row>
    <row r="6955" spans="1:4" x14ac:dyDescent="0.35">
      <c r="A6955" s="16" t="s">
        <v>6170</v>
      </c>
      <c r="B6955">
        <v>0.33</v>
      </c>
      <c r="C6955">
        <v>2.1669999999999998E-2</v>
      </c>
      <c r="D6955">
        <v>2.1669999999999998E-2</v>
      </c>
    </row>
    <row r="6956" spans="1:4" x14ac:dyDescent="0.35">
      <c r="A6956" s="16" t="s">
        <v>6171</v>
      </c>
      <c r="B6956">
        <v>0</v>
      </c>
      <c r="C6956">
        <v>4.5300000000000002E-3</v>
      </c>
      <c r="D6956">
        <v>0</v>
      </c>
    </row>
    <row r="6957" spans="1:4" x14ac:dyDescent="0.35">
      <c r="A6957" s="16" t="s">
        <v>6172</v>
      </c>
      <c r="B6957">
        <v>0.185</v>
      </c>
      <c r="C6957">
        <v>0.06</v>
      </c>
      <c r="D6957">
        <v>0</v>
      </c>
    </row>
    <row r="6958" spans="1:4" x14ac:dyDescent="0.35">
      <c r="A6958" s="16" t="s">
        <v>6173</v>
      </c>
      <c r="B6958">
        <v>0.16700000000000001</v>
      </c>
      <c r="C6958">
        <v>0.59643000000000002</v>
      </c>
      <c r="D6958">
        <v>0</v>
      </c>
    </row>
    <row r="6959" spans="1:4" x14ac:dyDescent="0.35">
      <c r="A6959" s="16" t="s">
        <v>6174</v>
      </c>
      <c r="B6959">
        <v>0.9103</v>
      </c>
      <c r="C6959">
        <v>0.16542000000000001</v>
      </c>
      <c r="D6959">
        <v>0.16542000000000001</v>
      </c>
    </row>
    <row r="6960" spans="1:4" x14ac:dyDescent="0.35">
      <c r="A6960" s="16" t="s">
        <v>6175</v>
      </c>
      <c r="B6960">
        <v>0</v>
      </c>
      <c r="C6960">
        <v>4.5300000000000002E-3</v>
      </c>
      <c r="D6960">
        <v>0</v>
      </c>
    </row>
    <row r="6961" spans="1:4" x14ac:dyDescent="0.35">
      <c r="A6961" s="16" t="s">
        <v>6176</v>
      </c>
      <c r="B6961">
        <v>0.21</v>
      </c>
      <c r="C6961">
        <v>0.26200000000000001</v>
      </c>
      <c r="D6961">
        <v>0</v>
      </c>
    </row>
    <row r="6962" spans="1:4" x14ac:dyDescent="0.35">
      <c r="A6962" s="16" t="s">
        <v>6177</v>
      </c>
      <c r="B6962">
        <v>0.21</v>
      </c>
      <c r="C6962">
        <v>0.4</v>
      </c>
      <c r="D6962">
        <v>0</v>
      </c>
    </row>
    <row r="6963" spans="1:4" x14ac:dyDescent="0.35">
      <c r="A6963" s="16" t="s">
        <v>6178</v>
      </c>
      <c r="B6963">
        <v>0.5</v>
      </c>
      <c r="C6963">
        <v>1.6670000000000001E-2</v>
      </c>
      <c r="D6963">
        <v>1.6670000000000001E-2</v>
      </c>
    </row>
    <row r="6964" spans="1:4" x14ac:dyDescent="0.35">
      <c r="A6964" s="16" t="s">
        <v>6179</v>
      </c>
      <c r="B6964">
        <v>0.74329999999999996</v>
      </c>
      <c r="C6964">
        <v>3.5110000000000002E-2</v>
      </c>
      <c r="D6964">
        <v>3.5110000000000002E-2</v>
      </c>
    </row>
    <row r="6965" spans="1:4" x14ac:dyDescent="0.35">
      <c r="A6965" s="16" t="s">
        <v>6180</v>
      </c>
      <c r="B6965">
        <v>0.21</v>
      </c>
      <c r="C6965">
        <v>0.23</v>
      </c>
      <c r="D6965">
        <v>0</v>
      </c>
    </row>
    <row r="6966" spans="1:4" x14ac:dyDescent="0.35">
      <c r="A6966" s="16" t="s">
        <v>6181</v>
      </c>
      <c r="B6966">
        <v>0.17</v>
      </c>
      <c r="C6966">
        <v>4</v>
      </c>
      <c r="D6966">
        <v>0</v>
      </c>
    </row>
    <row r="6967" spans="1:4" x14ac:dyDescent="0.35">
      <c r="A6967" s="16" t="s">
        <v>6182</v>
      </c>
      <c r="B6967">
        <v>0.17</v>
      </c>
      <c r="C6967">
        <v>3</v>
      </c>
      <c r="D6967">
        <v>0</v>
      </c>
    </row>
    <row r="6968" spans="1:4" x14ac:dyDescent="0.35">
      <c r="A6968" s="22">
        <v>44645</v>
      </c>
      <c r="B6968">
        <v>0.4133</v>
      </c>
      <c r="C6968">
        <v>5.8300000000000001E-3</v>
      </c>
      <c r="D6968">
        <v>5.8300000000000001E-3</v>
      </c>
    </row>
    <row r="6969" spans="1:4" x14ac:dyDescent="0.35">
      <c r="A6969" s="16" t="s">
        <v>6183</v>
      </c>
      <c r="B6969">
        <v>8.3000000000000004E-2</v>
      </c>
      <c r="C6969">
        <v>8.3000000000000004E-2</v>
      </c>
      <c r="D6969">
        <v>8.3000000000000004E-2</v>
      </c>
    </row>
    <row r="6970" spans="1:4" x14ac:dyDescent="0.35">
      <c r="A6970" s="16" t="s">
        <v>6184</v>
      </c>
      <c r="B6970">
        <v>0.41299999999999998</v>
      </c>
      <c r="C6970">
        <v>6.2399999999999997E-2</v>
      </c>
      <c r="D6970">
        <v>6.2399999999999997E-2</v>
      </c>
    </row>
    <row r="6971" spans="1:4" x14ac:dyDescent="0.35">
      <c r="A6971" s="16" t="s">
        <v>6185</v>
      </c>
      <c r="B6971">
        <v>0</v>
      </c>
      <c r="C6971">
        <v>4.5300000000000002E-3</v>
      </c>
      <c r="D6971">
        <v>0</v>
      </c>
    </row>
    <row r="6972" spans="1:4" x14ac:dyDescent="0.35">
      <c r="A6972" s="16" t="s">
        <v>6186</v>
      </c>
      <c r="B6972">
        <v>0</v>
      </c>
      <c r="C6972">
        <v>4.5300000000000002E-3</v>
      </c>
      <c r="D6972">
        <v>0</v>
      </c>
    </row>
    <row r="6973" spans="1:4" x14ac:dyDescent="0.35">
      <c r="A6973" s="16" t="s">
        <v>6187</v>
      </c>
      <c r="B6973">
        <v>0</v>
      </c>
      <c r="C6973">
        <v>4.5300000000000002E-3</v>
      </c>
      <c r="D6973">
        <v>0</v>
      </c>
    </row>
    <row r="6974" spans="1:4" x14ac:dyDescent="0.35">
      <c r="A6974" s="16" t="s">
        <v>6188</v>
      </c>
      <c r="B6974">
        <v>0.17</v>
      </c>
      <c r="C6974">
        <v>1.7</v>
      </c>
      <c r="D6974">
        <v>0</v>
      </c>
    </row>
    <row r="6975" spans="1:4" x14ac:dyDescent="0.35">
      <c r="A6975" s="16" t="s">
        <v>6189</v>
      </c>
      <c r="B6975">
        <v>0.16700000000000001</v>
      </c>
      <c r="C6975">
        <v>0.09</v>
      </c>
      <c r="D6975">
        <v>0</v>
      </c>
    </row>
    <row r="6976" spans="1:4" x14ac:dyDescent="0.35">
      <c r="A6976" s="16" t="s">
        <v>6190</v>
      </c>
      <c r="B6976">
        <v>0.16700000000000001</v>
      </c>
      <c r="C6976">
        <v>2.82</v>
      </c>
      <c r="D6976">
        <v>0</v>
      </c>
    </row>
    <row r="6977" spans="1:4" x14ac:dyDescent="0.35">
      <c r="A6977" s="16" t="s">
        <v>259</v>
      </c>
      <c r="B6977">
        <v>0.16700000000000001</v>
      </c>
      <c r="C6977">
        <v>0.57811000000000001</v>
      </c>
      <c r="D6977">
        <v>0</v>
      </c>
    </row>
    <row r="6978" spans="1:4" x14ac:dyDescent="0.35">
      <c r="A6978" s="16" t="s">
        <v>6191</v>
      </c>
      <c r="B6978">
        <v>0.35</v>
      </c>
      <c r="C6978">
        <v>11.2</v>
      </c>
      <c r="D6978">
        <v>0</v>
      </c>
    </row>
    <row r="6979" spans="1:4" x14ac:dyDescent="0.35">
      <c r="A6979" s="16" t="s">
        <v>6192</v>
      </c>
      <c r="B6979">
        <v>0.25</v>
      </c>
      <c r="C6979">
        <v>3.3</v>
      </c>
      <c r="D6979">
        <v>0</v>
      </c>
    </row>
    <row r="6980" spans="1:4" x14ac:dyDescent="0.35">
      <c r="A6980" s="16">
        <v>100298</v>
      </c>
      <c r="B6980">
        <v>0.88029999999999997</v>
      </c>
      <c r="C6980">
        <v>4.1500000000000002E-2</v>
      </c>
      <c r="D6980">
        <v>4.1500000000000002E-2</v>
      </c>
    </row>
    <row r="6981" spans="1:4" x14ac:dyDescent="0.35">
      <c r="A6981" s="16" t="s">
        <v>6193</v>
      </c>
      <c r="B6981">
        <v>0.16700000000000001</v>
      </c>
      <c r="C6981">
        <v>0.45</v>
      </c>
      <c r="D6981">
        <v>0</v>
      </c>
    </row>
    <row r="6982" spans="1:4" x14ac:dyDescent="0.35">
      <c r="A6982" s="16" t="s">
        <v>6194</v>
      </c>
      <c r="B6982">
        <v>0.25</v>
      </c>
      <c r="C6982">
        <v>3.5339999999999998</v>
      </c>
      <c r="D6982">
        <v>0</v>
      </c>
    </row>
    <row r="6983" spans="1:4" x14ac:dyDescent="0.35">
      <c r="A6983" s="16" t="s">
        <v>6195</v>
      </c>
      <c r="B6983">
        <v>0.16700000000000001</v>
      </c>
      <c r="C6983">
        <v>2</v>
      </c>
      <c r="D6983">
        <v>0</v>
      </c>
    </row>
    <row r="6984" spans="1:4" x14ac:dyDescent="0.35">
      <c r="A6984" s="16" t="s">
        <v>6196</v>
      </c>
      <c r="B6984">
        <v>0.1</v>
      </c>
      <c r="C6984">
        <v>6.25E-2</v>
      </c>
      <c r="D6984">
        <v>6.25E-2</v>
      </c>
    </row>
    <row r="6985" spans="1:4" x14ac:dyDescent="0.35">
      <c r="A6985" s="16">
        <v>105316</v>
      </c>
      <c r="B6985">
        <v>0</v>
      </c>
      <c r="C6985">
        <v>0</v>
      </c>
      <c r="D6985">
        <v>0</v>
      </c>
    </row>
    <row r="6986" spans="1:4" x14ac:dyDescent="0.35">
      <c r="A6986" s="16" t="s">
        <v>6197</v>
      </c>
      <c r="B6986">
        <v>1.0832999999999999</v>
      </c>
      <c r="C6986">
        <v>3.5000000000000003E-2</v>
      </c>
      <c r="D6986">
        <v>3.5000000000000003E-2</v>
      </c>
    </row>
    <row r="6987" spans="1:4" x14ac:dyDescent="0.35">
      <c r="A6987" s="16" t="s">
        <v>6198</v>
      </c>
      <c r="B6987">
        <v>0</v>
      </c>
      <c r="C6987">
        <v>4.5300000000000002E-3</v>
      </c>
      <c r="D6987">
        <v>0</v>
      </c>
    </row>
    <row r="6988" spans="1:4" x14ac:dyDescent="0.35">
      <c r="A6988" s="16" t="s">
        <v>6199</v>
      </c>
      <c r="B6988">
        <v>0.83</v>
      </c>
      <c r="C6988">
        <v>0.08</v>
      </c>
      <c r="D6988">
        <v>0.08</v>
      </c>
    </row>
    <row r="6989" spans="1:4" x14ac:dyDescent="0.35">
      <c r="A6989" s="16" t="s">
        <v>6200</v>
      </c>
      <c r="B6989">
        <v>0.16700000000000001</v>
      </c>
      <c r="C6989">
        <v>0.45</v>
      </c>
      <c r="D6989">
        <v>0</v>
      </c>
    </row>
    <row r="6990" spans="1:4" x14ac:dyDescent="0.35">
      <c r="A6990" s="16" t="s">
        <v>6201</v>
      </c>
      <c r="B6990">
        <v>0.17</v>
      </c>
      <c r="C6990">
        <v>1.5</v>
      </c>
      <c r="D6990">
        <v>0</v>
      </c>
    </row>
    <row r="6991" spans="1:4" x14ac:dyDescent="0.35">
      <c r="A6991" s="16" t="s">
        <v>6202</v>
      </c>
      <c r="B6991">
        <v>0.16700000000000001</v>
      </c>
      <c r="C6991">
        <v>3.6978399999999998</v>
      </c>
      <c r="D6991">
        <v>0</v>
      </c>
    </row>
    <row r="6992" spans="1:4" x14ac:dyDescent="0.35">
      <c r="A6992" s="16" t="s">
        <v>6203</v>
      </c>
      <c r="B6992">
        <v>0.16700000000000001</v>
      </c>
      <c r="C6992">
        <v>0.57796999999999998</v>
      </c>
      <c r="D6992">
        <v>0</v>
      </c>
    </row>
    <row r="6993" spans="1:4" x14ac:dyDescent="0.35">
      <c r="A6993" s="16" t="s">
        <v>6204</v>
      </c>
      <c r="B6993">
        <v>0</v>
      </c>
      <c r="C6993">
        <v>4.5300000000000002E-3</v>
      </c>
      <c r="D6993">
        <v>0</v>
      </c>
    </row>
    <row r="6994" spans="1:4" x14ac:dyDescent="0.35">
      <c r="A6994" s="16" t="s">
        <v>6205</v>
      </c>
      <c r="B6994">
        <v>0</v>
      </c>
      <c r="C6994">
        <v>4.5300000000000002E-3</v>
      </c>
      <c r="D6994">
        <v>0</v>
      </c>
    </row>
    <row r="6995" spans="1:4" x14ac:dyDescent="0.35">
      <c r="A6995" s="16" t="s">
        <v>6206</v>
      </c>
      <c r="B6995">
        <v>1.0832999999999999</v>
      </c>
      <c r="C6995">
        <v>3.5000000000000003E-2</v>
      </c>
      <c r="D6995">
        <v>3.5000000000000003E-2</v>
      </c>
    </row>
    <row r="6996" spans="1:4" x14ac:dyDescent="0.35">
      <c r="A6996" s="16">
        <v>104700</v>
      </c>
      <c r="B6996">
        <v>0.16700000000000001</v>
      </c>
      <c r="C6996">
        <v>0.35</v>
      </c>
      <c r="D6996">
        <v>0</v>
      </c>
    </row>
    <row r="6997" spans="1:4" x14ac:dyDescent="0.35">
      <c r="A6997" s="16" t="s">
        <v>6207</v>
      </c>
      <c r="B6997">
        <v>0.74329999999999996</v>
      </c>
      <c r="C6997">
        <v>8.5970000000000005E-2</v>
      </c>
      <c r="D6997">
        <v>8.5970000000000005E-2</v>
      </c>
    </row>
    <row r="6998" spans="1:4" x14ac:dyDescent="0.35">
      <c r="A6998" s="16" t="s">
        <v>6208</v>
      </c>
      <c r="B6998">
        <v>0.17</v>
      </c>
      <c r="C6998">
        <v>1.5</v>
      </c>
      <c r="D6998">
        <v>0</v>
      </c>
    </row>
    <row r="6999" spans="1:4" x14ac:dyDescent="0.35">
      <c r="A6999" s="16">
        <v>100076</v>
      </c>
      <c r="B6999">
        <v>0.26700000000000002</v>
      </c>
      <c r="C6999">
        <v>7.0000000000000007E-2</v>
      </c>
      <c r="D6999">
        <v>7.0000000000000007E-2</v>
      </c>
    </row>
    <row r="7000" spans="1:4" x14ac:dyDescent="0.35">
      <c r="A7000" s="16" t="s">
        <v>6209</v>
      </c>
      <c r="B7000">
        <v>0</v>
      </c>
      <c r="C7000">
        <v>4.5300000000000002E-3</v>
      </c>
      <c r="D7000">
        <v>0</v>
      </c>
    </row>
    <row r="7001" spans="1:4" x14ac:dyDescent="0.35">
      <c r="A7001" s="16" t="s">
        <v>6210</v>
      </c>
      <c r="B7001">
        <v>0.25</v>
      </c>
      <c r="C7001">
        <v>6</v>
      </c>
      <c r="D7001">
        <v>0</v>
      </c>
    </row>
    <row r="7002" spans="1:4" x14ac:dyDescent="0.35">
      <c r="A7002" s="16" t="s">
        <v>6211</v>
      </c>
      <c r="B7002">
        <v>0.21</v>
      </c>
      <c r="C7002">
        <v>0.9</v>
      </c>
      <c r="D7002">
        <v>0</v>
      </c>
    </row>
    <row r="7003" spans="1:4" x14ac:dyDescent="0.35">
      <c r="A7003" s="16" t="s">
        <v>6212</v>
      </c>
      <c r="B7003">
        <v>0.125</v>
      </c>
      <c r="C7003">
        <v>0.26995000000000002</v>
      </c>
      <c r="D7003">
        <v>0</v>
      </c>
    </row>
    <row r="7004" spans="1:4" x14ac:dyDescent="0.35">
      <c r="A7004" s="16" t="s">
        <v>6213</v>
      </c>
      <c r="B7004">
        <v>0</v>
      </c>
      <c r="C7004">
        <v>0.3</v>
      </c>
      <c r="D7004">
        <v>0.3</v>
      </c>
    </row>
    <row r="7005" spans="1:4" x14ac:dyDescent="0.35">
      <c r="A7005" s="16" t="s">
        <v>6214</v>
      </c>
      <c r="B7005">
        <v>0</v>
      </c>
      <c r="C7005">
        <v>8.3300000000000006E-3</v>
      </c>
      <c r="D7005">
        <v>0</v>
      </c>
    </row>
    <row r="7006" spans="1:4" x14ac:dyDescent="0.35">
      <c r="A7006" s="16" t="s">
        <v>6215</v>
      </c>
      <c r="B7006">
        <v>0.16700000000000001</v>
      </c>
      <c r="C7006">
        <v>6.0000000000000001E-3</v>
      </c>
      <c r="D7006">
        <v>6.0000000000000001E-3</v>
      </c>
    </row>
    <row r="7007" spans="1:4" x14ac:dyDescent="0.35">
      <c r="A7007" s="16">
        <v>101923</v>
      </c>
      <c r="B7007">
        <v>0.58330000000000004</v>
      </c>
      <c r="C7007">
        <v>8.3199999999999993E-3</v>
      </c>
      <c r="D7007">
        <v>8.3199999999999993E-3</v>
      </c>
    </row>
    <row r="7008" spans="1:4" x14ac:dyDescent="0.35">
      <c r="A7008" s="16">
        <v>105190</v>
      </c>
      <c r="B7008">
        <v>0</v>
      </c>
      <c r="C7008">
        <v>0</v>
      </c>
      <c r="D7008">
        <v>0</v>
      </c>
    </row>
    <row r="7009" spans="1:4" x14ac:dyDescent="0.35">
      <c r="A7009" s="16" t="s">
        <v>6216</v>
      </c>
      <c r="B7009">
        <v>0.74329999999999996</v>
      </c>
      <c r="C7009">
        <v>3.8010000000000002E-2</v>
      </c>
      <c r="D7009">
        <v>3.8010000000000002E-2</v>
      </c>
    </row>
    <row r="7010" spans="1:4" x14ac:dyDescent="0.35">
      <c r="A7010" s="16" t="s">
        <v>6217</v>
      </c>
      <c r="B7010">
        <v>0.185</v>
      </c>
      <c r="C7010">
        <v>0.05</v>
      </c>
      <c r="D7010">
        <v>0</v>
      </c>
    </row>
    <row r="7011" spans="1:4" x14ac:dyDescent="0.35">
      <c r="A7011" s="16" t="s">
        <v>6218</v>
      </c>
      <c r="B7011">
        <v>0.17</v>
      </c>
      <c r="C7011">
        <v>5.4135900000000001</v>
      </c>
      <c r="D7011">
        <v>0</v>
      </c>
    </row>
    <row r="7012" spans="1:4" x14ac:dyDescent="0.35">
      <c r="A7012" s="16" t="s">
        <v>6219</v>
      </c>
      <c r="B7012">
        <v>0.1</v>
      </c>
      <c r="C7012">
        <v>1.111E-2</v>
      </c>
      <c r="D7012">
        <v>1.111E-2</v>
      </c>
    </row>
    <row r="7013" spans="1:4" x14ac:dyDescent="0.35">
      <c r="A7013" s="16" t="s">
        <v>6220</v>
      </c>
      <c r="B7013">
        <v>0.21</v>
      </c>
      <c r="C7013">
        <v>0.57010000000000005</v>
      </c>
      <c r="D7013">
        <v>0.34599999999999997</v>
      </c>
    </row>
    <row r="7014" spans="1:4" x14ac:dyDescent="0.35">
      <c r="A7014" s="16" t="s">
        <v>6221</v>
      </c>
      <c r="B7014">
        <v>0</v>
      </c>
      <c r="C7014">
        <v>5.0000000000000001E-3</v>
      </c>
      <c r="D7014">
        <v>5.0000000000000001E-3</v>
      </c>
    </row>
    <row r="7015" spans="1:4" x14ac:dyDescent="0.35">
      <c r="A7015" s="16" t="s">
        <v>6222</v>
      </c>
      <c r="B7015">
        <v>0.17</v>
      </c>
      <c r="C7015">
        <v>1.29348</v>
      </c>
      <c r="D7015">
        <v>0</v>
      </c>
    </row>
    <row r="7016" spans="1:4" x14ac:dyDescent="0.35">
      <c r="A7016" s="16" t="s">
        <v>6223</v>
      </c>
      <c r="B7016">
        <v>0.33333000000000002</v>
      </c>
      <c r="C7016">
        <v>3.6498400000000002</v>
      </c>
      <c r="D7016">
        <v>0</v>
      </c>
    </row>
    <row r="7017" spans="1:4" x14ac:dyDescent="0.35">
      <c r="A7017" s="16" t="s">
        <v>6224</v>
      </c>
      <c r="B7017">
        <v>0</v>
      </c>
      <c r="C7017">
        <v>0.22857</v>
      </c>
      <c r="D7017">
        <v>0.22857</v>
      </c>
    </row>
    <row r="7018" spans="1:4" x14ac:dyDescent="0.35">
      <c r="A7018" s="16">
        <v>101045</v>
      </c>
      <c r="B7018">
        <v>0.50029999999999997</v>
      </c>
      <c r="C7018">
        <v>1.7059999999999999E-2</v>
      </c>
      <c r="D7018">
        <v>1.7059999999999999E-2</v>
      </c>
    </row>
    <row r="7019" spans="1:4" x14ac:dyDescent="0.35">
      <c r="A7019" s="16">
        <v>103867</v>
      </c>
      <c r="B7019">
        <v>0.4133</v>
      </c>
      <c r="C7019">
        <v>4.657E-2</v>
      </c>
      <c r="D7019">
        <v>4.657E-2</v>
      </c>
    </row>
    <row r="7020" spans="1:4" x14ac:dyDescent="0.35">
      <c r="A7020" s="16">
        <v>103870</v>
      </c>
      <c r="B7020">
        <v>0.4133</v>
      </c>
      <c r="C7020">
        <v>2.647E-2</v>
      </c>
      <c r="D7020">
        <v>2.647E-2</v>
      </c>
    </row>
    <row r="7021" spans="1:4" x14ac:dyDescent="0.35">
      <c r="A7021" s="16" t="s">
        <v>6225</v>
      </c>
      <c r="B7021">
        <v>0</v>
      </c>
      <c r="C7021">
        <v>0</v>
      </c>
      <c r="D7021">
        <v>0</v>
      </c>
    </row>
    <row r="7022" spans="1:4" x14ac:dyDescent="0.35">
      <c r="A7022" s="16" t="s">
        <v>6226</v>
      </c>
      <c r="B7022">
        <v>0</v>
      </c>
      <c r="C7022">
        <v>2.1999999999999999E-2</v>
      </c>
      <c r="D7022">
        <v>2.1999999999999999E-2</v>
      </c>
    </row>
    <row r="7023" spans="1:4" x14ac:dyDescent="0.35">
      <c r="A7023" s="16" t="s">
        <v>6227</v>
      </c>
      <c r="B7023">
        <v>0.84330000000000005</v>
      </c>
      <c r="C7023">
        <v>0.13778000000000001</v>
      </c>
      <c r="D7023">
        <v>0.13778000000000001</v>
      </c>
    </row>
    <row r="7024" spans="1:4" x14ac:dyDescent="0.35">
      <c r="A7024" s="16" t="s">
        <v>6228</v>
      </c>
      <c r="B7024">
        <v>0</v>
      </c>
      <c r="C7024">
        <v>4.5300000000000002E-3</v>
      </c>
      <c r="D7024">
        <v>0</v>
      </c>
    </row>
    <row r="7025" spans="1:4" x14ac:dyDescent="0.35">
      <c r="A7025" s="16" t="s">
        <v>6229</v>
      </c>
      <c r="B7025">
        <v>0.25</v>
      </c>
      <c r="C7025">
        <v>1.0112000000000001</v>
      </c>
      <c r="D7025">
        <v>0</v>
      </c>
    </row>
    <row r="7026" spans="1:4" x14ac:dyDescent="0.35">
      <c r="A7026" s="16">
        <v>103839</v>
      </c>
      <c r="B7026">
        <v>0</v>
      </c>
      <c r="C7026">
        <v>0.58950999999999998</v>
      </c>
      <c r="D7026">
        <v>0</v>
      </c>
    </row>
    <row r="7027" spans="1:4" x14ac:dyDescent="0.35">
      <c r="A7027" s="16">
        <v>103898</v>
      </c>
      <c r="B7027">
        <v>0.4133</v>
      </c>
      <c r="C7027">
        <v>1.653E-2</v>
      </c>
      <c r="D7027">
        <v>1.653E-2</v>
      </c>
    </row>
    <row r="7028" spans="1:4" x14ac:dyDescent="0.35">
      <c r="A7028" s="16">
        <v>104428</v>
      </c>
      <c r="B7028">
        <v>0.51329999999999998</v>
      </c>
      <c r="C7028">
        <v>5.9540000000000003E-2</v>
      </c>
      <c r="D7028">
        <v>5.9540000000000003E-2</v>
      </c>
    </row>
    <row r="7029" spans="1:4" x14ac:dyDescent="0.35">
      <c r="A7029" s="16" t="s">
        <v>6230</v>
      </c>
      <c r="B7029">
        <v>0.25</v>
      </c>
      <c r="C7029">
        <v>0.23019999999999999</v>
      </c>
      <c r="D7029">
        <v>0.10536</v>
      </c>
    </row>
    <row r="7030" spans="1:4" x14ac:dyDescent="0.35">
      <c r="A7030" s="16" t="s">
        <v>6231</v>
      </c>
      <c r="B7030">
        <v>0</v>
      </c>
      <c r="C7030">
        <v>6.3400000000000001E-3</v>
      </c>
      <c r="D7030">
        <v>0</v>
      </c>
    </row>
    <row r="7031" spans="1:4" x14ac:dyDescent="0.35">
      <c r="A7031" s="16" t="s">
        <v>6232</v>
      </c>
      <c r="B7031">
        <v>0</v>
      </c>
      <c r="C7031">
        <v>4.5300000000000002E-3</v>
      </c>
      <c r="D7031">
        <v>0</v>
      </c>
    </row>
    <row r="7032" spans="1:4" x14ac:dyDescent="0.35">
      <c r="A7032" s="16" t="s">
        <v>6233</v>
      </c>
      <c r="B7032">
        <v>0</v>
      </c>
      <c r="C7032">
        <v>0.47332999999999997</v>
      </c>
      <c r="D7032">
        <v>0</v>
      </c>
    </row>
    <row r="7033" spans="1:4" x14ac:dyDescent="0.35">
      <c r="A7033" s="16" t="s">
        <v>6234</v>
      </c>
      <c r="B7033">
        <v>0.17</v>
      </c>
      <c r="C7033">
        <v>1.3074399999999999</v>
      </c>
      <c r="D7033">
        <v>0</v>
      </c>
    </row>
    <row r="7034" spans="1:4" x14ac:dyDescent="0.35">
      <c r="A7034" s="16" t="s">
        <v>99</v>
      </c>
      <c r="B7034">
        <v>0.125</v>
      </c>
      <c r="C7034">
        <v>9.8599999999999993E-2</v>
      </c>
      <c r="D7034">
        <v>0</v>
      </c>
    </row>
    <row r="7035" spans="1:4" x14ac:dyDescent="0.35">
      <c r="A7035" s="16">
        <v>101292</v>
      </c>
      <c r="B7035">
        <v>0.50029999999999997</v>
      </c>
      <c r="C7035">
        <v>5.2300000000000003E-3</v>
      </c>
      <c r="D7035">
        <v>5.2300000000000003E-3</v>
      </c>
    </row>
    <row r="7036" spans="1:4" x14ac:dyDescent="0.35">
      <c r="A7036" s="16">
        <v>102692</v>
      </c>
      <c r="B7036">
        <v>0.58030000000000004</v>
      </c>
      <c r="C7036">
        <v>3.5520000000000003E-2</v>
      </c>
      <c r="D7036">
        <v>3.5520000000000003E-2</v>
      </c>
    </row>
    <row r="7037" spans="1:4" x14ac:dyDescent="0.35">
      <c r="A7037" s="16" t="s">
        <v>6235</v>
      </c>
      <c r="B7037">
        <v>0</v>
      </c>
      <c r="C7037">
        <v>4.5300000000000002E-3</v>
      </c>
      <c r="D7037">
        <v>0</v>
      </c>
    </row>
    <row r="7038" spans="1:4" x14ac:dyDescent="0.35">
      <c r="A7038" s="16" t="s">
        <v>6236</v>
      </c>
      <c r="B7038">
        <v>0</v>
      </c>
      <c r="C7038">
        <v>4.5300000000000002E-3</v>
      </c>
      <c r="D7038">
        <v>0</v>
      </c>
    </row>
    <row r="7039" spans="1:4" x14ac:dyDescent="0.35">
      <c r="A7039" s="16" t="s">
        <v>6237</v>
      </c>
      <c r="B7039">
        <v>0</v>
      </c>
      <c r="C7039">
        <v>4.6469999999999997E-2</v>
      </c>
      <c r="D7039">
        <v>4.6469999999999997E-2</v>
      </c>
    </row>
    <row r="7040" spans="1:4" x14ac:dyDescent="0.35">
      <c r="A7040" s="16" t="s">
        <v>6238</v>
      </c>
      <c r="B7040">
        <v>0.125</v>
      </c>
      <c r="C7040">
        <v>2</v>
      </c>
      <c r="D7040">
        <v>0</v>
      </c>
    </row>
    <row r="7041" spans="1:4" x14ac:dyDescent="0.35">
      <c r="A7041" s="16" t="s">
        <v>6239</v>
      </c>
      <c r="B7041">
        <v>0.17</v>
      </c>
      <c r="C7041">
        <v>1.3088900000000001</v>
      </c>
      <c r="D7041">
        <v>0</v>
      </c>
    </row>
    <row r="7042" spans="1:4" x14ac:dyDescent="0.35">
      <c r="A7042" s="16" t="s">
        <v>6240</v>
      </c>
      <c r="B7042">
        <v>0.16700000000000001</v>
      </c>
      <c r="C7042">
        <v>0.60711000000000004</v>
      </c>
      <c r="D7042">
        <v>0</v>
      </c>
    </row>
    <row r="7043" spans="1:4" x14ac:dyDescent="0.35">
      <c r="A7043" s="16" t="s">
        <v>6241</v>
      </c>
      <c r="B7043">
        <v>0.21</v>
      </c>
      <c r="C7043">
        <v>0.23</v>
      </c>
      <c r="D7043">
        <v>0</v>
      </c>
    </row>
    <row r="7044" spans="1:4" x14ac:dyDescent="0.35">
      <c r="A7044" s="16" t="s">
        <v>6242</v>
      </c>
      <c r="B7044">
        <v>0.99995999999999996</v>
      </c>
      <c r="C7044">
        <v>1.7770000000000001E-2</v>
      </c>
      <c r="D7044">
        <v>1.7770000000000001E-2</v>
      </c>
    </row>
    <row r="7045" spans="1:4" x14ac:dyDescent="0.35">
      <c r="A7045" s="16" t="s">
        <v>6243</v>
      </c>
      <c r="B7045">
        <v>2.3332999999999999</v>
      </c>
      <c r="C7045">
        <v>0.10417</v>
      </c>
      <c r="D7045">
        <v>0.10417</v>
      </c>
    </row>
    <row r="7046" spans="1:4" x14ac:dyDescent="0.35">
      <c r="A7046" s="16" t="s">
        <v>6244</v>
      </c>
      <c r="B7046">
        <v>0</v>
      </c>
      <c r="C7046">
        <v>4.5300000000000002E-3</v>
      </c>
      <c r="D7046">
        <v>0</v>
      </c>
    </row>
    <row r="7047" spans="1:4" x14ac:dyDescent="0.35">
      <c r="A7047" s="16" t="s">
        <v>6245</v>
      </c>
      <c r="B7047">
        <v>0</v>
      </c>
      <c r="C7047">
        <v>4.5300000000000002E-3</v>
      </c>
      <c r="D7047">
        <v>0</v>
      </c>
    </row>
    <row r="7048" spans="1:4" x14ac:dyDescent="0.35">
      <c r="A7048" s="16" t="s">
        <v>6246</v>
      </c>
      <c r="B7048">
        <v>0.25</v>
      </c>
      <c r="C7048">
        <v>3.2</v>
      </c>
      <c r="D7048">
        <v>0</v>
      </c>
    </row>
    <row r="7049" spans="1:4" x14ac:dyDescent="0.35">
      <c r="A7049" s="16" t="s">
        <v>6247</v>
      </c>
      <c r="B7049">
        <v>0.16700000000000001</v>
      </c>
      <c r="C7049">
        <v>5.4335199999999997</v>
      </c>
      <c r="D7049">
        <v>0</v>
      </c>
    </row>
    <row r="7050" spans="1:4" x14ac:dyDescent="0.35">
      <c r="A7050" s="16" t="s">
        <v>6248</v>
      </c>
      <c r="B7050">
        <v>0</v>
      </c>
      <c r="C7050">
        <v>5.4200000000000003E-3</v>
      </c>
      <c r="D7050">
        <v>0</v>
      </c>
    </row>
    <row r="7051" spans="1:4" x14ac:dyDescent="0.35">
      <c r="A7051" s="16" t="s">
        <v>6249</v>
      </c>
      <c r="B7051">
        <v>0.125</v>
      </c>
      <c r="C7051">
        <v>0.17943000000000001</v>
      </c>
      <c r="D7051">
        <v>0</v>
      </c>
    </row>
    <row r="7052" spans="1:4" x14ac:dyDescent="0.35">
      <c r="A7052" s="16">
        <v>100765</v>
      </c>
      <c r="B7052">
        <v>0.25</v>
      </c>
      <c r="C7052">
        <v>2.7779999999999999E-2</v>
      </c>
      <c r="D7052">
        <v>2.7779999999999999E-2</v>
      </c>
    </row>
    <row r="7053" spans="1:4" x14ac:dyDescent="0.35">
      <c r="A7053" s="16" t="s">
        <v>6250</v>
      </c>
      <c r="B7053">
        <v>0</v>
      </c>
      <c r="C7053">
        <v>2.5729999999999999E-2</v>
      </c>
      <c r="D7053">
        <v>0</v>
      </c>
    </row>
    <row r="7054" spans="1:4" x14ac:dyDescent="0.35">
      <c r="A7054" s="16" t="s">
        <v>6251</v>
      </c>
      <c r="B7054">
        <v>5.9999999999999995E-4</v>
      </c>
      <c r="C7054">
        <v>5.9999999999999995E-4</v>
      </c>
      <c r="D7054">
        <v>5.9999999999999995E-4</v>
      </c>
    </row>
    <row r="7055" spans="1:4" x14ac:dyDescent="0.35">
      <c r="A7055" s="16" t="s">
        <v>6252</v>
      </c>
      <c r="B7055">
        <v>0.74329999999999996</v>
      </c>
      <c r="C7055">
        <v>6.5530000000000005E-2</v>
      </c>
      <c r="D7055">
        <v>6.5530000000000005E-2</v>
      </c>
    </row>
    <row r="7056" spans="1:4" x14ac:dyDescent="0.35">
      <c r="A7056" s="16" t="s">
        <v>300</v>
      </c>
      <c r="B7056">
        <v>1.0033000000000001</v>
      </c>
      <c r="C7056">
        <v>4.8480000000000002E-2</v>
      </c>
      <c r="D7056">
        <v>6.4839999999999995E-2</v>
      </c>
    </row>
    <row r="7057" spans="1:4" x14ac:dyDescent="0.35">
      <c r="A7057" s="16" t="s">
        <v>6253</v>
      </c>
      <c r="B7057">
        <v>0</v>
      </c>
      <c r="C7057">
        <v>4.5300000000000002E-3</v>
      </c>
      <c r="D7057">
        <v>0</v>
      </c>
    </row>
    <row r="7058" spans="1:4" x14ac:dyDescent="0.35">
      <c r="A7058" s="16" t="s">
        <v>6254</v>
      </c>
      <c r="B7058">
        <v>0</v>
      </c>
      <c r="C7058">
        <v>0.21</v>
      </c>
      <c r="D7058">
        <v>0</v>
      </c>
    </row>
    <row r="7059" spans="1:4" x14ac:dyDescent="0.35">
      <c r="A7059" s="16" t="s">
        <v>6255</v>
      </c>
      <c r="B7059">
        <v>0.25</v>
      </c>
      <c r="C7059">
        <v>0.38</v>
      </c>
      <c r="D7059">
        <v>0</v>
      </c>
    </row>
    <row r="7060" spans="1:4" x14ac:dyDescent="0.35">
      <c r="A7060" s="16" t="s">
        <v>6256</v>
      </c>
      <c r="B7060">
        <v>0.33333000000000002</v>
      </c>
      <c r="C7060">
        <v>3.3</v>
      </c>
      <c r="D7060">
        <v>0</v>
      </c>
    </row>
    <row r="7061" spans="1:4" x14ac:dyDescent="0.35">
      <c r="A7061" s="16" t="s">
        <v>6257</v>
      </c>
      <c r="B7061">
        <v>0</v>
      </c>
      <c r="C7061">
        <v>0.26667000000000002</v>
      </c>
      <c r="D7061">
        <v>0.26667000000000002</v>
      </c>
    </row>
    <row r="7062" spans="1:4" x14ac:dyDescent="0.35">
      <c r="A7062" s="16" t="s">
        <v>6258</v>
      </c>
      <c r="B7062">
        <v>0.77959999999999996</v>
      </c>
      <c r="C7062">
        <v>0.10853</v>
      </c>
      <c r="D7062">
        <v>0.10853</v>
      </c>
    </row>
    <row r="7063" spans="1:4" x14ac:dyDescent="0.35">
      <c r="A7063" s="16" t="s">
        <v>6259</v>
      </c>
      <c r="B7063">
        <v>0</v>
      </c>
      <c r="C7063">
        <v>4.5300000000000002E-3</v>
      </c>
      <c r="D7063">
        <v>0</v>
      </c>
    </row>
    <row r="7064" spans="1:4" x14ac:dyDescent="0.35">
      <c r="A7064" s="16" t="s">
        <v>6260</v>
      </c>
      <c r="B7064">
        <v>0</v>
      </c>
      <c r="C7064">
        <v>0.26</v>
      </c>
      <c r="D7064">
        <v>0</v>
      </c>
    </row>
    <row r="7065" spans="1:4" x14ac:dyDescent="0.35">
      <c r="A7065" s="16" t="s">
        <v>6261</v>
      </c>
      <c r="B7065">
        <v>0.125</v>
      </c>
      <c r="C7065">
        <v>1.5181199999999999</v>
      </c>
      <c r="D7065">
        <v>0</v>
      </c>
    </row>
    <row r="7066" spans="1:4" x14ac:dyDescent="0.35">
      <c r="A7066" s="16" t="s">
        <v>6262</v>
      </c>
      <c r="B7066">
        <v>0.125</v>
      </c>
      <c r="C7066">
        <v>2.0771799999999998</v>
      </c>
      <c r="D7066">
        <v>0</v>
      </c>
    </row>
    <row r="7067" spans="1:4" x14ac:dyDescent="0.35">
      <c r="A7067" s="16" t="s">
        <v>6263</v>
      </c>
      <c r="B7067">
        <v>0.16700000000000001</v>
      </c>
      <c r="C7067">
        <v>3.6</v>
      </c>
      <c r="D7067">
        <v>0</v>
      </c>
    </row>
    <row r="7068" spans="1:4" x14ac:dyDescent="0.35">
      <c r="A7068" s="16" t="s">
        <v>6264</v>
      </c>
      <c r="B7068">
        <v>0.16700000000000001</v>
      </c>
      <c r="C7068">
        <v>4</v>
      </c>
      <c r="D7068">
        <v>0</v>
      </c>
    </row>
    <row r="7069" spans="1:4" x14ac:dyDescent="0.35">
      <c r="A7069" s="16" t="s">
        <v>6265</v>
      </c>
      <c r="B7069">
        <v>0</v>
      </c>
      <c r="C7069">
        <v>4.5300000000000002E-3</v>
      </c>
      <c r="D7069">
        <v>0</v>
      </c>
    </row>
    <row r="7070" spans="1:4" x14ac:dyDescent="0.35">
      <c r="A7070" s="16" t="s">
        <v>6266</v>
      </c>
      <c r="B7070">
        <v>0.16700000000000001</v>
      </c>
      <c r="C7070">
        <v>4</v>
      </c>
      <c r="D7070">
        <v>0</v>
      </c>
    </row>
    <row r="7071" spans="1:4" x14ac:dyDescent="0.35">
      <c r="A7071" s="16" t="s">
        <v>6267</v>
      </c>
      <c r="B7071">
        <v>0.25</v>
      </c>
      <c r="C7071">
        <v>3.7699999999999997E-2</v>
      </c>
      <c r="D7071">
        <v>3.7699999999999997E-2</v>
      </c>
    </row>
    <row r="7072" spans="1:4" x14ac:dyDescent="0.35">
      <c r="A7072" s="16">
        <v>100117</v>
      </c>
      <c r="B7072">
        <v>0.16700000000000001</v>
      </c>
      <c r="C7072">
        <v>7.9399999999999998E-2</v>
      </c>
      <c r="D7072">
        <v>7.9399999999999998E-2</v>
      </c>
    </row>
    <row r="7073" spans="1:4" x14ac:dyDescent="0.35">
      <c r="A7073" s="16" t="s">
        <v>6268</v>
      </c>
      <c r="B7073">
        <v>0</v>
      </c>
      <c r="C7073">
        <v>4.5300000000000002E-3</v>
      </c>
      <c r="D7073">
        <v>0</v>
      </c>
    </row>
    <row r="7074" spans="1:4" x14ac:dyDescent="0.35">
      <c r="A7074" s="16" t="s">
        <v>6269</v>
      </c>
      <c r="B7074">
        <v>0</v>
      </c>
      <c r="C7074">
        <v>4.5300000000000002E-3</v>
      </c>
      <c r="D7074">
        <v>0</v>
      </c>
    </row>
    <row r="7075" spans="1:4" x14ac:dyDescent="0.35">
      <c r="A7075" s="16" t="s">
        <v>6270</v>
      </c>
      <c r="B7075">
        <v>0</v>
      </c>
      <c r="C7075">
        <v>4.5300000000000002E-3</v>
      </c>
      <c r="D7075">
        <v>0</v>
      </c>
    </row>
    <row r="7076" spans="1:4" x14ac:dyDescent="0.35">
      <c r="A7076" s="16" t="s">
        <v>6271</v>
      </c>
      <c r="B7076">
        <v>0.33329999999999999</v>
      </c>
      <c r="C7076">
        <v>1.4749999999999999E-2</v>
      </c>
      <c r="D7076">
        <v>1.4749999999999999E-2</v>
      </c>
    </row>
    <row r="7077" spans="1:4" x14ac:dyDescent="0.35">
      <c r="A7077" s="16" t="s">
        <v>6272</v>
      </c>
      <c r="B7077">
        <v>0</v>
      </c>
      <c r="C7077">
        <v>2.5729999999999999E-2</v>
      </c>
      <c r="D7077">
        <v>0</v>
      </c>
    </row>
    <row r="7078" spans="1:4" x14ac:dyDescent="0.35">
      <c r="A7078" s="16" t="s">
        <v>6273</v>
      </c>
      <c r="B7078">
        <v>0.1</v>
      </c>
      <c r="C7078">
        <v>0.28899999999999998</v>
      </c>
      <c r="D7078">
        <v>0.28899999999999998</v>
      </c>
    </row>
    <row r="7079" spans="1:4" x14ac:dyDescent="0.35">
      <c r="A7079" s="16">
        <v>103143</v>
      </c>
      <c r="B7079">
        <v>0.15</v>
      </c>
      <c r="C7079">
        <v>8.3299999999999999E-2</v>
      </c>
      <c r="D7079">
        <v>8.3000000000000004E-2</v>
      </c>
    </row>
    <row r="7080" spans="1:4" x14ac:dyDescent="0.35">
      <c r="A7080" s="16" t="s">
        <v>6274</v>
      </c>
      <c r="B7080">
        <v>0</v>
      </c>
      <c r="C7080">
        <v>4.5300000000000002E-3</v>
      </c>
      <c r="D7080">
        <v>0</v>
      </c>
    </row>
    <row r="7081" spans="1:4" x14ac:dyDescent="0.35">
      <c r="A7081" s="16" t="s">
        <v>6275</v>
      </c>
      <c r="B7081">
        <v>8.3000000000000004E-2</v>
      </c>
      <c r="C7081">
        <v>0.39</v>
      </c>
      <c r="D7081">
        <v>0</v>
      </c>
    </row>
    <row r="7082" spans="1:4" x14ac:dyDescent="0.35">
      <c r="A7082" s="16" t="s">
        <v>6276</v>
      </c>
      <c r="B7082">
        <v>8.3000000000000004E-2</v>
      </c>
      <c r="C7082">
        <v>0.39</v>
      </c>
      <c r="D7082">
        <v>0</v>
      </c>
    </row>
    <row r="7083" spans="1:4" x14ac:dyDescent="0.35">
      <c r="A7083" s="16" t="s">
        <v>6277</v>
      </c>
      <c r="B7083">
        <v>0.17</v>
      </c>
      <c r="C7083">
        <v>1.2952999999999999</v>
      </c>
      <c r="D7083">
        <v>0</v>
      </c>
    </row>
    <row r="7084" spans="1:4" x14ac:dyDescent="0.35">
      <c r="A7084" s="22">
        <v>15707</v>
      </c>
      <c r="B7084">
        <v>0.75</v>
      </c>
      <c r="C7084">
        <v>0.13667000000000001</v>
      </c>
      <c r="D7084">
        <v>0.13667000000000001</v>
      </c>
    </row>
    <row r="7085" spans="1:4" x14ac:dyDescent="0.35">
      <c r="A7085" s="16">
        <v>103131</v>
      </c>
      <c r="B7085">
        <v>0</v>
      </c>
      <c r="C7085">
        <v>0.5</v>
      </c>
      <c r="D7085">
        <v>0</v>
      </c>
    </row>
    <row r="7086" spans="1:4" x14ac:dyDescent="0.35">
      <c r="A7086" s="16">
        <v>105112</v>
      </c>
      <c r="B7086">
        <v>1.5333000000000001</v>
      </c>
      <c r="C7086">
        <v>9.7500000000000003E-2</v>
      </c>
      <c r="D7086">
        <v>9.7500000000000003E-2</v>
      </c>
    </row>
    <row r="7087" spans="1:4" x14ac:dyDescent="0.35">
      <c r="A7087" s="16" t="s">
        <v>6278</v>
      </c>
      <c r="B7087">
        <v>0</v>
      </c>
      <c r="C7087">
        <v>4.5300000000000002E-3</v>
      </c>
      <c r="D7087">
        <v>0</v>
      </c>
    </row>
    <row r="7088" spans="1:4" x14ac:dyDescent="0.35">
      <c r="A7088" s="16" t="s">
        <v>6279</v>
      </c>
      <c r="B7088">
        <v>0.33333000000000002</v>
      </c>
      <c r="C7088">
        <v>3.36795</v>
      </c>
      <c r="D7088">
        <v>0</v>
      </c>
    </row>
    <row r="7089" spans="1:4" x14ac:dyDescent="0.35">
      <c r="A7089" s="16" t="s">
        <v>6280</v>
      </c>
      <c r="B7089">
        <v>0</v>
      </c>
      <c r="C7089">
        <v>3.64E-3</v>
      </c>
      <c r="D7089">
        <v>0</v>
      </c>
    </row>
    <row r="7090" spans="1:4" x14ac:dyDescent="0.35">
      <c r="A7090" s="16" t="s">
        <v>6281</v>
      </c>
      <c r="B7090">
        <v>0</v>
      </c>
      <c r="C7090">
        <v>1.5041800000000001</v>
      </c>
      <c r="D7090">
        <v>0</v>
      </c>
    </row>
    <row r="7091" spans="1:4" x14ac:dyDescent="0.35">
      <c r="A7091" s="16" t="s">
        <v>6282</v>
      </c>
      <c r="B7091">
        <v>0.185</v>
      </c>
      <c r="C7091">
        <v>0.65542</v>
      </c>
      <c r="D7091">
        <v>0</v>
      </c>
    </row>
    <row r="7092" spans="1:4" x14ac:dyDescent="0.35">
      <c r="A7092" s="16" t="s">
        <v>6283</v>
      </c>
      <c r="B7092">
        <v>0</v>
      </c>
      <c r="C7092">
        <v>0.21</v>
      </c>
      <c r="D7092">
        <v>0</v>
      </c>
    </row>
    <row r="7093" spans="1:4" x14ac:dyDescent="0.35">
      <c r="A7093" s="16">
        <v>103846</v>
      </c>
      <c r="B7093">
        <v>0.56630000000000003</v>
      </c>
      <c r="C7093">
        <v>5.3760000000000002E-2</v>
      </c>
      <c r="D7093">
        <v>5.3760000000000002E-2</v>
      </c>
    </row>
    <row r="7094" spans="1:4" x14ac:dyDescent="0.35">
      <c r="A7094" s="16" t="s">
        <v>6284</v>
      </c>
      <c r="B7094">
        <v>0.33</v>
      </c>
      <c r="C7094">
        <v>1.3440000000000001E-2</v>
      </c>
      <c r="D7094">
        <v>1.3440000000000001E-2</v>
      </c>
    </row>
    <row r="7095" spans="1:4" x14ac:dyDescent="0.35">
      <c r="A7095" s="16" t="s">
        <v>6285</v>
      </c>
      <c r="B7095">
        <v>0</v>
      </c>
      <c r="C7095">
        <v>4.5300000000000002E-3</v>
      </c>
      <c r="D7095">
        <v>0</v>
      </c>
    </row>
    <row r="7096" spans="1:4" x14ac:dyDescent="0.35">
      <c r="A7096" s="16" t="s">
        <v>6286</v>
      </c>
      <c r="B7096">
        <v>0</v>
      </c>
      <c r="C7096">
        <v>4.5300000000000002E-3</v>
      </c>
      <c r="D7096">
        <v>0</v>
      </c>
    </row>
    <row r="7097" spans="1:4" x14ac:dyDescent="0.35">
      <c r="A7097" s="16" t="s">
        <v>6287</v>
      </c>
      <c r="B7097">
        <v>0.17</v>
      </c>
      <c r="C7097">
        <v>1.72</v>
      </c>
      <c r="D7097">
        <v>0</v>
      </c>
    </row>
    <row r="7098" spans="1:4" x14ac:dyDescent="0.35">
      <c r="A7098" s="16">
        <v>101064</v>
      </c>
      <c r="B7098">
        <v>0</v>
      </c>
      <c r="C7098">
        <v>1.2500000000000001E-2</v>
      </c>
      <c r="D7098">
        <v>1.2500000000000001E-2</v>
      </c>
    </row>
    <row r="7099" spans="1:4" x14ac:dyDescent="0.35">
      <c r="A7099" s="16" t="s">
        <v>6288</v>
      </c>
      <c r="B7099">
        <v>0.58030000000000004</v>
      </c>
      <c r="C7099">
        <v>3.5520000000000003E-2</v>
      </c>
      <c r="D7099">
        <v>3.5520000000000003E-2</v>
      </c>
    </row>
    <row r="7100" spans="1:4" x14ac:dyDescent="0.35">
      <c r="A7100" s="16" t="s">
        <v>6289</v>
      </c>
      <c r="B7100">
        <v>0</v>
      </c>
      <c r="C7100">
        <v>4.5300000000000002E-3</v>
      </c>
      <c r="D7100">
        <v>0</v>
      </c>
    </row>
    <row r="7101" spans="1:4" x14ac:dyDescent="0.35">
      <c r="A7101" s="16" t="s">
        <v>6290</v>
      </c>
      <c r="B7101">
        <v>0.5</v>
      </c>
      <c r="C7101">
        <v>6</v>
      </c>
      <c r="D7101">
        <v>0</v>
      </c>
    </row>
    <row r="7102" spans="1:4" x14ac:dyDescent="0.35">
      <c r="A7102" s="16" t="s">
        <v>6291</v>
      </c>
      <c r="B7102">
        <v>0</v>
      </c>
      <c r="C7102">
        <v>0</v>
      </c>
      <c r="D7102">
        <v>0</v>
      </c>
    </row>
    <row r="7103" spans="1:4" x14ac:dyDescent="0.35">
      <c r="A7103" s="16" t="s">
        <v>6292</v>
      </c>
      <c r="B7103">
        <v>0.125</v>
      </c>
      <c r="C7103">
        <v>0.08</v>
      </c>
      <c r="D7103">
        <v>0</v>
      </c>
    </row>
    <row r="7104" spans="1:4" x14ac:dyDescent="0.35">
      <c r="A7104" s="22">
        <v>44781</v>
      </c>
      <c r="B7104">
        <v>0.12330000000000001</v>
      </c>
      <c r="C7104">
        <v>7.2199999999999999E-3</v>
      </c>
      <c r="D7104">
        <v>7.2199999999999999E-3</v>
      </c>
    </row>
    <row r="7105" spans="1:4" x14ac:dyDescent="0.35">
      <c r="A7105" s="16" t="s">
        <v>6293</v>
      </c>
      <c r="B7105">
        <v>0</v>
      </c>
      <c r="C7105">
        <v>1.536E-2</v>
      </c>
      <c r="D7105">
        <v>0</v>
      </c>
    </row>
    <row r="7106" spans="1:4" x14ac:dyDescent="0.35">
      <c r="A7106" s="16" t="s">
        <v>6294</v>
      </c>
      <c r="B7106">
        <v>0</v>
      </c>
      <c r="C7106">
        <v>4.5300000000000002E-3</v>
      </c>
      <c r="D7106">
        <v>0</v>
      </c>
    </row>
    <row r="7107" spans="1:4" x14ac:dyDescent="0.35">
      <c r="A7107" s="16" t="s">
        <v>6295</v>
      </c>
      <c r="B7107">
        <v>0</v>
      </c>
      <c r="C7107">
        <v>4.5300000000000002E-3</v>
      </c>
      <c r="D7107">
        <v>0</v>
      </c>
    </row>
    <row r="7108" spans="1:4" x14ac:dyDescent="0.35">
      <c r="A7108" s="16" t="s">
        <v>6296</v>
      </c>
      <c r="B7108">
        <v>0.125</v>
      </c>
      <c r="C7108">
        <v>0.96960000000000002</v>
      </c>
      <c r="D7108">
        <v>0</v>
      </c>
    </row>
    <row r="7109" spans="1:4" x14ac:dyDescent="0.35">
      <c r="A7109" s="16" t="s">
        <v>6297</v>
      </c>
      <c r="B7109">
        <v>0.17</v>
      </c>
      <c r="C7109">
        <v>3.0726499999999999</v>
      </c>
      <c r="D7109">
        <v>0</v>
      </c>
    </row>
    <row r="7110" spans="1:4" x14ac:dyDescent="0.35">
      <c r="A7110" s="16" t="s">
        <v>6298</v>
      </c>
      <c r="B7110">
        <v>0.25</v>
      </c>
      <c r="C7110">
        <v>3</v>
      </c>
      <c r="D7110">
        <v>0</v>
      </c>
    </row>
    <row r="7111" spans="1:4" x14ac:dyDescent="0.35">
      <c r="A7111" s="16" t="s">
        <v>6299</v>
      </c>
      <c r="B7111">
        <v>0.25</v>
      </c>
      <c r="C7111">
        <v>3.3340000000000001</v>
      </c>
      <c r="D7111">
        <v>0</v>
      </c>
    </row>
    <row r="7112" spans="1:4" x14ac:dyDescent="0.35">
      <c r="A7112" s="16">
        <v>105037</v>
      </c>
      <c r="B7112">
        <v>0.25</v>
      </c>
      <c r="C7112">
        <v>1.6660000000000001E-2</v>
      </c>
      <c r="D7112">
        <v>1.6660000000000001E-2</v>
      </c>
    </row>
    <row r="7113" spans="1:4" x14ac:dyDescent="0.35">
      <c r="A7113" s="16" t="s">
        <v>6300</v>
      </c>
      <c r="B7113">
        <v>0.74329999999999996</v>
      </c>
      <c r="C7113">
        <v>2.7459999999999998E-2</v>
      </c>
      <c r="D7113">
        <v>2.7459999999999998E-2</v>
      </c>
    </row>
    <row r="7114" spans="1:4" x14ac:dyDescent="0.35">
      <c r="A7114" s="16" t="s">
        <v>6301</v>
      </c>
      <c r="B7114">
        <v>0</v>
      </c>
      <c r="C7114">
        <v>4.5300000000000002E-3</v>
      </c>
      <c r="D7114">
        <v>0</v>
      </c>
    </row>
    <row r="7115" spans="1:4" x14ac:dyDescent="0.35">
      <c r="A7115" s="16" t="s">
        <v>6302</v>
      </c>
      <c r="B7115">
        <v>0.125</v>
      </c>
      <c r="C7115">
        <v>0.18953</v>
      </c>
      <c r="D7115">
        <v>0</v>
      </c>
    </row>
    <row r="7116" spans="1:4" x14ac:dyDescent="0.35">
      <c r="A7116" s="16" t="s">
        <v>6303</v>
      </c>
      <c r="B7116">
        <v>0.1</v>
      </c>
      <c r="C7116">
        <v>0.01</v>
      </c>
      <c r="D7116">
        <v>0.01</v>
      </c>
    </row>
    <row r="7117" spans="1:4" x14ac:dyDescent="0.35">
      <c r="A7117" s="16" t="s">
        <v>6304</v>
      </c>
      <c r="B7117">
        <v>0</v>
      </c>
      <c r="C7117">
        <v>4.5300000000000002E-3</v>
      </c>
      <c r="D7117">
        <v>0</v>
      </c>
    </row>
    <row r="7118" spans="1:4" x14ac:dyDescent="0.35">
      <c r="A7118" s="16" t="s">
        <v>6305</v>
      </c>
      <c r="B7118">
        <v>0.74329999999999996</v>
      </c>
      <c r="C7118">
        <v>4.3499999999999997E-2</v>
      </c>
      <c r="D7118">
        <v>4.3499999999999997E-2</v>
      </c>
    </row>
    <row r="7119" spans="1:4" x14ac:dyDescent="0.35">
      <c r="A7119" s="16" t="s">
        <v>6306</v>
      </c>
      <c r="B7119">
        <v>8.3000000000000004E-2</v>
      </c>
      <c r="C7119">
        <v>0.215</v>
      </c>
      <c r="D7119">
        <v>0</v>
      </c>
    </row>
    <row r="7120" spans="1:4" x14ac:dyDescent="0.35">
      <c r="A7120" s="16" t="s">
        <v>6307</v>
      </c>
      <c r="B7120">
        <v>0.91662999999999994</v>
      </c>
      <c r="C7120">
        <v>1.389E-2</v>
      </c>
      <c r="D7120">
        <v>1.389E-2</v>
      </c>
    </row>
    <row r="7121" spans="1:4" x14ac:dyDescent="0.35">
      <c r="A7121" s="16" t="s">
        <v>6308</v>
      </c>
      <c r="B7121">
        <v>8.3000000000000004E-2</v>
      </c>
      <c r="C7121">
        <v>0.27</v>
      </c>
      <c r="D7121">
        <v>0</v>
      </c>
    </row>
    <row r="7122" spans="1:4" x14ac:dyDescent="0.35">
      <c r="A7122" s="16" t="s">
        <v>6309</v>
      </c>
      <c r="B7122">
        <v>0</v>
      </c>
      <c r="C7122">
        <v>8.0045300000000008</v>
      </c>
      <c r="D7122">
        <v>0</v>
      </c>
    </row>
    <row r="7123" spans="1:4" x14ac:dyDescent="0.35">
      <c r="A7123" s="16" t="s">
        <v>6310</v>
      </c>
      <c r="B7123">
        <v>0.125</v>
      </c>
      <c r="C7123">
        <v>0.15831999999999999</v>
      </c>
      <c r="D7123">
        <v>0</v>
      </c>
    </row>
    <row r="7124" spans="1:4" x14ac:dyDescent="0.35">
      <c r="A7124" s="16" t="s">
        <v>30</v>
      </c>
      <c r="B7124">
        <v>0.125</v>
      </c>
      <c r="C7124">
        <v>0.15831999999999999</v>
      </c>
      <c r="D7124">
        <v>0</v>
      </c>
    </row>
    <row r="7125" spans="1:4" x14ac:dyDescent="0.35">
      <c r="A7125" s="16" t="s">
        <v>6311</v>
      </c>
      <c r="B7125">
        <v>0.25</v>
      </c>
      <c r="C7125">
        <v>3.3616000000000001</v>
      </c>
      <c r="D7125">
        <v>0</v>
      </c>
    </row>
    <row r="7126" spans="1:4" x14ac:dyDescent="0.35">
      <c r="A7126" s="16" t="s">
        <v>6312</v>
      </c>
      <c r="B7126">
        <v>0.125</v>
      </c>
      <c r="C7126">
        <v>0.20452999999999999</v>
      </c>
      <c r="D7126">
        <v>0</v>
      </c>
    </row>
    <row r="7127" spans="1:4" x14ac:dyDescent="0.35">
      <c r="A7127" s="16" t="s">
        <v>6313</v>
      </c>
      <c r="B7127">
        <v>2</v>
      </c>
      <c r="C7127">
        <v>60</v>
      </c>
      <c r="D7127">
        <v>0</v>
      </c>
    </row>
    <row r="7128" spans="1:4" x14ac:dyDescent="0.35">
      <c r="A7128" s="16" t="s">
        <v>6314</v>
      </c>
      <c r="B7128">
        <v>0.16700000000000001</v>
      </c>
      <c r="C7128">
        <v>4</v>
      </c>
      <c r="D7128">
        <v>0</v>
      </c>
    </row>
    <row r="7129" spans="1:4" x14ac:dyDescent="0.35">
      <c r="A7129" s="16" t="s">
        <v>132</v>
      </c>
      <c r="B7129">
        <v>0.125</v>
      </c>
      <c r="C7129">
        <v>4.1200000000000001E-2</v>
      </c>
      <c r="D7129">
        <v>0</v>
      </c>
    </row>
    <row r="7130" spans="1:4" x14ac:dyDescent="0.35">
      <c r="A7130" s="16" t="s">
        <v>6315</v>
      </c>
      <c r="B7130">
        <v>0.16700000000000001</v>
      </c>
      <c r="C7130">
        <v>0.58464000000000005</v>
      </c>
      <c r="D7130">
        <v>0</v>
      </c>
    </row>
    <row r="7131" spans="1:4" x14ac:dyDescent="0.35">
      <c r="A7131" s="16" t="s">
        <v>6316</v>
      </c>
      <c r="B7131">
        <v>0.21</v>
      </c>
      <c r="C7131">
        <v>0.65452999999999995</v>
      </c>
      <c r="D7131">
        <v>0</v>
      </c>
    </row>
    <row r="7132" spans="1:4" x14ac:dyDescent="0.35">
      <c r="A7132" s="16" t="s">
        <v>6317</v>
      </c>
      <c r="B7132">
        <v>0.25</v>
      </c>
      <c r="C7132">
        <v>1.0152099999999999</v>
      </c>
      <c r="D7132">
        <v>0</v>
      </c>
    </row>
    <row r="7133" spans="1:4" x14ac:dyDescent="0.35">
      <c r="A7133" s="16" t="s">
        <v>6318</v>
      </c>
      <c r="B7133">
        <v>0</v>
      </c>
      <c r="C7133">
        <v>4.5300000000000002E-3</v>
      </c>
      <c r="D7133">
        <v>0</v>
      </c>
    </row>
    <row r="7134" spans="1:4" x14ac:dyDescent="0.35">
      <c r="A7134" s="16" t="s">
        <v>6319</v>
      </c>
      <c r="B7134">
        <v>0.75</v>
      </c>
      <c r="C7134">
        <v>0.15665999999999999</v>
      </c>
      <c r="D7134">
        <v>0.15665999999999999</v>
      </c>
    </row>
    <row r="7135" spans="1:4" x14ac:dyDescent="0.35">
      <c r="A7135" s="16" t="s">
        <v>256</v>
      </c>
      <c r="B7135">
        <v>0.125</v>
      </c>
      <c r="C7135">
        <v>0.56630000000000003</v>
      </c>
      <c r="D7135">
        <v>0</v>
      </c>
    </row>
    <row r="7136" spans="1:4" x14ac:dyDescent="0.35">
      <c r="A7136" s="16" t="s">
        <v>6320</v>
      </c>
      <c r="B7136">
        <v>0.21</v>
      </c>
      <c r="C7136">
        <v>0.65</v>
      </c>
      <c r="D7136">
        <v>0</v>
      </c>
    </row>
    <row r="7137" spans="1:4" x14ac:dyDescent="0.35">
      <c r="A7137" s="16" t="s">
        <v>6321</v>
      </c>
      <c r="B7137">
        <v>0.21</v>
      </c>
      <c r="C7137">
        <v>0.91993000000000003</v>
      </c>
      <c r="D7137">
        <v>0</v>
      </c>
    </row>
    <row r="7138" spans="1:4" x14ac:dyDescent="0.35">
      <c r="A7138" s="16" t="s">
        <v>6322</v>
      </c>
      <c r="B7138">
        <v>0</v>
      </c>
      <c r="C7138">
        <v>4.5300000000000002E-3</v>
      </c>
      <c r="D7138">
        <v>0</v>
      </c>
    </row>
    <row r="7139" spans="1:4" x14ac:dyDescent="0.35">
      <c r="A7139" s="16" t="s">
        <v>6323</v>
      </c>
      <c r="B7139">
        <v>0</v>
      </c>
      <c r="C7139">
        <v>0</v>
      </c>
      <c r="D7139">
        <v>0</v>
      </c>
    </row>
    <row r="7140" spans="1:4" x14ac:dyDescent="0.35">
      <c r="A7140" s="16" t="s">
        <v>6324</v>
      </c>
      <c r="B7140">
        <v>8.3000000000000004E-2</v>
      </c>
      <c r="C7140">
        <v>0.31</v>
      </c>
      <c r="D7140">
        <v>0</v>
      </c>
    </row>
    <row r="7141" spans="1:4" x14ac:dyDescent="0.35">
      <c r="A7141" s="16" t="s">
        <v>6325</v>
      </c>
      <c r="B7141">
        <v>0.21</v>
      </c>
      <c r="C7141">
        <v>0.66539999999999999</v>
      </c>
      <c r="D7141">
        <v>0</v>
      </c>
    </row>
    <row r="7142" spans="1:4" x14ac:dyDescent="0.35">
      <c r="A7142" s="16" t="s">
        <v>6326</v>
      </c>
      <c r="B7142">
        <v>0</v>
      </c>
      <c r="C7142">
        <v>4.5300000000000002E-3</v>
      </c>
      <c r="D7142">
        <v>0</v>
      </c>
    </row>
    <row r="7143" spans="1:4" x14ac:dyDescent="0.35">
      <c r="A7143" s="16" t="s">
        <v>6327</v>
      </c>
      <c r="B7143">
        <v>0.58030000000000004</v>
      </c>
      <c r="C7143">
        <v>6.2600000000000003E-2</v>
      </c>
      <c r="D7143">
        <v>6.2600000000000003E-2</v>
      </c>
    </row>
    <row r="7144" spans="1:4" x14ac:dyDescent="0.35">
      <c r="A7144" s="16" t="s">
        <v>6328</v>
      </c>
      <c r="B7144">
        <v>0.6633</v>
      </c>
      <c r="C7144">
        <v>3.4169999999999999E-2</v>
      </c>
      <c r="D7144">
        <v>3.4169999999999999E-2</v>
      </c>
    </row>
    <row r="7145" spans="1:4" x14ac:dyDescent="0.35">
      <c r="A7145" s="16" t="s">
        <v>6329</v>
      </c>
      <c r="B7145">
        <v>0</v>
      </c>
      <c r="C7145">
        <v>4.5300000000000002E-3</v>
      </c>
      <c r="D7145">
        <v>0</v>
      </c>
    </row>
    <row r="7146" spans="1:4" x14ac:dyDescent="0.35">
      <c r="A7146" s="16" t="s">
        <v>6330</v>
      </c>
      <c r="B7146">
        <v>0.16700000000000001</v>
      </c>
      <c r="C7146">
        <v>2.87337</v>
      </c>
      <c r="D7146">
        <v>0</v>
      </c>
    </row>
    <row r="7147" spans="1:4" x14ac:dyDescent="0.35">
      <c r="A7147" s="16" t="s">
        <v>22</v>
      </c>
      <c r="B7147">
        <v>0.125</v>
      </c>
      <c r="C7147">
        <v>0.17943000000000001</v>
      </c>
      <c r="D7147">
        <v>0</v>
      </c>
    </row>
    <row r="7148" spans="1:4" x14ac:dyDescent="0.35">
      <c r="A7148" s="16" t="s">
        <v>6331</v>
      </c>
      <c r="B7148">
        <v>0.125</v>
      </c>
      <c r="C7148">
        <v>0.26</v>
      </c>
      <c r="D7148">
        <v>0</v>
      </c>
    </row>
    <row r="7149" spans="1:4" x14ac:dyDescent="0.35">
      <c r="A7149" s="22">
        <v>44625</v>
      </c>
      <c r="B7149">
        <v>1.5</v>
      </c>
      <c r="C7149">
        <v>2.1900000000000001E-3</v>
      </c>
      <c r="D7149">
        <v>2.1900000000000001E-3</v>
      </c>
    </row>
    <row r="7150" spans="1:4" x14ac:dyDescent="0.35">
      <c r="A7150" s="16" t="s">
        <v>6332</v>
      </c>
      <c r="B7150">
        <v>0</v>
      </c>
      <c r="C7150">
        <v>4.5300000000000002E-3</v>
      </c>
      <c r="D7150">
        <v>0</v>
      </c>
    </row>
    <row r="7151" spans="1:4" x14ac:dyDescent="0.35">
      <c r="A7151" s="16">
        <v>101162</v>
      </c>
      <c r="B7151">
        <v>0.33</v>
      </c>
      <c r="C7151">
        <v>1.6670000000000001E-2</v>
      </c>
      <c r="D7151">
        <v>1.6670000000000001E-2</v>
      </c>
    </row>
    <row r="7152" spans="1:4" x14ac:dyDescent="0.35">
      <c r="A7152" s="16" t="s">
        <v>6333</v>
      </c>
      <c r="B7152">
        <v>0</v>
      </c>
      <c r="C7152">
        <v>4.5300000000000002E-3</v>
      </c>
      <c r="D7152">
        <v>0</v>
      </c>
    </row>
    <row r="7153" spans="1:4" x14ac:dyDescent="0.35">
      <c r="A7153" s="16" t="s">
        <v>6334</v>
      </c>
      <c r="B7153">
        <v>8.3000000000000004E-2</v>
      </c>
      <c r="C7153">
        <v>0.48</v>
      </c>
      <c r="D7153">
        <v>0</v>
      </c>
    </row>
    <row r="7154" spans="1:4" x14ac:dyDescent="0.35">
      <c r="A7154" s="16" t="s">
        <v>6335</v>
      </c>
      <c r="B7154">
        <v>0</v>
      </c>
      <c r="C7154">
        <v>4.5300000000000002E-3</v>
      </c>
      <c r="D7154">
        <v>0</v>
      </c>
    </row>
    <row r="7155" spans="1:4" x14ac:dyDescent="0.35">
      <c r="A7155" s="16" t="s">
        <v>6336</v>
      </c>
      <c r="B7155">
        <v>0</v>
      </c>
      <c r="C7155">
        <v>4.5300000000000002E-3</v>
      </c>
      <c r="D7155">
        <v>0</v>
      </c>
    </row>
    <row r="7156" spans="1:4" x14ac:dyDescent="0.35">
      <c r="A7156" s="16" t="s">
        <v>6337</v>
      </c>
      <c r="B7156">
        <v>0.25</v>
      </c>
      <c r="C7156">
        <v>7.4999999999999997E-3</v>
      </c>
      <c r="D7156">
        <v>7.4999999999999997E-3</v>
      </c>
    </row>
    <row r="7157" spans="1:4" x14ac:dyDescent="0.35">
      <c r="A7157" s="16">
        <v>105146</v>
      </c>
      <c r="B7157">
        <v>1.0832999999999999</v>
      </c>
      <c r="C7157">
        <v>0.10152</v>
      </c>
      <c r="D7157">
        <v>0.10152</v>
      </c>
    </row>
    <row r="7158" spans="1:4" x14ac:dyDescent="0.35">
      <c r="A7158" s="16" t="s">
        <v>6338</v>
      </c>
      <c r="B7158">
        <v>0</v>
      </c>
      <c r="C7158">
        <v>0.215</v>
      </c>
      <c r="D7158">
        <v>0</v>
      </c>
    </row>
    <row r="7159" spans="1:4" x14ac:dyDescent="0.35">
      <c r="A7159" s="16" t="s">
        <v>6339</v>
      </c>
      <c r="B7159">
        <v>0</v>
      </c>
      <c r="C7159">
        <v>0.05</v>
      </c>
      <c r="D7159">
        <v>0</v>
      </c>
    </row>
    <row r="7160" spans="1:4" x14ac:dyDescent="0.35">
      <c r="A7160" s="22">
        <v>18629</v>
      </c>
      <c r="B7160">
        <v>0.17</v>
      </c>
      <c r="C7160">
        <v>3.4000000000000002E-2</v>
      </c>
      <c r="D7160">
        <v>3.4000000000000002E-2</v>
      </c>
    </row>
    <row r="7161" spans="1:4" x14ac:dyDescent="0.35">
      <c r="A7161" s="16" t="s">
        <v>6340</v>
      </c>
      <c r="B7161">
        <v>0</v>
      </c>
      <c r="C7161">
        <v>4.5300000000000002E-3</v>
      </c>
      <c r="D7161">
        <v>0</v>
      </c>
    </row>
    <row r="7162" spans="1:4" x14ac:dyDescent="0.35">
      <c r="A7162" s="16" t="s">
        <v>6341</v>
      </c>
      <c r="B7162">
        <v>0.125</v>
      </c>
      <c r="C7162">
        <v>0.50438000000000005</v>
      </c>
      <c r="D7162">
        <v>0</v>
      </c>
    </row>
    <row r="7163" spans="1:4" x14ac:dyDescent="0.35">
      <c r="A7163" s="16" t="s">
        <v>6342</v>
      </c>
      <c r="B7163">
        <v>0.185</v>
      </c>
      <c r="C7163">
        <v>0.95</v>
      </c>
      <c r="D7163">
        <v>0</v>
      </c>
    </row>
    <row r="7164" spans="1:4" x14ac:dyDescent="0.35">
      <c r="A7164" s="16" t="s">
        <v>6343</v>
      </c>
      <c r="B7164">
        <v>0.16700000000000001</v>
      </c>
      <c r="C7164">
        <v>2.5</v>
      </c>
      <c r="D7164">
        <v>0</v>
      </c>
    </row>
    <row r="7165" spans="1:4" x14ac:dyDescent="0.35">
      <c r="A7165" s="16" t="s">
        <v>6344</v>
      </c>
      <c r="B7165">
        <v>0.16700000000000001</v>
      </c>
      <c r="C7165">
        <v>4</v>
      </c>
      <c r="D7165">
        <v>0</v>
      </c>
    </row>
    <row r="7166" spans="1:4" x14ac:dyDescent="0.35">
      <c r="A7166" s="16" t="s">
        <v>144</v>
      </c>
      <c r="B7166">
        <v>0.125</v>
      </c>
      <c r="C7166">
        <v>0.05</v>
      </c>
      <c r="D7166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6B494C0-4F4D-45EB-B6F4-9DD13EF6621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ASSY. DRUM QTY.</vt:lpstr>
      <vt:lpstr>FAB SCHEDULE</vt:lpstr>
      <vt:lpstr>Fab Import Sheet</vt:lpstr>
      <vt:lpstr>FAB OVERVIEW</vt:lpstr>
      <vt:lpstr>Sequence Routings</vt:lpstr>
      <vt:lpstr>A01</vt:lpstr>
      <vt:lpstr>A02 ASSY</vt:lpstr>
      <vt:lpstr>A02 FAB</vt:lpstr>
      <vt:lpstr>A03 ASSY</vt:lpstr>
      <vt:lpstr>A03 FAB</vt:lpstr>
      <vt:lpstr>A05 FAB</vt:lpstr>
      <vt:lpstr>A07 ASSY</vt:lpstr>
      <vt:lpstr>A07 FAB</vt:lpstr>
      <vt:lpstr>Labor Times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Molloy</dc:creator>
  <cp:lastModifiedBy>Justin Molloy</cp:lastModifiedBy>
  <cp:lastPrinted>2022-06-30T20:57:34Z</cp:lastPrinted>
  <dcterms:created xsi:type="dcterms:W3CDTF">2022-06-22T19:15:54Z</dcterms:created>
  <dcterms:modified xsi:type="dcterms:W3CDTF">2022-07-01T18:23:47Z</dcterms:modified>
</cp:coreProperties>
</file>