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"/>
    </mc:Choice>
  </mc:AlternateContent>
  <xr:revisionPtr revIDLastSave="0" documentId="13_ncr:1_{496477EB-1B90-E04C-B757-11980CC2972C}" xr6:coauthVersionLast="40" xr6:coauthVersionMax="40" xr10:uidLastSave="{00000000-0000-0000-0000-000000000000}"/>
  <bookViews>
    <workbookView xWindow="80" yWindow="500" windowWidth="25440" windowHeight="14040" xr2:uid="{F3371EC9-8ACE-C944-9EF9-43AA37AEA5A6}"/>
  </bookViews>
  <sheets>
    <sheet name="Blessed Junior School-G7 Scor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" l="1"/>
  <c r="Q7" i="1" l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P8" i="1"/>
  <c r="P9" i="1"/>
  <c r="P10" i="1"/>
  <c r="P11" i="1"/>
  <c r="P12" i="1"/>
  <c r="Q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H6" i="1"/>
  <c r="I6" i="1"/>
  <c r="J6" i="1"/>
  <c r="K6" i="1"/>
  <c r="L6" i="1"/>
  <c r="M6" i="1"/>
  <c r="N6" i="1"/>
  <c r="O6" i="1"/>
  <c r="P6" i="1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R26" i="1" l="1"/>
  <c r="S26" i="1" s="1"/>
  <c r="R18" i="1"/>
  <c r="S18" i="1" s="1"/>
  <c r="R10" i="1"/>
  <c r="S10" i="1" s="1"/>
  <c r="N47" i="1"/>
  <c r="J47" i="1"/>
  <c r="R22" i="1"/>
  <c r="S22" i="1" s="1"/>
  <c r="R14" i="1"/>
  <c r="S14" i="1" s="1"/>
  <c r="Q47" i="1"/>
  <c r="G47" i="1"/>
  <c r="M47" i="1"/>
  <c r="I47" i="1"/>
  <c r="P47" i="1"/>
  <c r="L47" i="1"/>
  <c r="H47" i="1"/>
  <c r="O47" i="1"/>
  <c r="K47" i="1"/>
  <c r="F47" i="1"/>
  <c r="R42" i="1"/>
  <c r="S42" i="1" s="1"/>
  <c r="R34" i="1"/>
  <c r="S34" i="1" s="1"/>
  <c r="R38" i="1"/>
  <c r="S38" i="1" s="1"/>
  <c r="R30" i="1"/>
  <c r="S30" i="1" s="1"/>
  <c r="R27" i="1"/>
  <c r="S27" i="1" s="1"/>
  <c r="R23" i="1"/>
  <c r="S23" i="1" s="1"/>
  <c r="R19" i="1"/>
  <c r="S19" i="1" s="1"/>
  <c r="R15" i="1"/>
  <c r="S15" i="1" s="1"/>
  <c r="R11" i="1"/>
  <c r="S11" i="1" s="1"/>
  <c r="R7" i="1"/>
  <c r="S7" i="1" s="1"/>
  <c r="R45" i="1"/>
  <c r="S45" i="1" s="1"/>
  <c r="R37" i="1"/>
  <c r="S37" i="1" s="1"/>
  <c r="R29" i="1"/>
  <c r="S29" i="1" s="1"/>
  <c r="R21" i="1"/>
  <c r="S21" i="1" s="1"/>
  <c r="R9" i="1"/>
  <c r="S9" i="1" s="1"/>
  <c r="R41" i="1"/>
  <c r="S41" i="1" s="1"/>
  <c r="R33" i="1"/>
  <c r="S33" i="1" s="1"/>
  <c r="R25" i="1"/>
  <c r="S25" i="1" s="1"/>
  <c r="R17" i="1"/>
  <c r="S17" i="1" s="1"/>
  <c r="R13" i="1"/>
  <c r="S13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35" i="1"/>
  <c r="S35" i="1" s="1"/>
  <c r="R31" i="1"/>
  <c r="S31" i="1" s="1"/>
  <c r="R44" i="1"/>
  <c r="S44" i="1" s="1"/>
  <c r="R36" i="1"/>
  <c r="S36" i="1" s="1"/>
  <c r="R43" i="1"/>
  <c r="S43" i="1" s="1"/>
  <c r="R39" i="1"/>
  <c r="S39" i="1" s="1"/>
  <c r="R6" i="1"/>
  <c r="W9" i="1" l="1"/>
  <c r="S6" i="1"/>
  <c r="W8" i="1"/>
  <c r="R47" i="1"/>
  <c r="W19" i="1" l="1"/>
  <c r="W20" i="1"/>
  <c r="W17" i="1"/>
  <c r="W18" i="1"/>
  <c r="W11" i="1"/>
</calcChain>
</file>

<file path=xl/sharedStrings.xml><?xml version="1.0" encoding="utf-8"?>
<sst xmlns="http://schemas.openxmlformats.org/spreadsheetml/2006/main" count="117" uniqueCount="79">
  <si>
    <t>S/N</t>
  </si>
  <si>
    <t>ADM No.</t>
  </si>
  <si>
    <t>Name</t>
  </si>
  <si>
    <t>Gender</t>
  </si>
  <si>
    <t>Peter Maina</t>
  </si>
  <si>
    <t>Joseph Mwangi</t>
  </si>
  <si>
    <t>Wachira Munene</t>
  </si>
  <si>
    <t>Alfred Ochung</t>
  </si>
  <si>
    <t>Justo Ochung</t>
  </si>
  <si>
    <t>Nelly Wekesa</t>
  </si>
  <si>
    <t>Chrispine Acholla</t>
  </si>
  <si>
    <t>Atieno Ochieng</t>
  </si>
  <si>
    <t>Merah Rehab</t>
  </si>
  <si>
    <t>Kristo Mali</t>
  </si>
  <si>
    <t>Ebu Chali</t>
  </si>
  <si>
    <t>Martin Shikuku</t>
  </si>
  <si>
    <t>Claire Moraya</t>
  </si>
  <si>
    <t>Antony Njogu</t>
  </si>
  <si>
    <t>Mwai Kola</t>
  </si>
  <si>
    <t>Martin Owuor</t>
  </si>
  <si>
    <t>Ezakiel Mchongu</t>
  </si>
  <si>
    <t xml:space="preserve">Pascal Mwadegu </t>
  </si>
  <si>
    <t>Hogeso Ouma</t>
  </si>
  <si>
    <t>Hezborn Mwai</t>
  </si>
  <si>
    <t xml:space="preserve">Njoroge Maina </t>
  </si>
  <si>
    <t xml:space="preserve">Munene Wachira </t>
  </si>
  <si>
    <t>Joy Mumbi</t>
  </si>
  <si>
    <t xml:space="preserve">Dennis Kimathi </t>
  </si>
  <si>
    <t>Cynthia Kagogo</t>
  </si>
  <si>
    <t>Lucy Wangari</t>
  </si>
  <si>
    <t xml:space="preserve">Achieng Martin </t>
  </si>
  <si>
    <t>Jared Oluoch</t>
  </si>
  <si>
    <t>Henry Kaheti</t>
  </si>
  <si>
    <t>Kipkosgei Edwin</t>
  </si>
  <si>
    <t>Chepkosgei Anne</t>
  </si>
  <si>
    <t>Anne Wanjiku</t>
  </si>
  <si>
    <t>Peter Wachira</t>
  </si>
  <si>
    <t>Sambo Debra</t>
  </si>
  <si>
    <t xml:space="preserve">Titoh Oluoch </t>
  </si>
  <si>
    <t>Mutungi Philemon</t>
  </si>
  <si>
    <t>Derrick Kipchumba</t>
  </si>
  <si>
    <t>Stephen Okello</t>
  </si>
  <si>
    <t>Faith Mwangi</t>
  </si>
  <si>
    <t>Triza Wairimu</t>
  </si>
  <si>
    <t>M</t>
  </si>
  <si>
    <t>F</t>
  </si>
  <si>
    <t>Integrated Science</t>
  </si>
  <si>
    <t>Kiswahili</t>
  </si>
  <si>
    <t>English</t>
  </si>
  <si>
    <t>Business Studies</t>
  </si>
  <si>
    <t xml:space="preserve">Agriculture </t>
  </si>
  <si>
    <t>Religious Studies</t>
  </si>
  <si>
    <t>PE</t>
  </si>
  <si>
    <t>S/ST</t>
  </si>
  <si>
    <t>Pre-tech</t>
  </si>
  <si>
    <t>Health Education</t>
  </si>
  <si>
    <t>Math</t>
  </si>
  <si>
    <t>Life Skills</t>
  </si>
  <si>
    <t>Blessed Junior School</t>
  </si>
  <si>
    <t>TERM 2 ASSESSMENT RESULTS</t>
  </si>
  <si>
    <t>Grade 7</t>
  </si>
  <si>
    <t>Total</t>
  </si>
  <si>
    <t>Subject Mean</t>
  </si>
  <si>
    <t>Performance Levels</t>
  </si>
  <si>
    <t>Minium Score</t>
  </si>
  <si>
    <t>Maximum Score</t>
  </si>
  <si>
    <t xml:space="preserve">Range of Score </t>
  </si>
  <si>
    <t>725-785</t>
  </si>
  <si>
    <t>786-845</t>
  </si>
  <si>
    <t>846-905</t>
  </si>
  <si>
    <t>906-965</t>
  </si>
  <si>
    <t>Below Expectations</t>
  </si>
  <si>
    <t>Approaching Expectations</t>
  </si>
  <si>
    <t>Meeting Expectations</t>
  </si>
  <si>
    <t>Class Score</t>
  </si>
  <si>
    <t>Performance Level</t>
  </si>
  <si>
    <t>No. Of Learners</t>
  </si>
  <si>
    <t>Exceeding Expeectations</t>
  </si>
  <si>
    <t>Performance Level (Frequency)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</si>
</sst>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rgb="FFFF0000"/>
      <name val="Garamond"/>
      <family val="1"/>
    </font>
    <font>
      <sz val="12"/>
      <color rgb="FFFF0000"/>
      <name val="Garamond"/>
      <family val="1"/>
    </font>
    <font>
      <b/>
      <sz val="18"/>
      <color theme="0"/>
      <name val="Garamond"/>
      <family val="1"/>
    </font>
    <font>
      <sz val="18"/>
      <color theme="0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2" fillId="0" borderId="0" xfId="0" applyFont="1" applyFill="1" applyBorder="1"/>
    <xf numFmtId="0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5" borderId="5" xfId="0" applyFont="1" applyFill="1" applyBorder="1"/>
    <xf numFmtId="0" fontId="1" fillId="5" borderId="4" xfId="0" applyFont="1" applyFill="1" applyBorder="1"/>
    <xf numFmtId="0" fontId="1" fillId="5" borderId="0" xfId="0" applyFont="1" applyFill="1" applyBorder="1"/>
    <xf numFmtId="0" fontId="1" fillId="5" borderId="6" xfId="0" applyFont="1" applyFill="1" applyBorder="1"/>
    <xf numFmtId="0" fontId="1" fillId="5" borderId="9" xfId="0" applyFont="1" applyFill="1" applyBorder="1"/>
    <xf numFmtId="0" fontId="1" fillId="5" borderId="7" xfId="0" applyFont="1" applyFill="1" applyBorder="1"/>
    <xf numFmtId="0" fontId="3" fillId="5" borderId="4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0" fontId="1" fillId="5" borderId="0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1" fillId="5" borderId="0" xfId="0" quotePrefix="1" applyFont="1" applyFill="1" applyBorder="1" applyAlignment="1">
      <alignment horizontal="right"/>
    </xf>
    <xf numFmtId="0" fontId="4" fillId="5" borderId="9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3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Learners per Performance Level </a:t>
            </a:r>
            <a:endParaRPr lang="en-US"/>
          </a:p>
        </c:rich>
      </c:tx>
      <c:layout>
        <c:manualLayout>
          <c:xMode val="edge"/>
          <c:yMode val="edge"/>
          <c:x val="0.24577591093243634"/>
          <c:y val="2.9332247589245592E-2"/>
        </c:manualLayout>
      </c:layout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'Blessed Junior School-G7 Scores'!$W$16</c:f>
              <c:strCache>
                <c:ptCount val="1"/>
                <c:pt idx="0">
                  <c:v>No. Of Learners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'Blessed Junior School-G7 Scores'!$V$17:$V$20</c:f>
              <c:strCache>
                <c:ptCount val="4"/>
                <c:pt idx="0">
                  <c:v>Below Expectations</c:v>
                </c:pt>
                <c:pt idx="1">
                  <c:v>Approaching Expectations</c:v>
                </c:pt>
                <c:pt idx="2">
                  <c:v>Meeting Expectations</c:v>
                </c:pt>
                <c:pt idx="3">
                  <c:v>Exceeding Expeectations</c:v>
                </c:pt>
              </c:strCache>
            </c:strRef>
          </c:cat>
          <c:val>
            <c:numRef>
              <c:f>'Blessed Junior School-G7 Scores'!$W$17:$W$20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F-1340-A2C4-F8C5CD0E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5679247"/>
        <c:axId val="1277555183"/>
      </c:barChart>
      <c:catAx>
        <c:axId val="127567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55183"/>
        <c:crosses val="autoZero"/>
        <c:auto val="1"/>
        <c:lblAlgn val="ctr"/>
        <c:lblOffset val="100"/>
        <c:noMultiLvlLbl val="0"/>
      </c:catAx>
      <c:valAx>
        <c:axId val="12775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7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696452</xdr:colOff>
      <xdr:row>21</xdr:row>
      <xdr:rowOff>62271</xdr:rowOff>
    </xdr:from>
    <xdr:to>
      <xdr:col>23</xdr:col>
      <xdr:colOff>594033</xdr:colOff>
      <xdr:row>36</xdr:row>
      <xdr:rowOff>20484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C2145-385B-B145-BBA3-CBA157B2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22D0-F82A-DE4C-816C-00EF584DE3E2}">
  <dimension ref="B1:X54"/>
  <sheetViews>
    <sheetView tabSelected="1" zoomScale="51" workbookViewId="0">
      <selection activeCell="P35" sqref="P35"/>
    </sheetView>
  </sheetViews>
  <sheetFormatPr baseColWidth="10" defaultRowHeight="16"/>
  <cols>
    <col min="1" max="3" width="10.83203125" style="1"/>
    <col min="4" max="4" width="17" style="1" bestFit="1" customWidth="1"/>
    <col min="5" max="5" width="12" style="1" bestFit="1" customWidth="1"/>
    <col min="6" max="6" width="10.83203125" style="1"/>
    <col min="7" max="7" width="22.33203125" style="1" bestFit="1" customWidth="1"/>
    <col min="8" max="9" width="10.83203125" style="1"/>
    <col min="10" max="10" width="20.83203125" style="1" bestFit="1" customWidth="1"/>
    <col min="11" max="11" width="14.1640625" style="1" bestFit="1" customWidth="1"/>
    <col min="12" max="12" width="20.83203125" style="1" bestFit="1" customWidth="1"/>
    <col min="13" max="15" width="10.83203125" style="1"/>
    <col min="16" max="16" width="17" style="1" bestFit="1" customWidth="1"/>
    <col min="17" max="17" width="17" style="1" customWidth="1"/>
    <col min="18" max="18" width="10.83203125" style="1"/>
    <col min="19" max="19" width="23" style="1" bestFit="1" customWidth="1"/>
    <col min="20" max="20" width="23" style="1" customWidth="1"/>
    <col min="21" max="21" width="15.5" style="1" bestFit="1" customWidth="1"/>
    <col min="22" max="22" width="24.83203125" style="1" bestFit="1" customWidth="1"/>
    <col min="23" max="23" width="24.1640625" style="1" bestFit="1" customWidth="1"/>
    <col min="24" max="16384" width="10.83203125" style="1"/>
  </cols>
  <sheetData>
    <row r="1" spans="2:23" ht="17" thickBot="1"/>
    <row r="2" spans="2:23" ht="19" customHeight="1">
      <c r="B2" s="23" t="s">
        <v>58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23" ht="19" customHeight="1">
      <c r="B3" s="26" t="s">
        <v>59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8"/>
    </row>
    <row r="4" spans="2:23" ht="19" customHeight="1">
      <c r="B4" s="26" t="s">
        <v>60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</row>
    <row r="5" spans="2:23" ht="19">
      <c r="B5" s="16" t="s">
        <v>0</v>
      </c>
      <c r="C5" s="17" t="s">
        <v>1</v>
      </c>
      <c r="D5" s="17" t="s">
        <v>2</v>
      </c>
      <c r="E5" s="17" t="s">
        <v>3</v>
      </c>
      <c r="F5" s="17" t="s">
        <v>56</v>
      </c>
      <c r="G5" s="17" t="s">
        <v>46</v>
      </c>
      <c r="H5" s="17" t="s">
        <v>47</v>
      </c>
      <c r="I5" s="17" t="s">
        <v>48</v>
      </c>
      <c r="J5" s="17" t="s">
        <v>49</v>
      </c>
      <c r="K5" s="17" t="s">
        <v>50</v>
      </c>
      <c r="L5" s="17" t="s">
        <v>51</v>
      </c>
      <c r="M5" s="17" t="s">
        <v>52</v>
      </c>
      <c r="N5" s="17" t="s">
        <v>53</v>
      </c>
      <c r="O5" s="17" t="s">
        <v>54</v>
      </c>
      <c r="P5" s="17" t="s">
        <v>55</v>
      </c>
      <c r="Q5" s="17" t="s">
        <v>57</v>
      </c>
      <c r="R5" s="17" t="s">
        <v>61</v>
      </c>
      <c r="S5" s="18" t="s">
        <v>63</v>
      </c>
      <c r="T5" s="4"/>
    </row>
    <row r="6" spans="2:23">
      <c r="B6" s="11">
        <v>1</v>
      </c>
      <c r="C6" s="12">
        <v>234</v>
      </c>
      <c r="D6" s="12" t="s">
        <v>4</v>
      </c>
      <c r="E6" s="19" t="s">
        <v>44</v>
      </c>
      <c r="F6" s="21">
        <f ca="1">RANDBETWEEN(45,95)</f>
        <v>60</v>
      </c>
      <c r="G6" s="21">
        <f t="shared" ref="G6:P21" ca="1" si="0">RANDBETWEEN(45,95)</f>
        <v>59</v>
      </c>
      <c r="H6" s="21">
        <f t="shared" ca="1" si="0"/>
        <v>76</v>
      </c>
      <c r="I6" s="21">
        <f t="shared" ca="1" si="0"/>
        <v>65</v>
      </c>
      <c r="J6" s="21">
        <f t="shared" ca="1" si="0"/>
        <v>85</v>
      </c>
      <c r="K6" s="21">
        <f t="shared" ca="1" si="0"/>
        <v>79</v>
      </c>
      <c r="L6" s="21">
        <f t="shared" ca="1" si="0"/>
        <v>92</v>
      </c>
      <c r="M6" s="21">
        <f t="shared" ca="1" si="0"/>
        <v>69</v>
      </c>
      <c r="N6" s="21">
        <f t="shared" ca="1" si="0"/>
        <v>73</v>
      </c>
      <c r="O6" s="21">
        <f t="shared" ca="1" si="0"/>
        <v>46</v>
      </c>
      <c r="P6" s="21">
        <f t="shared" ca="1" si="0"/>
        <v>67</v>
      </c>
      <c r="Q6" s="21">
        <f ca="1">RANDBETWEEN(45,95)</f>
        <v>59</v>
      </c>
      <c r="R6" s="19">
        <f ca="1">SUM(F6:Q6)</f>
        <v>830</v>
      </c>
      <c r="S6" s="10" t="str">
        <f ca="1">IF(R6&gt;=906,"Exceeds Expectations",IF(R6&gt;=846,"Meeting Expectations",IF(R6&gt;=786,"Approaching Expectations",IF(R6&gt;=725,"Below Expectations"))))</f>
        <v>Approaching Expectations</v>
      </c>
    </row>
    <row r="7" spans="2:23">
      <c r="B7" s="11">
        <v>2</v>
      </c>
      <c r="C7" s="12">
        <v>235</v>
      </c>
      <c r="D7" s="12" t="s">
        <v>5</v>
      </c>
      <c r="E7" s="19" t="s">
        <v>44</v>
      </c>
      <c r="F7" s="21">
        <f t="shared" ref="F7:P45" ca="1" si="1">RANDBETWEEN(45,95)</f>
        <v>56</v>
      </c>
      <c r="G7" s="21">
        <f t="shared" ca="1" si="0"/>
        <v>49</v>
      </c>
      <c r="H7" s="21">
        <f t="shared" ca="1" si="0"/>
        <v>67</v>
      </c>
      <c r="I7" s="21">
        <f t="shared" ca="1" si="0"/>
        <v>69</v>
      </c>
      <c r="J7" s="21">
        <f t="shared" ca="1" si="0"/>
        <v>46</v>
      </c>
      <c r="K7" s="21">
        <f t="shared" ca="1" si="0"/>
        <v>73</v>
      </c>
      <c r="L7" s="21">
        <f t="shared" ca="1" si="0"/>
        <v>70</v>
      </c>
      <c r="M7" s="21">
        <f t="shared" ca="1" si="0"/>
        <v>91</v>
      </c>
      <c r="N7" s="21">
        <f t="shared" ca="1" si="0"/>
        <v>85</v>
      </c>
      <c r="O7" s="21">
        <f t="shared" ca="1" si="0"/>
        <v>71</v>
      </c>
      <c r="P7" s="21">
        <f t="shared" ca="1" si="0"/>
        <v>58</v>
      </c>
      <c r="Q7" s="21">
        <f ca="1">RANDBETWEEN(45,95)</f>
        <v>48</v>
      </c>
      <c r="R7" s="19">
        <f t="shared" ref="R7:R45" ca="1" si="2">SUM(F7:Q7)</f>
        <v>783</v>
      </c>
      <c r="S7" s="10" t="str">
        <f t="shared" ref="S7:S45" ca="1" si="3">IF(R7&gt;=906,"Exceeds Expectations",IF(R7&gt;=846,"Meeting Expectations",IF(R7&gt;=786,"Approaching Expectations",IF(R7&gt;=725,"Below Expectations"))))</f>
        <v>Below Expectations</v>
      </c>
    </row>
    <row r="8" spans="2:23">
      <c r="B8" s="11">
        <v>3</v>
      </c>
      <c r="C8" s="12">
        <v>236</v>
      </c>
      <c r="D8" s="12" t="s">
        <v>6</v>
      </c>
      <c r="E8" s="19" t="s">
        <v>44</v>
      </c>
      <c r="F8" s="21">
        <f t="shared" ca="1" si="1"/>
        <v>77</v>
      </c>
      <c r="G8" s="21">
        <f t="shared" ca="1" si="0"/>
        <v>61</v>
      </c>
      <c r="H8" s="21">
        <f t="shared" ca="1" si="0"/>
        <v>88</v>
      </c>
      <c r="I8" s="21">
        <f t="shared" ca="1" si="0"/>
        <v>60</v>
      </c>
      <c r="J8" s="21">
        <f t="shared" ca="1" si="0"/>
        <v>76</v>
      </c>
      <c r="K8" s="21">
        <f t="shared" ca="1" si="0"/>
        <v>57</v>
      </c>
      <c r="L8" s="21">
        <f t="shared" ca="1" si="0"/>
        <v>63</v>
      </c>
      <c r="M8" s="21">
        <f t="shared" ca="1" si="0"/>
        <v>83</v>
      </c>
      <c r="N8" s="21">
        <f t="shared" ca="1" si="0"/>
        <v>58</v>
      </c>
      <c r="O8" s="21">
        <f t="shared" ca="1" si="0"/>
        <v>93</v>
      </c>
      <c r="P8" s="21">
        <f t="shared" ca="1" si="0"/>
        <v>67</v>
      </c>
      <c r="Q8" s="21">
        <f ca="1">RANDBETWEEN(45,95)</f>
        <v>55</v>
      </c>
      <c r="R8" s="19">
        <f t="shared" ca="1" si="2"/>
        <v>838</v>
      </c>
      <c r="S8" s="10" t="str">
        <f t="shared" ca="1" si="3"/>
        <v>Approaching Expectations</v>
      </c>
      <c r="U8" s="1" t="s">
        <v>64</v>
      </c>
      <c r="W8" s="1">
        <f ca="1">MIN(R6:R45)</f>
        <v>709</v>
      </c>
    </row>
    <row r="9" spans="2:23">
      <c r="B9" s="11">
        <v>4</v>
      </c>
      <c r="C9" s="12">
        <v>237</v>
      </c>
      <c r="D9" s="12" t="s">
        <v>7</v>
      </c>
      <c r="E9" s="19" t="s">
        <v>44</v>
      </c>
      <c r="F9" s="21">
        <f t="shared" ca="1" si="1"/>
        <v>82</v>
      </c>
      <c r="G9" s="21">
        <f t="shared" ca="1" si="0"/>
        <v>89</v>
      </c>
      <c r="H9" s="21">
        <f t="shared" ca="1" si="0"/>
        <v>92</v>
      </c>
      <c r="I9" s="21">
        <f t="shared" ca="1" si="0"/>
        <v>72</v>
      </c>
      <c r="J9" s="21">
        <f t="shared" ca="1" si="0"/>
        <v>51</v>
      </c>
      <c r="K9" s="21">
        <f t="shared" ca="1" si="0"/>
        <v>45</v>
      </c>
      <c r="L9" s="21">
        <f t="shared" ca="1" si="0"/>
        <v>47</v>
      </c>
      <c r="M9" s="21">
        <f t="shared" ca="1" si="0"/>
        <v>84</v>
      </c>
      <c r="N9" s="21">
        <f t="shared" ca="1" si="0"/>
        <v>54</v>
      </c>
      <c r="O9" s="21">
        <f t="shared" ca="1" si="0"/>
        <v>93</v>
      </c>
      <c r="P9" s="21">
        <f t="shared" ca="1" si="0"/>
        <v>81</v>
      </c>
      <c r="Q9" s="21">
        <f ca="1">RANDBETWEEN(45,95)</f>
        <v>83</v>
      </c>
      <c r="R9" s="19">
        <f t="shared" ca="1" si="2"/>
        <v>873</v>
      </c>
      <c r="S9" s="10" t="str">
        <f t="shared" ca="1" si="3"/>
        <v>Meeting Expectations</v>
      </c>
      <c r="U9" s="1" t="s">
        <v>65</v>
      </c>
      <c r="W9" s="1">
        <f ca="1">MAX(R6:R45)</f>
        <v>985</v>
      </c>
    </row>
    <row r="10" spans="2:23">
      <c r="B10" s="11">
        <v>5</v>
      </c>
      <c r="C10" s="12">
        <v>238</v>
      </c>
      <c r="D10" s="12" t="s">
        <v>8</v>
      </c>
      <c r="E10" s="19" t="s">
        <v>44</v>
      </c>
      <c r="F10" s="21">
        <f t="shared" ca="1" si="1"/>
        <v>66</v>
      </c>
      <c r="G10" s="21">
        <f t="shared" ca="1" si="0"/>
        <v>83</v>
      </c>
      <c r="H10" s="21">
        <f t="shared" ca="1" si="0"/>
        <v>85</v>
      </c>
      <c r="I10" s="21">
        <f t="shared" ca="1" si="0"/>
        <v>84</v>
      </c>
      <c r="J10" s="21">
        <f t="shared" ca="1" si="0"/>
        <v>61</v>
      </c>
      <c r="K10" s="21">
        <f t="shared" ca="1" si="0"/>
        <v>63</v>
      </c>
      <c r="L10" s="21">
        <f t="shared" ca="1" si="0"/>
        <v>62</v>
      </c>
      <c r="M10" s="21">
        <f t="shared" ca="1" si="0"/>
        <v>75</v>
      </c>
      <c r="N10" s="21">
        <f t="shared" ca="1" si="0"/>
        <v>67</v>
      </c>
      <c r="O10" s="21">
        <f t="shared" ca="1" si="0"/>
        <v>72</v>
      </c>
      <c r="P10" s="21">
        <f t="shared" ca="1" si="0"/>
        <v>61</v>
      </c>
      <c r="Q10" s="21">
        <v>90</v>
      </c>
      <c r="R10" s="19">
        <f t="shared" ca="1" si="2"/>
        <v>869</v>
      </c>
      <c r="S10" s="10" t="str">
        <f t="shared" ca="1" si="3"/>
        <v>Meeting Expectations</v>
      </c>
    </row>
    <row r="11" spans="2:23">
      <c r="B11" s="11">
        <v>6</v>
      </c>
      <c r="C11" s="12">
        <v>239</v>
      </c>
      <c r="D11" s="12" t="s">
        <v>9</v>
      </c>
      <c r="E11" s="19" t="s">
        <v>45</v>
      </c>
      <c r="F11" s="21">
        <f t="shared" ca="1" si="1"/>
        <v>78</v>
      </c>
      <c r="G11" s="21">
        <f t="shared" ca="1" si="0"/>
        <v>75</v>
      </c>
      <c r="H11" s="21">
        <f t="shared" ca="1" si="0"/>
        <v>90</v>
      </c>
      <c r="I11" s="21">
        <f t="shared" ca="1" si="0"/>
        <v>65</v>
      </c>
      <c r="J11" s="21">
        <f t="shared" ca="1" si="0"/>
        <v>90</v>
      </c>
      <c r="K11" s="21">
        <f t="shared" ca="1" si="0"/>
        <v>83</v>
      </c>
      <c r="L11" s="21">
        <f t="shared" ca="1" si="0"/>
        <v>52</v>
      </c>
      <c r="M11" s="21">
        <f t="shared" ca="1" si="0"/>
        <v>62</v>
      </c>
      <c r="N11" s="21">
        <f t="shared" ca="1" si="0"/>
        <v>76</v>
      </c>
      <c r="O11" s="21">
        <f t="shared" ca="1" si="0"/>
        <v>53</v>
      </c>
      <c r="P11" s="21">
        <f t="shared" ca="1" si="0"/>
        <v>86</v>
      </c>
      <c r="Q11" s="21">
        <f ca="1">RANDBETWEEN(45,95)</f>
        <v>48</v>
      </c>
      <c r="R11" s="19">
        <f t="shared" ca="1" si="2"/>
        <v>858</v>
      </c>
      <c r="S11" s="10" t="str">
        <f t="shared" ca="1" si="3"/>
        <v>Meeting Expectations</v>
      </c>
      <c r="U11" s="1" t="s">
        <v>66</v>
      </c>
      <c r="W11" s="1">
        <f ca="1">W9-W8</f>
        <v>276</v>
      </c>
    </row>
    <row r="12" spans="2:23">
      <c r="B12" s="11">
        <v>7</v>
      </c>
      <c r="C12" s="12">
        <v>240</v>
      </c>
      <c r="D12" s="12" t="s">
        <v>10</v>
      </c>
      <c r="E12" s="19" t="s">
        <v>44</v>
      </c>
      <c r="F12" s="21">
        <f t="shared" ca="1" si="1"/>
        <v>58</v>
      </c>
      <c r="G12" s="21">
        <f t="shared" ca="1" si="0"/>
        <v>92</v>
      </c>
      <c r="H12" s="21">
        <f t="shared" ca="1" si="0"/>
        <v>56</v>
      </c>
      <c r="I12" s="21">
        <f t="shared" ca="1" si="0"/>
        <v>88</v>
      </c>
      <c r="J12" s="21">
        <f t="shared" ca="1" si="0"/>
        <v>65</v>
      </c>
      <c r="K12" s="21">
        <f t="shared" ca="1" si="0"/>
        <v>80</v>
      </c>
      <c r="L12" s="21">
        <f t="shared" ca="1" si="0"/>
        <v>49</v>
      </c>
      <c r="M12" s="21">
        <f t="shared" ca="1" si="0"/>
        <v>92</v>
      </c>
      <c r="N12" s="21">
        <f t="shared" ca="1" si="0"/>
        <v>83</v>
      </c>
      <c r="O12" s="21">
        <f t="shared" ca="1" si="0"/>
        <v>51</v>
      </c>
      <c r="P12" s="21">
        <f t="shared" ca="1" si="0"/>
        <v>58</v>
      </c>
      <c r="Q12" s="21">
        <f ca="1">RANDBETWEEN(45,95)</f>
        <v>71</v>
      </c>
      <c r="R12" s="19">
        <f t="shared" ca="1" si="2"/>
        <v>843</v>
      </c>
      <c r="S12" s="10" t="str">
        <f t="shared" ca="1" si="3"/>
        <v>Approaching Expectations</v>
      </c>
    </row>
    <row r="13" spans="2:23">
      <c r="B13" s="11">
        <v>8</v>
      </c>
      <c r="C13" s="12">
        <v>241</v>
      </c>
      <c r="D13" s="12" t="s">
        <v>11</v>
      </c>
      <c r="E13" s="19" t="s">
        <v>45</v>
      </c>
      <c r="F13" s="21">
        <f t="shared" ca="1" si="1"/>
        <v>92</v>
      </c>
      <c r="G13" s="21">
        <f t="shared" ca="1" si="0"/>
        <v>91</v>
      </c>
      <c r="H13" s="21">
        <f t="shared" ca="1" si="0"/>
        <v>63</v>
      </c>
      <c r="I13" s="21">
        <f t="shared" ca="1" si="0"/>
        <v>72</v>
      </c>
      <c r="J13" s="21">
        <f t="shared" ca="1" si="0"/>
        <v>71</v>
      </c>
      <c r="K13" s="21">
        <f t="shared" ca="1" si="0"/>
        <v>83</v>
      </c>
      <c r="L13" s="21">
        <f t="shared" ca="1" si="0"/>
        <v>89</v>
      </c>
      <c r="M13" s="21">
        <f t="shared" ca="1" si="0"/>
        <v>57</v>
      </c>
      <c r="N13" s="21">
        <f t="shared" ca="1" si="0"/>
        <v>63</v>
      </c>
      <c r="O13" s="21">
        <f t="shared" ca="1" si="0"/>
        <v>94</v>
      </c>
      <c r="P13" s="21">
        <f t="shared" ca="1" si="0"/>
        <v>92</v>
      </c>
      <c r="Q13" s="21">
        <f ca="1">RANDBETWEEN(45,95)</f>
        <v>67</v>
      </c>
      <c r="R13" s="19">
        <f t="shared" ca="1" si="2"/>
        <v>934</v>
      </c>
      <c r="S13" s="10" t="str">
        <f t="shared" ca="1" si="3"/>
        <v>Exceeds Expectations</v>
      </c>
      <c r="U13" s="6"/>
      <c r="V13" s="6"/>
      <c r="W13" s="6"/>
    </row>
    <row r="14" spans="2:23">
      <c r="B14" s="11">
        <v>9</v>
      </c>
      <c r="C14" s="12">
        <v>242</v>
      </c>
      <c r="D14" s="12" t="s">
        <v>12</v>
      </c>
      <c r="E14" s="19" t="s">
        <v>45</v>
      </c>
      <c r="F14" s="21">
        <f t="shared" ca="1" si="1"/>
        <v>83</v>
      </c>
      <c r="G14" s="21">
        <f t="shared" ca="1" si="0"/>
        <v>49</v>
      </c>
      <c r="H14" s="21">
        <f t="shared" ca="1" si="0"/>
        <v>55</v>
      </c>
      <c r="I14" s="21">
        <f t="shared" ca="1" si="0"/>
        <v>88</v>
      </c>
      <c r="J14" s="21">
        <f t="shared" ca="1" si="0"/>
        <v>85</v>
      </c>
      <c r="K14" s="21">
        <f t="shared" ca="1" si="0"/>
        <v>57</v>
      </c>
      <c r="L14" s="21">
        <f t="shared" ca="1" si="0"/>
        <v>47</v>
      </c>
      <c r="M14" s="21">
        <f t="shared" ca="1" si="0"/>
        <v>47</v>
      </c>
      <c r="N14" s="21">
        <f t="shared" ca="1" si="0"/>
        <v>86</v>
      </c>
      <c r="O14" s="21">
        <f t="shared" ca="1" si="0"/>
        <v>85</v>
      </c>
      <c r="P14" s="21">
        <f t="shared" ca="1" si="0"/>
        <v>51</v>
      </c>
      <c r="Q14" s="21">
        <f ca="1">RANDBETWEEN(45,95)</f>
        <v>49</v>
      </c>
      <c r="R14" s="19">
        <f t="shared" ca="1" si="2"/>
        <v>782</v>
      </c>
      <c r="S14" s="10" t="str">
        <f t="shared" ca="1" si="3"/>
        <v>Below Expectations</v>
      </c>
      <c r="U14" s="7"/>
      <c r="V14" s="7"/>
      <c r="W14" s="7"/>
    </row>
    <row r="15" spans="2:23">
      <c r="B15" s="11">
        <v>10</v>
      </c>
      <c r="C15" s="12">
        <v>243</v>
      </c>
      <c r="D15" s="12" t="s">
        <v>13</v>
      </c>
      <c r="E15" s="19" t="s">
        <v>45</v>
      </c>
      <c r="F15" s="21">
        <f t="shared" ca="1" si="1"/>
        <v>64</v>
      </c>
      <c r="G15" s="21">
        <f t="shared" ca="1" si="0"/>
        <v>52</v>
      </c>
      <c r="H15" s="21">
        <f t="shared" ca="1" si="0"/>
        <v>75</v>
      </c>
      <c r="I15" s="21">
        <f t="shared" ca="1" si="0"/>
        <v>74</v>
      </c>
      <c r="J15" s="21">
        <f t="shared" ca="1" si="0"/>
        <v>76</v>
      </c>
      <c r="K15" s="21">
        <f t="shared" ca="1" si="0"/>
        <v>63</v>
      </c>
      <c r="L15" s="21">
        <f t="shared" ca="1" si="0"/>
        <v>89</v>
      </c>
      <c r="M15" s="21">
        <f t="shared" ca="1" si="0"/>
        <v>58</v>
      </c>
      <c r="N15" s="21">
        <f t="shared" ca="1" si="0"/>
        <v>62</v>
      </c>
      <c r="O15" s="21">
        <f t="shared" ca="1" si="0"/>
        <v>49</v>
      </c>
      <c r="P15" s="21">
        <f t="shared" ca="1" si="0"/>
        <v>70</v>
      </c>
      <c r="Q15" s="21">
        <f ca="1">RANDBETWEEN(45,95)</f>
        <v>55</v>
      </c>
      <c r="R15" s="19">
        <f t="shared" ca="1" si="2"/>
        <v>787</v>
      </c>
      <c r="S15" s="10" t="str">
        <f t="shared" ca="1" si="3"/>
        <v>Approaching Expectations</v>
      </c>
      <c r="U15" s="9" t="s">
        <v>78</v>
      </c>
      <c r="V15" s="9"/>
      <c r="W15" s="9"/>
    </row>
    <row r="16" spans="2:23">
      <c r="B16" s="11">
        <v>11</v>
      </c>
      <c r="C16" s="12">
        <v>244</v>
      </c>
      <c r="D16" s="12" t="s">
        <v>14</v>
      </c>
      <c r="E16" s="19" t="s">
        <v>45</v>
      </c>
      <c r="F16" s="21">
        <f t="shared" ca="1" si="1"/>
        <v>78</v>
      </c>
      <c r="G16" s="21">
        <f t="shared" ca="1" si="0"/>
        <v>73</v>
      </c>
      <c r="H16" s="21">
        <f t="shared" ca="1" si="0"/>
        <v>72</v>
      </c>
      <c r="I16" s="21">
        <f t="shared" ca="1" si="0"/>
        <v>68</v>
      </c>
      <c r="J16" s="21">
        <f t="shared" ca="1" si="0"/>
        <v>90</v>
      </c>
      <c r="K16" s="21">
        <f t="shared" ca="1" si="0"/>
        <v>54</v>
      </c>
      <c r="L16" s="21">
        <f t="shared" ca="1" si="0"/>
        <v>55</v>
      </c>
      <c r="M16" s="21">
        <f t="shared" ca="1" si="0"/>
        <v>68</v>
      </c>
      <c r="N16" s="21">
        <f t="shared" ca="1" si="0"/>
        <v>52</v>
      </c>
      <c r="O16" s="21">
        <f t="shared" ca="1" si="0"/>
        <v>81</v>
      </c>
      <c r="P16" s="21">
        <f t="shared" ca="1" si="0"/>
        <v>57</v>
      </c>
      <c r="Q16" s="21">
        <f ca="1">RANDBETWEEN(45,95)</f>
        <v>80</v>
      </c>
      <c r="R16" s="19">
        <f t="shared" ca="1" si="2"/>
        <v>828</v>
      </c>
      <c r="S16" s="10" t="str">
        <f t="shared" ca="1" si="3"/>
        <v>Approaching Expectations</v>
      </c>
      <c r="U16" s="8" t="s">
        <v>74</v>
      </c>
      <c r="V16" s="8" t="s">
        <v>75</v>
      </c>
      <c r="W16" s="8" t="s">
        <v>76</v>
      </c>
    </row>
    <row r="17" spans="2:23">
      <c r="B17" s="11">
        <v>12</v>
      </c>
      <c r="C17" s="12">
        <v>245</v>
      </c>
      <c r="D17" s="12" t="s">
        <v>15</v>
      </c>
      <c r="E17" s="19" t="s">
        <v>44</v>
      </c>
      <c r="F17" s="21">
        <f t="shared" ca="1" si="1"/>
        <v>54</v>
      </c>
      <c r="G17" s="21">
        <f t="shared" ca="1" si="0"/>
        <v>78</v>
      </c>
      <c r="H17" s="21">
        <f t="shared" ca="1" si="0"/>
        <v>89</v>
      </c>
      <c r="I17" s="21">
        <f t="shared" ca="1" si="0"/>
        <v>93</v>
      </c>
      <c r="J17" s="21">
        <f t="shared" ca="1" si="0"/>
        <v>78</v>
      </c>
      <c r="K17" s="21">
        <f t="shared" ca="1" si="0"/>
        <v>61</v>
      </c>
      <c r="L17" s="21">
        <f t="shared" ca="1" si="0"/>
        <v>54</v>
      </c>
      <c r="M17" s="21">
        <f t="shared" ca="1" si="0"/>
        <v>80</v>
      </c>
      <c r="N17" s="21">
        <f t="shared" ca="1" si="0"/>
        <v>93</v>
      </c>
      <c r="O17" s="21">
        <f t="shared" ca="1" si="0"/>
        <v>76</v>
      </c>
      <c r="P17" s="21">
        <f t="shared" ca="1" si="0"/>
        <v>80</v>
      </c>
      <c r="Q17" s="21">
        <f ca="1">RANDBETWEEN(45,95)</f>
        <v>70</v>
      </c>
      <c r="R17" s="19">
        <f t="shared" ca="1" si="2"/>
        <v>906</v>
      </c>
      <c r="S17" s="10" t="str">
        <f t="shared" ca="1" si="3"/>
        <v>Exceeds Expectations</v>
      </c>
      <c r="U17" s="8" t="s">
        <v>67</v>
      </c>
      <c r="V17" s="8" t="s">
        <v>71</v>
      </c>
      <c r="W17" s="8">
        <f ca="1">COUNTIF(S6:S45, "Below Expectations")</f>
        <v>6</v>
      </c>
    </row>
    <row r="18" spans="2:23">
      <c r="B18" s="11">
        <v>13</v>
      </c>
      <c r="C18" s="12">
        <v>246</v>
      </c>
      <c r="D18" s="12" t="s">
        <v>16</v>
      </c>
      <c r="E18" s="19" t="s">
        <v>45</v>
      </c>
      <c r="F18" s="21">
        <f t="shared" ca="1" si="1"/>
        <v>49</v>
      </c>
      <c r="G18" s="21">
        <f t="shared" ca="1" si="0"/>
        <v>95</v>
      </c>
      <c r="H18" s="21">
        <f t="shared" ca="1" si="0"/>
        <v>68</v>
      </c>
      <c r="I18" s="21">
        <f t="shared" ca="1" si="0"/>
        <v>73</v>
      </c>
      <c r="J18" s="21">
        <f t="shared" ca="1" si="0"/>
        <v>84</v>
      </c>
      <c r="K18" s="21">
        <f t="shared" ca="1" si="0"/>
        <v>89</v>
      </c>
      <c r="L18" s="21">
        <f t="shared" ca="1" si="0"/>
        <v>74</v>
      </c>
      <c r="M18" s="21">
        <f t="shared" ca="1" si="0"/>
        <v>55</v>
      </c>
      <c r="N18" s="21">
        <f t="shared" ca="1" si="0"/>
        <v>45</v>
      </c>
      <c r="O18" s="21">
        <f t="shared" ca="1" si="0"/>
        <v>62</v>
      </c>
      <c r="P18" s="21">
        <f t="shared" ca="1" si="0"/>
        <v>63</v>
      </c>
      <c r="Q18" s="21">
        <f ca="1">RANDBETWEEN(45,95)</f>
        <v>81</v>
      </c>
      <c r="R18" s="19">
        <f t="shared" ca="1" si="2"/>
        <v>838</v>
      </c>
      <c r="S18" s="10" t="str">
        <f t="shared" ca="1" si="3"/>
        <v>Approaching Expectations</v>
      </c>
      <c r="U18" s="8" t="s">
        <v>68</v>
      </c>
      <c r="V18" s="8" t="s">
        <v>72</v>
      </c>
      <c r="W18" s="8">
        <f ca="1">COUNTIF(S6:S45, "Approaching Expectations")</f>
        <v>20</v>
      </c>
    </row>
    <row r="19" spans="2:23">
      <c r="B19" s="11">
        <v>14</v>
      </c>
      <c r="C19" s="12">
        <v>247</v>
      </c>
      <c r="D19" s="12" t="s">
        <v>17</v>
      </c>
      <c r="E19" s="19" t="s">
        <v>44</v>
      </c>
      <c r="F19" s="21">
        <f t="shared" ca="1" si="1"/>
        <v>95</v>
      </c>
      <c r="G19" s="21">
        <f t="shared" ca="1" si="0"/>
        <v>59</v>
      </c>
      <c r="H19" s="21">
        <f t="shared" ca="1" si="0"/>
        <v>73</v>
      </c>
      <c r="I19" s="21">
        <f t="shared" ca="1" si="0"/>
        <v>73</v>
      </c>
      <c r="J19" s="21">
        <f t="shared" ca="1" si="0"/>
        <v>51</v>
      </c>
      <c r="K19" s="21">
        <f t="shared" ca="1" si="0"/>
        <v>68</v>
      </c>
      <c r="L19" s="21">
        <f t="shared" ca="1" si="0"/>
        <v>53</v>
      </c>
      <c r="M19" s="21">
        <f t="shared" ca="1" si="0"/>
        <v>48</v>
      </c>
      <c r="N19" s="21">
        <f t="shared" ca="1" si="0"/>
        <v>67</v>
      </c>
      <c r="O19" s="21">
        <f t="shared" ca="1" si="0"/>
        <v>65</v>
      </c>
      <c r="P19" s="21">
        <f t="shared" ca="1" si="0"/>
        <v>84</v>
      </c>
      <c r="Q19" s="21">
        <f ca="1">RANDBETWEEN(45,95)</f>
        <v>82</v>
      </c>
      <c r="R19" s="19">
        <f t="shared" ca="1" si="2"/>
        <v>818</v>
      </c>
      <c r="S19" s="10" t="str">
        <f t="shared" ca="1" si="3"/>
        <v>Approaching Expectations</v>
      </c>
      <c r="U19" s="8" t="s">
        <v>69</v>
      </c>
      <c r="V19" s="8" t="s">
        <v>73</v>
      </c>
      <c r="W19" s="8">
        <f ca="1">COUNTIF(S6:S45, "Meeting Expectations")</f>
        <v>9</v>
      </c>
    </row>
    <row r="20" spans="2:23">
      <c r="B20" s="11">
        <v>15</v>
      </c>
      <c r="C20" s="12">
        <v>248</v>
      </c>
      <c r="D20" s="12" t="s">
        <v>18</v>
      </c>
      <c r="E20" s="19" t="s">
        <v>45</v>
      </c>
      <c r="F20" s="21">
        <f t="shared" ca="1" si="1"/>
        <v>92</v>
      </c>
      <c r="G20" s="21">
        <f t="shared" ca="1" si="0"/>
        <v>80</v>
      </c>
      <c r="H20" s="21">
        <f t="shared" ca="1" si="0"/>
        <v>94</v>
      </c>
      <c r="I20" s="21">
        <f t="shared" ca="1" si="0"/>
        <v>57</v>
      </c>
      <c r="J20" s="21">
        <f t="shared" ca="1" si="0"/>
        <v>73</v>
      </c>
      <c r="K20" s="21">
        <f t="shared" ca="1" si="0"/>
        <v>63</v>
      </c>
      <c r="L20" s="21">
        <f t="shared" ca="1" si="0"/>
        <v>77</v>
      </c>
      <c r="M20" s="21">
        <f t="shared" ca="1" si="0"/>
        <v>67</v>
      </c>
      <c r="N20" s="21">
        <f t="shared" ca="1" si="0"/>
        <v>81</v>
      </c>
      <c r="O20" s="21">
        <f t="shared" ca="1" si="0"/>
        <v>91</v>
      </c>
      <c r="P20" s="21">
        <f t="shared" ca="1" si="0"/>
        <v>49</v>
      </c>
      <c r="Q20" s="21">
        <f ca="1">RANDBETWEEN(45,95)</f>
        <v>65</v>
      </c>
      <c r="R20" s="19">
        <f t="shared" ca="1" si="2"/>
        <v>889</v>
      </c>
      <c r="S20" s="10" t="str">
        <f t="shared" ca="1" si="3"/>
        <v>Meeting Expectations</v>
      </c>
      <c r="U20" s="8" t="s">
        <v>70</v>
      </c>
      <c r="V20" s="8" t="s">
        <v>77</v>
      </c>
      <c r="W20" s="8">
        <f ca="1">COUNTIF(S6:S45, "Exceeds Expectations")</f>
        <v>4</v>
      </c>
    </row>
    <row r="21" spans="2:23">
      <c r="B21" s="11">
        <v>16</v>
      </c>
      <c r="C21" s="12">
        <v>249</v>
      </c>
      <c r="D21" s="12" t="s">
        <v>19</v>
      </c>
      <c r="E21" s="19" t="s">
        <v>44</v>
      </c>
      <c r="F21" s="21">
        <f t="shared" ca="1" si="1"/>
        <v>83</v>
      </c>
      <c r="G21" s="21">
        <f t="shared" ca="1" si="0"/>
        <v>92</v>
      </c>
      <c r="H21" s="21">
        <f t="shared" ca="1" si="0"/>
        <v>63</v>
      </c>
      <c r="I21" s="21">
        <f t="shared" ca="1" si="0"/>
        <v>88</v>
      </c>
      <c r="J21" s="21">
        <f t="shared" ca="1" si="0"/>
        <v>73</v>
      </c>
      <c r="K21" s="21">
        <f t="shared" ca="1" si="0"/>
        <v>79</v>
      </c>
      <c r="L21" s="21">
        <f t="shared" ca="1" si="0"/>
        <v>57</v>
      </c>
      <c r="M21" s="21">
        <f t="shared" ca="1" si="0"/>
        <v>67</v>
      </c>
      <c r="N21" s="21">
        <f t="shared" ca="1" si="0"/>
        <v>80</v>
      </c>
      <c r="O21" s="21">
        <f t="shared" ca="1" si="0"/>
        <v>70</v>
      </c>
      <c r="P21" s="21">
        <f t="shared" ca="1" si="0"/>
        <v>50</v>
      </c>
      <c r="Q21" s="21">
        <f ca="1">RANDBETWEEN(45,95)</f>
        <v>74</v>
      </c>
      <c r="R21" s="19">
        <f t="shared" ca="1" si="2"/>
        <v>876</v>
      </c>
      <c r="S21" s="10" t="str">
        <f t="shared" ca="1" si="3"/>
        <v>Meeting Expectations</v>
      </c>
    </row>
    <row r="22" spans="2:23">
      <c r="B22" s="11">
        <v>17</v>
      </c>
      <c r="C22" s="12">
        <v>250</v>
      </c>
      <c r="D22" s="12" t="s">
        <v>20</v>
      </c>
      <c r="E22" s="19" t="s">
        <v>44</v>
      </c>
      <c r="F22" s="21">
        <f t="shared" ca="1" si="1"/>
        <v>90</v>
      </c>
      <c r="G22" s="21">
        <f t="shared" ca="1" si="1"/>
        <v>46</v>
      </c>
      <c r="H22" s="21">
        <f t="shared" ca="1" si="1"/>
        <v>86</v>
      </c>
      <c r="I22" s="21">
        <f t="shared" ca="1" si="1"/>
        <v>94</v>
      </c>
      <c r="J22" s="21">
        <f t="shared" ca="1" si="1"/>
        <v>45</v>
      </c>
      <c r="K22" s="21">
        <f t="shared" ca="1" si="1"/>
        <v>81</v>
      </c>
      <c r="L22" s="21">
        <f t="shared" ca="1" si="1"/>
        <v>94</v>
      </c>
      <c r="M22" s="21">
        <f t="shared" ca="1" si="1"/>
        <v>49</v>
      </c>
      <c r="N22" s="21">
        <f t="shared" ca="1" si="1"/>
        <v>59</v>
      </c>
      <c r="O22" s="21">
        <f t="shared" ca="1" si="1"/>
        <v>58</v>
      </c>
      <c r="P22" s="21">
        <f t="shared" ca="1" si="1"/>
        <v>73</v>
      </c>
      <c r="Q22" s="21">
        <f t="shared" ref="Q22:Q45" ca="1" si="4">RANDBETWEEN(45,95)</f>
        <v>61</v>
      </c>
      <c r="R22" s="19">
        <f t="shared" ca="1" si="2"/>
        <v>836</v>
      </c>
      <c r="S22" s="10" t="str">
        <f t="shared" ca="1" si="3"/>
        <v>Approaching Expectations</v>
      </c>
    </row>
    <row r="23" spans="2:23">
      <c r="B23" s="11">
        <v>18</v>
      </c>
      <c r="C23" s="12">
        <v>251</v>
      </c>
      <c r="D23" s="12" t="s">
        <v>21</v>
      </c>
      <c r="E23" s="19" t="s">
        <v>44</v>
      </c>
      <c r="F23" s="21">
        <f t="shared" ca="1" si="1"/>
        <v>49</v>
      </c>
      <c r="G23" s="21">
        <f t="shared" ca="1" si="1"/>
        <v>51</v>
      </c>
      <c r="H23" s="21">
        <f t="shared" ca="1" si="1"/>
        <v>93</v>
      </c>
      <c r="I23" s="21">
        <f t="shared" ca="1" si="1"/>
        <v>67</v>
      </c>
      <c r="J23" s="21">
        <f t="shared" ca="1" si="1"/>
        <v>87</v>
      </c>
      <c r="K23" s="21">
        <f t="shared" ca="1" si="1"/>
        <v>67</v>
      </c>
      <c r="L23" s="21">
        <f t="shared" ca="1" si="1"/>
        <v>45</v>
      </c>
      <c r="M23" s="21">
        <f t="shared" ca="1" si="1"/>
        <v>78</v>
      </c>
      <c r="N23" s="21">
        <f t="shared" ca="1" si="1"/>
        <v>77</v>
      </c>
      <c r="O23" s="21">
        <f t="shared" ca="1" si="1"/>
        <v>71</v>
      </c>
      <c r="P23" s="21">
        <f t="shared" ca="1" si="1"/>
        <v>70</v>
      </c>
      <c r="Q23" s="21">
        <f t="shared" ca="1" si="4"/>
        <v>69</v>
      </c>
      <c r="R23" s="19">
        <f t="shared" ca="1" si="2"/>
        <v>824</v>
      </c>
      <c r="S23" s="10" t="str">
        <f t="shared" ca="1" si="3"/>
        <v>Approaching Expectations</v>
      </c>
    </row>
    <row r="24" spans="2:23">
      <c r="B24" s="11">
        <v>19</v>
      </c>
      <c r="C24" s="12">
        <v>252</v>
      </c>
      <c r="D24" s="12" t="s">
        <v>22</v>
      </c>
      <c r="E24" s="19" t="s">
        <v>44</v>
      </c>
      <c r="F24" s="21">
        <f t="shared" ca="1" si="1"/>
        <v>47</v>
      </c>
      <c r="G24" s="21">
        <f t="shared" ca="1" si="1"/>
        <v>70</v>
      </c>
      <c r="H24" s="21">
        <f t="shared" ca="1" si="1"/>
        <v>92</v>
      </c>
      <c r="I24" s="21">
        <f t="shared" ca="1" si="1"/>
        <v>48</v>
      </c>
      <c r="J24" s="21">
        <f t="shared" ca="1" si="1"/>
        <v>47</v>
      </c>
      <c r="K24" s="21">
        <f t="shared" ca="1" si="1"/>
        <v>94</v>
      </c>
      <c r="L24" s="21">
        <f t="shared" ca="1" si="1"/>
        <v>48</v>
      </c>
      <c r="M24" s="21">
        <f t="shared" ca="1" si="1"/>
        <v>50</v>
      </c>
      <c r="N24" s="21">
        <f t="shared" ca="1" si="1"/>
        <v>72</v>
      </c>
      <c r="O24" s="21">
        <f t="shared" ca="1" si="1"/>
        <v>82</v>
      </c>
      <c r="P24" s="21">
        <f t="shared" ca="1" si="1"/>
        <v>59</v>
      </c>
      <c r="Q24" s="21">
        <f t="shared" ca="1" si="4"/>
        <v>90</v>
      </c>
      <c r="R24" s="19">
        <f t="shared" ca="1" si="2"/>
        <v>799</v>
      </c>
      <c r="S24" s="10" t="str">
        <f t="shared" ca="1" si="3"/>
        <v>Approaching Expectations</v>
      </c>
    </row>
    <row r="25" spans="2:23">
      <c r="B25" s="11">
        <v>20</v>
      </c>
      <c r="C25" s="12">
        <v>253</v>
      </c>
      <c r="D25" s="12" t="s">
        <v>23</v>
      </c>
      <c r="E25" s="19" t="s">
        <v>44</v>
      </c>
      <c r="F25" s="21">
        <f t="shared" ca="1" si="1"/>
        <v>89</v>
      </c>
      <c r="G25" s="21">
        <f t="shared" ca="1" si="1"/>
        <v>72</v>
      </c>
      <c r="H25" s="21">
        <f t="shared" ca="1" si="1"/>
        <v>68</v>
      </c>
      <c r="I25" s="21">
        <f t="shared" ca="1" si="1"/>
        <v>91</v>
      </c>
      <c r="J25" s="21">
        <f t="shared" ca="1" si="1"/>
        <v>65</v>
      </c>
      <c r="K25" s="21">
        <f t="shared" ca="1" si="1"/>
        <v>54</v>
      </c>
      <c r="L25" s="21">
        <f t="shared" ca="1" si="1"/>
        <v>54</v>
      </c>
      <c r="M25" s="21">
        <f t="shared" ca="1" si="1"/>
        <v>79</v>
      </c>
      <c r="N25" s="21">
        <f t="shared" ca="1" si="1"/>
        <v>52</v>
      </c>
      <c r="O25" s="21">
        <f t="shared" ca="1" si="1"/>
        <v>55</v>
      </c>
      <c r="P25" s="21">
        <f t="shared" ca="1" si="1"/>
        <v>57</v>
      </c>
      <c r="Q25" s="21">
        <f t="shared" ca="1" si="4"/>
        <v>75</v>
      </c>
      <c r="R25" s="19">
        <f t="shared" ca="1" si="2"/>
        <v>811</v>
      </c>
      <c r="S25" s="10" t="str">
        <f t="shared" ca="1" si="3"/>
        <v>Approaching Expectations</v>
      </c>
    </row>
    <row r="26" spans="2:23">
      <c r="B26" s="11">
        <v>21</v>
      </c>
      <c r="C26" s="12">
        <v>254</v>
      </c>
      <c r="D26" s="12" t="s">
        <v>24</v>
      </c>
      <c r="E26" s="19" t="s">
        <v>44</v>
      </c>
      <c r="F26" s="21">
        <f t="shared" ca="1" si="1"/>
        <v>47</v>
      </c>
      <c r="G26" s="21">
        <f t="shared" ca="1" si="1"/>
        <v>49</v>
      </c>
      <c r="H26" s="21">
        <f t="shared" ca="1" si="1"/>
        <v>46</v>
      </c>
      <c r="I26" s="21">
        <f t="shared" ca="1" si="1"/>
        <v>71</v>
      </c>
      <c r="J26" s="21">
        <f t="shared" ca="1" si="1"/>
        <v>60</v>
      </c>
      <c r="K26" s="21">
        <f t="shared" ca="1" si="1"/>
        <v>49</v>
      </c>
      <c r="L26" s="21">
        <f t="shared" ca="1" si="1"/>
        <v>51</v>
      </c>
      <c r="M26" s="21">
        <f t="shared" ca="1" si="1"/>
        <v>53</v>
      </c>
      <c r="N26" s="21">
        <f t="shared" ca="1" si="1"/>
        <v>91</v>
      </c>
      <c r="O26" s="21">
        <f t="shared" ca="1" si="1"/>
        <v>62</v>
      </c>
      <c r="P26" s="21">
        <f t="shared" ca="1" si="1"/>
        <v>59</v>
      </c>
      <c r="Q26" s="21">
        <f t="shared" ca="1" si="4"/>
        <v>71</v>
      </c>
      <c r="R26" s="19">
        <f t="shared" ca="1" si="2"/>
        <v>709</v>
      </c>
      <c r="S26" s="10" t="b">
        <f t="shared" ca="1" si="3"/>
        <v>0</v>
      </c>
    </row>
    <row r="27" spans="2:23">
      <c r="B27" s="11">
        <v>22</v>
      </c>
      <c r="C27" s="12">
        <v>255</v>
      </c>
      <c r="D27" s="12" t="s">
        <v>25</v>
      </c>
      <c r="E27" s="19" t="s">
        <v>44</v>
      </c>
      <c r="F27" s="21">
        <f t="shared" ca="1" si="1"/>
        <v>64</v>
      </c>
      <c r="G27" s="21">
        <f t="shared" ca="1" si="1"/>
        <v>83</v>
      </c>
      <c r="H27" s="21">
        <f t="shared" ca="1" si="1"/>
        <v>65</v>
      </c>
      <c r="I27" s="21">
        <f t="shared" ca="1" si="1"/>
        <v>83</v>
      </c>
      <c r="J27" s="21">
        <f t="shared" ca="1" si="1"/>
        <v>69</v>
      </c>
      <c r="K27" s="21">
        <f t="shared" ca="1" si="1"/>
        <v>74</v>
      </c>
      <c r="L27" s="21">
        <f t="shared" ca="1" si="1"/>
        <v>60</v>
      </c>
      <c r="M27" s="21">
        <f t="shared" ca="1" si="1"/>
        <v>76</v>
      </c>
      <c r="N27" s="21">
        <f t="shared" ca="1" si="1"/>
        <v>60</v>
      </c>
      <c r="O27" s="21">
        <f t="shared" ca="1" si="1"/>
        <v>90</v>
      </c>
      <c r="P27" s="21">
        <f t="shared" ca="1" si="1"/>
        <v>47</v>
      </c>
      <c r="Q27" s="21">
        <f t="shared" ca="1" si="4"/>
        <v>93</v>
      </c>
      <c r="R27" s="19">
        <f t="shared" ca="1" si="2"/>
        <v>864</v>
      </c>
      <c r="S27" s="10" t="str">
        <f t="shared" ca="1" si="3"/>
        <v>Meeting Expectations</v>
      </c>
    </row>
    <row r="28" spans="2:23">
      <c r="B28" s="11">
        <v>23</v>
      </c>
      <c r="C28" s="12">
        <v>256</v>
      </c>
      <c r="D28" s="12" t="s">
        <v>26</v>
      </c>
      <c r="E28" s="19" t="s">
        <v>45</v>
      </c>
      <c r="F28" s="21">
        <f t="shared" ca="1" si="1"/>
        <v>90</v>
      </c>
      <c r="G28" s="21">
        <f t="shared" ca="1" si="1"/>
        <v>45</v>
      </c>
      <c r="H28" s="21">
        <f t="shared" ca="1" si="1"/>
        <v>92</v>
      </c>
      <c r="I28" s="21">
        <f t="shared" ca="1" si="1"/>
        <v>76</v>
      </c>
      <c r="J28" s="21">
        <f t="shared" ca="1" si="1"/>
        <v>69</v>
      </c>
      <c r="K28" s="21">
        <f t="shared" ca="1" si="1"/>
        <v>63</v>
      </c>
      <c r="L28" s="21">
        <f t="shared" ca="1" si="1"/>
        <v>60</v>
      </c>
      <c r="M28" s="21">
        <f t="shared" ca="1" si="1"/>
        <v>69</v>
      </c>
      <c r="N28" s="21">
        <f t="shared" ca="1" si="1"/>
        <v>71</v>
      </c>
      <c r="O28" s="21">
        <f t="shared" ca="1" si="1"/>
        <v>84</v>
      </c>
      <c r="P28" s="21">
        <f t="shared" ca="1" si="1"/>
        <v>62</v>
      </c>
      <c r="Q28" s="21">
        <f t="shared" ca="1" si="4"/>
        <v>53</v>
      </c>
      <c r="R28" s="19">
        <f t="shared" ca="1" si="2"/>
        <v>834</v>
      </c>
      <c r="S28" s="10" t="str">
        <f t="shared" ca="1" si="3"/>
        <v>Approaching Expectations</v>
      </c>
    </row>
    <row r="29" spans="2:23">
      <c r="B29" s="11">
        <v>24</v>
      </c>
      <c r="C29" s="12">
        <v>257</v>
      </c>
      <c r="D29" s="12" t="s">
        <v>27</v>
      </c>
      <c r="E29" s="19" t="s">
        <v>44</v>
      </c>
      <c r="F29" s="21">
        <f t="shared" ca="1" si="1"/>
        <v>70</v>
      </c>
      <c r="G29" s="21">
        <f t="shared" ca="1" si="1"/>
        <v>87</v>
      </c>
      <c r="H29" s="21">
        <f t="shared" ca="1" si="1"/>
        <v>90</v>
      </c>
      <c r="I29" s="21">
        <f t="shared" ca="1" si="1"/>
        <v>50</v>
      </c>
      <c r="J29" s="21">
        <f t="shared" ca="1" si="1"/>
        <v>61</v>
      </c>
      <c r="K29" s="21">
        <f t="shared" ca="1" si="1"/>
        <v>85</v>
      </c>
      <c r="L29" s="21">
        <f t="shared" ca="1" si="1"/>
        <v>75</v>
      </c>
      <c r="M29" s="21">
        <f t="shared" ca="1" si="1"/>
        <v>56</v>
      </c>
      <c r="N29" s="21">
        <f t="shared" ca="1" si="1"/>
        <v>73</v>
      </c>
      <c r="O29" s="21">
        <f t="shared" ca="1" si="1"/>
        <v>50</v>
      </c>
      <c r="P29" s="21">
        <f t="shared" ca="1" si="1"/>
        <v>69</v>
      </c>
      <c r="Q29" s="21">
        <f t="shared" ca="1" si="4"/>
        <v>47</v>
      </c>
      <c r="R29" s="19">
        <f t="shared" ca="1" si="2"/>
        <v>813</v>
      </c>
      <c r="S29" s="10" t="str">
        <f t="shared" ca="1" si="3"/>
        <v>Approaching Expectations</v>
      </c>
      <c r="W29" s="5"/>
    </row>
    <row r="30" spans="2:23">
      <c r="B30" s="11">
        <v>25</v>
      </c>
      <c r="C30" s="12">
        <v>258</v>
      </c>
      <c r="D30" s="12" t="s">
        <v>28</v>
      </c>
      <c r="E30" s="19" t="s">
        <v>45</v>
      </c>
      <c r="F30" s="21">
        <f t="shared" ca="1" si="1"/>
        <v>60</v>
      </c>
      <c r="G30" s="21">
        <f t="shared" ca="1" si="1"/>
        <v>93</v>
      </c>
      <c r="H30" s="21">
        <f t="shared" ca="1" si="1"/>
        <v>72</v>
      </c>
      <c r="I30" s="21">
        <f t="shared" ca="1" si="1"/>
        <v>93</v>
      </c>
      <c r="J30" s="21">
        <f t="shared" ca="1" si="1"/>
        <v>87</v>
      </c>
      <c r="K30" s="21">
        <f t="shared" ca="1" si="1"/>
        <v>65</v>
      </c>
      <c r="L30" s="21">
        <f t="shared" ca="1" si="1"/>
        <v>73</v>
      </c>
      <c r="M30" s="21">
        <f t="shared" ca="1" si="1"/>
        <v>55</v>
      </c>
      <c r="N30" s="21">
        <f t="shared" ca="1" si="1"/>
        <v>88</v>
      </c>
      <c r="O30" s="21">
        <f t="shared" ca="1" si="1"/>
        <v>75</v>
      </c>
      <c r="P30" s="21">
        <f t="shared" ca="1" si="1"/>
        <v>95</v>
      </c>
      <c r="Q30" s="21">
        <f t="shared" ca="1" si="4"/>
        <v>48</v>
      </c>
      <c r="R30" s="19">
        <f t="shared" ca="1" si="2"/>
        <v>904</v>
      </c>
      <c r="S30" s="10" t="str">
        <f t="shared" ca="1" si="3"/>
        <v>Meeting Expectations</v>
      </c>
    </row>
    <row r="31" spans="2:23">
      <c r="B31" s="11">
        <v>26</v>
      </c>
      <c r="C31" s="12">
        <v>259</v>
      </c>
      <c r="D31" s="12" t="s">
        <v>29</v>
      </c>
      <c r="E31" s="19" t="s">
        <v>45</v>
      </c>
      <c r="F31" s="21">
        <f t="shared" ca="1" si="1"/>
        <v>57</v>
      </c>
      <c r="G31" s="21">
        <f t="shared" ca="1" si="1"/>
        <v>55</v>
      </c>
      <c r="H31" s="21">
        <f t="shared" ca="1" si="1"/>
        <v>87</v>
      </c>
      <c r="I31" s="21">
        <f t="shared" ca="1" si="1"/>
        <v>54</v>
      </c>
      <c r="J31" s="21">
        <f t="shared" ca="1" si="1"/>
        <v>51</v>
      </c>
      <c r="K31" s="21">
        <f t="shared" ca="1" si="1"/>
        <v>75</v>
      </c>
      <c r="L31" s="21">
        <f t="shared" ca="1" si="1"/>
        <v>84</v>
      </c>
      <c r="M31" s="21">
        <f t="shared" ca="1" si="1"/>
        <v>88</v>
      </c>
      <c r="N31" s="21">
        <f t="shared" ca="1" si="1"/>
        <v>65</v>
      </c>
      <c r="O31" s="21">
        <f t="shared" ca="1" si="1"/>
        <v>71</v>
      </c>
      <c r="P31" s="21">
        <f t="shared" ca="1" si="1"/>
        <v>90</v>
      </c>
      <c r="Q31" s="21">
        <f t="shared" ca="1" si="4"/>
        <v>86</v>
      </c>
      <c r="R31" s="19">
        <f t="shared" ca="1" si="2"/>
        <v>863</v>
      </c>
      <c r="S31" s="10" t="str">
        <f t="shared" ca="1" si="3"/>
        <v>Meeting Expectations</v>
      </c>
    </row>
    <row r="32" spans="2:23">
      <c r="B32" s="11">
        <v>27</v>
      </c>
      <c r="C32" s="12">
        <v>260</v>
      </c>
      <c r="D32" s="12" t="s">
        <v>30</v>
      </c>
      <c r="E32" s="19" t="s">
        <v>44</v>
      </c>
      <c r="F32" s="21">
        <f t="shared" ca="1" si="1"/>
        <v>59</v>
      </c>
      <c r="G32" s="21">
        <f t="shared" ca="1" si="1"/>
        <v>52</v>
      </c>
      <c r="H32" s="21">
        <f t="shared" ca="1" si="1"/>
        <v>64</v>
      </c>
      <c r="I32" s="21">
        <f t="shared" ca="1" si="1"/>
        <v>70</v>
      </c>
      <c r="J32" s="21">
        <f t="shared" ca="1" si="1"/>
        <v>87</v>
      </c>
      <c r="K32" s="21">
        <f t="shared" ca="1" si="1"/>
        <v>48</v>
      </c>
      <c r="L32" s="21">
        <f t="shared" ca="1" si="1"/>
        <v>84</v>
      </c>
      <c r="M32" s="21">
        <f t="shared" ca="1" si="1"/>
        <v>55</v>
      </c>
      <c r="N32" s="21">
        <f t="shared" ca="1" si="1"/>
        <v>51</v>
      </c>
      <c r="O32" s="21">
        <f t="shared" ca="1" si="1"/>
        <v>62</v>
      </c>
      <c r="P32" s="21">
        <f t="shared" ca="1" si="1"/>
        <v>59</v>
      </c>
      <c r="Q32" s="21">
        <f t="shared" ca="1" si="4"/>
        <v>66</v>
      </c>
      <c r="R32" s="19">
        <f t="shared" ca="1" si="2"/>
        <v>757</v>
      </c>
      <c r="S32" s="10" t="str">
        <f t="shared" ca="1" si="3"/>
        <v>Below Expectations</v>
      </c>
    </row>
    <row r="33" spans="2:24">
      <c r="B33" s="11">
        <v>28</v>
      </c>
      <c r="C33" s="12">
        <v>261</v>
      </c>
      <c r="D33" s="12" t="s">
        <v>31</v>
      </c>
      <c r="E33" s="19" t="s">
        <v>44</v>
      </c>
      <c r="F33" s="21">
        <f t="shared" ca="1" si="1"/>
        <v>58</v>
      </c>
      <c r="G33" s="21">
        <f t="shared" ca="1" si="1"/>
        <v>67</v>
      </c>
      <c r="H33" s="21">
        <f t="shared" ca="1" si="1"/>
        <v>80</v>
      </c>
      <c r="I33" s="21">
        <f t="shared" ca="1" si="1"/>
        <v>48</v>
      </c>
      <c r="J33" s="21">
        <f t="shared" ca="1" si="1"/>
        <v>48</v>
      </c>
      <c r="K33" s="21">
        <f t="shared" ca="1" si="1"/>
        <v>94</v>
      </c>
      <c r="L33" s="21">
        <f t="shared" ca="1" si="1"/>
        <v>73</v>
      </c>
      <c r="M33" s="21">
        <f t="shared" ca="1" si="1"/>
        <v>85</v>
      </c>
      <c r="N33" s="21">
        <f t="shared" ca="1" si="1"/>
        <v>79</v>
      </c>
      <c r="O33" s="21">
        <f t="shared" ca="1" si="1"/>
        <v>70</v>
      </c>
      <c r="P33" s="21">
        <f t="shared" ca="1" si="1"/>
        <v>63</v>
      </c>
      <c r="Q33" s="21">
        <f t="shared" ca="1" si="4"/>
        <v>76</v>
      </c>
      <c r="R33" s="19">
        <f t="shared" ca="1" si="2"/>
        <v>841</v>
      </c>
      <c r="S33" s="10" t="str">
        <f t="shared" ca="1" si="3"/>
        <v>Approaching Expectations</v>
      </c>
    </row>
    <row r="34" spans="2:24">
      <c r="B34" s="11">
        <v>29</v>
      </c>
      <c r="C34" s="12">
        <v>262</v>
      </c>
      <c r="D34" s="12" t="s">
        <v>36</v>
      </c>
      <c r="E34" s="19" t="s">
        <v>44</v>
      </c>
      <c r="F34" s="21">
        <f t="shared" ca="1" si="1"/>
        <v>53</v>
      </c>
      <c r="G34" s="21">
        <f t="shared" ca="1" si="1"/>
        <v>46</v>
      </c>
      <c r="H34" s="21">
        <f t="shared" ca="1" si="1"/>
        <v>71</v>
      </c>
      <c r="I34" s="21">
        <f t="shared" ca="1" si="1"/>
        <v>57</v>
      </c>
      <c r="J34" s="21">
        <f t="shared" ca="1" si="1"/>
        <v>74</v>
      </c>
      <c r="K34" s="21">
        <f t="shared" ca="1" si="1"/>
        <v>56</v>
      </c>
      <c r="L34" s="21">
        <f t="shared" ca="1" si="1"/>
        <v>47</v>
      </c>
      <c r="M34" s="21">
        <f t="shared" ca="1" si="1"/>
        <v>62</v>
      </c>
      <c r="N34" s="21">
        <f t="shared" ca="1" si="1"/>
        <v>83</v>
      </c>
      <c r="O34" s="21">
        <f t="shared" ca="1" si="1"/>
        <v>95</v>
      </c>
      <c r="P34" s="21">
        <f t="shared" ca="1" si="1"/>
        <v>68</v>
      </c>
      <c r="Q34" s="21">
        <f t="shared" ca="1" si="4"/>
        <v>73</v>
      </c>
      <c r="R34" s="19">
        <f t="shared" ca="1" si="2"/>
        <v>785</v>
      </c>
      <c r="S34" s="10" t="str">
        <f t="shared" ca="1" si="3"/>
        <v>Below Expectations</v>
      </c>
    </row>
    <row r="35" spans="2:24">
      <c r="B35" s="11">
        <v>30</v>
      </c>
      <c r="C35" s="12">
        <v>263</v>
      </c>
      <c r="D35" s="12" t="s">
        <v>35</v>
      </c>
      <c r="E35" s="19" t="s">
        <v>45</v>
      </c>
      <c r="F35" s="21">
        <f t="shared" ca="1" si="1"/>
        <v>46</v>
      </c>
      <c r="G35" s="21">
        <f t="shared" ca="1" si="1"/>
        <v>73</v>
      </c>
      <c r="H35" s="21">
        <f t="shared" ca="1" si="1"/>
        <v>82</v>
      </c>
      <c r="I35" s="21">
        <f t="shared" ca="1" si="1"/>
        <v>53</v>
      </c>
      <c r="J35" s="21">
        <f t="shared" ca="1" si="1"/>
        <v>64</v>
      </c>
      <c r="K35" s="21">
        <f t="shared" ca="1" si="1"/>
        <v>87</v>
      </c>
      <c r="L35" s="21">
        <f t="shared" ca="1" si="1"/>
        <v>71</v>
      </c>
      <c r="M35" s="21">
        <f t="shared" ca="1" si="1"/>
        <v>57</v>
      </c>
      <c r="N35" s="21">
        <f t="shared" ca="1" si="1"/>
        <v>65</v>
      </c>
      <c r="O35" s="21">
        <f t="shared" ca="1" si="1"/>
        <v>54</v>
      </c>
      <c r="P35" s="21">
        <f t="shared" ca="1" si="1"/>
        <v>90</v>
      </c>
      <c r="Q35" s="21">
        <f t="shared" ca="1" si="4"/>
        <v>52</v>
      </c>
      <c r="R35" s="19">
        <f t="shared" ca="1" si="2"/>
        <v>794</v>
      </c>
      <c r="S35" s="10" t="str">
        <f t="shared" ca="1" si="3"/>
        <v>Approaching Expectations</v>
      </c>
    </row>
    <row r="36" spans="2:24">
      <c r="B36" s="11">
        <v>31</v>
      </c>
      <c r="C36" s="12">
        <v>264</v>
      </c>
      <c r="D36" s="12" t="s">
        <v>43</v>
      </c>
      <c r="E36" s="19" t="s">
        <v>45</v>
      </c>
      <c r="F36" s="21">
        <f t="shared" ca="1" si="1"/>
        <v>92</v>
      </c>
      <c r="G36" s="21">
        <f t="shared" ca="1" si="1"/>
        <v>73</v>
      </c>
      <c r="H36" s="21">
        <f t="shared" ca="1" si="1"/>
        <v>45</v>
      </c>
      <c r="I36" s="21">
        <f t="shared" ca="1" si="1"/>
        <v>46</v>
      </c>
      <c r="J36" s="21">
        <f t="shared" ca="1" si="1"/>
        <v>77</v>
      </c>
      <c r="K36" s="21">
        <f t="shared" ca="1" si="1"/>
        <v>56</v>
      </c>
      <c r="L36" s="21">
        <f t="shared" ca="1" si="1"/>
        <v>90</v>
      </c>
      <c r="M36" s="21">
        <f t="shared" ca="1" si="1"/>
        <v>68</v>
      </c>
      <c r="N36" s="21">
        <f t="shared" ca="1" si="1"/>
        <v>78</v>
      </c>
      <c r="O36" s="21">
        <f t="shared" ca="1" si="1"/>
        <v>68</v>
      </c>
      <c r="P36" s="21">
        <f t="shared" ca="1" si="1"/>
        <v>52</v>
      </c>
      <c r="Q36" s="21">
        <f t="shared" ca="1" si="4"/>
        <v>73</v>
      </c>
      <c r="R36" s="19">
        <f t="shared" ca="1" si="2"/>
        <v>818</v>
      </c>
      <c r="S36" s="10" t="str">
        <f t="shared" ca="1" si="3"/>
        <v>Approaching Expectations</v>
      </c>
    </row>
    <row r="37" spans="2:24">
      <c r="B37" s="11">
        <v>32</v>
      </c>
      <c r="C37" s="12">
        <v>265</v>
      </c>
      <c r="D37" s="12" t="s">
        <v>37</v>
      </c>
      <c r="E37" s="19" t="s">
        <v>45</v>
      </c>
      <c r="F37" s="21">
        <f t="shared" ca="1" si="1"/>
        <v>91</v>
      </c>
      <c r="G37" s="21">
        <f t="shared" ca="1" si="1"/>
        <v>90</v>
      </c>
      <c r="H37" s="21">
        <f t="shared" ca="1" si="1"/>
        <v>68</v>
      </c>
      <c r="I37" s="21">
        <f t="shared" ca="1" si="1"/>
        <v>50</v>
      </c>
      <c r="J37" s="21">
        <f t="shared" ca="1" si="1"/>
        <v>62</v>
      </c>
      <c r="K37" s="21">
        <f t="shared" ca="1" si="1"/>
        <v>89</v>
      </c>
      <c r="L37" s="21">
        <f t="shared" ca="1" si="1"/>
        <v>91</v>
      </c>
      <c r="M37" s="21">
        <f t="shared" ca="1" si="1"/>
        <v>62</v>
      </c>
      <c r="N37" s="21">
        <f t="shared" ca="1" si="1"/>
        <v>83</v>
      </c>
      <c r="O37" s="21">
        <f t="shared" ca="1" si="1"/>
        <v>56</v>
      </c>
      <c r="P37" s="21">
        <f t="shared" ca="1" si="1"/>
        <v>95</v>
      </c>
      <c r="Q37" s="21">
        <f t="shared" ca="1" si="4"/>
        <v>76</v>
      </c>
      <c r="R37" s="19">
        <f t="shared" ca="1" si="2"/>
        <v>913</v>
      </c>
      <c r="S37" s="10" t="str">
        <f t="shared" ca="1" si="3"/>
        <v>Exceeds Expectations</v>
      </c>
    </row>
    <row r="38" spans="2:24">
      <c r="B38" s="11">
        <v>33</v>
      </c>
      <c r="C38" s="12">
        <v>266</v>
      </c>
      <c r="D38" s="12" t="s">
        <v>34</v>
      </c>
      <c r="E38" s="19" t="s">
        <v>45</v>
      </c>
      <c r="F38" s="21">
        <f t="shared" ca="1" si="1"/>
        <v>84</v>
      </c>
      <c r="G38" s="21">
        <f t="shared" ca="1" si="1"/>
        <v>72</v>
      </c>
      <c r="H38" s="21">
        <f t="shared" ca="1" si="1"/>
        <v>58</v>
      </c>
      <c r="I38" s="21">
        <f t="shared" ca="1" si="1"/>
        <v>69</v>
      </c>
      <c r="J38" s="21">
        <f t="shared" ca="1" si="1"/>
        <v>45</v>
      </c>
      <c r="K38" s="21">
        <f t="shared" ca="1" si="1"/>
        <v>51</v>
      </c>
      <c r="L38" s="21">
        <f t="shared" ca="1" si="1"/>
        <v>82</v>
      </c>
      <c r="M38" s="21">
        <f t="shared" ca="1" si="1"/>
        <v>78</v>
      </c>
      <c r="N38" s="21">
        <f t="shared" ca="1" si="1"/>
        <v>92</v>
      </c>
      <c r="O38" s="21">
        <f t="shared" ca="1" si="1"/>
        <v>87</v>
      </c>
      <c r="P38" s="21">
        <f t="shared" ca="1" si="1"/>
        <v>89</v>
      </c>
      <c r="Q38" s="21">
        <f t="shared" ca="1" si="4"/>
        <v>91</v>
      </c>
      <c r="R38" s="19">
        <f t="shared" ca="1" si="2"/>
        <v>898</v>
      </c>
      <c r="S38" s="10" t="str">
        <f t="shared" ca="1" si="3"/>
        <v>Meeting Expectations</v>
      </c>
    </row>
    <row r="39" spans="2:24">
      <c r="B39" s="11">
        <v>34</v>
      </c>
      <c r="C39" s="12">
        <v>267</v>
      </c>
      <c r="D39" s="12" t="s">
        <v>42</v>
      </c>
      <c r="E39" s="19" t="s">
        <v>45</v>
      </c>
      <c r="F39" s="21">
        <f t="shared" ca="1" si="1"/>
        <v>86</v>
      </c>
      <c r="G39" s="21">
        <f t="shared" ca="1" si="1"/>
        <v>89</v>
      </c>
      <c r="H39" s="21">
        <f t="shared" ca="1" si="1"/>
        <v>50</v>
      </c>
      <c r="I39" s="21">
        <f t="shared" ca="1" si="1"/>
        <v>94</v>
      </c>
      <c r="J39" s="21">
        <f t="shared" ca="1" si="1"/>
        <v>81</v>
      </c>
      <c r="K39" s="21">
        <f t="shared" ca="1" si="1"/>
        <v>66</v>
      </c>
      <c r="L39" s="21">
        <f t="shared" ca="1" si="1"/>
        <v>93</v>
      </c>
      <c r="M39" s="21">
        <f t="shared" ca="1" si="1"/>
        <v>93</v>
      </c>
      <c r="N39" s="21">
        <f t="shared" ca="1" si="1"/>
        <v>95</v>
      </c>
      <c r="O39" s="21">
        <f t="shared" ca="1" si="1"/>
        <v>53</v>
      </c>
      <c r="P39" s="21">
        <f t="shared" ca="1" si="1"/>
        <v>93</v>
      </c>
      <c r="Q39" s="21">
        <f t="shared" ca="1" si="4"/>
        <v>92</v>
      </c>
      <c r="R39" s="19">
        <f t="shared" ca="1" si="2"/>
        <v>985</v>
      </c>
      <c r="S39" s="10" t="str">
        <f t="shared" ca="1" si="3"/>
        <v>Exceeds Expectations</v>
      </c>
    </row>
    <row r="40" spans="2:24">
      <c r="B40" s="11">
        <v>35</v>
      </c>
      <c r="C40" s="12">
        <v>268</v>
      </c>
      <c r="D40" s="12" t="s">
        <v>38</v>
      </c>
      <c r="E40" s="19" t="s">
        <v>44</v>
      </c>
      <c r="F40" s="21">
        <f t="shared" ca="1" si="1"/>
        <v>92</v>
      </c>
      <c r="G40" s="21">
        <f t="shared" ca="1" si="1"/>
        <v>91</v>
      </c>
      <c r="H40" s="21">
        <f t="shared" ca="1" si="1"/>
        <v>66</v>
      </c>
      <c r="I40" s="21">
        <f t="shared" ca="1" si="1"/>
        <v>48</v>
      </c>
      <c r="J40" s="21">
        <f t="shared" ca="1" si="1"/>
        <v>49</v>
      </c>
      <c r="K40" s="21">
        <f t="shared" ca="1" si="1"/>
        <v>93</v>
      </c>
      <c r="L40" s="21">
        <f t="shared" ca="1" si="1"/>
        <v>95</v>
      </c>
      <c r="M40" s="21">
        <f t="shared" ca="1" si="1"/>
        <v>50</v>
      </c>
      <c r="N40" s="21">
        <f t="shared" ca="1" si="1"/>
        <v>92</v>
      </c>
      <c r="O40" s="21">
        <f t="shared" ca="1" si="1"/>
        <v>57</v>
      </c>
      <c r="P40" s="21">
        <f t="shared" ca="1" si="1"/>
        <v>69</v>
      </c>
      <c r="Q40" s="21">
        <f t="shared" ca="1" si="4"/>
        <v>76</v>
      </c>
      <c r="R40" s="19">
        <v>778</v>
      </c>
      <c r="S40" s="10" t="str">
        <f t="shared" si="3"/>
        <v>Below Expectations</v>
      </c>
      <c r="X40" s="2"/>
    </row>
    <row r="41" spans="2:24">
      <c r="B41" s="11">
        <v>36</v>
      </c>
      <c r="C41" s="12">
        <v>269</v>
      </c>
      <c r="D41" s="12" t="s">
        <v>41</v>
      </c>
      <c r="E41" s="19" t="s">
        <v>44</v>
      </c>
      <c r="F41" s="21">
        <f t="shared" ca="1" si="1"/>
        <v>71</v>
      </c>
      <c r="G41" s="21">
        <f t="shared" ca="1" si="1"/>
        <v>59</v>
      </c>
      <c r="H41" s="21">
        <f t="shared" ca="1" si="1"/>
        <v>56</v>
      </c>
      <c r="I41" s="21">
        <f t="shared" ref="G41:P45" ca="1" si="5">RANDBETWEEN(45,95)</f>
        <v>76</v>
      </c>
      <c r="J41" s="21">
        <f t="shared" ca="1" si="5"/>
        <v>69</v>
      </c>
      <c r="K41" s="21">
        <f t="shared" ca="1" si="5"/>
        <v>73</v>
      </c>
      <c r="L41" s="21">
        <f t="shared" ca="1" si="5"/>
        <v>45</v>
      </c>
      <c r="M41" s="21">
        <f t="shared" ca="1" si="5"/>
        <v>91</v>
      </c>
      <c r="N41" s="21">
        <f t="shared" ca="1" si="5"/>
        <v>91</v>
      </c>
      <c r="O41" s="21">
        <f t="shared" ca="1" si="5"/>
        <v>75</v>
      </c>
      <c r="P41" s="21">
        <f t="shared" ca="1" si="5"/>
        <v>48</v>
      </c>
      <c r="Q41" s="21">
        <f t="shared" ca="1" si="4"/>
        <v>61</v>
      </c>
      <c r="R41" s="19">
        <f t="shared" ca="1" si="2"/>
        <v>815</v>
      </c>
      <c r="S41" s="10" t="str">
        <f t="shared" ca="1" si="3"/>
        <v>Approaching Expectations</v>
      </c>
    </row>
    <row r="42" spans="2:24">
      <c r="B42" s="11">
        <v>37</v>
      </c>
      <c r="C42" s="12">
        <v>270</v>
      </c>
      <c r="D42" s="12" t="s">
        <v>39</v>
      </c>
      <c r="E42" s="19" t="s">
        <v>44</v>
      </c>
      <c r="F42" s="21">
        <f t="shared" ca="1" si="1"/>
        <v>58</v>
      </c>
      <c r="G42" s="21">
        <f t="shared" ca="1" si="5"/>
        <v>59</v>
      </c>
      <c r="H42" s="21">
        <f t="shared" ca="1" si="5"/>
        <v>63</v>
      </c>
      <c r="I42" s="21">
        <f t="shared" ca="1" si="5"/>
        <v>50</v>
      </c>
      <c r="J42" s="21">
        <f t="shared" ca="1" si="5"/>
        <v>60</v>
      </c>
      <c r="K42" s="21">
        <f t="shared" ca="1" si="5"/>
        <v>70</v>
      </c>
      <c r="L42" s="21">
        <f t="shared" ca="1" si="5"/>
        <v>56</v>
      </c>
      <c r="M42" s="21">
        <f t="shared" ca="1" si="5"/>
        <v>76</v>
      </c>
      <c r="N42" s="21">
        <f t="shared" ca="1" si="5"/>
        <v>63</v>
      </c>
      <c r="O42" s="21">
        <f t="shared" ca="1" si="5"/>
        <v>91</v>
      </c>
      <c r="P42" s="21">
        <f t="shared" ca="1" si="5"/>
        <v>90</v>
      </c>
      <c r="Q42" s="21">
        <f t="shared" ca="1" si="4"/>
        <v>50</v>
      </c>
      <c r="R42" s="19">
        <f t="shared" ca="1" si="2"/>
        <v>786</v>
      </c>
      <c r="S42" s="10" t="str">
        <f t="shared" ca="1" si="3"/>
        <v>Approaching Expectations</v>
      </c>
    </row>
    <row r="43" spans="2:24">
      <c r="B43" s="11">
        <v>38</v>
      </c>
      <c r="C43" s="12">
        <v>271</v>
      </c>
      <c r="D43" s="12" t="s">
        <v>40</v>
      </c>
      <c r="E43" s="19" t="s">
        <v>44</v>
      </c>
      <c r="F43" s="21">
        <f t="shared" ca="1" si="1"/>
        <v>66</v>
      </c>
      <c r="G43" s="21">
        <f t="shared" ca="1" si="5"/>
        <v>76</v>
      </c>
      <c r="H43" s="21">
        <f t="shared" ca="1" si="5"/>
        <v>78</v>
      </c>
      <c r="I43" s="21">
        <f t="shared" ca="1" si="5"/>
        <v>60</v>
      </c>
      <c r="J43" s="21">
        <f t="shared" ca="1" si="5"/>
        <v>62</v>
      </c>
      <c r="K43" s="21">
        <f t="shared" ca="1" si="5"/>
        <v>85</v>
      </c>
      <c r="L43" s="21">
        <f t="shared" ca="1" si="5"/>
        <v>49</v>
      </c>
      <c r="M43" s="21">
        <f t="shared" ca="1" si="5"/>
        <v>56</v>
      </c>
      <c r="N43" s="21">
        <f t="shared" ca="1" si="5"/>
        <v>88</v>
      </c>
      <c r="O43" s="21">
        <f t="shared" ca="1" si="5"/>
        <v>50</v>
      </c>
      <c r="P43" s="21">
        <f t="shared" ca="1" si="5"/>
        <v>55</v>
      </c>
      <c r="Q43" s="21">
        <f t="shared" ca="1" si="4"/>
        <v>83</v>
      </c>
      <c r="R43" s="19">
        <f t="shared" ca="1" si="2"/>
        <v>808</v>
      </c>
      <c r="S43" s="10" t="str">
        <f t="shared" ca="1" si="3"/>
        <v>Approaching Expectations</v>
      </c>
    </row>
    <row r="44" spans="2:24">
      <c r="B44" s="11">
        <v>39</v>
      </c>
      <c r="C44" s="12">
        <v>272</v>
      </c>
      <c r="D44" s="12" t="s">
        <v>33</v>
      </c>
      <c r="E44" s="19" t="s">
        <v>44</v>
      </c>
      <c r="F44" s="21">
        <f t="shared" ca="1" si="1"/>
        <v>85</v>
      </c>
      <c r="G44" s="21">
        <f t="shared" ca="1" si="5"/>
        <v>55</v>
      </c>
      <c r="H44" s="21">
        <f t="shared" ca="1" si="5"/>
        <v>70</v>
      </c>
      <c r="I44" s="21">
        <f t="shared" ca="1" si="5"/>
        <v>69</v>
      </c>
      <c r="J44" s="21">
        <f t="shared" ca="1" si="5"/>
        <v>57</v>
      </c>
      <c r="K44" s="21">
        <f t="shared" ca="1" si="5"/>
        <v>81</v>
      </c>
      <c r="L44" s="21">
        <f t="shared" ca="1" si="5"/>
        <v>64</v>
      </c>
      <c r="M44" s="21">
        <f t="shared" ca="1" si="5"/>
        <v>67</v>
      </c>
      <c r="N44" s="21">
        <f t="shared" ca="1" si="5"/>
        <v>62</v>
      </c>
      <c r="O44" s="21">
        <f t="shared" ca="1" si="5"/>
        <v>54</v>
      </c>
      <c r="P44" s="21">
        <f t="shared" ca="1" si="5"/>
        <v>64</v>
      </c>
      <c r="Q44" s="21">
        <f t="shared" ca="1" si="4"/>
        <v>76</v>
      </c>
      <c r="R44" s="19">
        <f t="shared" ca="1" si="2"/>
        <v>804</v>
      </c>
      <c r="S44" s="10" t="str">
        <f t="shared" ca="1" si="3"/>
        <v>Approaching Expectations</v>
      </c>
    </row>
    <row r="45" spans="2:24">
      <c r="B45" s="11">
        <v>40</v>
      </c>
      <c r="C45" s="12">
        <v>273</v>
      </c>
      <c r="D45" s="12" t="s">
        <v>32</v>
      </c>
      <c r="E45" s="19" t="s">
        <v>44</v>
      </c>
      <c r="F45" s="21">
        <f t="shared" ca="1" si="1"/>
        <v>59</v>
      </c>
      <c r="G45" s="21">
        <f t="shared" ca="1" si="5"/>
        <v>74</v>
      </c>
      <c r="H45" s="21">
        <f t="shared" ca="1" si="5"/>
        <v>49</v>
      </c>
      <c r="I45" s="21">
        <f t="shared" ca="1" si="5"/>
        <v>52</v>
      </c>
      <c r="J45" s="21">
        <f t="shared" ca="1" si="5"/>
        <v>55</v>
      </c>
      <c r="K45" s="21">
        <f t="shared" ca="1" si="5"/>
        <v>58</v>
      </c>
      <c r="L45" s="21">
        <f t="shared" ca="1" si="5"/>
        <v>73</v>
      </c>
      <c r="M45" s="21">
        <f t="shared" ca="1" si="5"/>
        <v>82</v>
      </c>
      <c r="N45" s="21">
        <f t="shared" ca="1" si="5"/>
        <v>76</v>
      </c>
      <c r="O45" s="21">
        <f t="shared" ca="1" si="5"/>
        <v>82</v>
      </c>
      <c r="P45" s="21">
        <f t="shared" ca="1" si="5"/>
        <v>66</v>
      </c>
      <c r="Q45" s="21">
        <f t="shared" ca="1" si="4"/>
        <v>52</v>
      </c>
      <c r="R45" s="19">
        <f t="shared" ca="1" si="2"/>
        <v>778</v>
      </c>
      <c r="S45" s="10" t="str">
        <f t="shared" ca="1" si="3"/>
        <v>Below Expectations</v>
      </c>
    </row>
    <row r="46" spans="2:24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9"/>
      <c r="S46" s="10"/>
    </row>
    <row r="47" spans="2:24" ht="17" thickBot="1">
      <c r="B47" s="13"/>
      <c r="C47" s="14"/>
      <c r="D47" s="14"/>
      <c r="E47" s="22" t="s">
        <v>62</v>
      </c>
      <c r="F47" s="14">
        <f ca="1">ROUNDUP(AVERAGE(F6:F45), 1)</f>
        <v>70.8</v>
      </c>
      <c r="G47" s="14">
        <f t="shared" ref="G47:Q47" ca="1" si="6">ROUNDUP(AVERAGE(G6:G45), 1)</f>
        <v>70.099999999999994</v>
      </c>
      <c r="H47" s="14">
        <f t="shared" ca="1" si="6"/>
        <v>72.5</v>
      </c>
      <c r="I47" s="14">
        <f t="shared" ca="1" si="6"/>
        <v>69</v>
      </c>
      <c r="J47" s="14">
        <f t="shared" ca="1" si="6"/>
        <v>67.199999999999989</v>
      </c>
      <c r="K47" s="14">
        <f t="shared" ca="1" si="6"/>
        <v>70.3</v>
      </c>
      <c r="L47" s="14">
        <f t="shared" ca="1" si="6"/>
        <v>67.199999999999989</v>
      </c>
      <c r="M47" s="14">
        <f t="shared" ca="1" si="6"/>
        <v>68.5</v>
      </c>
      <c r="N47" s="14">
        <f t="shared" ca="1" si="6"/>
        <v>73.3</v>
      </c>
      <c r="O47" s="14">
        <f t="shared" ca="1" si="6"/>
        <v>70.099999999999994</v>
      </c>
      <c r="P47" s="14">
        <f t="shared" ca="1" si="6"/>
        <v>68.900000000000006</v>
      </c>
      <c r="Q47" s="14">
        <f t="shared" ca="1" si="6"/>
        <v>69.199999999999989</v>
      </c>
      <c r="R47" s="20">
        <f ca="1">SUM(ROUNDUP(AVERAGE(R6:R45), 1))</f>
        <v>834.30000000000007</v>
      </c>
      <c r="S47" s="15"/>
    </row>
    <row r="51" spans="11:21">
      <c r="U51" s="2"/>
    </row>
    <row r="54" spans="11:21">
      <c r="K54" s="3"/>
    </row>
  </sheetData>
  <mergeCells count="5">
    <mergeCell ref="B2:R2"/>
    <mergeCell ref="B3:R3"/>
    <mergeCell ref="B4:R4"/>
    <mergeCell ref="U13:W13"/>
    <mergeCell ref="U15:W1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Blessed Junior School-G7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2025-02-05T07:38:11Z</dcterms:created>
  <dcterms:modified xsi:type="dcterms:W3CDTF">2025-02-07T02:59:43Z</dcterms:modified>
</cp:coreProperties>
</file>