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70" yWindow="8520" windowWidth="21555" windowHeight="13875"/>
  </bookViews>
  <sheets>
    <sheet name="스팀슈즈" sheetId="4" r:id="rId1"/>
    <sheet name="성형기" sheetId="1" r:id="rId2"/>
    <sheet name="Sheet2" sheetId="2" r:id="rId3"/>
    <sheet name="Sheet3" sheetId="3" r:id="rId4"/>
  </sheets>
  <calcPr calcId="125725" iterate="1"/>
</workbook>
</file>

<file path=xl/calcChain.xml><?xml version="1.0" encoding="utf-8"?>
<calcChain xmlns="http://schemas.openxmlformats.org/spreadsheetml/2006/main">
  <c r="M15" i="4"/>
  <c r="L15"/>
  <c r="J15"/>
  <c r="H15"/>
  <c r="G15"/>
  <c r="E15"/>
  <c r="F15" s="1"/>
  <c r="K15" i="1"/>
  <c r="I15"/>
  <c r="F15"/>
  <c r="G15" s="1"/>
  <c r="L5"/>
  <c r="L4"/>
  <c r="D15"/>
  <c r="E15" s="1"/>
  <c r="I14"/>
  <c r="K3"/>
  <c r="E4"/>
  <c r="E6"/>
  <c r="E8"/>
  <c r="E10"/>
  <c r="E12"/>
  <c r="D4"/>
  <c r="D5"/>
  <c r="E5" s="1"/>
  <c r="D6"/>
  <c r="D7"/>
  <c r="E7" s="1"/>
  <c r="D8"/>
  <c r="D9"/>
  <c r="E9" s="1"/>
  <c r="D10"/>
  <c r="D11"/>
  <c r="E11" s="1"/>
  <c r="D12"/>
  <c r="D13"/>
  <c r="E13" s="1"/>
  <c r="D14"/>
  <c r="E14" s="1"/>
  <c r="D3"/>
  <c r="E3" s="1"/>
  <c r="M3" i="4"/>
  <c r="E14"/>
  <c r="F14" s="1"/>
  <c r="F13"/>
  <c r="H13" s="1"/>
  <c r="J13" s="1"/>
  <c r="E13"/>
  <c r="E12"/>
  <c r="F12" s="1"/>
  <c r="H12" s="1"/>
  <c r="J12" s="1"/>
  <c r="F11"/>
  <c r="E11"/>
  <c r="E10"/>
  <c r="F10" s="1"/>
  <c r="F9"/>
  <c r="H9" s="1"/>
  <c r="J9" s="1"/>
  <c r="E9"/>
  <c r="E8"/>
  <c r="F8" s="1"/>
  <c r="H8" s="1"/>
  <c r="J8" s="1"/>
  <c r="F7"/>
  <c r="E7"/>
  <c r="E6"/>
  <c r="F6" s="1"/>
  <c r="F5"/>
  <c r="H5" s="1"/>
  <c r="J5" s="1"/>
  <c r="E5"/>
  <c r="L4"/>
  <c r="L5" s="1"/>
  <c r="L6" s="1"/>
  <c r="L7" s="1"/>
  <c r="L8" s="1"/>
  <c r="L9" s="1"/>
  <c r="L10" s="1"/>
  <c r="L11" s="1"/>
  <c r="L12" s="1"/>
  <c r="L13" s="1"/>
  <c r="L14" s="1"/>
  <c r="M14" s="1"/>
  <c r="G4"/>
  <c r="G5" s="1"/>
  <c r="G6" s="1"/>
  <c r="G7" s="1"/>
  <c r="G8" s="1"/>
  <c r="G9" s="1"/>
  <c r="G10" s="1"/>
  <c r="G11" s="1"/>
  <c r="G12" s="1"/>
  <c r="G13" s="1"/>
  <c r="G14" s="1"/>
  <c r="E4"/>
  <c r="F4" s="1"/>
  <c r="H4" s="1"/>
  <c r="J4" s="1"/>
  <c r="E3"/>
  <c r="F3" s="1"/>
  <c r="H3" s="1"/>
  <c r="J3" s="1"/>
  <c r="I4" i="1"/>
  <c r="I5" s="1"/>
  <c r="I6" s="1"/>
  <c r="I7" s="1"/>
  <c r="I8" s="1"/>
  <c r="I9" s="1"/>
  <c r="I10" s="1"/>
  <c r="I11" s="1"/>
  <c r="I12" s="1"/>
  <c r="I13" s="1"/>
  <c r="F4"/>
  <c r="F5" s="1"/>
  <c r="M12" i="4" l="1"/>
  <c r="M10"/>
  <c r="M8"/>
  <c r="M6"/>
  <c r="M4"/>
  <c r="M13"/>
  <c r="M11"/>
  <c r="M9"/>
  <c r="M7"/>
  <c r="M5"/>
  <c r="G4" i="1"/>
  <c r="K4" s="1"/>
  <c r="G5"/>
  <c r="K5" s="1"/>
  <c r="F6"/>
  <c r="F7" s="1"/>
  <c r="G7" s="1"/>
  <c r="K7" s="1"/>
  <c r="H6" i="4"/>
  <c r="J6" s="1"/>
  <c r="H7"/>
  <c r="J7" s="1"/>
  <c r="H10"/>
  <c r="J10" s="1"/>
  <c r="H11"/>
  <c r="J11" s="1"/>
  <c r="H14"/>
  <c r="J14" s="1"/>
  <c r="F8" i="1"/>
  <c r="G6" l="1"/>
  <c r="K6" s="1"/>
  <c r="F9"/>
  <c r="G8"/>
  <c r="K8" s="1"/>
  <c r="F10" l="1"/>
  <c r="G9"/>
  <c r="K9" s="1"/>
  <c r="F11" l="1"/>
  <c r="G10"/>
  <c r="K10" s="1"/>
  <c r="F12" l="1"/>
  <c r="G11"/>
  <c r="K11" s="1"/>
  <c r="F13" l="1"/>
  <c r="G12"/>
  <c r="K12" s="1"/>
  <c r="F14" l="1"/>
  <c r="G14" s="1"/>
  <c r="K14" s="1"/>
  <c r="G13"/>
  <c r="K13" s="1"/>
</calcChain>
</file>

<file path=xl/sharedStrings.xml><?xml version="1.0" encoding="utf-8"?>
<sst xmlns="http://schemas.openxmlformats.org/spreadsheetml/2006/main" count="57" uniqueCount="35">
  <si>
    <t>개당가격</t>
    <phoneticPr fontId="2" type="noConversion"/>
  </si>
  <si>
    <t>비고</t>
    <phoneticPr fontId="2" type="noConversion"/>
  </si>
  <si>
    <t>호칭</t>
    <phoneticPr fontId="2" type="noConversion"/>
  </si>
  <si>
    <t>D200</t>
    <phoneticPr fontId="2" type="noConversion"/>
  </si>
  <si>
    <t>D300</t>
    <phoneticPr fontId="2" type="noConversion"/>
  </si>
  <si>
    <t>D400</t>
    <phoneticPr fontId="2" type="noConversion"/>
  </si>
  <si>
    <t>D500</t>
    <phoneticPr fontId="2" type="noConversion"/>
  </si>
  <si>
    <t>D600</t>
    <phoneticPr fontId="2" type="noConversion"/>
  </si>
  <si>
    <t>D700</t>
    <phoneticPr fontId="2" type="noConversion"/>
  </si>
  <si>
    <t>D800</t>
    <phoneticPr fontId="2" type="noConversion"/>
  </si>
  <si>
    <t>D900</t>
    <phoneticPr fontId="2" type="noConversion"/>
  </si>
  <si>
    <t>D1000</t>
    <phoneticPr fontId="2" type="noConversion"/>
  </si>
  <si>
    <t>D1100</t>
    <phoneticPr fontId="2" type="noConversion"/>
  </si>
  <si>
    <t>D1200</t>
    <phoneticPr fontId="2" type="noConversion"/>
  </si>
  <si>
    <t>D150</t>
    <phoneticPr fontId="2" type="noConversion"/>
  </si>
  <si>
    <t>체적(㎥)</t>
    <phoneticPr fontId="2" type="noConversion"/>
  </si>
  <si>
    <t>면적(㎟)</t>
    <phoneticPr fontId="2" type="noConversion"/>
  </si>
  <si>
    <t>단위중량
(kg/㎥)</t>
    <phoneticPr fontId="2" type="noConversion"/>
  </si>
  <si>
    <t>직경
(mm)</t>
    <phoneticPr fontId="2" type="noConversion"/>
  </si>
  <si>
    <t>길이
(mm)</t>
    <phoneticPr fontId="2" type="noConversion"/>
  </si>
  <si>
    <t>두께
(mm)</t>
    <phoneticPr fontId="2" type="noConversion"/>
  </si>
  <si>
    <t>적용</t>
    <phoneticPr fontId="2" type="noConversion"/>
  </si>
  <si>
    <t>총중량
(kg)</t>
    <phoneticPr fontId="2" type="noConversion"/>
  </si>
  <si>
    <t>제작비
(kg)</t>
    <phoneticPr fontId="2" type="noConversion"/>
  </si>
  <si>
    <t>재료비
(kg)</t>
    <phoneticPr fontId="2" type="noConversion"/>
  </si>
  <si>
    <t>중량
(kg)</t>
    <phoneticPr fontId="2" type="noConversion"/>
  </si>
  <si>
    <t>PE성형기 가격계산</t>
    <phoneticPr fontId="2" type="noConversion"/>
  </si>
  <si>
    <t>소켓+밸브
(kg)</t>
    <phoneticPr fontId="2" type="noConversion"/>
  </si>
  <si>
    <t>※ 밴드가격 포함</t>
    <phoneticPr fontId="2" type="noConversion"/>
  </si>
  <si>
    <t>알미늄합금
(원/kg)</t>
    <phoneticPr fontId="2" type="noConversion"/>
  </si>
  <si>
    <t>열선기타</t>
    <phoneticPr fontId="2" type="noConversion"/>
  </si>
  <si>
    <t>가공비
(kg)</t>
    <phoneticPr fontId="2" type="noConversion"/>
  </si>
  <si>
    <t>스팀슈즈 가격계산</t>
    <phoneticPr fontId="2" type="noConversion"/>
  </si>
  <si>
    <t>D1350</t>
    <phoneticPr fontId="2" type="noConversion"/>
  </si>
  <si>
    <t>D1350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</si>
</sst>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.0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/>
    </xf>
    <xf numFmtId="41" fontId="6" fillId="0" borderId="1" xfId="1" applyFont="1" applyBorder="1">
      <alignment vertical="center"/>
    </xf>
    <xf numFmtId="41" fontId="0" fillId="0" borderId="0" xfId="1" applyFont="1">
      <alignment vertical="center"/>
    </xf>
    <xf numFmtId="41" fontId="4" fillId="3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M16" sqref="M16:N16"/>
    </sheetView>
  </sheetViews>
  <sheetFormatPr defaultRowHeight="16.5"/>
  <cols>
    <col min="2" max="3" width="7.25" customWidth="1"/>
    <col min="4" max="4" width="6.625" customWidth="1"/>
    <col min="5" max="5" width="10.125" customWidth="1"/>
    <col min="8" max="8" width="7.625" customWidth="1"/>
    <col min="9" max="9" width="8.625" customWidth="1"/>
    <col min="10" max="10" width="7.625" customWidth="1"/>
    <col min="13" max="14" width="10.375" style="12" customWidth="1"/>
    <col min="15" max="15" width="6.5" customWidth="1"/>
  </cols>
  <sheetData>
    <row r="1" spans="1:15" ht="29.25" customHeight="1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44.25" customHeight="1">
      <c r="A2" s="2" t="s">
        <v>2</v>
      </c>
      <c r="B2" s="9" t="s">
        <v>18</v>
      </c>
      <c r="C2" s="9" t="s">
        <v>19</v>
      </c>
      <c r="D2" s="9" t="s">
        <v>20</v>
      </c>
      <c r="E2" s="2" t="s">
        <v>16</v>
      </c>
      <c r="F2" s="2" t="s">
        <v>15</v>
      </c>
      <c r="G2" s="9" t="s">
        <v>17</v>
      </c>
      <c r="H2" s="9" t="s">
        <v>25</v>
      </c>
      <c r="I2" s="15" t="s">
        <v>27</v>
      </c>
      <c r="J2" s="9" t="s">
        <v>22</v>
      </c>
      <c r="K2" s="9" t="s">
        <v>24</v>
      </c>
      <c r="L2" s="9" t="s">
        <v>23</v>
      </c>
      <c r="M2" s="10" t="s">
        <v>0</v>
      </c>
      <c r="N2" s="10" t="s">
        <v>21</v>
      </c>
      <c r="O2" s="2" t="s">
        <v>1</v>
      </c>
    </row>
    <row r="3" spans="1:15" ht="20.25" customHeight="1">
      <c r="A3" s="5" t="s">
        <v>14</v>
      </c>
      <c r="B3" s="6">
        <v>150</v>
      </c>
      <c r="C3" s="6">
        <v>200</v>
      </c>
      <c r="D3" s="6">
        <v>5</v>
      </c>
      <c r="E3" s="7">
        <f>TRUNC((B3*B3*3.14)/4+B3*3.14*C3,2)</f>
        <v>111862.5</v>
      </c>
      <c r="F3" s="6">
        <f>TRUNC((D3*E3)/1000000000,5)</f>
        <v>5.5000000000000003E-4</v>
      </c>
      <c r="G3" s="6">
        <v>7850</v>
      </c>
      <c r="H3" s="6">
        <f>INT(F3*G3)</f>
        <v>4</v>
      </c>
      <c r="I3" s="6">
        <v>8</v>
      </c>
      <c r="J3" s="6">
        <f>H3+I3</f>
        <v>12</v>
      </c>
      <c r="K3" s="6">
        <v>1000</v>
      </c>
      <c r="L3" s="6">
        <v>4500</v>
      </c>
      <c r="M3" s="13">
        <f>J3*(K3+L3)</f>
        <v>66000</v>
      </c>
      <c r="N3" s="14">
        <v>500000</v>
      </c>
      <c r="O3" s="6"/>
    </row>
    <row r="4" spans="1:15" ht="20.25" customHeight="1">
      <c r="A4" s="1" t="s">
        <v>3</v>
      </c>
      <c r="B4" s="4">
        <v>200</v>
      </c>
      <c r="C4" s="4">
        <v>200</v>
      </c>
      <c r="D4" s="4">
        <v>5</v>
      </c>
      <c r="E4" s="7">
        <f t="shared" ref="E4:E15" si="0">TRUNC((B4*B4*3.14)/4+B4*3.14*C4,2)</f>
        <v>157000</v>
      </c>
      <c r="F4" s="6">
        <f t="shared" ref="F4:F15" si="1">TRUNC((D4*E4)/1000000000,5)</f>
        <v>7.7999999999999999E-4</v>
      </c>
      <c r="G4" s="6">
        <f>G3</f>
        <v>7850</v>
      </c>
      <c r="H4" s="6">
        <f t="shared" ref="H4:H15" si="2">INT(F4*G4)</f>
        <v>6</v>
      </c>
      <c r="I4" s="6">
        <v>8</v>
      </c>
      <c r="J4" s="6">
        <f t="shared" ref="J4:J15" si="3">H4+I4</f>
        <v>14</v>
      </c>
      <c r="K4" s="6">
        <v>1000</v>
      </c>
      <c r="L4" s="4">
        <f>L3</f>
        <v>4500</v>
      </c>
      <c r="M4" s="13">
        <f>J4*(K4+L4)</f>
        <v>77000</v>
      </c>
      <c r="N4" s="14">
        <v>500000</v>
      </c>
      <c r="O4" s="3"/>
    </row>
    <row r="5" spans="1:15" ht="20.25" customHeight="1">
      <c r="A5" s="1" t="s">
        <v>4</v>
      </c>
      <c r="B5" s="4">
        <v>300</v>
      </c>
      <c r="C5" s="4">
        <v>200</v>
      </c>
      <c r="D5" s="4">
        <v>5</v>
      </c>
      <c r="E5" s="7">
        <f t="shared" si="0"/>
        <v>259050</v>
      </c>
      <c r="F5" s="6">
        <f t="shared" si="1"/>
        <v>1.2899999999999999E-3</v>
      </c>
      <c r="G5" s="6">
        <f>G4</f>
        <v>7850</v>
      </c>
      <c r="H5" s="6">
        <f t="shared" si="2"/>
        <v>10</v>
      </c>
      <c r="I5" s="6">
        <v>8</v>
      </c>
      <c r="J5" s="6">
        <f t="shared" si="3"/>
        <v>18</v>
      </c>
      <c r="K5" s="6">
        <v>1000</v>
      </c>
      <c r="L5" s="4">
        <f>L4</f>
        <v>4500</v>
      </c>
      <c r="M5" s="13">
        <f t="shared" ref="M5:M14" si="4">J5*(K5+L5)</f>
        <v>99000</v>
      </c>
      <c r="N5" s="14">
        <v>500000</v>
      </c>
      <c r="O5" s="3"/>
    </row>
    <row r="6" spans="1:15" ht="20.25" customHeight="1">
      <c r="A6" s="1" t="s">
        <v>5</v>
      </c>
      <c r="B6" s="4">
        <v>400</v>
      </c>
      <c r="C6" s="4">
        <v>250</v>
      </c>
      <c r="D6" s="4">
        <v>7</v>
      </c>
      <c r="E6" s="7">
        <f t="shared" si="0"/>
        <v>439600</v>
      </c>
      <c r="F6" s="6">
        <f t="shared" si="1"/>
        <v>3.0699999999999998E-3</v>
      </c>
      <c r="G6" s="6">
        <f t="shared" ref="G6:G15" si="5">G5</f>
        <v>7850</v>
      </c>
      <c r="H6" s="6">
        <f t="shared" si="2"/>
        <v>24</v>
      </c>
      <c r="I6" s="6">
        <v>8</v>
      </c>
      <c r="J6" s="6">
        <f t="shared" si="3"/>
        <v>32</v>
      </c>
      <c r="K6" s="6">
        <v>1000</v>
      </c>
      <c r="L6" s="4">
        <f t="shared" ref="L6:L15" si="6">L5</f>
        <v>4500</v>
      </c>
      <c r="M6" s="13">
        <f t="shared" si="4"/>
        <v>176000</v>
      </c>
      <c r="N6" s="14">
        <v>600000</v>
      </c>
      <c r="O6" s="3"/>
    </row>
    <row r="7" spans="1:15" ht="20.25" customHeight="1">
      <c r="A7" s="1" t="s">
        <v>6</v>
      </c>
      <c r="B7" s="4">
        <v>500</v>
      </c>
      <c r="C7" s="4">
        <v>250</v>
      </c>
      <c r="D7" s="4">
        <v>7</v>
      </c>
      <c r="E7" s="7">
        <f t="shared" si="0"/>
        <v>588750</v>
      </c>
      <c r="F7" s="6">
        <f t="shared" si="1"/>
        <v>4.1200000000000004E-3</v>
      </c>
      <c r="G7" s="6">
        <f t="shared" si="5"/>
        <v>7850</v>
      </c>
      <c r="H7" s="6">
        <f t="shared" si="2"/>
        <v>32</v>
      </c>
      <c r="I7" s="6">
        <v>8</v>
      </c>
      <c r="J7" s="6">
        <f t="shared" si="3"/>
        <v>40</v>
      </c>
      <c r="K7" s="6">
        <v>1000</v>
      </c>
      <c r="L7" s="4">
        <f t="shared" si="6"/>
        <v>4500</v>
      </c>
      <c r="M7" s="13">
        <f t="shared" si="4"/>
        <v>220000</v>
      </c>
      <c r="N7" s="14">
        <v>600000</v>
      </c>
      <c r="O7" s="3"/>
    </row>
    <row r="8" spans="1:15" ht="20.25" customHeight="1">
      <c r="A8" s="1" t="s">
        <v>7</v>
      </c>
      <c r="B8" s="4">
        <v>600</v>
      </c>
      <c r="C8" s="4">
        <v>300</v>
      </c>
      <c r="D8" s="4">
        <v>7</v>
      </c>
      <c r="E8" s="7">
        <f t="shared" si="0"/>
        <v>847800</v>
      </c>
      <c r="F8" s="6">
        <f t="shared" si="1"/>
        <v>5.9300000000000004E-3</v>
      </c>
      <c r="G8" s="6">
        <f t="shared" si="5"/>
        <v>7850</v>
      </c>
      <c r="H8" s="6">
        <f t="shared" si="2"/>
        <v>46</v>
      </c>
      <c r="I8" s="6">
        <v>8</v>
      </c>
      <c r="J8" s="6">
        <f t="shared" si="3"/>
        <v>54</v>
      </c>
      <c r="K8" s="6">
        <v>1000</v>
      </c>
      <c r="L8" s="4">
        <f t="shared" si="6"/>
        <v>4500</v>
      </c>
      <c r="M8" s="13">
        <f t="shared" si="4"/>
        <v>297000</v>
      </c>
      <c r="N8" s="14">
        <v>700000</v>
      </c>
      <c r="O8" s="3"/>
    </row>
    <row r="9" spans="1:15" ht="20.25" customHeight="1">
      <c r="A9" s="1" t="s">
        <v>8</v>
      </c>
      <c r="B9" s="4">
        <v>700</v>
      </c>
      <c r="C9" s="4">
        <v>300</v>
      </c>
      <c r="D9" s="4">
        <v>7</v>
      </c>
      <c r="E9" s="7">
        <f t="shared" si="0"/>
        <v>1044050</v>
      </c>
      <c r="F9" s="6">
        <f t="shared" si="1"/>
        <v>7.3000000000000001E-3</v>
      </c>
      <c r="G9" s="6">
        <f t="shared" si="5"/>
        <v>7850</v>
      </c>
      <c r="H9" s="6">
        <f t="shared" si="2"/>
        <v>57</v>
      </c>
      <c r="I9" s="6">
        <v>8</v>
      </c>
      <c r="J9" s="6">
        <f t="shared" si="3"/>
        <v>65</v>
      </c>
      <c r="K9" s="6">
        <v>1000</v>
      </c>
      <c r="L9" s="4">
        <f t="shared" si="6"/>
        <v>4500</v>
      </c>
      <c r="M9" s="13">
        <f t="shared" si="4"/>
        <v>357500</v>
      </c>
      <c r="N9" s="14">
        <v>700000</v>
      </c>
      <c r="O9" s="3"/>
    </row>
    <row r="10" spans="1:15" ht="20.25" customHeight="1">
      <c r="A10" s="1" t="s">
        <v>9</v>
      </c>
      <c r="B10" s="4">
        <v>800</v>
      </c>
      <c r="C10" s="4">
        <v>300</v>
      </c>
      <c r="D10" s="4">
        <v>7</v>
      </c>
      <c r="E10" s="7">
        <f t="shared" si="0"/>
        <v>1256000</v>
      </c>
      <c r="F10" s="6">
        <f t="shared" si="1"/>
        <v>8.7899999999999992E-3</v>
      </c>
      <c r="G10" s="6">
        <f t="shared" si="5"/>
        <v>7850</v>
      </c>
      <c r="H10" s="6">
        <f t="shared" si="2"/>
        <v>69</v>
      </c>
      <c r="I10" s="6">
        <v>8</v>
      </c>
      <c r="J10" s="6">
        <f t="shared" si="3"/>
        <v>77</v>
      </c>
      <c r="K10" s="6">
        <v>1000</v>
      </c>
      <c r="L10" s="4">
        <f t="shared" si="6"/>
        <v>4500</v>
      </c>
      <c r="M10" s="13">
        <f t="shared" si="4"/>
        <v>423500</v>
      </c>
      <c r="N10" s="14">
        <v>900000</v>
      </c>
      <c r="O10" s="3"/>
    </row>
    <row r="11" spans="1:15" ht="20.25" customHeight="1">
      <c r="A11" s="1" t="s">
        <v>10</v>
      </c>
      <c r="B11" s="4">
        <v>900</v>
      </c>
      <c r="C11" s="4">
        <v>400</v>
      </c>
      <c r="D11" s="4">
        <v>9</v>
      </c>
      <c r="E11" s="7">
        <f t="shared" si="0"/>
        <v>1766250</v>
      </c>
      <c r="F11" s="6">
        <f t="shared" si="1"/>
        <v>1.5890000000000001E-2</v>
      </c>
      <c r="G11" s="6">
        <f t="shared" si="5"/>
        <v>7850</v>
      </c>
      <c r="H11" s="6">
        <f t="shared" si="2"/>
        <v>124</v>
      </c>
      <c r="I11" s="6">
        <v>8</v>
      </c>
      <c r="J11" s="6">
        <f t="shared" si="3"/>
        <v>132</v>
      </c>
      <c r="K11" s="6">
        <v>1000</v>
      </c>
      <c r="L11" s="4">
        <f t="shared" si="6"/>
        <v>4500</v>
      </c>
      <c r="M11" s="13">
        <f t="shared" si="4"/>
        <v>726000</v>
      </c>
      <c r="N11" s="14">
        <v>1300000</v>
      </c>
      <c r="O11" s="3"/>
    </row>
    <row r="12" spans="1:15" ht="20.25" customHeight="1">
      <c r="A12" s="1" t="s">
        <v>11</v>
      </c>
      <c r="B12" s="4">
        <v>1000</v>
      </c>
      <c r="C12" s="4">
        <v>400</v>
      </c>
      <c r="D12" s="4">
        <v>9</v>
      </c>
      <c r="E12" s="7">
        <f t="shared" si="0"/>
        <v>2041000</v>
      </c>
      <c r="F12" s="6">
        <f t="shared" si="1"/>
        <v>1.8360000000000001E-2</v>
      </c>
      <c r="G12" s="6">
        <f t="shared" si="5"/>
        <v>7850</v>
      </c>
      <c r="H12" s="6">
        <f t="shared" si="2"/>
        <v>144</v>
      </c>
      <c r="I12" s="6">
        <v>8</v>
      </c>
      <c r="J12" s="6">
        <f t="shared" si="3"/>
        <v>152</v>
      </c>
      <c r="K12" s="6">
        <v>1000</v>
      </c>
      <c r="L12" s="4">
        <f t="shared" si="6"/>
        <v>4500</v>
      </c>
      <c r="M12" s="13">
        <f t="shared" si="4"/>
        <v>836000</v>
      </c>
      <c r="N12" s="14">
        <v>1500000</v>
      </c>
      <c r="O12" s="3"/>
    </row>
    <row r="13" spans="1:15" ht="20.25" customHeight="1">
      <c r="A13" s="1" t="s">
        <v>12</v>
      </c>
      <c r="B13" s="4">
        <v>1100</v>
      </c>
      <c r="C13" s="4">
        <v>500</v>
      </c>
      <c r="D13" s="4">
        <v>9</v>
      </c>
      <c r="E13" s="7">
        <f t="shared" si="0"/>
        <v>2676850</v>
      </c>
      <c r="F13" s="6">
        <f t="shared" si="1"/>
        <v>2.409E-2</v>
      </c>
      <c r="G13" s="6">
        <f t="shared" si="5"/>
        <v>7850</v>
      </c>
      <c r="H13" s="6">
        <f t="shared" si="2"/>
        <v>189</v>
      </c>
      <c r="I13" s="6">
        <v>8</v>
      </c>
      <c r="J13" s="6">
        <f t="shared" si="3"/>
        <v>197</v>
      </c>
      <c r="K13" s="6">
        <v>1000</v>
      </c>
      <c r="L13" s="4">
        <f t="shared" si="6"/>
        <v>4500</v>
      </c>
      <c r="M13" s="13">
        <f t="shared" si="4"/>
        <v>1083500</v>
      </c>
      <c r="N13" s="14">
        <v>2000000</v>
      </c>
      <c r="O13" s="3"/>
    </row>
    <row r="14" spans="1:15" ht="20.25" customHeight="1">
      <c r="A14" s="1" t="s">
        <v>13</v>
      </c>
      <c r="B14" s="4">
        <v>1200</v>
      </c>
      <c r="C14" s="4">
        <v>500</v>
      </c>
      <c r="D14" s="4">
        <v>9</v>
      </c>
      <c r="E14" s="7">
        <f t="shared" si="0"/>
        <v>3014400</v>
      </c>
      <c r="F14" s="6">
        <f t="shared" si="1"/>
        <v>2.7119999999999998E-2</v>
      </c>
      <c r="G14" s="6">
        <f t="shared" si="5"/>
        <v>7850</v>
      </c>
      <c r="H14" s="6">
        <f t="shared" si="2"/>
        <v>212</v>
      </c>
      <c r="I14" s="6">
        <v>8</v>
      </c>
      <c r="J14" s="6">
        <f t="shared" si="3"/>
        <v>220</v>
      </c>
      <c r="K14" s="6">
        <v>1000</v>
      </c>
      <c r="L14" s="4">
        <f t="shared" si="6"/>
        <v>4500</v>
      </c>
      <c r="M14" s="13">
        <f t="shared" si="4"/>
        <v>1210000</v>
      </c>
      <c r="N14" s="14">
        <v>2200000</v>
      </c>
      <c r="O14" s="3"/>
    </row>
    <row r="15" spans="1:15" ht="20.25" customHeight="1">
      <c r="A15" s="1" t="s">
        <v>34</v>
      </c>
      <c r="B15" s="4">
        <v>1350</v>
      </c>
      <c r="C15" s="4">
        <v>500</v>
      </c>
      <c r="D15" s="4">
        <v>12</v>
      </c>
      <c r="E15" s="8">
        <f>TRUNC((B15^2*PI())/4+B15*PI()*C15,2)</f>
        <v>3551963.19</v>
      </c>
      <c r="F15" s="4">
        <f t="shared" si="1"/>
        <v>4.2619999999999998E-2</v>
      </c>
      <c r="G15" s="6">
        <f t="shared" si="5"/>
        <v>7850</v>
      </c>
      <c r="H15" s="6">
        <f t="shared" si="2"/>
        <v>334</v>
      </c>
      <c r="I15" s="6">
        <v>8</v>
      </c>
      <c r="J15" s="6">
        <f t="shared" si="3"/>
        <v>342</v>
      </c>
      <c r="K15" s="6">
        <v>1000</v>
      </c>
      <c r="L15" s="4">
        <f t="shared" si="6"/>
        <v>4500</v>
      </c>
      <c r="M15" s="13">
        <f t="shared" ref="M15" si="7">J15*(K15+L15)</f>
        <v>1881000</v>
      </c>
      <c r="N15" s="14">
        <v>3000000</v>
      </c>
      <c r="O15" s="3"/>
    </row>
    <row r="16" spans="1:15" ht="20.25" customHeight="1">
      <c r="A16" s="1"/>
      <c r="B16" s="4"/>
      <c r="C16" s="3"/>
      <c r="D16" s="4"/>
      <c r="E16" s="8"/>
      <c r="F16" s="3"/>
      <c r="G16" s="3"/>
      <c r="H16" s="3"/>
      <c r="I16" s="3"/>
      <c r="J16" s="3"/>
      <c r="K16" s="3"/>
      <c r="L16" s="3"/>
      <c r="M16" s="19" t="s">
        <v>28</v>
      </c>
      <c r="N16" s="20"/>
      <c r="O16" s="3"/>
    </row>
    <row r="17" ht="20.25" customHeight="1"/>
    <row r="18" ht="20.25" customHeight="1"/>
    <row r="19" ht="20.25" customHeight="1"/>
    <row r="20" ht="20.25" customHeight="1"/>
    <row r="21" ht="20.25" customHeight="1"/>
  </sheetData>
  <mergeCells count="2">
    <mergeCell ref="A1:O1"/>
    <mergeCell ref="M16:N16"/>
  </mergeCells>
  <phoneticPr fontId="2" type="noConversion"/>
  <pageMargins left="0.51" right="0.28000000000000003" top="1.18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G33" sqref="G33"/>
    </sheetView>
  </sheetViews>
  <sheetFormatPr defaultRowHeight="16.5"/>
  <cols>
    <col min="2" max="3" width="8" customWidth="1"/>
    <col min="4" max="4" width="11.375" customWidth="1"/>
    <col min="11" max="11" width="11.5" style="12" customWidth="1"/>
    <col min="12" max="12" width="11.75" style="12" customWidth="1"/>
    <col min="13" max="13" width="7.375" customWidth="1"/>
    <col min="15" max="15" width="7.5" style="12" customWidth="1"/>
  </cols>
  <sheetData>
    <row r="1" spans="1:13" ht="29.25" customHeight="1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35.25" customHeight="1">
      <c r="A2" s="2" t="s">
        <v>2</v>
      </c>
      <c r="B2" s="9" t="s">
        <v>18</v>
      </c>
      <c r="C2" s="9" t="s">
        <v>20</v>
      </c>
      <c r="D2" s="2" t="s">
        <v>16</v>
      </c>
      <c r="E2" s="2" t="s">
        <v>15</v>
      </c>
      <c r="F2" s="9" t="s">
        <v>17</v>
      </c>
      <c r="G2" s="9" t="s">
        <v>25</v>
      </c>
      <c r="H2" s="9" t="s">
        <v>29</v>
      </c>
      <c r="I2" s="9" t="s">
        <v>31</v>
      </c>
      <c r="J2" s="9" t="s">
        <v>30</v>
      </c>
      <c r="K2" s="10" t="s">
        <v>0</v>
      </c>
      <c r="L2" s="10" t="s">
        <v>21</v>
      </c>
      <c r="M2" s="2" t="s">
        <v>1</v>
      </c>
    </row>
    <row r="3" spans="1:13" ht="20.25" customHeight="1">
      <c r="A3" s="5" t="s">
        <v>14</v>
      </c>
      <c r="B3" s="6">
        <v>285</v>
      </c>
      <c r="C3" s="6">
        <v>16</v>
      </c>
      <c r="D3" s="7">
        <f>TRUNC(3.14*B3*B3/4,2)</f>
        <v>63761.62</v>
      </c>
      <c r="E3" s="6">
        <f>TRUNC((C3*D3)/1000000000,5)</f>
        <v>1.0200000000000001E-3</v>
      </c>
      <c r="F3" s="6">
        <v>2400</v>
      </c>
      <c r="G3" s="6">
        <v>1</v>
      </c>
      <c r="H3" s="6">
        <v>35300</v>
      </c>
      <c r="I3" s="6">
        <v>84500</v>
      </c>
      <c r="J3" s="6">
        <v>500000</v>
      </c>
      <c r="K3" s="13">
        <f>INT(G3*(H3+I3)+J3)</f>
        <v>619800</v>
      </c>
      <c r="L3" s="14">
        <v>7200000</v>
      </c>
      <c r="M3" s="6"/>
    </row>
    <row r="4" spans="1:13" ht="20.25" customHeight="1">
      <c r="A4" s="1" t="s">
        <v>3</v>
      </c>
      <c r="B4" s="4">
        <v>340</v>
      </c>
      <c r="C4" s="4">
        <v>17</v>
      </c>
      <c r="D4" s="7">
        <f t="shared" ref="D4:D14" si="0">TRUNC(3.14*B4*B4/4,2)</f>
        <v>90746</v>
      </c>
      <c r="E4" s="6">
        <f t="shared" ref="E4:E13" si="1">TRUNC((C4*D4)/1000000000,5)</f>
        <v>1.5399999999999999E-3</v>
      </c>
      <c r="F4" s="6">
        <f>F3</f>
        <v>2400</v>
      </c>
      <c r="G4" s="6">
        <f t="shared" ref="G4:G15" si="2">INT(E4*F4)</f>
        <v>3</v>
      </c>
      <c r="H4" s="6">
        <v>35300</v>
      </c>
      <c r="I4" s="4">
        <f>I3</f>
        <v>84500</v>
      </c>
      <c r="J4" s="6">
        <v>500000</v>
      </c>
      <c r="K4" s="13">
        <f t="shared" ref="K4:K12" si="3">INT(G4*(H4+I4)+J4)</f>
        <v>859400</v>
      </c>
      <c r="L4" s="14">
        <f>L3</f>
        <v>7200000</v>
      </c>
      <c r="M4" s="3"/>
    </row>
    <row r="5" spans="1:13" ht="20.25" customHeight="1">
      <c r="A5" s="1" t="s">
        <v>4</v>
      </c>
      <c r="B5" s="4">
        <v>455</v>
      </c>
      <c r="C5" s="4">
        <v>20.5</v>
      </c>
      <c r="D5" s="7">
        <f t="shared" si="0"/>
        <v>162514.62</v>
      </c>
      <c r="E5" s="6">
        <f t="shared" si="1"/>
        <v>3.3300000000000001E-3</v>
      </c>
      <c r="F5" s="6">
        <f>F4</f>
        <v>2400</v>
      </c>
      <c r="G5" s="6">
        <f t="shared" si="2"/>
        <v>7</v>
      </c>
      <c r="H5" s="6">
        <v>35300</v>
      </c>
      <c r="I5" s="4">
        <f>I4</f>
        <v>84500</v>
      </c>
      <c r="J5" s="6">
        <v>500000</v>
      </c>
      <c r="K5" s="13">
        <f t="shared" si="3"/>
        <v>1338600</v>
      </c>
      <c r="L5" s="14">
        <f>L4</f>
        <v>7200000</v>
      </c>
      <c r="M5" s="3"/>
    </row>
    <row r="6" spans="1:13" ht="20.25" customHeight="1">
      <c r="A6" s="1" t="s">
        <v>5</v>
      </c>
      <c r="B6" s="4">
        <v>565</v>
      </c>
      <c r="C6" s="4">
        <v>20.5</v>
      </c>
      <c r="D6" s="7">
        <f t="shared" si="0"/>
        <v>250591.62</v>
      </c>
      <c r="E6" s="6">
        <f t="shared" si="1"/>
        <v>5.13E-3</v>
      </c>
      <c r="F6" s="6">
        <f t="shared" ref="F6:F14" si="4">F5</f>
        <v>2400</v>
      </c>
      <c r="G6" s="6">
        <f t="shared" si="2"/>
        <v>12</v>
      </c>
      <c r="H6" s="6">
        <v>35300</v>
      </c>
      <c r="I6" s="4">
        <f t="shared" ref="I6:I13" si="5">I5</f>
        <v>84500</v>
      </c>
      <c r="J6" s="6">
        <v>500000</v>
      </c>
      <c r="K6" s="13">
        <f t="shared" si="3"/>
        <v>1937600</v>
      </c>
      <c r="L6" s="14">
        <v>8000000</v>
      </c>
      <c r="M6" s="3"/>
    </row>
    <row r="7" spans="1:13" ht="20.25" customHeight="1">
      <c r="A7" s="1" t="s">
        <v>6</v>
      </c>
      <c r="B7" s="4">
        <v>670</v>
      </c>
      <c r="C7" s="4">
        <v>22.5</v>
      </c>
      <c r="D7" s="7">
        <f t="shared" si="0"/>
        <v>352386.5</v>
      </c>
      <c r="E7" s="6">
        <f t="shared" si="1"/>
        <v>7.92E-3</v>
      </c>
      <c r="F7" s="6">
        <f t="shared" si="4"/>
        <v>2400</v>
      </c>
      <c r="G7" s="6">
        <f t="shared" si="2"/>
        <v>19</v>
      </c>
      <c r="H7" s="6">
        <v>35300</v>
      </c>
      <c r="I7" s="4">
        <f t="shared" si="5"/>
        <v>84500</v>
      </c>
      <c r="J7" s="6">
        <v>500000</v>
      </c>
      <c r="K7" s="13">
        <f t="shared" si="3"/>
        <v>2776200</v>
      </c>
      <c r="L7" s="14">
        <v>8500000</v>
      </c>
      <c r="M7" s="3"/>
    </row>
    <row r="8" spans="1:13" ht="20.25" customHeight="1">
      <c r="A8" s="1" t="s">
        <v>7</v>
      </c>
      <c r="B8" s="4">
        <v>780</v>
      </c>
      <c r="C8" s="4">
        <v>25</v>
      </c>
      <c r="D8" s="7">
        <f t="shared" si="0"/>
        <v>477594</v>
      </c>
      <c r="E8" s="6">
        <f t="shared" si="1"/>
        <v>1.193E-2</v>
      </c>
      <c r="F8" s="6">
        <f t="shared" si="4"/>
        <v>2400</v>
      </c>
      <c r="G8" s="6">
        <f t="shared" si="2"/>
        <v>28</v>
      </c>
      <c r="H8" s="6">
        <v>35300</v>
      </c>
      <c r="I8" s="4">
        <f t="shared" si="5"/>
        <v>84500</v>
      </c>
      <c r="J8" s="6">
        <v>500000</v>
      </c>
      <c r="K8" s="13">
        <f t="shared" si="3"/>
        <v>3854400</v>
      </c>
      <c r="L8" s="14">
        <v>9000000</v>
      </c>
      <c r="M8" s="3"/>
    </row>
    <row r="9" spans="1:13" ht="20.25" customHeight="1">
      <c r="A9" s="1" t="s">
        <v>8</v>
      </c>
      <c r="B9" s="4">
        <v>895</v>
      </c>
      <c r="C9" s="4">
        <v>27.5</v>
      </c>
      <c r="D9" s="7">
        <f t="shared" si="0"/>
        <v>628804.62</v>
      </c>
      <c r="E9" s="6">
        <f t="shared" si="1"/>
        <v>1.729E-2</v>
      </c>
      <c r="F9" s="6">
        <f t="shared" si="4"/>
        <v>2400</v>
      </c>
      <c r="G9" s="6">
        <f t="shared" si="2"/>
        <v>41</v>
      </c>
      <c r="H9" s="6">
        <v>35300</v>
      </c>
      <c r="I9" s="4">
        <f t="shared" si="5"/>
        <v>84500</v>
      </c>
      <c r="J9" s="6">
        <v>500000</v>
      </c>
      <c r="K9" s="13">
        <f t="shared" si="3"/>
        <v>5411800</v>
      </c>
      <c r="L9" s="14">
        <v>10500000</v>
      </c>
      <c r="M9" s="3"/>
    </row>
    <row r="10" spans="1:13" ht="20.25" customHeight="1">
      <c r="A10" s="1" t="s">
        <v>9</v>
      </c>
      <c r="B10" s="4">
        <v>1015</v>
      </c>
      <c r="C10" s="4">
        <v>30</v>
      </c>
      <c r="D10" s="7">
        <f t="shared" si="0"/>
        <v>808726.62</v>
      </c>
      <c r="E10" s="6">
        <f t="shared" si="1"/>
        <v>2.426E-2</v>
      </c>
      <c r="F10" s="6">
        <f t="shared" si="4"/>
        <v>2400</v>
      </c>
      <c r="G10" s="6">
        <f t="shared" si="2"/>
        <v>58</v>
      </c>
      <c r="H10" s="6">
        <v>35300</v>
      </c>
      <c r="I10" s="4">
        <f t="shared" si="5"/>
        <v>84500</v>
      </c>
      <c r="J10" s="6">
        <v>500000</v>
      </c>
      <c r="K10" s="13">
        <f t="shared" si="3"/>
        <v>7448400</v>
      </c>
      <c r="L10" s="14">
        <v>13000000</v>
      </c>
      <c r="M10" s="3"/>
    </row>
    <row r="11" spans="1:13" ht="20.25" customHeight="1">
      <c r="A11" s="1" t="s">
        <v>10</v>
      </c>
      <c r="B11" s="4">
        <v>1115</v>
      </c>
      <c r="C11" s="4">
        <v>32.5</v>
      </c>
      <c r="D11" s="7">
        <f t="shared" si="0"/>
        <v>975931.62</v>
      </c>
      <c r="E11" s="6">
        <f t="shared" si="1"/>
        <v>3.1710000000000002E-2</v>
      </c>
      <c r="F11" s="6">
        <f t="shared" si="4"/>
        <v>2400</v>
      </c>
      <c r="G11" s="6">
        <f t="shared" si="2"/>
        <v>76</v>
      </c>
      <c r="H11" s="6">
        <v>35300</v>
      </c>
      <c r="I11" s="4">
        <f t="shared" si="5"/>
        <v>84500</v>
      </c>
      <c r="J11" s="6">
        <v>500000</v>
      </c>
      <c r="K11" s="13">
        <f t="shared" si="3"/>
        <v>9604800</v>
      </c>
      <c r="L11" s="14">
        <v>15500000</v>
      </c>
      <c r="M11" s="3"/>
    </row>
    <row r="12" spans="1:13" ht="20.25" customHeight="1">
      <c r="A12" s="1" t="s">
        <v>11</v>
      </c>
      <c r="B12" s="4">
        <v>1230</v>
      </c>
      <c r="C12" s="4">
        <v>35</v>
      </c>
      <c r="D12" s="7">
        <f t="shared" si="0"/>
        <v>1187626.5</v>
      </c>
      <c r="E12" s="6">
        <f t="shared" si="1"/>
        <v>4.156E-2</v>
      </c>
      <c r="F12" s="6">
        <f t="shared" si="4"/>
        <v>2400</v>
      </c>
      <c r="G12" s="6">
        <f t="shared" si="2"/>
        <v>99</v>
      </c>
      <c r="H12" s="6">
        <v>35300</v>
      </c>
      <c r="I12" s="4">
        <f t="shared" si="5"/>
        <v>84500</v>
      </c>
      <c r="J12" s="6">
        <v>500000</v>
      </c>
      <c r="K12" s="13">
        <f t="shared" si="3"/>
        <v>12360200</v>
      </c>
      <c r="L12" s="14">
        <v>17500000</v>
      </c>
      <c r="M12" s="3"/>
    </row>
    <row r="13" spans="1:13" ht="20.25" customHeight="1">
      <c r="A13" s="1" t="s">
        <v>12</v>
      </c>
      <c r="B13" s="4">
        <v>1340</v>
      </c>
      <c r="C13" s="4">
        <v>37.5</v>
      </c>
      <c r="D13" s="7">
        <f t="shared" si="0"/>
        <v>1409546</v>
      </c>
      <c r="E13" s="6">
        <f t="shared" si="1"/>
        <v>5.2850000000000001E-2</v>
      </c>
      <c r="F13" s="6">
        <f t="shared" si="4"/>
        <v>2400</v>
      </c>
      <c r="G13" s="6">
        <f t="shared" si="2"/>
        <v>126</v>
      </c>
      <c r="H13" s="6">
        <v>35300</v>
      </c>
      <c r="I13" s="4">
        <f t="shared" si="5"/>
        <v>84500</v>
      </c>
      <c r="J13" s="6">
        <v>500000</v>
      </c>
      <c r="K13" s="13">
        <f>INT(G13*(H13+I13)+J13)</f>
        <v>15594800</v>
      </c>
      <c r="L13" s="14">
        <v>19500000</v>
      </c>
      <c r="M13" s="3"/>
    </row>
    <row r="14" spans="1:13" ht="20.25" customHeight="1">
      <c r="A14" s="1" t="s">
        <v>13</v>
      </c>
      <c r="B14" s="4">
        <v>1455</v>
      </c>
      <c r="C14" s="4">
        <v>40</v>
      </c>
      <c r="D14" s="7">
        <f t="shared" si="0"/>
        <v>1661864.62</v>
      </c>
      <c r="E14" s="6">
        <f>TRUNC((C14*D14)/1000000000,5)</f>
        <v>6.6470000000000001E-2</v>
      </c>
      <c r="F14" s="6">
        <f t="shared" si="4"/>
        <v>2400</v>
      </c>
      <c r="G14" s="6">
        <f t="shared" si="2"/>
        <v>159</v>
      </c>
      <c r="H14" s="6">
        <v>35300</v>
      </c>
      <c r="I14" s="4">
        <f>I13</f>
        <v>84500</v>
      </c>
      <c r="J14" s="6">
        <v>500000</v>
      </c>
      <c r="K14" s="13">
        <f>INT(G14*(H14+I14)+J14)</f>
        <v>19548200</v>
      </c>
      <c r="L14" s="14">
        <v>22000000</v>
      </c>
      <c r="M14" s="3"/>
    </row>
    <row r="15" spans="1:13" ht="20.25" customHeight="1">
      <c r="A15" s="1" t="s">
        <v>33</v>
      </c>
      <c r="B15" s="4">
        <v>1642</v>
      </c>
      <c r="C15" s="4">
        <v>45</v>
      </c>
      <c r="D15" s="16">
        <f>TRUNC(PI()*B15^2/4,2)</f>
        <v>2117562.25</v>
      </c>
      <c r="E15" s="4">
        <f>TRUNC((C15*D15)/1000000000,5)</f>
        <v>9.529E-2</v>
      </c>
      <c r="F15" s="6">
        <f>F3</f>
        <v>2400</v>
      </c>
      <c r="G15" s="6">
        <f t="shared" si="2"/>
        <v>228</v>
      </c>
      <c r="H15" s="6">
        <v>35300</v>
      </c>
      <c r="I15" s="4">
        <f>I14</f>
        <v>84500</v>
      </c>
      <c r="J15" s="6">
        <v>500000</v>
      </c>
      <c r="K15" s="13">
        <f>INT(G15*(H15+I15)+J15)</f>
        <v>27814400</v>
      </c>
      <c r="L15" s="17">
        <v>33000000</v>
      </c>
      <c r="M15" s="3"/>
    </row>
    <row r="16" spans="1:13" ht="20.25" customHeight="1">
      <c r="A16" s="1"/>
      <c r="B16" s="4"/>
      <c r="C16" s="4"/>
      <c r="D16" s="8"/>
      <c r="E16" s="3"/>
      <c r="F16" s="3"/>
      <c r="G16" s="3"/>
      <c r="H16" s="3"/>
      <c r="I16" s="3"/>
      <c r="J16" s="3"/>
      <c r="K16" s="11"/>
      <c r="L16" s="11"/>
      <c r="M16" s="3"/>
    </row>
  </sheetData>
  <mergeCells count="1">
    <mergeCell ref="A1:M1"/>
  </mergeCells>
  <phoneticPr fontId="2" type="noConversion"/>
  <pageMargins left="0.55000000000000004" right="0.28000000000000003" top="1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스팀슈즈</vt:lpstr>
      <vt:lpstr>성형기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kshong</dc:creator>
  <cp:lastModifiedBy>ickim</cp:lastModifiedBy>
  <cp:lastPrinted>2010-11-02T02:16:31Z</cp:lastPrinted>
  <dcterms:created xsi:type="dcterms:W3CDTF">2010-10-29T06:01:37Z</dcterms:created>
  <dcterms:modified xsi:type="dcterms:W3CDTF">2010-12-27T05:28:24Z</dcterms:modified>
</cp:coreProperties>
</file>