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1년도\1.2021년도 PPR공법 설계자료\상수도갱생공 설계자료(2020)\PPR공법 기초자료\"/>
    </mc:Choice>
  </mc:AlternateContent>
  <xr:revisionPtr revIDLastSave="0" documentId="13_ncr:1_{AEF8D656-F5E8-4D06-9078-02622991CF62}" xr6:coauthVersionLast="46" xr6:coauthVersionMax="46" xr10:uidLastSave="{00000000-0000-0000-0000-000000000000}"/>
  <bookViews>
    <workbookView xWindow="-28920" yWindow="-120" windowWidth="29040" windowHeight="17640" xr2:uid="{00000000-000D-0000-FFFF-FFFF00000000}"/>
  </bookViews>
  <sheets>
    <sheet name="강관용접봉 산출" sheetId="1" r:id="rId1"/>
    <sheet name="복공철판 용접수량산출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4" i="1"/>
  <c r="H22" i="1" l="1"/>
  <c r="I22" i="1"/>
  <c r="W11" i="2" l="1"/>
  <c r="W10" i="2"/>
  <c r="W7" i="2"/>
  <c r="W4" i="2"/>
  <c r="W13" i="2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21" i="1"/>
  <c r="H20" i="1"/>
  <c r="H19" i="1"/>
  <c r="H18" i="1"/>
  <c r="H17" i="1"/>
  <c r="H16" i="1"/>
  <c r="H15" i="1"/>
  <c r="H14" i="1"/>
  <c r="H13" i="1"/>
  <c r="H12" i="1"/>
  <c r="H11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<sst xmlns="http://schemas.openxmlformats.org/spreadsheetml/2006/main" count="98" uniqueCount="47">
  <si>
    <t>용접봉 소모량 산출</t>
    <phoneticPr fontId="2" type="noConversion"/>
  </si>
  <si>
    <t>관경</t>
    <phoneticPr fontId="2" type="noConversion"/>
  </si>
  <si>
    <t>관종</t>
    <phoneticPr fontId="2" type="noConversion"/>
  </si>
  <si>
    <t>외경(D')</t>
    <phoneticPr fontId="2" type="noConversion"/>
  </si>
  <si>
    <t>강관두께(t)</t>
    <phoneticPr fontId="2" type="noConversion"/>
  </si>
  <si>
    <t>용접여유 두께(F)</t>
    <phoneticPr fontId="2" type="noConversion"/>
  </si>
  <si>
    <t>비중</t>
    <phoneticPr fontId="2" type="noConversion"/>
  </si>
  <si>
    <t>융착효율(E)</t>
    <phoneticPr fontId="2" type="noConversion"/>
  </si>
  <si>
    <t>용접봉 소모량 산출공식</t>
    <phoneticPr fontId="2" type="noConversion"/>
  </si>
  <si>
    <r>
      <rPr>
        <sz val="10"/>
        <color theme="1"/>
        <rFont val="휴먼모음T"/>
        <family val="1"/>
        <charset val="129"/>
      </rPr>
      <t>·</t>
    </r>
    <r>
      <rPr>
        <sz val="10"/>
        <color theme="1"/>
        <rFont val="굴림"/>
        <family val="3"/>
        <charset val="129"/>
      </rPr>
      <t>외  부</t>
    </r>
    <phoneticPr fontId="2" type="noConversion"/>
  </si>
  <si>
    <t>D600mm이하</t>
    <phoneticPr fontId="2" type="noConversion"/>
  </si>
  <si>
    <r>
      <t>( t + F )</t>
    </r>
    <r>
      <rPr>
        <vertAlign val="superscript"/>
        <sz val="10"/>
        <color theme="1"/>
        <rFont val="굴림"/>
        <family val="3"/>
        <charset val="129"/>
      </rPr>
      <t>2</t>
    </r>
    <phoneticPr fontId="2" type="noConversion"/>
  </si>
  <si>
    <t>{</t>
    <phoneticPr fontId="2" type="noConversion"/>
  </si>
  <si>
    <t>D'</t>
    <phoneticPr fontId="2" type="noConversion"/>
  </si>
  <si>
    <t>+</t>
    <phoneticPr fontId="2" type="noConversion"/>
  </si>
  <si>
    <t>( t + F )×2</t>
    <phoneticPr fontId="2" type="noConversion"/>
  </si>
  <si>
    <t>}</t>
    <phoneticPr fontId="2" type="noConversion"/>
  </si>
  <si>
    <t>7,850/E</t>
    <phoneticPr fontId="2" type="noConversion"/>
  </si>
  <si>
    <t>D700mm이상</t>
    <phoneticPr fontId="2" type="noConversion"/>
  </si>
  <si>
    <r>
      <t>0.85( t + F )</t>
    </r>
    <r>
      <rPr>
        <vertAlign val="superscript"/>
        <sz val="10"/>
        <color theme="1"/>
        <rFont val="굴림"/>
        <family val="3"/>
        <charset val="129"/>
      </rPr>
      <t>2</t>
    </r>
    <phoneticPr fontId="2" type="noConversion"/>
  </si>
  <si>
    <t>0.85( t + F )×2</t>
    <phoneticPr fontId="2" type="noConversion"/>
  </si>
  <si>
    <r>
      <rPr>
        <sz val="10"/>
        <color theme="1"/>
        <rFont val="휴먼모음T"/>
        <family val="1"/>
        <charset val="129"/>
      </rPr>
      <t>·</t>
    </r>
    <r>
      <rPr>
        <sz val="10"/>
        <color theme="1"/>
        <rFont val="굴림"/>
        <family val="3"/>
        <charset val="129"/>
      </rPr>
      <t>내  부</t>
    </r>
    <phoneticPr fontId="2" type="noConversion"/>
  </si>
  <si>
    <r>
      <t>(0.85×t )</t>
    </r>
    <r>
      <rPr>
        <vertAlign val="superscript"/>
        <sz val="10"/>
        <color theme="1"/>
        <rFont val="굴림"/>
        <family val="3"/>
        <charset val="129"/>
      </rPr>
      <t>2</t>
    </r>
    <phoneticPr fontId="2" type="noConversion"/>
  </si>
  <si>
    <t xml:space="preserve">0.85 × t </t>
    <phoneticPr fontId="2" type="noConversion"/>
  </si>
  <si>
    <t>비  고</t>
    <phoneticPr fontId="2" type="noConversion"/>
  </si>
  <si>
    <t>용접봉 소모량(개소당)</t>
    <phoneticPr fontId="2" type="noConversion"/>
  </si>
  <si>
    <t>A종</t>
    <phoneticPr fontId="2" type="noConversion"/>
  </si>
  <si>
    <t>B종</t>
    <phoneticPr fontId="2" type="noConversion"/>
  </si>
  <si>
    <t>D</t>
    <phoneticPr fontId="2" type="noConversion"/>
  </si>
  <si>
    <t>충진용 매스틱</t>
    <phoneticPr fontId="2" type="noConversion"/>
  </si>
  <si>
    <t>1.주형받침보 용접수량</t>
    <phoneticPr fontId="2" type="noConversion"/>
  </si>
  <si>
    <t xml:space="preserve">용접연장 : </t>
    <phoneticPr fontId="2" type="noConversion"/>
  </si>
  <si>
    <t>L=</t>
    <phoneticPr fontId="2" type="noConversion"/>
  </si>
  <si>
    <t>×</t>
    <phoneticPr fontId="2" type="noConversion"/>
  </si>
  <si>
    <t>개소</t>
    <phoneticPr fontId="2" type="noConversion"/>
  </si>
  <si>
    <t xml:space="preserve">주형받침보 </t>
    <phoneticPr fontId="2" type="noConversion"/>
  </si>
  <si>
    <t>개</t>
    <phoneticPr fontId="2" type="noConversion"/>
  </si>
  <si>
    <t>=</t>
    <phoneticPr fontId="2" type="noConversion"/>
  </si>
  <si>
    <t xml:space="preserve">2.주형보 용접수량 </t>
    <phoneticPr fontId="2" type="noConversion"/>
  </si>
  <si>
    <t>주형보</t>
    <phoneticPr fontId="2" type="noConversion"/>
  </si>
  <si>
    <t>3.복공철판 용접수량</t>
    <phoneticPr fontId="2" type="noConversion"/>
  </si>
  <si>
    <t>복공철판</t>
    <phoneticPr fontId="2" type="noConversion"/>
  </si>
  <si>
    <t>복공철판끼리 용접</t>
    <phoneticPr fontId="2" type="noConversion"/>
  </si>
  <si>
    <t>복공철판과 주형보간 용접</t>
    <phoneticPr fontId="2" type="noConversion"/>
  </si>
  <si>
    <t>측면파일과 주형받침보간 용접</t>
    <phoneticPr fontId="2" type="noConversion"/>
  </si>
  <si>
    <t>주형보받침과 주형보간 용접</t>
    <phoneticPr fontId="2" type="noConversion"/>
  </si>
  <si>
    <t xml:space="preserve">4.용접수량 합계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</si>
</sst>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76" formatCode="_-* #,##0.000000_-;\-* #,##0.000000_-;_-* &quot;-&quot;??????_-;_-@_-"/>
    <numFmt numFmtId="177" formatCode="_-* #,##0.000_-;\-* #,##0.000_-;_-* &quot;-&quot;??????_-;_-@_-"/>
    <numFmt numFmtId="178" formatCode="_-* #,##0.00_-;\-* #,##0.00_-;_-* &quot;-&quot;??????_-;_-@_-"/>
    <numFmt numFmtId="179" formatCode="_-* #,##0.0_-;\-* #,##0.0_-;_-* &quot;-&quot;??????_-;_-@_-"/>
    <numFmt numFmtId="180" formatCode="_-* #,##0.0000_-;\-* #,##0.0000_-;_-* &quot;-&quot;??_-;_-@_-"/>
    <numFmt numFmtId="181" formatCode="#,##0.00&quot;kg&quot;"/>
    <numFmt numFmtId="182" formatCode="#,##0.00&quot;m&quot;"/>
  </numFmts>
  <fonts count="7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굴림"/>
      <family val="3"/>
      <charset val="129"/>
    </font>
    <font>
      <sz val="10"/>
      <color theme="1"/>
      <name val="휴먼모음T"/>
      <family val="1"/>
      <charset val="129"/>
    </font>
    <font>
      <sz val="10"/>
      <color theme="1"/>
      <name val="굴림"/>
      <family val="1"/>
      <charset val="129"/>
    </font>
    <font>
      <vertAlign val="superscript"/>
      <sz val="10"/>
      <color theme="1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>
      <alignment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>
      <alignment vertical="center"/>
    </xf>
    <xf numFmtId="179" fontId="3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3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181" fontId="3" fillId="0" borderId="0" xfId="0" applyNumberFormat="1" applyFont="1">
      <alignment vertical="center"/>
    </xf>
    <xf numFmtId="182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5</xdr:row>
      <xdr:rowOff>0</xdr:rowOff>
    </xdr:from>
    <xdr:to>
      <xdr:col>12</xdr:col>
      <xdr:colOff>590550</xdr:colOff>
      <xdr:row>5</xdr:row>
      <xdr:rowOff>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CD730101-4337-485F-AF8C-F5D871DEF85A}"/>
            </a:ext>
          </a:extLst>
        </xdr:cNvPr>
        <xdr:cNvCxnSpPr/>
      </xdr:nvCxnSpPr>
      <xdr:spPr>
        <a:xfrm flipV="1">
          <a:off x="8972550" y="1238250"/>
          <a:ext cx="447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</xdr:row>
      <xdr:rowOff>171451</xdr:rowOff>
    </xdr:from>
    <xdr:to>
      <xdr:col>13</xdr:col>
      <xdr:colOff>238125</xdr:colOff>
      <xdr:row>5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E24F19A-C4B0-4A08-A985-6AAB2D507507}"/>
            </a:ext>
          </a:extLst>
        </xdr:cNvPr>
        <xdr:cNvSpPr txBox="1"/>
      </xdr:nvSpPr>
      <xdr:spPr>
        <a:xfrm>
          <a:off x="9458325" y="1162051"/>
          <a:ext cx="219075" cy="152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000">
              <a:latin typeface="굴림" panose="020B0600000101010101" pitchFamily="50" charset="-127"/>
              <a:ea typeface="굴림" panose="020B0600000101010101" pitchFamily="50" charset="-127"/>
            </a:rPr>
            <a:t>×</a:t>
          </a:r>
          <a:endParaRPr lang="ko-KR" altLang="en-US" sz="1000"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  <xdr:twoCellAnchor>
    <xdr:from>
      <xdr:col>14</xdr:col>
      <xdr:colOff>19049</xdr:colOff>
      <xdr:row>4</xdr:row>
      <xdr:rowOff>171451</xdr:rowOff>
    </xdr:from>
    <xdr:to>
      <xdr:col>14</xdr:col>
      <xdr:colOff>228600</xdr:colOff>
      <xdr:row>5</xdr:row>
      <xdr:rowOff>85725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172C4AC-C7FB-472F-BB5D-330A0016795C}"/>
            </a:ext>
          </a:extLst>
        </xdr:cNvPr>
        <xdr:cNvSpPr txBox="1"/>
      </xdr:nvSpPr>
      <xdr:spPr>
        <a:xfrm>
          <a:off x="9686924" y="1162051"/>
          <a:ext cx="209551" cy="1619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000">
              <a:latin typeface="굴림" panose="020B0600000101010101" pitchFamily="50" charset="-127"/>
              <a:ea typeface="굴림" panose="020B0600000101010101" pitchFamily="50" charset="-127"/>
            </a:rPr>
            <a:t>π</a:t>
          </a:r>
          <a:endParaRPr lang="ko-KR" altLang="en-US" sz="1000"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  <xdr:twoCellAnchor>
    <xdr:from>
      <xdr:col>15</xdr:col>
      <xdr:colOff>19050</xdr:colOff>
      <xdr:row>4</xdr:row>
      <xdr:rowOff>171451</xdr:rowOff>
    </xdr:from>
    <xdr:to>
      <xdr:col>15</xdr:col>
      <xdr:colOff>238125</xdr:colOff>
      <xdr:row>5</xdr:row>
      <xdr:rowOff>76200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7890D50-5876-40A7-B70E-71C9BD7FEAC5}"/>
            </a:ext>
          </a:extLst>
        </xdr:cNvPr>
        <xdr:cNvSpPr txBox="1"/>
      </xdr:nvSpPr>
      <xdr:spPr>
        <a:xfrm>
          <a:off x="9458325" y="1162051"/>
          <a:ext cx="209550" cy="152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000">
              <a:latin typeface="굴림" panose="020B0600000101010101" pitchFamily="50" charset="-127"/>
              <a:ea typeface="굴림" panose="020B0600000101010101" pitchFamily="50" charset="-127"/>
            </a:rPr>
            <a:t>×</a:t>
          </a:r>
          <a:endParaRPr lang="ko-KR" altLang="en-US" sz="1000"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  <xdr:twoCellAnchor>
    <xdr:from>
      <xdr:col>19</xdr:col>
      <xdr:colOff>142874</xdr:colOff>
      <xdr:row>5</xdr:row>
      <xdr:rowOff>0</xdr:rowOff>
    </xdr:from>
    <xdr:to>
      <xdr:col>19</xdr:col>
      <xdr:colOff>790874</xdr:colOff>
      <xdr:row>5</xdr:row>
      <xdr:rowOff>0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0A9CFDFC-E6B5-4FCB-969A-BF7BBC133773}"/>
            </a:ext>
          </a:extLst>
        </xdr:cNvPr>
        <xdr:cNvCxnSpPr/>
      </xdr:nvCxnSpPr>
      <xdr:spPr>
        <a:xfrm flipV="1">
          <a:off x="11010899" y="1238250"/>
          <a:ext cx="648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4</xdr:row>
      <xdr:rowOff>171451</xdr:rowOff>
    </xdr:from>
    <xdr:to>
      <xdr:col>21</xdr:col>
      <xdr:colOff>238125</xdr:colOff>
      <xdr:row>5</xdr:row>
      <xdr:rowOff>76200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EA8ABFD-ED06-4A55-9D92-0BF3D0707C28}"/>
            </a:ext>
          </a:extLst>
        </xdr:cNvPr>
        <xdr:cNvSpPr txBox="1"/>
      </xdr:nvSpPr>
      <xdr:spPr>
        <a:xfrm>
          <a:off x="9925050" y="1162051"/>
          <a:ext cx="209550" cy="152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000">
              <a:latin typeface="굴림" panose="020B0600000101010101" pitchFamily="50" charset="-127"/>
              <a:ea typeface="굴림" panose="020B0600000101010101" pitchFamily="50" charset="-127"/>
            </a:rPr>
            <a:t>×</a:t>
          </a:r>
          <a:endParaRPr lang="ko-KR" altLang="en-US" sz="1000"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  <xdr:twoCellAnchor>
    <xdr:from>
      <xdr:col>12</xdr:col>
      <xdr:colOff>38099</xdr:colOff>
      <xdr:row>7</xdr:row>
      <xdr:rowOff>0</xdr:rowOff>
    </xdr:from>
    <xdr:to>
      <xdr:col>12</xdr:col>
      <xdr:colOff>686099</xdr:colOff>
      <xdr:row>7</xdr:row>
      <xdr:rowOff>0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EF5543D0-4DC0-4172-AFD0-C717A9400CDC}"/>
            </a:ext>
          </a:extLst>
        </xdr:cNvPr>
        <xdr:cNvCxnSpPr/>
      </xdr:nvCxnSpPr>
      <xdr:spPr>
        <a:xfrm flipV="1">
          <a:off x="8867774" y="1733550"/>
          <a:ext cx="648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6</xdr:row>
      <xdr:rowOff>171451</xdr:rowOff>
    </xdr:from>
    <xdr:to>
      <xdr:col>13</xdr:col>
      <xdr:colOff>238125</xdr:colOff>
      <xdr:row>7</xdr:row>
      <xdr:rowOff>76200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B7351C7-4F5F-4B8C-804D-6BB9E82DF441}"/>
            </a:ext>
          </a:extLst>
        </xdr:cNvPr>
        <xdr:cNvSpPr txBox="1"/>
      </xdr:nvSpPr>
      <xdr:spPr>
        <a:xfrm>
          <a:off x="9591675" y="1162051"/>
          <a:ext cx="209550" cy="152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000">
              <a:latin typeface="굴림" panose="020B0600000101010101" pitchFamily="50" charset="-127"/>
              <a:ea typeface="굴림" panose="020B0600000101010101" pitchFamily="50" charset="-127"/>
            </a:rPr>
            <a:t>×</a:t>
          </a:r>
          <a:endParaRPr lang="ko-KR" altLang="en-US" sz="1000"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  <xdr:twoCellAnchor>
    <xdr:from>
      <xdr:col>14</xdr:col>
      <xdr:colOff>19049</xdr:colOff>
      <xdr:row>6</xdr:row>
      <xdr:rowOff>171451</xdr:rowOff>
    </xdr:from>
    <xdr:to>
      <xdr:col>14</xdr:col>
      <xdr:colOff>228600</xdr:colOff>
      <xdr:row>7</xdr:row>
      <xdr:rowOff>85725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202265C-B83C-4E50-828E-9C056C251E3D}"/>
            </a:ext>
          </a:extLst>
        </xdr:cNvPr>
        <xdr:cNvSpPr txBox="1"/>
      </xdr:nvSpPr>
      <xdr:spPr>
        <a:xfrm>
          <a:off x="9820274" y="1162051"/>
          <a:ext cx="209551" cy="1619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000">
              <a:latin typeface="굴림" panose="020B0600000101010101" pitchFamily="50" charset="-127"/>
              <a:ea typeface="굴림" panose="020B0600000101010101" pitchFamily="50" charset="-127"/>
            </a:rPr>
            <a:t>π</a:t>
          </a:r>
          <a:endParaRPr lang="ko-KR" altLang="en-US" sz="1000"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  <xdr:twoCellAnchor>
    <xdr:from>
      <xdr:col>15</xdr:col>
      <xdr:colOff>19050</xdr:colOff>
      <xdr:row>6</xdr:row>
      <xdr:rowOff>171451</xdr:rowOff>
    </xdr:from>
    <xdr:to>
      <xdr:col>15</xdr:col>
      <xdr:colOff>238125</xdr:colOff>
      <xdr:row>7</xdr:row>
      <xdr:rowOff>76200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C873366-21F3-424B-A324-810810CBB2B9}"/>
            </a:ext>
          </a:extLst>
        </xdr:cNvPr>
        <xdr:cNvSpPr txBox="1"/>
      </xdr:nvSpPr>
      <xdr:spPr>
        <a:xfrm>
          <a:off x="10058400" y="1162051"/>
          <a:ext cx="209550" cy="152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000">
              <a:latin typeface="굴림" panose="020B0600000101010101" pitchFamily="50" charset="-127"/>
              <a:ea typeface="굴림" panose="020B0600000101010101" pitchFamily="50" charset="-127"/>
            </a:rPr>
            <a:t>×</a:t>
          </a:r>
          <a:endParaRPr lang="ko-KR" altLang="en-US" sz="1000"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  <xdr:twoCellAnchor>
    <xdr:from>
      <xdr:col>19</xdr:col>
      <xdr:colOff>66674</xdr:colOff>
      <xdr:row>7</xdr:row>
      <xdr:rowOff>0</xdr:rowOff>
    </xdr:from>
    <xdr:to>
      <xdr:col>19</xdr:col>
      <xdr:colOff>858674</xdr:colOff>
      <xdr:row>7</xdr:row>
      <xdr:rowOff>0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C07F5DB1-03D8-41DE-88A0-4B99A67C8B54}"/>
            </a:ext>
          </a:extLst>
        </xdr:cNvPr>
        <xdr:cNvCxnSpPr/>
      </xdr:nvCxnSpPr>
      <xdr:spPr>
        <a:xfrm flipV="1">
          <a:off x="10934699" y="1733550"/>
          <a:ext cx="792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6</xdr:row>
      <xdr:rowOff>171451</xdr:rowOff>
    </xdr:from>
    <xdr:to>
      <xdr:col>21</xdr:col>
      <xdr:colOff>238125</xdr:colOff>
      <xdr:row>7</xdr:row>
      <xdr:rowOff>76200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75D264C-7BD2-4524-AD23-4F1AE9AC55F1}"/>
            </a:ext>
          </a:extLst>
        </xdr:cNvPr>
        <xdr:cNvSpPr txBox="1"/>
      </xdr:nvSpPr>
      <xdr:spPr>
        <a:xfrm>
          <a:off x="11982450" y="1162051"/>
          <a:ext cx="209550" cy="152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000">
              <a:latin typeface="굴림" panose="020B0600000101010101" pitchFamily="50" charset="-127"/>
              <a:ea typeface="굴림" panose="020B0600000101010101" pitchFamily="50" charset="-127"/>
            </a:rPr>
            <a:t>×</a:t>
          </a:r>
          <a:endParaRPr lang="ko-KR" altLang="en-US" sz="1000"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  <xdr:twoCellAnchor>
    <xdr:from>
      <xdr:col>12</xdr:col>
      <xdr:colOff>38099</xdr:colOff>
      <xdr:row>9</xdr:row>
      <xdr:rowOff>0</xdr:rowOff>
    </xdr:from>
    <xdr:to>
      <xdr:col>12</xdr:col>
      <xdr:colOff>686099</xdr:colOff>
      <xdr:row>9</xdr:row>
      <xdr:rowOff>0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749001D5-EE82-40F5-89EC-522373C0FC7A}"/>
            </a:ext>
          </a:extLst>
        </xdr:cNvPr>
        <xdr:cNvCxnSpPr/>
      </xdr:nvCxnSpPr>
      <xdr:spPr>
        <a:xfrm flipV="1">
          <a:off x="8867774" y="1733550"/>
          <a:ext cx="648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8</xdr:row>
      <xdr:rowOff>171451</xdr:rowOff>
    </xdr:from>
    <xdr:to>
      <xdr:col>13</xdr:col>
      <xdr:colOff>238125</xdr:colOff>
      <xdr:row>9</xdr:row>
      <xdr:rowOff>76200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B7BA667-3898-4CB7-8DDD-9FC8BB583A13}"/>
            </a:ext>
          </a:extLst>
        </xdr:cNvPr>
        <xdr:cNvSpPr txBox="1"/>
      </xdr:nvSpPr>
      <xdr:spPr>
        <a:xfrm>
          <a:off x="9591675" y="1657351"/>
          <a:ext cx="209550" cy="152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000">
              <a:latin typeface="굴림" panose="020B0600000101010101" pitchFamily="50" charset="-127"/>
              <a:ea typeface="굴림" panose="020B0600000101010101" pitchFamily="50" charset="-127"/>
            </a:rPr>
            <a:t>×</a:t>
          </a:r>
          <a:endParaRPr lang="ko-KR" altLang="en-US" sz="1000"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  <xdr:twoCellAnchor>
    <xdr:from>
      <xdr:col>14</xdr:col>
      <xdr:colOff>19049</xdr:colOff>
      <xdr:row>8</xdr:row>
      <xdr:rowOff>171451</xdr:rowOff>
    </xdr:from>
    <xdr:to>
      <xdr:col>14</xdr:col>
      <xdr:colOff>228600</xdr:colOff>
      <xdr:row>9</xdr:row>
      <xdr:rowOff>85725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F8D23E4-F022-4E85-B0BD-D0EE906E10F9}"/>
            </a:ext>
          </a:extLst>
        </xdr:cNvPr>
        <xdr:cNvSpPr txBox="1"/>
      </xdr:nvSpPr>
      <xdr:spPr>
        <a:xfrm>
          <a:off x="9820274" y="1657351"/>
          <a:ext cx="209551" cy="1619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000">
              <a:latin typeface="굴림" panose="020B0600000101010101" pitchFamily="50" charset="-127"/>
              <a:ea typeface="굴림" panose="020B0600000101010101" pitchFamily="50" charset="-127"/>
            </a:rPr>
            <a:t>π</a:t>
          </a:r>
          <a:endParaRPr lang="ko-KR" altLang="en-US" sz="1000"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  <xdr:twoCellAnchor>
    <xdr:from>
      <xdr:col>15</xdr:col>
      <xdr:colOff>19050</xdr:colOff>
      <xdr:row>8</xdr:row>
      <xdr:rowOff>171451</xdr:rowOff>
    </xdr:from>
    <xdr:to>
      <xdr:col>15</xdr:col>
      <xdr:colOff>238125</xdr:colOff>
      <xdr:row>9</xdr:row>
      <xdr:rowOff>76200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B106DFC-CAF9-4B86-A358-CD6B2E09CE6E}"/>
            </a:ext>
          </a:extLst>
        </xdr:cNvPr>
        <xdr:cNvSpPr txBox="1"/>
      </xdr:nvSpPr>
      <xdr:spPr>
        <a:xfrm>
          <a:off x="10058400" y="1657351"/>
          <a:ext cx="209550" cy="152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000">
              <a:latin typeface="굴림" panose="020B0600000101010101" pitchFamily="50" charset="-127"/>
              <a:ea typeface="굴림" panose="020B0600000101010101" pitchFamily="50" charset="-127"/>
            </a:rPr>
            <a:t>×</a:t>
          </a:r>
          <a:endParaRPr lang="ko-KR" altLang="en-US" sz="1000"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  <xdr:twoCellAnchor>
    <xdr:from>
      <xdr:col>19</xdr:col>
      <xdr:colOff>66674</xdr:colOff>
      <xdr:row>9</xdr:row>
      <xdr:rowOff>0</xdr:rowOff>
    </xdr:from>
    <xdr:to>
      <xdr:col>19</xdr:col>
      <xdr:colOff>858674</xdr:colOff>
      <xdr:row>9</xdr:row>
      <xdr:rowOff>0</xdr:rowOff>
    </xdr:to>
    <xdr:cxnSp macro="">
      <xdr:nvCxnSpPr>
        <xdr:cNvPr id="21" name="직선 연결선 20">
          <a:extLst>
            <a:ext uri="{FF2B5EF4-FFF2-40B4-BE49-F238E27FC236}">
              <a16:creationId xmlns:a16="http://schemas.microsoft.com/office/drawing/2014/main" id="{55B77A13-DC9E-4A2B-B0E4-D5896426AD0C}"/>
            </a:ext>
          </a:extLst>
        </xdr:cNvPr>
        <xdr:cNvCxnSpPr/>
      </xdr:nvCxnSpPr>
      <xdr:spPr>
        <a:xfrm flipV="1">
          <a:off x="10934699" y="1733550"/>
          <a:ext cx="792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8</xdr:row>
      <xdr:rowOff>171451</xdr:rowOff>
    </xdr:from>
    <xdr:to>
      <xdr:col>21</xdr:col>
      <xdr:colOff>238125</xdr:colOff>
      <xdr:row>9</xdr:row>
      <xdr:rowOff>76200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15C48F5-4DB1-40B7-9D9B-54CA0D634CD8}"/>
            </a:ext>
          </a:extLst>
        </xdr:cNvPr>
        <xdr:cNvSpPr txBox="1"/>
      </xdr:nvSpPr>
      <xdr:spPr>
        <a:xfrm>
          <a:off x="11982450" y="1657351"/>
          <a:ext cx="209550" cy="152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000">
              <a:latin typeface="굴림" panose="020B0600000101010101" pitchFamily="50" charset="-127"/>
              <a:ea typeface="굴림" panose="020B0600000101010101" pitchFamily="50" charset="-127"/>
            </a:rPr>
            <a:t>×</a:t>
          </a:r>
          <a:endParaRPr lang="ko-KR" altLang="en-US" sz="1000"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workbookViewId="0">
      <selection activeCell="H24" sqref="H24"/>
    </sheetView>
  </sheetViews>
  <sheetFormatPr defaultRowHeight="20.100000000000001" customHeight="1" x14ac:dyDescent="0.25"/>
  <cols>
    <col min="1" max="1" width="8.28515625" style="10" customWidth="1"/>
    <col min="2" max="2" width="7.42578125" style="3" bestFit="1" customWidth="1"/>
    <col min="3" max="4" width="10.7109375" style="12" customWidth="1"/>
    <col min="5" max="5" width="18.85546875" style="4" bestFit="1" customWidth="1"/>
    <col min="6" max="6" width="11.85546875" style="9" bestFit="1" customWidth="1"/>
    <col min="7" max="7" width="9.85546875" style="7" bestFit="1" customWidth="1"/>
    <col min="8" max="9" width="20.7109375" style="5" customWidth="1"/>
    <col min="10" max="11" width="9.140625" style="1"/>
    <col min="12" max="12" width="13.140625" style="1" bestFit="1" customWidth="1"/>
    <col min="13" max="13" width="11.140625" style="1" customWidth="1"/>
    <col min="14" max="14" width="3.42578125" style="1" customWidth="1"/>
    <col min="15" max="15" width="3.5703125" style="1" customWidth="1"/>
    <col min="16" max="16" width="3.42578125" style="1" customWidth="1"/>
    <col min="17" max="17" width="2.7109375" style="1" customWidth="1"/>
    <col min="18" max="18" width="3.5703125" style="1" bestFit="1" customWidth="1"/>
    <col min="19" max="19" width="2.7109375" style="1" bestFit="1" customWidth="1"/>
    <col min="20" max="20" width="13.7109375" style="1" customWidth="1"/>
    <col min="21" max="21" width="2.7109375" style="1" bestFit="1" customWidth="1"/>
    <col min="22" max="22" width="3.42578125" style="1" customWidth="1"/>
    <col min="23" max="16384" width="9.140625" style="1"/>
  </cols>
  <sheetData>
    <row r="1" spans="1:23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3" spans="1:23" ht="20.100000000000001" customHeight="1" x14ac:dyDescent="0.25">
      <c r="A3" s="10" t="s">
        <v>1</v>
      </c>
      <c r="B3" s="3" t="s">
        <v>2</v>
      </c>
      <c r="C3" s="11" t="s">
        <v>3</v>
      </c>
      <c r="D3" s="11" t="s">
        <v>4</v>
      </c>
      <c r="E3" s="4" t="s">
        <v>5</v>
      </c>
      <c r="F3" s="9" t="s">
        <v>7</v>
      </c>
      <c r="G3" s="8" t="s">
        <v>6</v>
      </c>
      <c r="H3" s="6" t="s">
        <v>25</v>
      </c>
      <c r="I3" s="6" t="s">
        <v>29</v>
      </c>
      <c r="J3" s="2" t="s">
        <v>24</v>
      </c>
    </row>
    <row r="4" spans="1:23" ht="20.100000000000001" customHeight="1" x14ac:dyDescent="0.25">
      <c r="A4" s="10">
        <v>80</v>
      </c>
      <c r="B4" s="3" t="s">
        <v>26</v>
      </c>
      <c r="C4" s="12">
        <v>89.1</v>
      </c>
      <c r="D4" s="13">
        <v>4.1999999999999997E-3</v>
      </c>
      <c r="E4" s="4">
        <v>3.0000000000000001E-3</v>
      </c>
      <c r="F4" s="9">
        <v>0.57999999999999996</v>
      </c>
      <c r="G4" s="7">
        <v>7850</v>
      </c>
      <c r="H4" s="14">
        <f>TRUNC((D4+E4)^2/2*PI()*(C4/1000+(D4+E4)*2/3)*G4/F4,2)</f>
        <v>0.1</v>
      </c>
      <c r="I4" s="15">
        <f>TRUNC(PI()*C4/1000*1.1,3)</f>
        <v>0.307</v>
      </c>
      <c r="K4" s="1" t="s">
        <v>8</v>
      </c>
    </row>
    <row r="5" spans="1:23" ht="20.100000000000001" customHeight="1" x14ac:dyDescent="0.25">
      <c r="A5" s="10">
        <v>100</v>
      </c>
      <c r="B5" s="3" t="s">
        <v>26</v>
      </c>
      <c r="C5" s="12">
        <v>114.3</v>
      </c>
      <c r="D5" s="13">
        <v>4.4999999999999997E-3</v>
      </c>
      <c r="E5" s="4">
        <v>3.0000000000000001E-3</v>
      </c>
      <c r="F5" s="9">
        <v>0.57999999999999996</v>
      </c>
      <c r="G5" s="7">
        <v>7850</v>
      </c>
      <c r="H5" s="14">
        <f t="shared" ref="H5:H14" si="0">TRUNC((D5+E5)^2/2*PI()*(C5/1000+(D5+E5)*2/3)*G5/F5,2)</f>
        <v>0.14000000000000001</v>
      </c>
      <c r="I5" s="15">
        <f t="shared" ref="I5:I22" si="1">TRUNC(PI()*C5/1000*1.1,3)</f>
        <v>0.39400000000000002</v>
      </c>
      <c r="K5" s="19" t="s">
        <v>9</v>
      </c>
      <c r="L5" s="16" t="s">
        <v>10</v>
      </c>
      <c r="M5" s="2" t="s">
        <v>11</v>
      </c>
      <c r="Q5" s="16" t="s">
        <v>12</v>
      </c>
      <c r="R5" s="16" t="s">
        <v>13</v>
      </c>
      <c r="S5" s="16" t="s">
        <v>14</v>
      </c>
      <c r="T5" s="2" t="s">
        <v>15</v>
      </c>
      <c r="U5" s="16" t="s">
        <v>16</v>
      </c>
      <c r="W5" s="16" t="s">
        <v>17</v>
      </c>
    </row>
    <row r="6" spans="1:23" ht="20.100000000000001" customHeight="1" x14ac:dyDescent="0.25">
      <c r="A6" s="10">
        <v>150</v>
      </c>
      <c r="B6" s="3" t="s">
        <v>26</v>
      </c>
      <c r="C6" s="12">
        <v>165.2</v>
      </c>
      <c r="D6" s="13">
        <v>5.0000000000000001E-3</v>
      </c>
      <c r="E6" s="4">
        <v>3.0000000000000001E-3</v>
      </c>
      <c r="F6" s="9">
        <v>0.57999999999999996</v>
      </c>
      <c r="G6" s="7">
        <v>7850</v>
      </c>
      <c r="H6" s="14">
        <f t="shared" si="0"/>
        <v>0.23</v>
      </c>
      <c r="I6" s="15">
        <f t="shared" si="1"/>
        <v>0.56999999999999995</v>
      </c>
      <c r="K6" s="19"/>
      <c r="L6" s="16"/>
      <c r="M6" s="2">
        <v>2</v>
      </c>
      <c r="Q6" s="16"/>
      <c r="R6" s="16"/>
      <c r="S6" s="16"/>
      <c r="T6" s="2">
        <v>3</v>
      </c>
      <c r="U6" s="16"/>
      <c r="W6" s="16"/>
    </row>
    <row r="7" spans="1:23" ht="20.100000000000001" customHeight="1" x14ac:dyDescent="0.25">
      <c r="A7" s="10">
        <v>200</v>
      </c>
      <c r="B7" s="3" t="s">
        <v>26</v>
      </c>
      <c r="C7" s="12">
        <v>216.3</v>
      </c>
      <c r="D7" s="13">
        <v>5.7999999999999996E-3</v>
      </c>
      <c r="E7" s="4">
        <v>3.0000000000000001E-3</v>
      </c>
      <c r="F7" s="9">
        <v>0.57999999999999996</v>
      </c>
      <c r="G7" s="7">
        <v>7850</v>
      </c>
      <c r="H7" s="14">
        <f t="shared" si="0"/>
        <v>0.36</v>
      </c>
      <c r="I7" s="15">
        <f t="shared" si="1"/>
        <v>0.747</v>
      </c>
      <c r="K7" s="19"/>
      <c r="L7" s="16" t="s">
        <v>18</v>
      </c>
      <c r="M7" s="2" t="s">
        <v>19</v>
      </c>
      <c r="Q7" s="16" t="s">
        <v>12</v>
      </c>
      <c r="R7" s="16" t="s">
        <v>13</v>
      </c>
      <c r="S7" s="16" t="s">
        <v>14</v>
      </c>
      <c r="T7" s="2" t="s">
        <v>20</v>
      </c>
      <c r="U7" s="16" t="s">
        <v>16</v>
      </c>
      <c r="W7" s="16" t="s">
        <v>17</v>
      </c>
    </row>
    <row r="8" spans="1:23" ht="20.100000000000001" customHeight="1" x14ac:dyDescent="0.25">
      <c r="A8" s="10">
        <v>250</v>
      </c>
      <c r="B8" s="3" t="s">
        <v>26</v>
      </c>
      <c r="C8" s="12">
        <v>267.39999999999998</v>
      </c>
      <c r="D8" s="13">
        <v>6.6E-3</v>
      </c>
      <c r="E8" s="4">
        <v>3.0000000000000001E-3</v>
      </c>
      <c r="F8" s="9">
        <v>0.57999999999999996</v>
      </c>
      <c r="G8" s="7">
        <v>7850</v>
      </c>
      <c r="H8" s="14">
        <f t="shared" si="0"/>
        <v>0.53</v>
      </c>
      <c r="I8" s="15">
        <f t="shared" si="1"/>
        <v>0.92400000000000004</v>
      </c>
      <c r="K8" s="19"/>
      <c r="L8" s="16"/>
      <c r="M8" s="2">
        <v>2</v>
      </c>
      <c r="Q8" s="16"/>
      <c r="R8" s="16"/>
      <c r="S8" s="16"/>
      <c r="T8" s="2">
        <v>3</v>
      </c>
      <c r="U8" s="16"/>
      <c r="W8" s="16"/>
    </row>
    <row r="9" spans="1:23" ht="20.100000000000001" customHeight="1" x14ac:dyDescent="0.25">
      <c r="A9" s="10">
        <v>300</v>
      </c>
      <c r="B9" s="3" t="s">
        <v>26</v>
      </c>
      <c r="C9" s="12">
        <v>318.5</v>
      </c>
      <c r="D9" s="13">
        <v>6.8999999999999999E-3</v>
      </c>
      <c r="E9" s="4">
        <v>3.0000000000000001E-3</v>
      </c>
      <c r="F9" s="9">
        <v>0.57999999999999996</v>
      </c>
      <c r="G9" s="7">
        <v>7850</v>
      </c>
      <c r="H9" s="14">
        <f t="shared" si="0"/>
        <v>0.67</v>
      </c>
      <c r="I9" s="15">
        <f t="shared" si="1"/>
        <v>1.1000000000000001</v>
      </c>
      <c r="K9" s="17" t="s">
        <v>21</v>
      </c>
      <c r="L9" s="16" t="s">
        <v>18</v>
      </c>
      <c r="M9" s="2" t="s">
        <v>22</v>
      </c>
      <c r="Q9" s="16" t="s">
        <v>12</v>
      </c>
      <c r="R9" s="16" t="s">
        <v>28</v>
      </c>
      <c r="S9" s="16" t="s">
        <v>14</v>
      </c>
      <c r="T9" s="2" t="s">
        <v>23</v>
      </c>
      <c r="U9" s="16" t="s">
        <v>16</v>
      </c>
      <c r="W9" s="16" t="s">
        <v>17</v>
      </c>
    </row>
    <row r="10" spans="1:23" ht="20.100000000000001" customHeight="1" x14ac:dyDescent="0.25">
      <c r="A10" s="10">
        <v>350</v>
      </c>
      <c r="B10" s="3" t="s">
        <v>26</v>
      </c>
      <c r="C10" s="12">
        <v>355.6</v>
      </c>
      <c r="D10" s="13">
        <v>6.0000000000000001E-3</v>
      </c>
      <c r="E10" s="4">
        <v>3.0000000000000001E-3</v>
      </c>
      <c r="F10" s="9">
        <v>0.57999999999999996</v>
      </c>
      <c r="G10" s="7">
        <v>7850</v>
      </c>
      <c r="H10" s="14">
        <f>TRUNC((D10+E10)^2/2*PI()*(C10/1000+(D10+E10)*2/3)*G10/F10,2)</f>
        <v>0.62</v>
      </c>
      <c r="I10" s="15">
        <f t="shared" si="1"/>
        <v>1.228</v>
      </c>
      <c r="K10" s="16"/>
      <c r="L10" s="16"/>
      <c r="M10" s="2">
        <v>2</v>
      </c>
      <c r="Q10" s="16"/>
      <c r="R10" s="16"/>
      <c r="S10" s="16"/>
      <c r="T10" s="2">
        <v>3</v>
      </c>
      <c r="U10" s="16"/>
      <c r="W10" s="16"/>
    </row>
    <row r="11" spans="1:23" ht="20.100000000000001" customHeight="1" x14ac:dyDescent="0.25">
      <c r="A11" s="10">
        <v>400</v>
      </c>
      <c r="B11" s="3" t="s">
        <v>26</v>
      </c>
      <c r="C11" s="12">
        <v>406.4</v>
      </c>
      <c r="D11" s="13">
        <v>6.0000000000000001E-3</v>
      </c>
      <c r="E11" s="4">
        <v>3.0000000000000001E-3</v>
      </c>
      <c r="F11" s="9">
        <v>0.57999999999999996</v>
      </c>
      <c r="G11" s="7">
        <v>7850</v>
      </c>
      <c r="H11" s="14">
        <f t="shared" si="0"/>
        <v>0.71</v>
      </c>
      <c r="I11" s="15">
        <f t="shared" si="1"/>
        <v>1.4039999999999999</v>
      </c>
    </row>
    <row r="12" spans="1:23" ht="20.100000000000001" customHeight="1" x14ac:dyDescent="0.25">
      <c r="A12" s="10">
        <v>450</v>
      </c>
      <c r="B12" s="3" t="s">
        <v>26</v>
      </c>
      <c r="C12" s="12">
        <v>457.2</v>
      </c>
      <c r="D12" s="13">
        <v>6.0000000000000001E-3</v>
      </c>
      <c r="E12" s="4">
        <v>3.0000000000000001E-3</v>
      </c>
      <c r="F12" s="9">
        <v>0.57999999999999996</v>
      </c>
      <c r="G12" s="7">
        <v>7850</v>
      </c>
      <c r="H12" s="14">
        <f t="shared" si="0"/>
        <v>0.79</v>
      </c>
      <c r="I12" s="15">
        <f t="shared" si="1"/>
        <v>1.579</v>
      </c>
    </row>
    <row r="13" spans="1:23" ht="20.100000000000001" customHeight="1" x14ac:dyDescent="0.25">
      <c r="A13" s="10">
        <v>500</v>
      </c>
      <c r="B13" s="3" t="s">
        <v>26</v>
      </c>
      <c r="C13" s="12">
        <v>508</v>
      </c>
      <c r="D13" s="13">
        <v>6.0000000000000001E-3</v>
      </c>
      <c r="E13" s="4">
        <v>3.0000000000000001E-3</v>
      </c>
      <c r="F13" s="9">
        <v>0.57999999999999996</v>
      </c>
      <c r="G13" s="7">
        <v>7850</v>
      </c>
      <c r="H13" s="14">
        <f t="shared" si="0"/>
        <v>0.88</v>
      </c>
      <c r="I13" s="15">
        <f t="shared" si="1"/>
        <v>1.7549999999999999</v>
      </c>
    </row>
    <row r="14" spans="1:23" ht="20.100000000000001" customHeight="1" x14ac:dyDescent="0.25">
      <c r="A14" s="10">
        <v>600</v>
      </c>
      <c r="B14" s="3" t="s">
        <v>26</v>
      </c>
      <c r="C14" s="12">
        <v>609.6</v>
      </c>
      <c r="D14" s="13">
        <v>6.0000000000000001E-3</v>
      </c>
      <c r="E14" s="4">
        <v>3.0000000000000001E-3</v>
      </c>
      <c r="F14" s="9">
        <v>0.57999999999999996</v>
      </c>
      <c r="G14" s="7">
        <v>7850</v>
      </c>
      <c r="H14" s="14">
        <f t="shared" si="0"/>
        <v>1.06</v>
      </c>
      <c r="I14" s="15">
        <f t="shared" si="1"/>
        <v>2.1059999999999999</v>
      </c>
    </row>
    <row r="15" spans="1:23" ht="20.100000000000001" customHeight="1" x14ac:dyDescent="0.25">
      <c r="A15" s="10">
        <v>700</v>
      </c>
      <c r="B15" s="3" t="s">
        <v>27</v>
      </c>
      <c r="C15" s="12">
        <v>711.2</v>
      </c>
      <c r="D15" s="13">
        <v>6.0000000000000001E-3</v>
      </c>
      <c r="E15" s="4">
        <v>3.0000000000000001E-3</v>
      </c>
      <c r="F15" s="9">
        <v>0.57999999999999996</v>
      </c>
      <c r="G15" s="7">
        <v>7850</v>
      </c>
      <c r="H15" s="14">
        <f>TRUNC((0.85*(D15+E15))^2/2*PI()*(C15/1000+0.85*(D15+E15)*2/3)*G15/F15,2)+TRUNC((0.85*D15)^2/2*PI()*((C15/1000-D15*2)+0.85*D15/3)*G15/F15,2)</f>
        <v>1.27</v>
      </c>
      <c r="I15" s="15">
        <f t="shared" si="1"/>
        <v>2.4569999999999999</v>
      </c>
    </row>
    <row r="16" spans="1:23" ht="20.100000000000001" customHeight="1" x14ac:dyDescent="0.25">
      <c r="A16" s="10">
        <v>800</v>
      </c>
      <c r="B16" s="3" t="s">
        <v>27</v>
      </c>
      <c r="C16" s="12">
        <v>812.8</v>
      </c>
      <c r="D16" s="13">
        <v>7.0000000000000001E-3</v>
      </c>
      <c r="E16" s="4">
        <v>3.0000000000000001E-3</v>
      </c>
      <c r="F16" s="9">
        <v>0.57999999999999996</v>
      </c>
      <c r="G16" s="7">
        <v>7850</v>
      </c>
      <c r="H16" s="14">
        <f t="shared" ref="H16:H22" si="2">TRUNC((0.85*(D16+E16))^2/2*PI()*(C16/1000+0.85*(D16+E16)*2/3)*G16/F16,2)+TRUNC((0.85*D16)^2/2*PI()*((C16/1000-D16*2)+0.85*D16/3)*G16/F16,2)</f>
        <v>1.85</v>
      </c>
      <c r="I16" s="15">
        <f t="shared" si="1"/>
        <v>2.8079999999999998</v>
      </c>
    </row>
    <row r="17" spans="1:12" ht="20.100000000000001" customHeight="1" x14ac:dyDescent="0.25">
      <c r="A17" s="10">
        <v>900</v>
      </c>
      <c r="B17" s="3" t="s">
        <v>27</v>
      </c>
      <c r="C17" s="12">
        <v>914.4</v>
      </c>
      <c r="D17" s="13">
        <v>7.0000000000000001E-3</v>
      </c>
      <c r="E17" s="4">
        <v>3.0000000000000001E-3</v>
      </c>
      <c r="F17" s="9">
        <v>0.57999999999999996</v>
      </c>
      <c r="G17" s="7">
        <v>7850</v>
      </c>
      <c r="H17" s="14">
        <f t="shared" si="2"/>
        <v>2.08</v>
      </c>
      <c r="I17" s="15">
        <f t="shared" si="1"/>
        <v>3.1589999999999998</v>
      </c>
    </row>
    <row r="18" spans="1:12" ht="20.100000000000001" customHeight="1" x14ac:dyDescent="0.25">
      <c r="A18" s="10">
        <v>1000</v>
      </c>
      <c r="B18" s="3" t="s">
        <v>27</v>
      </c>
      <c r="C18" s="12">
        <v>1016</v>
      </c>
      <c r="D18" s="13">
        <v>8.0000000000000002E-3</v>
      </c>
      <c r="E18" s="4">
        <v>3.0000000000000001E-3</v>
      </c>
      <c r="F18" s="9">
        <v>0.57999999999999996</v>
      </c>
      <c r="G18" s="7">
        <v>7850</v>
      </c>
      <c r="H18" s="14">
        <f t="shared" si="2"/>
        <v>2.87</v>
      </c>
      <c r="I18" s="15">
        <f t="shared" si="1"/>
        <v>3.5110000000000001</v>
      </c>
    </row>
    <row r="19" spans="1:12" ht="20.100000000000001" customHeight="1" x14ac:dyDescent="0.25">
      <c r="A19" s="10">
        <v>1100</v>
      </c>
      <c r="B19" s="3" t="s">
        <v>27</v>
      </c>
      <c r="C19" s="12">
        <v>1117.5999999999999</v>
      </c>
      <c r="D19" s="13">
        <v>8.0000000000000002E-3</v>
      </c>
      <c r="E19" s="4">
        <v>3.0000000000000001E-3</v>
      </c>
      <c r="F19" s="9">
        <v>0.57999999999999996</v>
      </c>
      <c r="G19" s="7">
        <v>7850</v>
      </c>
      <c r="H19" s="14">
        <f t="shared" si="2"/>
        <v>3.16</v>
      </c>
      <c r="I19" s="15">
        <f t="shared" si="1"/>
        <v>3.8620000000000001</v>
      </c>
    </row>
    <row r="20" spans="1:12" ht="20.100000000000001" customHeight="1" x14ac:dyDescent="0.25">
      <c r="A20" s="10">
        <v>1200</v>
      </c>
      <c r="B20" s="3" t="s">
        <v>27</v>
      </c>
      <c r="C20" s="12">
        <v>1219.2</v>
      </c>
      <c r="D20" s="13">
        <v>8.9999999999999993E-3</v>
      </c>
      <c r="E20" s="4">
        <v>3.0000000000000001E-3</v>
      </c>
      <c r="F20" s="9">
        <v>0.57999999999999996</v>
      </c>
      <c r="G20" s="7">
        <v>7850</v>
      </c>
      <c r="H20" s="14">
        <f t="shared" si="2"/>
        <v>4.2</v>
      </c>
      <c r="I20" s="15">
        <f t="shared" si="1"/>
        <v>4.2130000000000001</v>
      </c>
    </row>
    <row r="21" spans="1:12" ht="20.100000000000001" customHeight="1" x14ac:dyDescent="0.25">
      <c r="A21" s="10">
        <v>1350</v>
      </c>
      <c r="B21" s="3" t="s">
        <v>27</v>
      </c>
      <c r="C21" s="12">
        <v>1371.6</v>
      </c>
      <c r="D21" s="13">
        <v>0.01</v>
      </c>
      <c r="E21" s="4">
        <v>3.0000000000000001E-3</v>
      </c>
      <c r="F21" s="9">
        <v>0.57999999999999996</v>
      </c>
      <c r="G21" s="7">
        <v>7850</v>
      </c>
      <c r="H21" s="14">
        <f t="shared" si="2"/>
        <v>5.65</v>
      </c>
      <c r="I21" s="15">
        <f t="shared" si="1"/>
        <v>4.7389999999999999</v>
      </c>
    </row>
    <row r="22" spans="1:12" ht="20.100000000000001" customHeight="1" x14ac:dyDescent="0.25">
      <c r="A22" s="10">
        <v>1800</v>
      </c>
      <c r="B22" s="3" t="s">
        <v>27</v>
      </c>
      <c r="C22" s="12">
        <v>1828.8</v>
      </c>
      <c r="D22" s="13">
        <v>1.2999999999999999E-2</v>
      </c>
      <c r="E22" s="4">
        <v>3.0000000000000001E-3</v>
      </c>
      <c r="F22" s="9">
        <v>0.57999999999999996</v>
      </c>
      <c r="G22" s="7">
        <v>7850</v>
      </c>
      <c r="H22" s="14">
        <f t="shared" si="2"/>
        <v>11.899999999999999</v>
      </c>
      <c r="I22" s="15">
        <f t="shared" si="1"/>
        <v>6.319</v>
      </c>
      <c r="L22" s="12"/>
    </row>
    <row r="23" spans="1:12" ht="20.100000000000001" customHeight="1" x14ac:dyDescent="0.25">
      <c r="L23" s="12"/>
    </row>
    <row r="24" spans="1:12" ht="20.100000000000001" customHeight="1" x14ac:dyDescent="0.25">
      <c r="L24" s="12"/>
    </row>
    <row r="25" spans="1:12" ht="20.100000000000001" customHeight="1" x14ac:dyDescent="0.25">
      <c r="L25" s="12"/>
    </row>
    <row r="26" spans="1:12" ht="20.100000000000001" customHeight="1" x14ac:dyDescent="0.25">
      <c r="L26" s="12"/>
    </row>
    <row r="27" spans="1:12" ht="20.100000000000001" customHeight="1" x14ac:dyDescent="0.25">
      <c r="L27" s="12"/>
    </row>
    <row r="28" spans="1:12" ht="20.100000000000001" customHeight="1" x14ac:dyDescent="0.25">
      <c r="L28" s="12"/>
    </row>
    <row r="29" spans="1:12" ht="20.100000000000001" customHeight="1" x14ac:dyDescent="0.25">
      <c r="L29" s="12"/>
    </row>
    <row r="30" spans="1:12" ht="20.100000000000001" customHeight="1" x14ac:dyDescent="0.25">
      <c r="L30" s="12"/>
    </row>
    <row r="31" spans="1:12" ht="20.100000000000001" customHeight="1" x14ac:dyDescent="0.25">
      <c r="L31" s="12"/>
    </row>
    <row r="32" spans="1:12" ht="20.100000000000001" customHeight="1" x14ac:dyDescent="0.25">
      <c r="L32" s="12"/>
    </row>
    <row r="33" spans="12:12" ht="20.100000000000001" customHeight="1" x14ac:dyDescent="0.25">
      <c r="L33" s="12"/>
    </row>
  </sheetData>
  <mergeCells count="21">
    <mergeCell ref="W9:W10"/>
    <mergeCell ref="K9:K10"/>
    <mergeCell ref="A1:J1"/>
    <mergeCell ref="K5:K8"/>
    <mergeCell ref="L9:L10"/>
    <mergeCell ref="Q9:Q10"/>
    <mergeCell ref="R9:R10"/>
    <mergeCell ref="S9:S10"/>
    <mergeCell ref="U9:U10"/>
    <mergeCell ref="L7:L8"/>
    <mergeCell ref="Q7:Q8"/>
    <mergeCell ref="R7:R8"/>
    <mergeCell ref="S7:S8"/>
    <mergeCell ref="U7:U8"/>
    <mergeCell ref="W7:W8"/>
    <mergeCell ref="L5:L6"/>
    <mergeCell ref="Q5:Q6"/>
    <mergeCell ref="R5:R6"/>
    <mergeCell ref="S5:S6"/>
    <mergeCell ref="U5:U6"/>
    <mergeCell ref="W5:W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A13"/>
  <sheetViews>
    <sheetView workbookViewId="0">
      <selection activeCell="H12" sqref="H12"/>
    </sheetView>
  </sheetViews>
  <sheetFormatPr defaultColWidth="2.7109375" defaultRowHeight="20.100000000000001" customHeight="1" x14ac:dyDescent="0.25"/>
  <cols>
    <col min="1" max="16384" width="2.7109375" style="1"/>
  </cols>
  <sheetData>
    <row r="3" spans="1:27" ht="20.100000000000001" customHeight="1" x14ac:dyDescent="0.25">
      <c r="A3" s="1" t="s">
        <v>30</v>
      </c>
    </row>
    <row r="4" spans="1:27" ht="20.100000000000001" customHeight="1" x14ac:dyDescent="0.25">
      <c r="C4" s="1" t="s">
        <v>31</v>
      </c>
      <c r="G4" s="1" t="s">
        <v>32</v>
      </c>
      <c r="H4" s="16">
        <v>0.3</v>
      </c>
      <c r="I4" s="16"/>
      <c r="J4" s="1" t="s">
        <v>33</v>
      </c>
      <c r="K4" s="1">
        <v>4</v>
      </c>
      <c r="L4" s="1" t="s">
        <v>34</v>
      </c>
      <c r="N4" s="1" t="s">
        <v>33</v>
      </c>
      <c r="O4" s="1" t="s">
        <v>35</v>
      </c>
      <c r="S4" s="1">
        <v>2</v>
      </c>
      <c r="T4" s="1" t="s">
        <v>36</v>
      </c>
      <c r="V4" s="1" t="s">
        <v>37</v>
      </c>
      <c r="W4" s="20">
        <f>TRUNC(H4*K4*S4,2)</f>
        <v>2.4</v>
      </c>
      <c r="X4" s="20"/>
      <c r="Y4" s="20"/>
      <c r="AA4" s="1" t="s">
        <v>44</v>
      </c>
    </row>
    <row r="6" spans="1:27" ht="20.100000000000001" customHeight="1" x14ac:dyDescent="0.25">
      <c r="A6" s="1" t="s">
        <v>38</v>
      </c>
    </row>
    <row r="7" spans="1:27" ht="20.100000000000001" customHeight="1" x14ac:dyDescent="0.25">
      <c r="C7" s="1" t="s">
        <v>31</v>
      </c>
      <c r="G7" s="1" t="s">
        <v>32</v>
      </c>
      <c r="H7" s="16">
        <v>0.3</v>
      </c>
      <c r="I7" s="16"/>
      <c r="J7" s="1" t="s">
        <v>33</v>
      </c>
      <c r="K7" s="1">
        <v>2</v>
      </c>
      <c r="L7" s="1" t="s">
        <v>34</v>
      </c>
      <c r="N7" s="1" t="s">
        <v>33</v>
      </c>
      <c r="O7" s="1" t="s">
        <v>39</v>
      </c>
      <c r="S7" s="1">
        <v>2</v>
      </c>
      <c r="T7" s="1" t="s">
        <v>36</v>
      </c>
      <c r="V7" s="1" t="s">
        <v>37</v>
      </c>
      <c r="W7" s="20">
        <f>TRUNC(H7*K7*S7,2)</f>
        <v>1.2</v>
      </c>
      <c r="X7" s="20"/>
      <c r="Y7" s="20"/>
      <c r="AA7" s="1" t="s">
        <v>45</v>
      </c>
    </row>
    <row r="9" spans="1:27" ht="20.100000000000001" customHeight="1" x14ac:dyDescent="0.25">
      <c r="A9" s="1" t="s">
        <v>40</v>
      </c>
    </row>
    <row r="10" spans="1:27" ht="20.100000000000001" customHeight="1" x14ac:dyDescent="0.25">
      <c r="C10" s="1" t="s">
        <v>31</v>
      </c>
      <c r="G10" s="1" t="s">
        <v>32</v>
      </c>
      <c r="H10" s="16">
        <v>0.1</v>
      </c>
      <c r="I10" s="16"/>
      <c r="J10" s="1" t="s">
        <v>33</v>
      </c>
      <c r="K10" s="1">
        <v>3</v>
      </c>
      <c r="L10" s="1" t="s">
        <v>34</v>
      </c>
      <c r="N10" s="1" t="s">
        <v>33</v>
      </c>
      <c r="O10" s="1" t="s">
        <v>41</v>
      </c>
      <c r="S10" s="1">
        <v>2</v>
      </c>
      <c r="T10" s="1" t="s">
        <v>36</v>
      </c>
      <c r="V10" s="1" t="s">
        <v>37</v>
      </c>
      <c r="W10" s="20">
        <f>TRUNC(H10*K10*S10,2)</f>
        <v>0.6</v>
      </c>
      <c r="X10" s="20"/>
      <c r="Y10" s="20"/>
      <c r="AA10" s="1" t="s">
        <v>42</v>
      </c>
    </row>
    <row r="11" spans="1:27" ht="20.100000000000001" customHeight="1" x14ac:dyDescent="0.25">
      <c r="C11" s="1" t="s">
        <v>31</v>
      </c>
      <c r="G11" s="1" t="s">
        <v>32</v>
      </c>
      <c r="H11" s="16">
        <v>0.1</v>
      </c>
      <c r="I11" s="16"/>
      <c r="J11" s="1" t="s">
        <v>33</v>
      </c>
      <c r="K11" s="1">
        <v>3</v>
      </c>
      <c r="L11" s="1" t="s">
        <v>34</v>
      </c>
      <c r="N11" s="1" t="s">
        <v>33</v>
      </c>
      <c r="O11" s="1" t="s">
        <v>41</v>
      </c>
      <c r="S11" s="1">
        <v>2</v>
      </c>
      <c r="T11" s="1" t="s">
        <v>36</v>
      </c>
      <c r="V11" s="1" t="s">
        <v>37</v>
      </c>
      <c r="W11" s="20">
        <f>TRUNC(H11*K11*S11,2)</f>
        <v>0.6</v>
      </c>
      <c r="X11" s="20"/>
      <c r="Y11" s="20"/>
      <c r="AA11" s="1" t="s">
        <v>43</v>
      </c>
    </row>
    <row r="13" spans="1:27" ht="20.100000000000001" customHeight="1" x14ac:dyDescent="0.25">
      <c r="A13" s="1" t="s">
        <v>46</v>
      </c>
      <c r="V13" s="1" t="s">
        <v>37</v>
      </c>
      <c r="W13" s="20">
        <f>SUM(W4,W7,W10,W11)</f>
        <v>4.7999999999999989</v>
      </c>
      <c r="X13" s="16"/>
      <c r="Y13" s="16"/>
    </row>
  </sheetData>
  <mergeCells count="9">
    <mergeCell ref="H11:I11"/>
    <mergeCell ref="W11:Y11"/>
    <mergeCell ref="W13:Y13"/>
    <mergeCell ref="H4:I4"/>
    <mergeCell ref="W4:Y4"/>
    <mergeCell ref="H7:I7"/>
    <mergeCell ref="W7:Y7"/>
    <mergeCell ref="H10:I10"/>
    <mergeCell ref="W10:Y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강관용접봉 산출</vt:lpstr>
      <vt:lpstr>복공철판 용접수량산출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ickim</dc:creator>
  <cp:lastModifiedBy>user</cp:lastModifiedBy>
  <dcterms:created xsi:type="dcterms:W3CDTF">2018-01-22T02:49:30Z</dcterms:created>
  <dcterms:modified xsi:type="dcterms:W3CDTF">2021-01-28T02:19:16Z</dcterms:modified>
</cp:coreProperties>
</file>