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88\견적서\2019년도\2019년도 PPR공법 설계자료\상수도갱생공 설계자료(2019)\PPR공법 기초자료\"/>
    </mc:Choice>
  </mc:AlternateContent>
  <xr:revisionPtr revIDLastSave="0" documentId="13_ncr:1_{E2E00254-A4C2-4824-86F9-1DCC5798CC05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스크레파 기계경비" sheetId="4" r:id="rId1"/>
    <sheet name="Sheet1" sheetId="1" r:id="rId2"/>
    <sheet name="Sheet2" sheetId="2" r:id="rId3"/>
    <sheet name="Sheet3" sheetId="3" r:id="rId4"/>
  </sheets>
  <definedNames>
    <definedName name="_xlnm.Print_Area" localSheetId="0">'스크레파 기계경비'!$A$1:$L$25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4" l="1"/>
  <c r="E14" i="4"/>
  <c r="B25" i="4"/>
  <c r="O14" i="4"/>
  <c r="N14" i="4"/>
  <c r="N10" i="4"/>
  <c r="N13" i="4"/>
  <c r="N12" i="4" l="1"/>
  <c r="N11" i="4"/>
  <c r="N9" i="4"/>
  <c r="N8" i="4"/>
  <c r="N7" i="4"/>
  <c r="N6" i="4"/>
  <c r="O6" i="4" l="1"/>
  <c r="O13" i="4"/>
  <c r="O12" i="4"/>
  <c r="O11" i="4"/>
  <c r="O10" i="4"/>
  <c r="O9" i="4"/>
  <c r="O8" i="4"/>
  <c r="O7" i="4"/>
  <c r="B24" i="4" l="1"/>
  <c r="B23" i="4" l="1"/>
  <c r="B22" i="4"/>
  <c r="B21" i="4"/>
  <c r="B20" i="4"/>
  <c r="B19" i="4"/>
  <c r="B18" i="4"/>
  <c r="B17" i="4"/>
</calcChain>
</file>

<file path=xl/sharedStrings.xml><?xml version="1.0" encoding="utf-8"?>
<sst xmlns="http://schemas.openxmlformats.org/spreadsheetml/2006/main" count="60" uniqueCount="37">
  <si>
    <t>스크레파  경비  산출</t>
    <phoneticPr fontId="4" type="noConversion"/>
  </si>
  <si>
    <t>제49~53호표</t>
  </si>
  <si>
    <t>(단위=천원)</t>
  </si>
  <si>
    <t>규   격</t>
    <phoneticPr fontId="4" type="noConversion"/>
  </si>
  <si>
    <t>① 스크레파   몸통</t>
    <phoneticPr fontId="4" type="noConversion"/>
  </si>
  <si>
    <t>② 스프링  날</t>
    <phoneticPr fontId="4" type="noConversion"/>
  </si>
  <si>
    <t xml:space="preserve">     가   격</t>
    <phoneticPr fontId="4" type="noConversion"/>
  </si>
  <si>
    <t xml:space="preserve">  1m당 소모율</t>
    <phoneticPr fontId="4" type="noConversion"/>
  </si>
  <si>
    <t xml:space="preserve">  금  액</t>
    <phoneticPr fontId="4" type="noConversion"/>
  </si>
  <si>
    <t>가      격</t>
    <phoneticPr fontId="4" type="noConversion"/>
  </si>
  <si>
    <t xml:space="preserve">       1m당  소모율</t>
    <phoneticPr fontId="4" type="noConversion"/>
  </si>
  <si>
    <t xml:space="preserve">     금  액</t>
    <phoneticPr fontId="4" type="noConversion"/>
  </si>
  <si>
    <t>Φ150-200</t>
    <phoneticPr fontId="4" type="noConversion"/>
  </si>
  <si>
    <t>6.7×10­⁴</t>
    <phoneticPr fontId="4" type="noConversion"/>
  </si>
  <si>
    <t>5,800×9열×3단=(156.6)</t>
    <phoneticPr fontId="4" type="noConversion"/>
  </si>
  <si>
    <t>33.3×10­⁴</t>
    <phoneticPr fontId="4" type="noConversion"/>
  </si>
  <si>
    <t>Φ250-300</t>
    <phoneticPr fontId="4" type="noConversion"/>
  </si>
  <si>
    <t>5,800×14×3=(243.6)</t>
    <phoneticPr fontId="4" type="noConversion"/>
  </si>
  <si>
    <t>Φ400-500</t>
    <phoneticPr fontId="4" type="noConversion"/>
  </si>
  <si>
    <t>5,800×26×3=(452.4)</t>
    <phoneticPr fontId="4" type="noConversion"/>
  </si>
  <si>
    <t>Φ600-700</t>
    <phoneticPr fontId="4" type="noConversion"/>
  </si>
  <si>
    <t>5,800×34×3=(591.6)</t>
    <phoneticPr fontId="4" type="noConversion"/>
  </si>
  <si>
    <t>Φ800-900</t>
    <phoneticPr fontId="4" type="noConversion"/>
  </si>
  <si>
    <t>5,800×44×3=(765.6)</t>
    <phoneticPr fontId="4" type="noConversion"/>
  </si>
  <si>
    <t>Φ1000-1100</t>
    <phoneticPr fontId="4" type="noConversion"/>
  </si>
  <si>
    <t>5,800×54×3=(939.6)</t>
    <phoneticPr fontId="4" type="noConversion"/>
  </si>
  <si>
    <t>Φ1200</t>
    <phoneticPr fontId="4" type="noConversion"/>
  </si>
  <si>
    <t xml:space="preserve">    1m당 스크레파 경비(소모비)</t>
    <phoneticPr fontId="4" type="noConversion"/>
  </si>
  <si>
    <t xml:space="preserve">   규  격</t>
    <phoneticPr fontId="4" type="noConversion"/>
  </si>
  <si>
    <t>합계=①+②</t>
    <phoneticPr fontId="4" type="noConversion"/>
  </si>
  <si>
    <t>Φ1200</t>
    <phoneticPr fontId="4" type="noConversion"/>
  </si>
  <si>
    <t>5,800×62×3=(1,078.8)</t>
    <phoneticPr fontId="4" type="noConversion"/>
  </si>
  <si>
    <t>Φ1350</t>
    <phoneticPr fontId="4" type="noConversion"/>
  </si>
  <si>
    <t>6.7×10­⁴</t>
    <phoneticPr fontId="4" type="noConversion"/>
  </si>
  <si>
    <t>5,800×70×3=(1,218.0)</t>
    <phoneticPr fontId="4" type="noConversion"/>
  </si>
  <si>
    <t>Φ1800</t>
    <phoneticPr fontId="4" type="noConversion"/>
  </si>
  <si>
    <t>5,800×94×3=(1,635.6)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</si>
</sst>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&quot;₩&quot;#,##0.00\ ;\(&quot;₩&quot;#,##0.00\)"/>
    <numFmt numFmtId="181" formatCode="&quot;₩&quot;#,##0;&quot;₩&quot;\-#,##0"/>
  </numFmts>
  <fonts count="20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0"/>
      <name val="굴림"/>
      <family val="3"/>
      <charset val="129"/>
    </font>
    <font>
      <b/>
      <sz val="12"/>
      <name val="새굴림"/>
      <family val="1"/>
      <charset val="129"/>
    </font>
    <font>
      <sz val="10"/>
      <name val="새굴림"/>
      <family val="1"/>
      <charset val="129"/>
    </font>
    <font>
      <sz val="11"/>
      <name val="새굴림"/>
      <family val="1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b/>
      <sz val="12"/>
      <name val="Arial"/>
      <family val="2"/>
    </font>
    <font>
      <sz val="8"/>
      <name val="Times New Roman"/>
      <family val="1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name val="명조"/>
      <family val="3"/>
      <charset val="129"/>
    </font>
    <font>
      <sz val="12"/>
      <name val="바탕체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1" fillId="0" borderId="0"/>
    <xf numFmtId="0" fontId="1" fillId="0" borderId="0" applyFill="0" applyBorder="0" applyAlignment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3" fillId="0" borderId="15" applyNumberFormat="0" applyAlignment="0" applyProtection="0">
      <alignment horizontal="left" vertical="center"/>
    </xf>
    <xf numFmtId="0" fontId="13" fillId="0" borderId="16">
      <alignment horizontal="left" vertical="center"/>
    </xf>
    <xf numFmtId="0" fontId="14" fillId="0" borderId="0"/>
    <xf numFmtId="2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17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18" applyNumberFormat="0" applyFont="0" applyFill="0" applyAlignment="0" applyProtection="0"/>
    <xf numFmtId="180" fontId="15" fillId="0" borderId="0" applyFont="0" applyFill="0" applyBorder="0" applyAlignment="0" applyProtection="0"/>
    <xf numFmtId="181" fontId="15" fillId="0" borderId="0" applyFont="0" applyFill="0" applyBorder="0" applyAlignment="0" applyProtection="0"/>
  </cellStyleXfs>
  <cellXfs count="57">
    <xf numFmtId="0" fontId="0" fillId="0" borderId="0" xfId="0">
      <alignment vertical="center"/>
    </xf>
    <xf numFmtId="0" fontId="8" fillId="0" borderId="7" xfId="1" applyFont="1" applyBorder="1" applyAlignment="1">
      <alignment horizontal="center" vertical="center"/>
    </xf>
    <xf numFmtId="3" fontId="8" fillId="0" borderId="11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3" fontId="8" fillId="0" borderId="8" xfId="1" applyNumberFormat="1" applyFont="1" applyBorder="1" applyAlignment="1">
      <alignment vertical="center"/>
    </xf>
    <xf numFmtId="3" fontId="8" fillId="0" borderId="9" xfId="1" applyNumberFormat="1" applyFont="1" applyBorder="1" applyAlignment="1">
      <alignment vertical="center"/>
    </xf>
    <xf numFmtId="3" fontId="11" fillId="0" borderId="0" xfId="1" applyNumberFormat="1" applyFont="1" applyAlignment="1">
      <alignment horizontal="center" vertical="center"/>
    </xf>
    <xf numFmtId="3" fontId="8" fillId="0" borderId="13" xfId="1" applyNumberFormat="1" applyFont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1" xfId="1" applyBorder="1" applyAlignment="1">
      <alignment vertical="center"/>
    </xf>
    <xf numFmtId="0" fontId="9" fillId="0" borderId="0" xfId="1" applyFont="1" applyAlignment="1">
      <alignment vertical="center"/>
    </xf>
    <xf numFmtId="0" fontId="8" fillId="2" borderId="7" xfId="1" applyFont="1" applyFill="1" applyBorder="1" applyAlignment="1">
      <alignment vertical="center"/>
    </xf>
    <xf numFmtId="0" fontId="8" fillId="0" borderId="6" xfId="1" applyFont="1" applyBorder="1" applyAlignment="1">
      <alignment vertical="center"/>
    </xf>
    <xf numFmtId="3" fontId="8" fillId="0" borderId="7" xfId="1" applyNumberFormat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3" fontId="8" fillId="0" borderId="11" xfId="1" applyNumberFormat="1" applyFont="1" applyBorder="1" applyAlignment="1">
      <alignment vertical="center"/>
    </xf>
    <xf numFmtId="0" fontId="10" fillId="0" borderId="0" xfId="1" applyFont="1" applyAlignment="1">
      <alignment vertical="center"/>
    </xf>
    <xf numFmtId="0" fontId="9" fillId="2" borderId="2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9" fillId="0" borderId="6" xfId="1" applyFont="1" applyBorder="1" applyAlignment="1">
      <alignment vertical="center"/>
    </xf>
    <xf numFmtId="0" fontId="9" fillId="0" borderId="10" xfId="1" applyFont="1" applyBorder="1" applyAlignment="1">
      <alignment vertical="center"/>
    </xf>
    <xf numFmtId="0" fontId="9" fillId="0" borderId="19" xfId="1" applyFont="1" applyBorder="1" applyAlignment="1">
      <alignment vertical="center"/>
    </xf>
    <xf numFmtId="3" fontId="8" fillId="0" borderId="20" xfId="1" applyNumberFormat="1" applyFont="1" applyBorder="1" applyAlignment="1">
      <alignment vertical="center"/>
    </xf>
    <xf numFmtId="3" fontId="8" fillId="0" borderId="21" xfId="1" applyNumberFormat="1" applyFont="1" applyBorder="1" applyAlignment="1">
      <alignment vertical="center"/>
    </xf>
    <xf numFmtId="3" fontId="8" fillId="0" borderId="7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8" fillId="2" borderId="7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3" fontId="8" fillId="0" borderId="8" xfId="1" applyNumberFormat="1" applyFont="1" applyBorder="1" applyAlignment="1">
      <alignment horizontal="center" vertical="center"/>
    </xf>
    <xf numFmtId="3" fontId="8" fillId="0" borderId="9" xfId="1" applyNumberFormat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3" fontId="8" fillId="0" borderId="11" xfId="1" applyNumberFormat="1" applyFont="1" applyBorder="1" applyAlignment="1">
      <alignment horizontal="center" vertical="center"/>
    </xf>
    <xf numFmtId="3" fontId="8" fillId="0" borderId="12" xfId="1" applyNumberFormat="1" applyFont="1" applyBorder="1" applyAlignment="1">
      <alignment horizontal="center" vertical="center"/>
    </xf>
    <xf numFmtId="3" fontId="8" fillId="0" borderId="13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3" fontId="8" fillId="0" borderId="14" xfId="1" applyNumberFormat="1" applyFont="1" applyBorder="1" applyAlignment="1">
      <alignment horizontal="center" vertical="center"/>
    </xf>
    <xf numFmtId="0" fontId="8" fillId="0" borderId="19" xfId="1" applyFont="1" applyBorder="1" applyAlignment="1">
      <alignment vertical="center"/>
    </xf>
    <xf numFmtId="3" fontId="8" fillId="0" borderId="22" xfId="1" applyNumberFormat="1" applyFont="1" applyBorder="1" applyAlignment="1">
      <alignment vertical="center"/>
    </xf>
    <xf numFmtId="0" fontId="8" fillId="0" borderId="22" xfId="1" applyFont="1" applyBorder="1" applyAlignment="1">
      <alignment horizontal="center" vertical="center"/>
    </xf>
    <xf numFmtId="3" fontId="8" fillId="0" borderId="22" xfId="1" applyNumberFormat="1" applyFont="1" applyBorder="1" applyAlignment="1">
      <alignment horizontal="center" vertical="center"/>
    </xf>
    <xf numFmtId="3" fontId="8" fillId="0" borderId="22" xfId="1" applyNumberFormat="1" applyFont="1" applyBorder="1" applyAlignment="1">
      <alignment horizontal="center" vertical="center"/>
    </xf>
    <xf numFmtId="3" fontId="8" fillId="0" borderId="23" xfId="1" applyNumberFormat="1" applyFont="1" applyBorder="1" applyAlignment="1">
      <alignment horizontal="center" vertical="center"/>
    </xf>
  </cellXfs>
  <cellStyles count="26">
    <cellStyle name="Calc Currency (0)" xfId="2" xr:uid="{00000000-0005-0000-0000-000000000000}"/>
    <cellStyle name="Comma [0]_laroux" xfId="3" xr:uid="{00000000-0005-0000-0000-000001000000}"/>
    <cellStyle name="Comma_laroux" xfId="4" xr:uid="{00000000-0005-0000-0000-000002000000}"/>
    <cellStyle name="Currency [0]_laroux" xfId="5" xr:uid="{00000000-0005-0000-0000-000003000000}"/>
    <cellStyle name="Currency_laroux" xfId="6" xr:uid="{00000000-0005-0000-0000-000004000000}"/>
    <cellStyle name="Header1" xfId="7" xr:uid="{00000000-0005-0000-0000-000005000000}"/>
    <cellStyle name="Header2" xfId="8" xr:uid="{00000000-0005-0000-0000-000006000000}"/>
    <cellStyle name="Normal_#10-Headcount" xfId="9" xr:uid="{00000000-0005-0000-0000-000007000000}"/>
    <cellStyle name="고정소숫점" xfId="10" xr:uid="{00000000-0005-0000-0000-000008000000}"/>
    <cellStyle name="고정출력1" xfId="11" xr:uid="{00000000-0005-0000-0000-000009000000}"/>
    <cellStyle name="고정출력2" xfId="12" xr:uid="{00000000-0005-0000-0000-00000A000000}"/>
    <cellStyle name="날짜" xfId="13" xr:uid="{00000000-0005-0000-0000-00000B000000}"/>
    <cellStyle name="달러" xfId="14" xr:uid="{00000000-0005-0000-0000-00000C000000}"/>
    <cellStyle name="백분율 2" xfId="15" xr:uid="{00000000-0005-0000-0000-00000D000000}"/>
    <cellStyle name="쉼표 [0] 2" xfId="16" xr:uid="{00000000-0005-0000-0000-00000E000000}"/>
    <cellStyle name="안건회계법인" xfId="17" xr:uid="{00000000-0005-0000-0000-00000F000000}"/>
    <cellStyle name="자리수" xfId="18" xr:uid="{00000000-0005-0000-0000-000010000000}"/>
    <cellStyle name="자리수0" xfId="19" xr:uid="{00000000-0005-0000-0000-000011000000}"/>
    <cellStyle name="콤마 [0]_2003일위수정.xls?protID=getFile&amp;binaryID=FC59C1742D9F11D78000621C05157E96@sudosflow&amp;fname=dummy" xfId="20" xr:uid="{00000000-0005-0000-0000-000012000000}"/>
    <cellStyle name="콤마_2003일위수정.xls?protID=getFile&amp;binaryID=FC59C1742D9F11D78000621C05157E96@sudosflow&amp;fname=dummy" xfId="21" xr:uid="{00000000-0005-0000-0000-000013000000}"/>
    <cellStyle name="퍼센트" xfId="22" xr:uid="{00000000-0005-0000-0000-000014000000}"/>
    <cellStyle name="표준" xfId="0" builtinId="0"/>
    <cellStyle name="표준 2" xfId="1" xr:uid="{00000000-0005-0000-0000-000016000000}"/>
    <cellStyle name="합산" xfId="23" xr:uid="{00000000-0005-0000-0000-000017000000}"/>
    <cellStyle name="화폐기호" xfId="24" xr:uid="{00000000-0005-0000-0000-000018000000}"/>
    <cellStyle name="화폐기호0" xfId="25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view="pageBreakPreview" zoomScaleNormal="100" zoomScaleSheetLayoutView="100" workbookViewId="0">
      <selection activeCell="I22" sqref="I22"/>
    </sheetView>
  </sheetViews>
  <sheetFormatPr defaultRowHeight="13.5"/>
  <cols>
    <col min="1" max="1" width="12.125" style="9" customWidth="1"/>
    <col min="2" max="2" width="13.375" style="9" customWidth="1"/>
    <col min="3" max="253" width="9" style="9"/>
    <col min="254" max="254" width="12.125" style="9" customWidth="1"/>
    <col min="255" max="255" width="13.375" style="9" customWidth="1"/>
    <col min="256" max="265" width="9" style="9"/>
    <col min="266" max="266" width="8.25" style="9" customWidth="1"/>
    <col min="267" max="509" width="9" style="9"/>
    <col min="510" max="510" width="12.125" style="9" customWidth="1"/>
    <col min="511" max="511" width="13.375" style="9" customWidth="1"/>
    <col min="512" max="521" width="9" style="9"/>
    <col min="522" max="522" width="8.25" style="9" customWidth="1"/>
    <col min="523" max="765" width="9" style="9"/>
    <col min="766" max="766" width="12.125" style="9" customWidth="1"/>
    <col min="767" max="767" width="13.375" style="9" customWidth="1"/>
    <col min="768" max="777" width="9" style="9"/>
    <col min="778" max="778" width="8.25" style="9" customWidth="1"/>
    <col min="779" max="1021" width="9" style="9"/>
    <col min="1022" max="1022" width="12.125" style="9" customWidth="1"/>
    <col min="1023" max="1023" width="13.375" style="9" customWidth="1"/>
    <col min="1024" max="1033" width="9" style="9"/>
    <col min="1034" max="1034" width="8.25" style="9" customWidth="1"/>
    <col min="1035" max="1277" width="9" style="9"/>
    <col min="1278" max="1278" width="12.125" style="9" customWidth="1"/>
    <col min="1279" max="1279" width="13.375" style="9" customWidth="1"/>
    <col min="1280" max="1289" width="9" style="9"/>
    <col min="1290" max="1290" width="8.25" style="9" customWidth="1"/>
    <col min="1291" max="1533" width="9" style="9"/>
    <col min="1534" max="1534" width="12.125" style="9" customWidth="1"/>
    <col min="1535" max="1535" width="13.375" style="9" customWidth="1"/>
    <col min="1536" max="1545" width="9" style="9"/>
    <col min="1546" max="1546" width="8.25" style="9" customWidth="1"/>
    <col min="1547" max="1789" width="9" style="9"/>
    <col min="1790" max="1790" width="12.125" style="9" customWidth="1"/>
    <col min="1791" max="1791" width="13.375" style="9" customWidth="1"/>
    <col min="1792" max="1801" width="9" style="9"/>
    <col min="1802" max="1802" width="8.25" style="9" customWidth="1"/>
    <col min="1803" max="2045" width="9" style="9"/>
    <col min="2046" max="2046" width="12.125" style="9" customWidth="1"/>
    <col min="2047" max="2047" width="13.375" style="9" customWidth="1"/>
    <col min="2048" max="2057" width="9" style="9"/>
    <col min="2058" max="2058" width="8.25" style="9" customWidth="1"/>
    <col min="2059" max="2301" width="9" style="9"/>
    <col min="2302" max="2302" width="12.125" style="9" customWidth="1"/>
    <col min="2303" max="2303" width="13.375" style="9" customWidth="1"/>
    <col min="2304" max="2313" width="9" style="9"/>
    <col min="2314" max="2314" width="8.25" style="9" customWidth="1"/>
    <col min="2315" max="2557" width="9" style="9"/>
    <col min="2558" max="2558" width="12.125" style="9" customWidth="1"/>
    <col min="2559" max="2559" width="13.375" style="9" customWidth="1"/>
    <col min="2560" max="2569" width="9" style="9"/>
    <col min="2570" max="2570" width="8.25" style="9" customWidth="1"/>
    <col min="2571" max="2813" width="9" style="9"/>
    <col min="2814" max="2814" width="12.125" style="9" customWidth="1"/>
    <col min="2815" max="2815" width="13.375" style="9" customWidth="1"/>
    <col min="2816" max="2825" width="9" style="9"/>
    <col min="2826" max="2826" width="8.25" style="9" customWidth="1"/>
    <col min="2827" max="3069" width="9" style="9"/>
    <col min="3070" max="3070" width="12.125" style="9" customWidth="1"/>
    <col min="3071" max="3071" width="13.375" style="9" customWidth="1"/>
    <col min="3072" max="3081" width="9" style="9"/>
    <col min="3082" max="3082" width="8.25" style="9" customWidth="1"/>
    <col min="3083" max="3325" width="9" style="9"/>
    <col min="3326" max="3326" width="12.125" style="9" customWidth="1"/>
    <col min="3327" max="3327" width="13.375" style="9" customWidth="1"/>
    <col min="3328" max="3337" width="9" style="9"/>
    <col min="3338" max="3338" width="8.25" style="9" customWidth="1"/>
    <col min="3339" max="3581" width="9" style="9"/>
    <col min="3582" max="3582" width="12.125" style="9" customWidth="1"/>
    <col min="3583" max="3583" width="13.375" style="9" customWidth="1"/>
    <col min="3584" max="3593" width="9" style="9"/>
    <col min="3594" max="3594" width="8.25" style="9" customWidth="1"/>
    <col min="3595" max="3837" width="9" style="9"/>
    <col min="3838" max="3838" width="12.125" style="9" customWidth="1"/>
    <col min="3839" max="3839" width="13.375" style="9" customWidth="1"/>
    <col min="3840" max="3849" width="9" style="9"/>
    <col min="3850" max="3850" width="8.25" style="9" customWidth="1"/>
    <col min="3851" max="4093" width="9" style="9"/>
    <col min="4094" max="4094" width="12.125" style="9" customWidth="1"/>
    <col min="4095" max="4095" width="13.375" style="9" customWidth="1"/>
    <col min="4096" max="4105" width="9" style="9"/>
    <col min="4106" max="4106" width="8.25" style="9" customWidth="1"/>
    <col min="4107" max="4349" width="9" style="9"/>
    <col min="4350" max="4350" width="12.125" style="9" customWidth="1"/>
    <col min="4351" max="4351" width="13.375" style="9" customWidth="1"/>
    <col min="4352" max="4361" width="9" style="9"/>
    <col min="4362" max="4362" width="8.25" style="9" customWidth="1"/>
    <col min="4363" max="4605" width="9" style="9"/>
    <col min="4606" max="4606" width="12.125" style="9" customWidth="1"/>
    <col min="4607" max="4607" width="13.375" style="9" customWidth="1"/>
    <col min="4608" max="4617" width="9" style="9"/>
    <col min="4618" max="4618" width="8.25" style="9" customWidth="1"/>
    <col min="4619" max="4861" width="9" style="9"/>
    <col min="4862" max="4862" width="12.125" style="9" customWidth="1"/>
    <col min="4863" max="4863" width="13.375" style="9" customWidth="1"/>
    <col min="4864" max="4873" width="9" style="9"/>
    <col min="4874" max="4874" width="8.25" style="9" customWidth="1"/>
    <col min="4875" max="5117" width="9" style="9"/>
    <col min="5118" max="5118" width="12.125" style="9" customWidth="1"/>
    <col min="5119" max="5119" width="13.375" style="9" customWidth="1"/>
    <col min="5120" max="5129" width="9" style="9"/>
    <col min="5130" max="5130" width="8.25" style="9" customWidth="1"/>
    <col min="5131" max="5373" width="9" style="9"/>
    <col min="5374" max="5374" width="12.125" style="9" customWidth="1"/>
    <col min="5375" max="5375" width="13.375" style="9" customWidth="1"/>
    <col min="5376" max="5385" width="9" style="9"/>
    <col min="5386" max="5386" width="8.25" style="9" customWidth="1"/>
    <col min="5387" max="5629" width="9" style="9"/>
    <col min="5630" max="5630" width="12.125" style="9" customWidth="1"/>
    <col min="5631" max="5631" width="13.375" style="9" customWidth="1"/>
    <col min="5632" max="5641" width="9" style="9"/>
    <col min="5642" max="5642" width="8.25" style="9" customWidth="1"/>
    <col min="5643" max="5885" width="9" style="9"/>
    <col min="5886" max="5886" width="12.125" style="9" customWidth="1"/>
    <col min="5887" max="5887" width="13.375" style="9" customWidth="1"/>
    <col min="5888" max="5897" width="9" style="9"/>
    <col min="5898" max="5898" width="8.25" style="9" customWidth="1"/>
    <col min="5899" max="6141" width="9" style="9"/>
    <col min="6142" max="6142" width="12.125" style="9" customWidth="1"/>
    <col min="6143" max="6143" width="13.375" style="9" customWidth="1"/>
    <col min="6144" max="6153" width="9" style="9"/>
    <col min="6154" max="6154" width="8.25" style="9" customWidth="1"/>
    <col min="6155" max="6397" width="9" style="9"/>
    <col min="6398" max="6398" width="12.125" style="9" customWidth="1"/>
    <col min="6399" max="6399" width="13.375" style="9" customWidth="1"/>
    <col min="6400" max="6409" width="9" style="9"/>
    <col min="6410" max="6410" width="8.25" style="9" customWidth="1"/>
    <col min="6411" max="6653" width="9" style="9"/>
    <col min="6654" max="6654" width="12.125" style="9" customWidth="1"/>
    <col min="6655" max="6655" width="13.375" style="9" customWidth="1"/>
    <col min="6656" max="6665" width="9" style="9"/>
    <col min="6666" max="6666" width="8.25" style="9" customWidth="1"/>
    <col min="6667" max="6909" width="9" style="9"/>
    <col min="6910" max="6910" width="12.125" style="9" customWidth="1"/>
    <col min="6911" max="6911" width="13.375" style="9" customWidth="1"/>
    <col min="6912" max="6921" width="9" style="9"/>
    <col min="6922" max="6922" width="8.25" style="9" customWidth="1"/>
    <col min="6923" max="7165" width="9" style="9"/>
    <col min="7166" max="7166" width="12.125" style="9" customWidth="1"/>
    <col min="7167" max="7167" width="13.375" style="9" customWidth="1"/>
    <col min="7168" max="7177" width="9" style="9"/>
    <col min="7178" max="7178" width="8.25" style="9" customWidth="1"/>
    <col min="7179" max="7421" width="9" style="9"/>
    <col min="7422" max="7422" width="12.125" style="9" customWidth="1"/>
    <col min="7423" max="7423" width="13.375" style="9" customWidth="1"/>
    <col min="7424" max="7433" width="9" style="9"/>
    <col min="7434" max="7434" width="8.25" style="9" customWidth="1"/>
    <col min="7435" max="7677" width="9" style="9"/>
    <col min="7678" max="7678" width="12.125" style="9" customWidth="1"/>
    <col min="7679" max="7679" width="13.375" style="9" customWidth="1"/>
    <col min="7680" max="7689" width="9" style="9"/>
    <col min="7690" max="7690" width="8.25" style="9" customWidth="1"/>
    <col min="7691" max="7933" width="9" style="9"/>
    <col min="7934" max="7934" width="12.125" style="9" customWidth="1"/>
    <col min="7935" max="7935" width="13.375" style="9" customWidth="1"/>
    <col min="7936" max="7945" width="9" style="9"/>
    <col min="7946" max="7946" width="8.25" style="9" customWidth="1"/>
    <col min="7947" max="8189" width="9" style="9"/>
    <col min="8190" max="8190" width="12.125" style="9" customWidth="1"/>
    <col min="8191" max="8191" width="13.375" style="9" customWidth="1"/>
    <col min="8192" max="8201" width="9" style="9"/>
    <col min="8202" max="8202" width="8.25" style="9" customWidth="1"/>
    <col min="8203" max="8445" width="9" style="9"/>
    <col min="8446" max="8446" width="12.125" style="9" customWidth="1"/>
    <col min="8447" max="8447" width="13.375" style="9" customWidth="1"/>
    <col min="8448" max="8457" width="9" style="9"/>
    <col min="8458" max="8458" width="8.25" style="9" customWidth="1"/>
    <col min="8459" max="8701" width="9" style="9"/>
    <col min="8702" max="8702" width="12.125" style="9" customWidth="1"/>
    <col min="8703" max="8703" width="13.375" style="9" customWidth="1"/>
    <col min="8704" max="8713" width="9" style="9"/>
    <col min="8714" max="8714" width="8.25" style="9" customWidth="1"/>
    <col min="8715" max="8957" width="9" style="9"/>
    <col min="8958" max="8958" width="12.125" style="9" customWidth="1"/>
    <col min="8959" max="8959" width="13.375" style="9" customWidth="1"/>
    <col min="8960" max="8969" width="9" style="9"/>
    <col min="8970" max="8970" width="8.25" style="9" customWidth="1"/>
    <col min="8971" max="9213" width="9" style="9"/>
    <col min="9214" max="9214" width="12.125" style="9" customWidth="1"/>
    <col min="9215" max="9215" width="13.375" style="9" customWidth="1"/>
    <col min="9216" max="9225" width="9" style="9"/>
    <col min="9226" max="9226" width="8.25" style="9" customWidth="1"/>
    <col min="9227" max="9469" width="9" style="9"/>
    <col min="9470" max="9470" width="12.125" style="9" customWidth="1"/>
    <col min="9471" max="9471" width="13.375" style="9" customWidth="1"/>
    <col min="9472" max="9481" width="9" style="9"/>
    <col min="9482" max="9482" width="8.25" style="9" customWidth="1"/>
    <col min="9483" max="9725" width="9" style="9"/>
    <col min="9726" max="9726" width="12.125" style="9" customWidth="1"/>
    <col min="9727" max="9727" width="13.375" style="9" customWidth="1"/>
    <col min="9728" max="9737" width="9" style="9"/>
    <col min="9738" max="9738" width="8.25" style="9" customWidth="1"/>
    <col min="9739" max="9981" width="9" style="9"/>
    <col min="9982" max="9982" width="12.125" style="9" customWidth="1"/>
    <col min="9983" max="9983" width="13.375" style="9" customWidth="1"/>
    <col min="9984" max="9993" width="9" style="9"/>
    <col min="9994" max="9994" width="8.25" style="9" customWidth="1"/>
    <col min="9995" max="10237" width="9" style="9"/>
    <col min="10238" max="10238" width="12.125" style="9" customWidth="1"/>
    <col min="10239" max="10239" width="13.375" style="9" customWidth="1"/>
    <col min="10240" max="10249" width="9" style="9"/>
    <col min="10250" max="10250" width="8.25" style="9" customWidth="1"/>
    <col min="10251" max="10493" width="9" style="9"/>
    <col min="10494" max="10494" width="12.125" style="9" customWidth="1"/>
    <col min="10495" max="10495" width="13.375" style="9" customWidth="1"/>
    <col min="10496" max="10505" width="9" style="9"/>
    <col min="10506" max="10506" width="8.25" style="9" customWidth="1"/>
    <col min="10507" max="10749" width="9" style="9"/>
    <col min="10750" max="10750" width="12.125" style="9" customWidth="1"/>
    <col min="10751" max="10751" width="13.375" style="9" customWidth="1"/>
    <col min="10752" max="10761" width="9" style="9"/>
    <col min="10762" max="10762" width="8.25" style="9" customWidth="1"/>
    <col min="10763" max="11005" width="9" style="9"/>
    <col min="11006" max="11006" width="12.125" style="9" customWidth="1"/>
    <col min="11007" max="11007" width="13.375" style="9" customWidth="1"/>
    <col min="11008" max="11017" width="9" style="9"/>
    <col min="11018" max="11018" width="8.25" style="9" customWidth="1"/>
    <col min="11019" max="11261" width="9" style="9"/>
    <col min="11262" max="11262" width="12.125" style="9" customWidth="1"/>
    <col min="11263" max="11263" width="13.375" style="9" customWidth="1"/>
    <col min="11264" max="11273" width="9" style="9"/>
    <col min="11274" max="11274" width="8.25" style="9" customWidth="1"/>
    <col min="11275" max="11517" width="9" style="9"/>
    <col min="11518" max="11518" width="12.125" style="9" customWidth="1"/>
    <col min="11519" max="11519" width="13.375" style="9" customWidth="1"/>
    <col min="11520" max="11529" width="9" style="9"/>
    <col min="11530" max="11530" width="8.25" style="9" customWidth="1"/>
    <col min="11531" max="11773" width="9" style="9"/>
    <col min="11774" max="11774" width="12.125" style="9" customWidth="1"/>
    <col min="11775" max="11775" width="13.375" style="9" customWidth="1"/>
    <col min="11776" max="11785" width="9" style="9"/>
    <col min="11786" max="11786" width="8.25" style="9" customWidth="1"/>
    <col min="11787" max="12029" width="9" style="9"/>
    <col min="12030" max="12030" width="12.125" style="9" customWidth="1"/>
    <col min="12031" max="12031" width="13.375" style="9" customWidth="1"/>
    <col min="12032" max="12041" width="9" style="9"/>
    <col min="12042" max="12042" width="8.25" style="9" customWidth="1"/>
    <col min="12043" max="12285" width="9" style="9"/>
    <col min="12286" max="12286" width="12.125" style="9" customWidth="1"/>
    <col min="12287" max="12287" width="13.375" style="9" customWidth="1"/>
    <col min="12288" max="12297" width="9" style="9"/>
    <col min="12298" max="12298" width="8.25" style="9" customWidth="1"/>
    <col min="12299" max="12541" width="9" style="9"/>
    <col min="12542" max="12542" width="12.125" style="9" customWidth="1"/>
    <col min="12543" max="12543" width="13.375" style="9" customWidth="1"/>
    <col min="12544" max="12553" width="9" style="9"/>
    <col min="12554" max="12554" width="8.25" style="9" customWidth="1"/>
    <col min="12555" max="12797" width="9" style="9"/>
    <col min="12798" max="12798" width="12.125" style="9" customWidth="1"/>
    <col min="12799" max="12799" width="13.375" style="9" customWidth="1"/>
    <col min="12800" max="12809" width="9" style="9"/>
    <col min="12810" max="12810" width="8.25" style="9" customWidth="1"/>
    <col min="12811" max="13053" width="9" style="9"/>
    <col min="13054" max="13054" width="12.125" style="9" customWidth="1"/>
    <col min="13055" max="13055" width="13.375" style="9" customWidth="1"/>
    <col min="13056" max="13065" width="9" style="9"/>
    <col min="13066" max="13066" width="8.25" style="9" customWidth="1"/>
    <col min="13067" max="13309" width="9" style="9"/>
    <col min="13310" max="13310" width="12.125" style="9" customWidth="1"/>
    <col min="13311" max="13311" width="13.375" style="9" customWidth="1"/>
    <col min="13312" max="13321" width="9" style="9"/>
    <col min="13322" max="13322" width="8.25" style="9" customWidth="1"/>
    <col min="13323" max="13565" width="9" style="9"/>
    <col min="13566" max="13566" width="12.125" style="9" customWidth="1"/>
    <col min="13567" max="13567" width="13.375" style="9" customWidth="1"/>
    <col min="13568" max="13577" width="9" style="9"/>
    <col min="13578" max="13578" width="8.25" style="9" customWidth="1"/>
    <col min="13579" max="13821" width="9" style="9"/>
    <col min="13822" max="13822" width="12.125" style="9" customWidth="1"/>
    <col min="13823" max="13823" width="13.375" style="9" customWidth="1"/>
    <col min="13824" max="13833" width="9" style="9"/>
    <col min="13834" max="13834" width="8.25" style="9" customWidth="1"/>
    <col min="13835" max="14077" width="9" style="9"/>
    <col min="14078" max="14078" width="12.125" style="9" customWidth="1"/>
    <col min="14079" max="14079" width="13.375" style="9" customWidth="1"/>
    <col min="14080" max="14089" width="9" style="9"/>
    <col min="14090" max="14090" width="8.25" style="9" customWidth="1"/>
    <col min="14091" max="14333" width="9" style="9"/>
    <col min="14334" max="14334" width="12.125" style="9" customWidth="1"/>
    <col min="14335" max="14335" width="13.375" style="9" customWidth="1"/>
    <col min="14336" max="14345" width="9" style="9"/>
    <col min="14346" max="14346" width="8.25" style="9" customWidth="1"/>
    <col min="14347" max="14589" width="9" style="9"/>
    <col min="14590" max="14590" width="12.125" style="9" customWidth="1"/>
    <col min="14591" max="14591" width="13.375" style="9" customWidth="1"/>
    <col min="14592" max="14601" width="9" style="9"/>
    <col min="14602" max="14602" width="8.25" style="9" customWidth="1"/>
    <col min="14603" max="14845" width="9" style="9"/>
    <col min="14846" max="14846" width="12.125" style="9" customWidth="1"/>
    <col min="14847" max="14847" width="13.375" style="9" customWidth="1"/>
    <col min="14848" max="14857" width="9" style="9"/>
    <col min="14858" max="14858" width="8.25" style="9" customWidth="1"/>
    <col min="14859" max="15101" width="9" style="9"/>
    <col min="15102" max="15102" width="12.125" style="9" customWidth="1"/>
    <col min="15103" max="15103" width="13.375" style="9" customWidth="1"/>
    <col min="15104" max="15113" width="9" style="9"/>
    <col min="15114" max="15114" width="8.25" style="9" customWidth="1"/>
    <col min="15115" max="15357" width="9" style="9"/>
    <col min="15358" max="15358" width="12.125" style="9" customWidth="1"/>
    <col min="15359" max="15359" width="13.375" style="9" customWidth="1"/>
    <col min="15360" max="15369" width="9" style="9"/>
    <col min="15370" max="15370" width="8.25" style="9" customWidth="1"/>
    <col min="15371" max="15613" width="9" style="9"/>
    <col min="15614" max="15614" width="12.125" style="9" customWidth="1"/>
    <col min="15615" max="15615" width="13.375" style="9" customWidth="1"/>
    <col min="15616" max="15625" width="9" style="9"/>
    <col min="15626" max="15626" width="8.25" style="9" customWidth="1"/>
    <col min="15627" max="15869" width="9" style="9"/>
    <col min="15870" max="15870" width="12.125" style="9" customWidth="1"/>
    <col min="15871" max="15871" width="13.375" style="9" customWidth="1"/>
    <col min="15872" max="15881" width="9" style="9"/>
    <col min="15882" max="15882" width="8.25" style="9" customWidth="1"/>
    <col min="15883" max="16125" width="9" style="9"/>
    <col min="16126" max="16126" width="12.125" style="9" customWidth="1"/>
    <col min="16127" max="16127" width="13.375" style="9" customWidth="1"/>
    <col min="16128" max="16137" width="9" style="9"/>
    <col min="16138" max="16138" width="8.25" style="9" customWidth="1"/>
    <col min="16139" max="16384" width="9" style="9"/>
  </cols>
  <sheetData>
    <row r="1" spans="1:15" ht="18.7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5" ht="18.75">
      <c r="A2" s="10"/>
      <c r="B2" s="10"/>
      <c r="C2" s="10"/>
      <c r="D2" s="10"/>
      <c r="E2" s="10"/>
      <c r="F2" s="10"/>
      <c r="G2" s="10"/>
      <c r="H2" s="10"/>
      <c r="I2" s="30" t="s">
        <v>1</v>
      </c>
      <c r="J2" s="30"/>
      <c r="K2" s="30"/>
      <c r="L2" s="11"/>
    </row>
    <row r="3" spans="1:15" ht="19.5" customHeight="1">
      <c r="B3" s="12"/>
      <c r="J3" s="31" t="s">
        <v>2</v>
      </c>
      <c r="K3" s="31"/>
      <c r="L3" s="13"/>
    </row>
    <row r="4" spans="1:15" s="14" customFormat="1" ht="22.5" customHeight="1">
      <c r="A4" s="32" t="s">
        <v>3</v>
      </c>
      <c r="B4" s="34" t="s">
        <v>4</v>
      </c>
      <c r="C4" s="34"/>
      <c r="D4" s="34"/>
      <c r="E4" s="34"/>
      <c r="F4" s="34" t="s">
        <v>5</v>
      </c>
      <c r="G4" s="34"/>
      <c r="H4" s="34"/>
      <c r="I4" s="34"/>
      <c r="J4" s="34"/>
      <c r="K4" s="35"/>
      <c r="L4" s="36"/>
    </row>
    <row r="5" spans="1:15" s="14" customFormat="1" ht="22.5" customHeight="1">
      <c r="A5" s="33"/>
      <c r="B5" s="15" t="s">
        <v>6</v>
      </c>
      <c r="C5" s="15" t="s">
        <v>7</v>
      </c>
      <c r="D5" s="15"/>
      <c r="E5" s="15" t="s">
        <v>8</v>
      </c>
      <c r="F5" s="37" t="s">
        <v>9</v>
      </c>
      <c r="G5" s="37"/>
      <c r="H5" s="37"/>
      <c r="I5" s="15" t="s">
        <v>10</v>
      </c>
      <c r="J5" s="15"/>
      <c r="K5" s="38" t="s">
        <v>11</v>
      </c>
      <c r="L5" s="39"/>
    </row>
    <row r="6" spans="1:15" s="14" customFormat="1" ht="22.5" customHeight="1">
      <c r="A6" s="16" t="s">
        <v>12</v>
      </c>
      <c r="B6" s="17">
        <v>450000</v>
      </c>
      <c r="C6" s="40" t="s">
        <v>13</v>
      </c>
      <c r="D6" s="40"/>
      <c r="E6" s="1">
        <v>301</v>
      </c>
      <c r="F6" s="40" t="s">
        <v>14</v>
      </c>
      <c r="G6" s="40"/>
      <c r="H6" s="40"/>
      <c r="I6" s="40" t="s">
        <v>15</v>
      </c>
      <c r="J6" s="40"/>
      <c r="K6" s="41">
        <v>521</v>
      </c>
      <c r="L6" s="42"/>
      <c r="N6" s="14">
        <f>ROUNDDOWN(RIGHT(F6,7)*-1000*33.3*10^-4,0)</f>
        <v>521</v>
      </c>
      <c r="O6" s="14">
        <f>ROUND(B6*6.7*10^-4,0)</f>
        <v>302</v>
      </c>
    </row>
    <row r="7" spans="1:15" s="14" customFormat="1" ht="22.5" customHeight="1">
      <c r="A7" s="16" t="s">
        <v>16</v>
      </c>
      <c r="B7" s="17">
        <v>600000</v>
      </c>
      <c r="C7" s="40" t="s">
        <v>13</v>
      </c>
      <c r="D7" s="40"/>
      <c r="E7" s="1">
        <v>402</v>
      </c>
      <c r="F7" s="40" t="s">
        <v>17</v>
      </c>
      <c r="G7" s="40"/>
      <c r="H7" s="40"/>
      <c r="I7" s="40" t="s">
        <v>15</v>
      </c>
      <c r="J7" s="40"/>
      <c r="K7" s="41">
        <v>811</v>
      </c>
      <c r="L7" s="42"/>
      <c r="N7" s="14">
        <f t="shared" ref="N7:N11" si="0">ROUNDDOWN(RIGHT(F7,7)*-1000*33.3*10^-4,0)</f>
        <v>811</v>
      </c>
      <c r="O7" s="14">
        <f t="shared" ref="O7:O13" si="1">ROUND(B7*6.7*10^-4,0)</f>
        <v>402</v>
      </c>
    </row>
    <row r="8" spans="1:15" s="14" customFormat="1" ht="22.5" customHeight="1">
      <c r="A8" s="16" t="s">
        <v>18</v>
      </c>
      <c r="B8" s="17">
        <v>850000</v>
      </c>
      <c r="C8" s="40" t="s">
        <v>13</v>
      </c>
      <c r="D8" s="40"/>
      <c r="E8" s="1">
        <v>569</v>
      </c>
      <c r="F8" s="40" t="s">
        <v>19</v>
      </c>
      <c r="G8" s="40"/>
      <c r="H8" s="40"/>
      <c r="I8" s="40" t="s">
        <v>15</v>
      </c>
      <c r="J8" s="40"/>
      <c r="K8" s="43">
        <v>1506</v>
      </c>
      <c r="L8" s="44"/>
      <c r="N8" s="14">
        <f t="shared" si="0"/>
        <v>1506</v>
      </c>
      <c r="O8" s="14">
        <f t="shared" si="1"/>
        <v>570</v>
      </c>
    </row>
    <row r="9" spans="1:15" s="14" customFormat="1" ht="22.5" customHeight="1">
      <c r="A9" s="16" t="s">
        <v>20</v>
      </c>
      <c r="B9" s="17">
        <v>1200000</v>
      </c>
      <c r="C9" s="40" t="s">
        <v>13</v>
      </c>
      <c r="D9" s="40"/>
      <c r="E9" s="1">
        <v>804</v>
      </c>
      <c r="F9" s="40" t="s">
        <v>21</v>
      </c>
      <c r="G9" s="40"/>
      <c r="H9" s="40"/>
      <c r="I9" s="40" t="s">
        <v>15</v>
      </c>
      <c r="J9" s="40"/>
      <c r="K9" s="43">
        <v>1970</v>
      </c>
      <c r="L9" s="44"/>
      <c r="N9" s="14">
        <f t="shared" si="0"/>
        <v>1970</v>
      </c>
      <c r="O9" s="14">
        <f t="shared" si="1"/>
        <v>804</v>
      </c>
    </row>
    <row r="10" spans="1:15" s="14" customFormat="1" ht="22.5" customHeight="1">
      <c r="A10" s="18" t="s">
        <v>22</v>
      </c>
      <c r="B10" s="19">
        <v>1600000</v>
      </c>
      <c r="C10" s="45" t="s">
        <v>13</v>
      </c>
      <c r="D10" s="45"/>
      <c r="E10" s="2">
        <v>1072</v>
      </c>
      <c r="F10" s="46" t="s">
        <v>23</v>
      </c>
      <c r="G10" s="46"/>
      <c r="H10" s="46"/>
      <c r="I10" s="45" t="s">
        <v>15</v>
      </c>
      <c r="J10" s="45"/>
      <c r="K10" s="47">
        <v>2549</v>
      </c>
      <c r="L10" s="48"/>
      <c r="N10" s="14">
        <f>ROUNDDOWN(RIGHT(F10,7)*-1000*33.3*10^-4,0)</f>
        <v>2549</v>
      </c>
      <c r="O10" s="14">
        <f t="shared" si="1"/>
        <v>1072</v>
      </c>
    </row>
    <row r="11" spans="1:15" s="14" customFormat="1" ht="22.5" customHeight="1">
      <c r="A11" s="16" t="s">
        <v>24</v>
      </c>
      <c r="B11" s="17">
        <v>2000000</v>
      </c>
      <c r="C11" s="40" t="s">
        <v>13</v>
      </c>
      <c r="D11" s="40"/>
      <c r="E11" s="3">
        <v>1340</v>
      </c>
      <c r="F11" s="49" t="s">
        <v>25</v>
      </c>
      <c r="G11" s="49"/>
      <c r="H11" s="49"/>
      <c r="I11" s="40" t="s">
        <v>15</v>
      </c>
      <c r="J11" s="40"/>
      <c r="K11" s="49">
        <v>3128</v>
      </c>
      <c r="L11" s="50"/>
      <c r="N11" s="14">
        <f t="shared" si="0"/>
        <v>3128</v>
      </c>
      <c r="O11" s="14">
        <f t="shared" si="1"/>
        <v>1340</v>
      </c>
    </row>
    <row r="12" spans="1:15" s="14" customFormat="1" ht="22.5" customHeight="1">
      <c r="A12" s="16" t="s">
        <v>30</v>
      </c>
      <c r="B12" s="17">
        <v>2500000</v>
      </c>
      <c r="C12" s="40" t="s">
        <v>33</v>
      </c>
      <c r="D12" s="40"/>
      <c r="E12" s="3">
        <v>1675</v>
      </c>
      <c r="F12" s="49" t="s">
        <v>31</v>
      </c>
      <c r="G12" s="49"/>
      <c r="H12" s="49"/>
      <c r="I12" s="40" t="s">
        <v>15</v>
      </c>
      <c r="J12" s="40"/>
      <c r="K12" s="49">
        <v>3592</v>
      </c>
      <c r="L12" s="50"/>
      <c r="N12" s="14">
        <f>ROUNDDOWN(RIGHT(F12,9)*-1000*33.3*10^-4,0)</f>
        <v>3592</v>
      </c>
      <c r="O12" s="14">
        <f t="shared" si="1"/>
        <v>1675</v>
      </c>
    </row>
    <row r="13" spans="1:15" s="14" customFormat="1" ht="22.5" customHeight="1">
      <c r="A13" s="16" t="s">
        <v>32</v>
      </c>
      <c r="B13" s="17">
        <v>3000000</v>
      </c>
      <c r="C13" s="40" t="s">
        <v>33</v>
      </c>
      <c r="D13" s="40"/>
      <c r="E13" s="28">
        <v>2010</v>
      </c>
      <c r="F13" s="49" t="s">
        <v>34</v>
      </c>
      <c r="G13" s="49"/>
      <c r="H13" s="49"/>
      <c r="I13" s="40" t="s">
        <v>15</v>
      </c>
      <c r="J13" s="40"/>
      <c r="K13" s="49">
        <v>4056</v>
      </c>
      <c r="L13" s="50"/>
      <c r="N13" s="14">
        <f>ROUNDDOWN(RIGHT(F13,9)*-1000*33.3*10^-4,0)</f>
        <v>4055</v>
      </c>
      <c r="O13" s="14">
        <f t="shared" si="1"/>
        <v>2010</v>
      </c>
    </row>
    <row r="14" spans="1:15" s="14" customFormat="1" ht="22.5" customHeight="1">
      <c r="A14" s="51" t="s">
        <v>35</v>
      </c>
      <c r="B14" s="52">
        <v>5000000</v>
      </c>
      <c r="C14" s="53" t="s">
        <v>13</v>
      </c>
      <c r="D14" s="53"/>
      <c r="E14" s="54">
        <f>O14</f>
        <v>3350</v>
      </c>
      <c r="F14" s="55" t="s">
        <v>36</v>
      </c>
      <c r="G14" s="55"/>
      <c r="H14" s="55"/>
      <c r="I14" s="53" t="s">
        <v>15</v>
      </c>
      <c r="J14" s="53"/>
      <c r="K14" s="55">
        <f>N14</f>
        <v>5446</v>
      </c>
      <c r="L14" s="56"/>
      <c r="N14" s="14">
        <f>ROUNDDOWN(RIGHT(F14,9)*-1000*33.3*10^-4,0)</f>
        <v>5446</v>
      </c>
      <c r="O14" s="14">
        <f t="shared" ref="O14" si="2">ROUND(B14*6.7*10^-4,0)</f>
        <v>3350</v>
      </c>
    </row>
    <row r="15" spans="1:15" ht="26.25" customHeight="1">
      <c r="A15" s="12" t="s">
        <v>27</v>
      </c>
      <c r="B15" s="14"/>
      <c r="C15" s="14"/>
      <c r="F15" s="20"/>
    </row>
    <row r="16" spans="1:15" ht="22.5" customHeight="1">
      <c r="A16" s="21" t="s">
        <v>28</v>
      </c>
      <c r="B16" s="34" t="s">
        <v>29</v>
      </c>
      <c r="C16" s="36"/>
      <c r="D16" s="22"/>
      <c r="E16" s="22"/>
      <c r="F16" s="22"/>
      <c r="G16" s="22"/>
      <c r="H16" s="22"/>
      <c r="I16" s="22"/>
    </row>
    <row r="17" spans="1:9" ht="22.5" customHeight="1">
      <c r="A17" s="23" t="s">
        <v>12</v>
      </c>
      <c r="B17" s="4">
        <f>SUM(E6,K6)</f>
        <v>822</v>
      </c>
      <c r="C17" s="5"/>
      <c r="D17" s="22"/>
      <c r="E17" s="22"/>
      <c r="F17" s="22"/>
      <c r="G17" s="22"/>
      <c r="H17" s="22"/>
      <c r="I17" s="22"/>
    </row>
    <row r="18" spans="1:9" ht="22.5" customHeight="1">
      <c r="A18" s="23" t="s">
        <v>16</v>
      </c>
      <c r="B18" s="4">
        <f t="shared" ref="B18:B23" si="3">SUM(E7,K7)</f>
        <v>1213</v>
      </c>
      <c r="C18" s="5"/>
      <c r="D18" s="22"/>
      <c r="E18" s="22"/>
      <c r="F18" s="22"/>
      <c r="G18" s="22"/>
      <c r="H18" s="22"/>
      <c r="I18" s="22"/>
    </row>
    <row r="19" spans="1:9" ht="22.5" customHeight="1">
      <c r="A19" s="23" t="s">
        <v>18</v>
      </c>
      <c r="B19" s="4">
        <f t="shared" si="3"/>
        <v>2075</v>
      </c>
      <c r="C19" s="5"/>
      <c r="D19" s="22"/>
      <c r="E19" s="22"/>
      <c r="F19" s="22"/>
      <c r="G19" s="22"/>
      <c r="H19" s="22"/>
      <c r="I19" s="22"/>
    </row>
    <row r="20" spans="1:9" ht="22.5" customHeight="1">
      <c r="A20" s="23" t="s">
        <v>20</v>
      </c>
      <c r="B20" s="4">
        <f t="shared" si="3"/>
        <v>2774</v>
      </c>
      <c r="C20" s="5"/>
      <c r="D20" s="22"/>
      <c r="E20" s="22"/>
      <c r="F20" s="22"/>
      <c r="G20" s="22"/>
      <c r="H20" s="6"/>
      <c r="I20" s="6"/>
    </row>
    <row r="21" spans="1:9" ht="22.5" customHeight="1">
      <c r="A21" s="24" t="s">
        <v>22</v>
      </c>
      <c r="B21" s="4">
        <f t="shared" si="3"/>
        <v>3621</v>
      </c>
      <c r="C21" s="7"/>
      <c r="D21" s="22"/>
      <c r="E21" s="22"/>
      <c r="F21" s="22"/>
      <c r="G21" s="22"/>
      <c r="H21" s="8"/>
      <c r="I21" s="22"/>
    </row>
    <row r="22" spans="1:9" ht="22.5" customHeight="1">
      <c r="A22" s="23" t="s">
        <v>24</v>
      </c>
      <c r="B22" s="4">
        <f t="shared" si="3"/>
        <v>4468</v>
      </c>
      <c r="C22" s="5"/>
      <c r="D22" s="22"/>
      <c r="E22" s="22"/>
      <c r="F22" s="22"/>
      <c r="G22" s="22"/>
      <c r="H22" s="8"/>
      <c r="I22" s="22"/>
    </row>
    <row r="23" spans="1:9" ht="22.5" customHeight="1">
      <c r="A23" s="23" t="s">
        <v>26</v>
      </c>
      <c r="B23" s="4">
        <f t="shared" si="3"/>
        <v>5267</v>
      </c>
      <c r="C23" s="5"/>
    </row>
    <row r="24" spans="1:9" ht="22.5" customHeight="1">
      <c r="A24" s="23" t="s">
        <v>32</v>
      </c>
      <c r="B24" s="4">
        <f t="shared" ref="B24" si="4">SUM(E13,K13)</f>
        <v>6066</v>
      </c>
      <c r="C24" s="5"/>
    </row>
    <row r="25" spans="1:9" ht="22.5" customHeight="1">
      <c r="A25" s="25" t="s">
        <v>35</v>
      </c>
      <c r="B25" s="26">
        <f>SUM(E14,K14)</f>
        <v>8796</v>
      </c>
      <c r="C25" s="27"/>
    </row>
  </sheetData>
  <mergeCells count="45">
    <mergeCell ref="C12:D12"/>
    <mergeCell ref="F12:H12"/>
    <mergeCell ref="I12:J12"/>
    <mergeCell ref="K12:L12"/>
    <mergeCell ref="B16:C16"/>
    <mergeCell ref="C13:D13"/>
    <mergeCell ref="F13:H13"/>
    <mergeCell ref="I13:J13"/>
    <mergeCell ref="K13:L13"/>
    <mergeCell ref="C14:D14"/>
    <mergeCell ref="F14:H14"/>
    <mergeCell ref="I14:J14"/>
    <mergeCell ref="K14:L14"/>
    <mergeCell ref="C10:D10"/>
    <mergeCell ref="F10:H10"/>
    <mergeCell ref="I10:J10"/>
    <mergeCell ref="K10:L10"/>
    <mergeCell ref="C11:D11"/>
    <mergeCell ref="F11:H11"/>
    <mergeCell ref="I11:J11"/>
    <mergeCell ref="K11:L11"/>
    <mergeCell ref="C8:D8"/>
    <mergeCell ref="F8:H8"/>
    <mergeCell ref="I8:J8"/>
    <mergeCell ref="K8:L8"/>
    <mergeCell ref="C9:D9"/>
    <mergeCell ref="F9:H9"/>
    <mergeCell ref="I9:J9"/>
    <mergeCell ref="K9:L9"/>
    <mergeCell ref="C6:D6"/>
    <mergeCell ref="F6:H6"/>
    <mergeCell ref="I6:J6"/>
    <mergeCell ref="K6:L6"/>
    <mergeCell ref="C7:D7"/>
    <mergeCell ref="F7:H7"/>
    <mergeCell ref="I7:J7"/>
    <mergeCell ref="K7:L7"/>
    <mergeCell ref="A1:L1"/>
    <mergeCell ref="I2:K2"/>
    <mergeCell ref="J3:K3"/>
    <mergeCell ref="A4:A5"/>
    <mergeCell ref="B4:E4"/>
    <mergeCell ref="F4:L4"/>
    <mergeCell ref="F5:H5"/>
    <mergeCell ref="K5:L5"/>
  </mergeCells>
  <phoneticPr fontId="3" type="noConversion"/>
  <pageMargins left="1.2" right="0.4" top="1" bottom="0.55000000000000004" header="0.5" footer="0.5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스크레파 기계경비</vt:lpstr>
      <vt:lpstr>Sheet1</vt:lpstr>
      <vt:lpstr>Sheet2</vt:lpstr>
      <vt:lpstr>Sheet3</vt:lpstr>
      <vt:lpstr>'스크레파 기계경비'!Print_Area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ickim</cp:lastModifiedBy>
  <dcterms:created xsi:type="dcterms:W3CDTF">2016-01-20T08:14:16Z</dcterms:created>
  <dcterms:modified xsi:type="dcterms:W3CDTF">2019-10-04T02:32:28Z</dcterms:modified>
</cp:coreProperties>
</file>