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est\"/>
    </mc:Choice>
  </mc:AlternateContent>
  <xr:revisionPtr revIDLastSave="0" documentId="13_ncr:1_{4219CC31-A6D0-423C-AC9E-F7D39A401777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Hoja3" sheetId="3" r:id="rId1"/>
    <sheet name="Hoja2" sheetId="2" r:id="rId2"/>
    <sheet name="Hoja1" sheetId="1" r:id="rId3"/>
  </sheets>
  <definedNames>
    <definedName name="_xlnm._FilterDatabase" localSheetId="2" hidden="1">Hoja1!$A$3:$N$104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1" l="1"/>
  <c r="I101" i="1" s="1"/>
  <c r="H102" i="1"/>
  <c r="I102" i="1" s="1"/>
  <c r="H103" i="1"/>
  <c r="I103" i="1" s="1"/>
  <c r="H104" i="1"/>
  <c r="I104" i="1" s="1"/>
  <c r="H88" i="1" l="1"/>
  <c r="I88" i="1" s="1"/>
  <c r="H89" i="1"/>
  <c r="I89" i="1" s="1"/>
  <c r="H5" i="1"/>
  <c r="I5" i="1" s="1"/>
  <c r="H6" i="1"/>
  <c r="I6" i="1" s="1"/>
  <c r="H94" i="1"/>
  <c r="I94" i="1" s="1"/>
  <c r="H8" i="1"/>
  <c r="I8" i="1" s="1"/>
  <c r="H93" i="1"/>
  <c r="I93" i="1" s="1"/>
  <c r="H87" i="1"/>
  <c r="I87" i="1" s="1"/>
  <c r="H95" i="1"/>
  <c r="I95" i="1" s="1"/>
  <c r="H96" i="1"/>
  <c r="I96" i="1" s="1"/>
  <c r="H48" i="1"/>
  <c r="I48" i="1" s="1"/>
  <c r="H4" i="1"/>
  <c r="I4" i="1" s="1"/>
  <c r="H83" i="1"/>
  <c r="I83" i="1" s="1"/>
  <c r="H80" i="1"/>
  <c r="I80" i="1" s="1"/>
  <c r="H7" i="1"/>
  <c r="I7" i="1" s="1"/>
  <c r="H29" i="1"/>
  <c r="L69" i="1"/>
  <c r="H69" i="1"/>
  <c r="I69" i="1" s="1"/>
  <c r="L26" i="1"/>
  <c r="H26" i="1"/>
  <c r="I26" i="1" s="1"/>
  <c r="L20" i="1"/>
  <c r="H20" i="1"/>
  <c r="I20" i="1" s="1"/>
  <c r="L39" i="1"/>
  <c r="H39" i="1"/>
  <c r="I39" i="1" s="1"/>
  <c r="L63" i="1"/>
  <c r="H63" i="1"/>
  <c r="I63" i="1" s="1"/>
  <c r="L40" i="1"/>
  <c r="H40" i="1"/>
  <c r="I40" i="1" s="1"/>
  <c r="L68" i="1"/>
  <c r="H68" i="1"/>
  <c r="I68" i="1" s="1"/>
  <c r="L15" i="1"/>
  <c r="H15" i="1"/>
  <c r="I15" i="1" s="1"/>
  <c r="L13" i="1"/>
  <c r="H13" i="1"/>
  <c r="I13" i="1" s="1"/>
  <c r="L14" i="1"/>
  <c r="H14" i="1"/>
  <c r="I14" i="1" s="1"/>
  <c r="L16" i="1"/>
  <c r="H16" i="1"/>
  <c r="I16" i="1" s="1"/>
  <c r="L35" i="1"/>
  <c r="H35" i="1"/>
  <c r="I35" i="1" s="1"/>
  <c r="L31" i="1"/>
  <c r="H31" i="1"/>
  <c r="I31" i="1" s="1"/>
  <c r="L33" i="1"/>
  <c r="H33" i="1"/>
  <c r="I33" i="1" s="1"/>
  <c r="L32" i="1"/>
  <c r="H32" i="1"/>
  <c r="I32" i="1" s="1"/>
  <c r="L36" i="1"/>
  <c r="H36" i="1"/>
  <c r="I36" i="1" s="1"/>
  <c r="L38" i="1"/>
  <c r="H38" i="1"/>
  <c r="I38" i="1" s="1"/>
  <c r="L37" i="1"/>
  <c r="H37" i="1"/>
  <c r="I37" i="1" s="1"/>
  <c r="L34" i="1"/>
  <c r="H34" i="1"/>
  <c r="I34" i="1" s="1"/>
  <c r="L61" i="1"/>
  <c r="H61" i="1"/>
  <c r="I61" i="1" s="1"/>
  <c r="L27" i="1"/>
  <c r="H27" i="1"/>
  <c r="I27" i="1" s="1"/>
  <c r="L28" i="1"/>
  <c r="H28" i="1"/>
  <c r="I28" i="1" s="1"/>
  <c r="L30" i="1"/>
  <c r="H30" i="1"/>
  <c r="I30" i="1" s="1"/>
  <c r="L29" i="1"/>
  <c r="I29" i="1"/>
  <c r="L65" i="1"/>
  <c r="H65" i="1"/>
  <c r="I65" i="1" s="1"/>
  <c r="L59" i="1"/>
  <c r="H59" i="1"/>
  <c r="I59" i="1" s="1"/>
  <c r="L60" i="1"/>
  <c r="H60" i="1"/>
  <c r="I60" i="1" s="1"/>
  <c r="L98" i="1"/>
  <c r="H98" i="1"/>
  <c r="I98" i="1" s="1"/>
  <c r="L46" i="1"/>
  <c r="H46" i="1"/>
  <c r="I46" i="1" s="1"/>
  <c r="L45" i="1"/>
  <c r="H45" i="1"/>
  <c r="I45" i="1" s="1"/>
  <c r="L47" i="1"/>
  <c r="H47" i="1"/>
  <c r="I47" i="1" s="1"/>
  <c r="L64" i="1"/>
  <c r="H64" i="1"/>
  <c r="I64" i="1" s="1"/>
  <c r="L57" i="1"/>
  <c r="H57" i="1"/>
  <c r="I57" i="1" s="1"/>
  <c r="L54" i="1"/>
  <c r="H54" i="1"/>
  <c r="I54" i="1" s="1"/>
  <c r="L42" i="1"/>
  <c r="H42" i="1"/>
  <c r="I42" i="1" s="1"/>
  <c r="L58" i="1"/>
  <c r="H58" i="1"/>
  <c r="I58" i="1" s="1"/>
  <c r="L56" i="1"/>
  <c r="H56" i="1"/>
  <c r="I56" i="1" s="1"/>
  <c r="L44" i="1"/>
  <c r="H44" i="1"/>
  <c r="I44" i="1" s="1"/>
  <c r="L51" i="1"/>
  <c r="H51" i="1"/>
  <c r="I51" i="1" s="1"/>
  <c r="L43" i="1"/>
  <c r="H43" i="1"/>
  <c r="I43" i="1" s="1"/>
  <c r="L62" i="1"/>
  <c r="H62" i="1"/>
  <c r="I62" i="1" s="1"/>
  <c r="L41" i="1"/>
  <c r="H41" i="1"/>
  <c r="I41" i="1" s="1"/>
  <c r="L53" i="1"/>
  <c r="H53" i="1"/>
  <c r="I53" i="1" s="1"/>
  <c r="L52" i="1"/>
  <c r="H52" i="1"/>
  <c r="I52" i="1" s="1"/>
  <c r="L50" i="1"/>
  <c r="H50" i="1"/>
  <c r="I50" i="1" s="1"/>
  <c r="L49" i="1"/>
  <c r="H49" i="1"/>
  <c r="I49" i="1" s="1"/>
  <c r="L55" i="1"/>
  <c r="H55" i="1"/>
  <c r="I55" i="1" s="1"/>
  <c r="L17" i="1"/>
  <c r="H17" i="1"/>
  <c r="I17" i="1" s="1"/>
  <c r="L19" i="1"/>
  <c r="H19" i="1"/>
  <c r="I19" i="1" s="1"/>
  <c r="L21" i="1"/>
  <c r="H21" i="1"/>
  <c r="I21" i="1" s="1"/>
  <c r="L18" i="1"/>
  <c r="H18" i="1"/>
  <c r="I18" i="1" s="1"/>
  <c r="L23" i="1"/>
  <c r="H23" i="1"/>
  <c r="I23" i="1" s="1"/>
  <c r="L25" i="1"/>
  <c r="H25" i="1"/>
  <c r="I25" i="1" s="1"/>
  <c r="L24" i="1"/>
  <c r="H24" i="1"/>
  <c r="I24" i="1" s="1"/>
  <c r="L22" i="1"/>
  <c r="H22" i="1"/>
  <c r="I22" i="1" s="1"/>
  <c r="L11" i="1"/>
  <c r="H11" i="1"/>
  <c r="I11" i="1" s="1"/>
  <c r="L70" i="1"/>
  <c r="H70" i="1"/>
  <c r="I70" i="1" s="1"/>
  <c r="L90" i="1"/>
  <c r="H90" i="1"/>
  <c r="I90" i="1" s="1"/>
  <c r="L100" i="1"/>
  <c r="H100" i="1"/>
  <c r="I100" i="1" s="1"/>
  <c r="L99" i="1"/>
  <c r="H99" i="1"/>
  <c r="I99" i="1" s="1"/>
  <c r="L12" i="1"/>
  <c r="H12" i="1"/>
  <c r="I12" i="1" s="1"/>
  <c r="L77" i="1"/>
  <c r="H77" i="1"/>
  <c r="I77" i="1" s="1"/>
  <c r="L78" i="1"/>
  <c r="H78" i="1"/>
  <c r="I78" i="1" s="1"/>
  <c r="L75" i="1"/>
  <c r="H75" i="1"/>
  <c r="I75" i="1" s="1"/>
  <c r="L76" i="1"/>
  <c r="H76" i="1"/>
  <c r="I76" i="1" s="1"/>
  <c r="L74" i="1"/>
  <c r="H74" i="1"/>
  <c r="I74" i="1" s="1"/>
  <c r="L72" i="1"/>
  <c r="H72" i="1"/>
  <c r="I72" i="1" s="1"/>
  <c r="L82" i="1"/>
  <c r="H82" i="1"/>
  <c r="I82" i="1" s="1"/>
  <c r="L73" i="1"/>
  <c r="H73" i="1"/>
  <c r="I73" i="1" s="1"/>
  <c r="L71" i="1"/>
  <c r="H71" i="1"/>
  <c r="I71" i="1" s="1"/>
  <c r="L81" i="1"/>
  <c r="H81" i="1"/>
  <c r="I81" i="1" s="1"/>
  <c r="L79" i="1"/>
  <c r="H79" i="1"/>
  <c r="I79" i="1" s="1"/>
  <c r="A79" i="1"/>
  <c r="L85" i="1"/>
  <c r="H85" i="1"/>
  <c r="I85" i="1" s="1"/>
  <c r="L86" i="1"/>
  <c r="H86" i="1"/>
  <c r="I86" i="1" s="1"/>
  <c r="L84" i="1"/>
  <c r="H84" i="1"/>
  <c r="I84" i="1" s="1"/>
  <c r="L67" i="1"/>
  <c r="H67" i="1"/>
  <c r="I67" i="1" s="1"/>
  <c r="L66" i="1"/>
  <c r="H66" i="1"/>
  <c r="I66" i="1" s="1"/>
  <c r="L92" i="1"/>
  <c r="H92" i="1"/>
  <c r="I92" i="1" s="1"/>
  <c r="L91" i="1"/>
  <c r="H91" i="1"/>
  <c r="I91" i="1" s="1"/>
  <c r="L97" i="1"/>
  <c r="H97" i="1"/>
  <c r="I97" i="1" s="1"/>
  <c r="L9" i="1"/>
  <c r="H9" i="1"/>
  <c r="I9" i="1" s="1"/>
  <c r="L10" i="1"/>
  <c r="H10" i="1"/>
  <c r="I10" i="1" s="1"/>
  <c r="I106" i="1" l="1"/>
  <c r="A8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1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<sst xmlns="http://schemas.openxmlformats.org/spreadsheetml/2006/main" count="705" uniqueCount="354">
  <si>
    <t>codigo</t>
  </si>
  <si>
    <t>descripcion</t>
  </si>
  <si>
    <t>Codigo Proved</t>
  </si>
  <si>
    <t>Medida</t>
  </si>
  <si>
    <t>Marca</t>
  </si>
  <si>
    <t>Costo</t>
  </si>
  <si>
    <t>Ganancia</t>
  </si>
  <si>
    <t>total</t>
  </si>
  <si>
    <t>INV INICIAL</t>
  </si>
  <si>
    <t>pedidos</t>
  </si>
  <si>
    <t>inv real</t>
  </si>
  <si>
    <t>PEDIDOS</t>
  </si>
  <si>
    <t>31230-60170-NACHI</t>
  </si>
  <si>
    <t>BALINERA EMBRAGUE 1KZ/KDH222/2</t>
  </si>
  <si>
    <t>58SCRN37P</t>
  </si>
  <si>
    <t>NACHI/JAPON</t>
  </si>
  <si>
    <t>31230-35050-NACHI</t>
  </si>
  <si>
    <t xml:space="preserve">BALINERA EMBRAGUE 3L 89-94 </t>
  </si>
  <si>
    <t>50SCRN34P-10</t>
  </si>
  <si>
    <t>31400-59015-S</t>
  </si>
  <si>
    <t>BALINERA EMBRAGUE HIDRA.ZRE142</t>
  </si>
  <si>
    <t xml:space="preserve">AISIN/JAPON     </t>
  </si>
  <si>
    <t>12361-0L030-NISTO</t>
  </si>
  <si>
    <t xml:space="preserve">BASE MOTOR 1/2KDFTV HILUX 05-   </t>
  </si>
  <si>
    <t>NISTO/TAILANDIA</t>
  </si>
  <si>
    <t>12371-0L030-NISTO</t>
  </si>
  <si>
    <t>BASE TRANSM.1/2KDFTY KUN15/26</t>
  </si>
  <si>
    <t>15100-22040</t>
  </si>
  <si>
    <t xml:space="preserve">BOMBA ACEITE 1/3ZZFE ZZE122 00	</t>
  </si>
  <si>
    <t>OPT-044 OPT-800</t>
  </si>
  <si>
    <t>AISIN/JAPON</t>
  </si>
  <si>
    <t xml:space="preserve">15100-37030-AISIN      </t>
  </si>
  <si>
    <t xml:space="preserve">BOMBA ACEITE 2/3ZRFE ZSA42/ZRE	</t>
  </si>
  <si>
    <t>OPT-113</t>
  </si>
  <si>
    <t>16100-29415-AISIN</t>
  </si>
  <si>
    <t>BOMBA AGUA 1/3ZZFE ZZE122/130</t>
  </si>
  <si>
    <t xml:space="preserve">WPT-106VA 16100-09080  </t>
  </si>
  <si>
    <t xml:space="preserve">AISIN/TAILANDIA </t>
  </si>
  <si>
    <t xml:space="preserve">16100-19325-AISIN      </t>
  </si>
  <si>
    <t>BOMBA AGUA 1HZ HZB50 00</t>
  </si>
  <si>
    <t xml:space="preserve">WPT-141/015 </t>
  </si>
  <si>
    <t>RESINA</t>
  </si>
  <si>
    <t>TOMITA/JAPON</t>
  </si>
  <si>
    <t>16100-29155-AISIN</t>
  </si>
  <si>
    <t>BOMBA AGUA 1NZ/2NZ YARIS 99-ON</t>
  </si>
  <si>
    <t xml:space="preserve">WPT-111VA </t>
  </si>
  <si>
    <t>16100-59155-AISIN</t>
  </si>
  <si>
    <t>BOMBA AGUA 2L/3L/5L/5LE 90-</t>
  </si>
  <si>
    <t>WPT-001A</t>
  </si>
  <si>
    <t>16110-19135-AISIN</t>
  </si>
  <si>
    <t>BOMBA AGUA 4AF/5AF 91-</t>
  </si>
  <si>
    <t>WPT-018</t>
  </si>
  <si>
    <t>MD-050450-AISIN</t>
  </si>
  <si>
    <t xml:space="preserve">BOMBA AGUA 4D55 MONTERO 80-ON   </t>
  </si>
  <si>
    <t>WPM-002A</t>
  </si>
  <si>
    <t xml:space="preserve">1300A045-AISIN </t>
  </si>
  <si>
    <t>BOMBA AGUA 4D56 SPORTERO 05</t>
  </si>
  <si>
    <t xml:space="preserve">WPM-068V  </t>
  </si>
  <si>
    <t xml:space="preserve">16110-19185-AISIN      </t>
  </si>
  <si>
    <t>BOMBA AGUA 7AFE 94-</t>
  </si>
  <si>
    <t>WPT-078</t>
  </si>
  <si>
    <t xml:space="preserve">MD-323372-AISIN </t>
  </si>
  <si>
    <t>BOMBA AGUA G13/15 LANCER 95-</t>
  </si>
  <si>
    <t xml:space="preserve">WPM-055VA </t>
  </si>
  <si>
    <t>21010-53Y00-AISIN</t>
  </si>
  <si>
    <t>BOMBA AGUA GA14D/16D 90-ON</t>
  </si>
  <si>
    <t>WPN-001</t>
  </si>
  <si>
    <t xml:space="preserve">TOMITA/CHINA    </t>
  </si>
  <si>
    <t>21010-4M525-AISIN</t>
  </si>
  <si>
    <t>BOMBA AGUA QG13/15/18DE/DD 98-</t>
  </si>
  <si>
    <t>WPN-096V</t>
  </si>
  <si>
    <t>21010-80G85-AISIN</t>
  </si>
  <si>
    <t>BOMBA AGUA TD27-T 88-94</t>
  </si>
  <si>
    <t>WPN-054</t>
  </si>
  <si>
    <t xml:space="preserve">21010-80G26/29 </t>
  </si>
  <si>
    <t>TOMITA/CHINA</t>
  </si>
  <si>
    <t>21010-ED025-AISIN</t>
  </si>
  <si>
    <t>BOMBA AGUA TIIDA HR15 C11/SC11</t>
  </si>
  <si>
    <t>WPN-100V</t>
  </si>
  <si>
    <t xml:space="preserve">21010-EE025-AISIN </t>
  </si>
  <si>
    <t xml:space="preserve">BOMBA AGUA TIIDA HR16 </t>
  </si>
  <si>
    <t>WPN-099V</t>
  </si>
  <si>
    <t>47201-0K040</t>
  </si>
  <si>
    <t xml:space="preserve">BOMBA FRENO 13/16 KUN/TGN10-36 </t>
  </si>
  <si>
    <t xml:space="preserve">BMTS-037 </t>
  </si>
  <si>
    <t>ME-202620-C</t>
  </si>
  <si>
    <t>CABEZOTE 4M40-T</t>
  </si>
  <si>
    <t xml:space="preserve">ME-202620-S          </t>
  </si>
  <si>
    <t>CABEZOTE 4M40T</t>
  </si>
  <si>
    <t>CHINA</t>
  </si>
  <si>
    <t>11039-63T02-S</t>
  </si>
  <si>
    <t>CABEZOTE TD42 Y61 PATROL 97-</t>
  </si>
  <si>
    <t>11301-17030</t>
  </si>
  <si>
    <t>CARCAZA B/ACEITE 1HZ/1HDFT</t>
  </si>
  <si>
    <t>TCT-003 OPT-P015</t>
  </si>
  <si>
    <t xml:space="preserve">AISIN/JAPON </t>
  </si>
  <si>
    <t>897033-1712-S</t>
  </si>
  <si>
    <t>CIGUEÑAL 4HF1/4HG1</t>
  </si>
  <si>
    <t>897112-9811</t>
  </si>
  <si>
    <t>31470-10012</t>
  </si>
  <si>
    <t>CIL.AUXL.EMBRAG.13/16 EE/AE80</t>
  </si>
  <si>
    <t xml:space="preserve">CRT-002 </t>
  </si>
  <si>
    <t>13/16</t>
  </si>
  <si>
    <t>31470-36291</t>
  </si>
  <si>
    <t xml:space="preserve">CIL.AUXL.EMBRAG.3/4 HZB50/70 C </t>
  </si>
  <si>
    <t>CRT-046</t>
  </si>
  <si>
    <t>31470-0K030</t>
  </si>
  <si>
    <t>CIL.AUXL.EMBRAG.3/4 VIGO KUN15</t>
  </si>
  <si>
    <t>CRTS-003</t>
  </si>
  <si>
    <t>31470-26061</t>
  </si>
  <si>
    <t>CIL.AUXL.EMBRAG.LH114/LH212 95</t>
  </si>
  <si>
    <t>CRT-008</t>
  </si>
  <si>
    <t>31410-16040</t>
  </si>
  <si>
    <t>CIL.EMBRAG.EL40/50 TERCEL 91-9</t>
  </si>
  <si>
    <t>CMT-008</t>
  </si>
  <si>
    <t xml:space="preserve">31420-0K012            </t>
  </si>
  <si>
    <t>CIL.EMBRAG.KUN10/15/TGN10/36</t>
  </si>
  <si>
    <t>CMTS-003</t>
  </si>
  <si>
    <t>PLASTICO</t>
  </si>
  <si>
    <t>31420-26200</t>
  </si>
  <si>
    <t xml:space="preserve">CIL.EMBRAG.LH202/212 HIACE 04-            </t>
  </si>
  <si>
    <t>CMT-142 323200-11010</t>
  </si>
  <si>
    <t>31420-37050</t>
  </si>
  <si>
    <t>CIL.EMBRAG.RZH105 HIACE 90-ON</t>
  </si>
  <si>
    <t>CMT-001</t>
  </si>
  <si>
    <t xml:space="preserve">31250-37070 </t>
  </si>
  <si>
    <t xml:space="preserve">DISCO EMBRAGUE 14B TOYOTA                   </t>
  </si>
  <si>
    <t xml:space="preserve">DTX-116 </t>
  </si>
  <si>
    <t xml:space="preserve">275X175X 21X29 </t>
  </si>
  <si>
    <t>31250-22101</t>
  </si>
  <si>
    <t>DISCO EMBRAGUE 20/22R/L/2L OFC</t>
  </si>
  <si>
    <t xml:space="preserve">DT-036 </t>
  </si>
  <si>
    <t xml:space="preserve">224X150 21X29.8 </t>
  </si>
  <si>
    <t>31250-36290</t>
  </si>
  <si>
    <t>DISCO EMBRAGUE 22R/3Y</t>
  </si>
  <si>
    <t xml:space="preserve">DT-064 </t>
  </si>
  <si>
    <t>236X150 21X29.8</t>
  </si>
  <si>
    <t>31250-12081</t>
  </si>
  <si>
    <t>DISCO EMBRAGUE 3A/3T/EL53</t>
  </si>
  <si>
    <t>DT-123V</t>
  </si>
  <si>
    <t>200X140 21X24</t>
  </si>
  <si>
    <t>31250-12153</t>
  </si>
  <si>
    <t>DISCO EMBRAGUE 4A COROLLA</t>
  </si>
  <si>
    <t xml:space="preserve">DT-124V </t>
  </si>
  <si>
    <t>212X140 21X24</t>
  </si>
  <si>
    <t>MD-802081</t>
  </si>
  <si>
    <t xml:space="preserve">DISCO EMBRAGUE 4G32/33 DELICA </t>
  </si>
  <si>
    <t>DM-014U</t>
  </si>
  <si>
    <t>200X130 20X22</t>
  </si>
  <si>
    <t>ME-520657-E</t>
  </si>
  <si>
    <t xml:space="preserve">DISCO EMBRAGUE 6D14/4D34 </t>
  </si>
  <si>
    <t>MFD004</t>
  </si>
  <si>
    <t xml:space="preserve">300X190 14X35.2 </t>
  </si>
  <si>
    <t>30100-H5000</t>
  </si>
  <si>
    <t xml:space="preserve">DISCO EMBRAGUE A12/14/15 </t>
  </si>
  <si>
    <t xml:space="preserve">DN-004 </t>
  </si>
  <si>
    <t xml:space="preserve">180X125 18X20.6 </t>
  </si>
  <si>
    <t xml:space="preserve">31250-36113            </t>
  </si>
  <si>
    <t>DISCO EMBRAGUE B/2B/3B 78-ON</t>
  </si>
  <si>
    <t xml:space="preserve">DT-072 </t>
  </si>
  <si>
    <t xml:space="preserve">260X170 21X28.8 </t>
  </si>
  <si>
    <t>30100-52A01</t>
  </si>
  <si>
    <t>DISCO EMBRAGUE E16/B12 SENTRA</t>
  </si>
  <si>
    <t xml:space="preserve">DN-027 </t>
  </si>
  <si>
    <t xml:space="preserve">190X132 18X20.6 </t>
  </si>
  <si>
    <t>31250-36492</t>
  </si>
  <si>
    <t xml:space="preserve">DISCO EMBRAGUE FZJ70/1HZ MACHI </t>
  </si>
  <si>
    <t>DTX-133</t>
  </si>
  <si>
    <t>275X175 14X32</t>
  </si>
  <si>
    <t>MD-701154</t>
  </si>
  <si>
    <t>DISCO EMBRAGUE G11B/12B LANCER</t>
  </si>
  <si>
    <t xml:space="preserve">DZ-003 </t>
  </si>
  <si>
    <t xml:space="preserve">184X127 20X22.4 </t>
  </si>
  <si>
    <t>MD-802131</t>
  </si>
  <si>
    <t>DISCO EMBRAGUE G54B/63B/4D55</t>
  </si>
  <si>
    <t xml:space="preserve">DM-035 </t>
  </si>
  <si>
    <t xml:space="preserve">225X150 23X26.2 </t>
  </si>
  <si>
    <t>EXEDY/JAPON</t>
  </si>
  <si>
    <t>31250-0K204</t>
  </si>
  <si>
    <t>DISCO EMBRAGUE HILUX 05 DIESEL</t>
  </si>
  <si>
    <t xml:space="preserve">DT-628/DT-164U         </t>
  </si>
  <si>
    <t>31250-26171</t>
  </si>
  <si>
    <t xml:space="preserve">DISCO EMBRAGUE KZJ90 T.KDJ90 </t>
  </si>
  <si>
    <t xml:space="preserve">DTX-146 </t>
  </si>
  <si>
    <t>260X170X21X29</t>
  </si>
  <si>
    <t xml:space="preserve">30100-07N62-E </t>
  </si>
  <si>
    <t>DISCO EMBRAGUE NA20</t>
  </si>
  <si>
    <t>NSD036</t>
  </si>
  <si>
    <t xml:space="preserve">240X150 24X25.6 </t>
  </si>
  <si>
    <t>30100-T1000</t>
  </si>
  <si>
    <t>DISCO EMBRAGUE SD22/H20</t>
  </si>
  <si>
    <t xml:space="preserve">DN-073 </t>
  </si>
  <si>
    <t>225X150 24X25.6</t>
  </si>
  <si>
    <t>30100-43G10</t>
  </si>
  <si>
    <t>DISCO EMBRAGUE TD27</t>
  </si>
  <si>
    <t xml:space="preserve">DN-047 </t>
  </si>
  <si>
    <t xml:space="preserve">240X160 24X25.6 </t>
  </si>
  <si>
    <t>30100-88G00</t>
  </si>
  <si>
    <t>DISCO EMBRAGUE VG30/30T 01G10</t>
  </si>
  <si>
    <t xml:space="preserve">DN-063 </t>
  </si>
  <si>
    <t xml:space="preserve">250X160 24X25.6 </t>
  </si>
  <si>
    <t>43430-0K021-FLECHA</t>
  </si>
  <si>
    <t>EJE DE FLECHA VIGO HILUX</t>
  </si>
  <si>
    <t>30X72.5X29</t>
  </si>
  <si>
    <t xml:space="preserve">16210-17080-AISIN      </t>
  </si>
  <si>
    <t>FAN CLUTCH 1HZ HZB50 99-</t>
  </si>
  <si>
    <t>FCT-074</t>
  </si>
  <si>
    <t>16210-30010-AISIN</t>
  </si>
  <si>
    <t>FAN CLUTCH 1KDFTV/2KDFTV KDJ12</t>
  </si>
  <si>
    <t>FCT-070</t>
  </si>
  <si>
    <t>NTK-245-T</t>
  </si>
  <si>
    <t>JGO.CADENA/TIEMPO YD25DDTI 05-</t>
  </si>
  <si>
    <t xml:space="preserve">NTK-245 </t>
  </si>
  <si>
    <t>NAVARA 16VAL.</t>
  </si>
  <si>
    <t>CST-003</t>
  </si>
  <si>
    <t>JGO.DISCO Y PLATO 14B</t>
  </si>
  <si>
    <t xml:space="preserve">EXEDY/TAILANDIA </t>
  </si>
  <si>
    <t>CST-007</t>
  </si>
  <si>
    <t>JGO.DISCO Y PLATO 2E/4E/5E/5A</t>
  </si>
  <si>
    <t>CSM-002</t>
  </si>
  <si>
    <t>JGO.DISCO Y PLATO 4D31/32/33</t>
  </si>
  <si>
    <t>CSM-001</t>
  </si>
  <si>
    <t>JGO.DISCO Y PLATO 4D55/56</t>
  </si>
  <si>
    <t>TOMITA/TAIWAN</t>
  </si>
  <si>
    <t xml:space="preserve">31250-12153-K          </t>
  </si>
  <si>
    <t>JGO.DISCO Y PLATO/BAL.4A/4AF</t>
  </si>
  <si>
    <t>KIT DE EMBRAGUE 4A</t>
  </si>
  <si>
    <t>31210-36160</t>
  </si>
  <si>
    <t xml:space="preserve">PLATO EMBRAGUE 14B                          </t>
  </si>
  <si>
    <t xml:space="preserve">CTX-084 </t>
  </si>
  <si>
    <t>278X168 311</t>
  </si>
  <si>
    <t>31210-0K040</t>
  </si>
  <si>
    <t xml:space="preserve">PLATO EMBRAGUE 1KD 3.0L DIESEL </t>
  </si>
  <si>
    <t xml:space="preserve">CTX-124 </t>
  </si>
  <si>
    <t>260X168 298</t>
  </si>
  <si>
    <t>31210-35260</t>
  </si>
  <si>
    <t xml:space="preserve">PLATO EMBRAGUE 1KZ KZJ90 96 </t>
  </si>
  <si>
    <t xml:space="preserve">CTX-125 </t>
  </si>
  <si>
    <t>263X168 298</t>
  </si>
  <si>
    <t>31210-60170</t>
  </si>
  <si>
    <t>PLATO EMBRAGUE 1KZ/4 RUNNER</t>
  </si>
  <si>
    <t xml:space="preserve">CTX-104 </t>
  </si>
  <si>
    <t>31210-35100</t>
  </si>
  <si>
    <t xml:space="preserve">PLATO EMBRAGUE 2L-T HILUX </t>
  </si>
  <si>
    <t>CTX-062</t>
  </si>
  <si>
    <t>239X149 264</t>
  </si>
  <si>
    <t xml:space="preserve">31210-35121 </t>
  </si>
  <si>
    <t>PLATO EMBRAGUE 3L</t>
  </si>
  <si>
    <t xml:space="preserve">CTX-064 </t>
  </si>
  <si>
    <t>239X149 271</t>
  </si>
  <si>
    <t xml:space="preserve">31210-12100 </t>
  </si>
  <si>
    <t xml:space="preserve">PLATO EMBRAGUE 4A  </t>
  </si>
  <si>
    <t xml:space="preserve">CTX-014 </t>
  </si>
  <si>
    <t>203X138 237</t>
  </si>
  <si>
    <t>31210-16080</t>
  </si>
  <si>
    <t>PLATO EMBRAGUE 4AG 215X137 250</t>
  </si>
  <si>
    <t xml:space="preserve">CTX-088 </t>
  </si>
  <si>
    <t>218X137 250</t>
  </si>
  <si>
    <t>ME-521103</t>
  </si>
  <si>
    <t xml:space="preserve">PLATO EMBRAGUE 4D34 FE439/449  </t>
  </si>
  <si>
    <t xml:space="preserve">CM-311R </t>
  </si>
  <si>
    <t>304X188 350</t>
  </si>
  <si>
    <t>MD-802110</t>
  </si>
  <si>
    <t xml:space="preserve">PLATO EMBRAGUE 4D55/G54B </t>
  </si>
  <si>
    <t xml:space="preserve">CM-014 </t>
  </si>
  <si>
    <t>227X147 264</t>
  </si>
  <si>
    <t xml:space="preserve">MD-701220 </t>
  </si>
  <si>
    <t>PLATO EMBRAGUE 4G32/L200</t>
  </si>
  <si>
    <t xml:space="preserve">CM-008 </t>
  </si>
  <si>
    <t>202X128 236</t>
  </si>
  <si>
    <t>ADVICS/TAILANDI</t>
  </si>
  <si>
    <t>MD-701205</t>
  </si>
  <si>
    <t>PLATO EMBRAGUE G11B/G12B</t>
  </si>
  <si>
    <t xml:space="preserve">CM-019 </t>
  </si>
  <si>
    <t xml:space="preserve">186X125 222     </t>
  </si>
  <si>
    <t>30210-JS10B-E</t>
  </si>
  <si>
    <t xml:space="preserve">PLATO EMBRAGUE NAVARA D40T F6              </t>
  </si>
  <si>
    <t xml:space="preserve">S-NSC652 </t>
  </si>
  <si>
    <t>250X160 280</t>
  </si>
  <si>
    <t xml:space="preserve">31210-52130 </t>
  </si>
  <si>
    <t>PLATO EMBRAGUE NRE150/180 CORO</t>
  </si>
  <si>
    <t xml:space="preserve">CTX-166 </t>
  </si>
  <si>
    <t xml:space="preserve">203X137 237    </t>
  </si>
  <si>
    <t>30210-02N00-E</t>
  </si>
  <si>
    <t xml:space="preserve">PLATO EMBRAGUE TD23/27                     </t>
  </si>
  <si>
    <t>NSC545</t>
  </si>
  <si>
    <t>240X160 280</t>
  </si>
  <si>
    <t>31210-12330</t>
  </si>
  <si>
    <t>PLATO EMBRAGUE ZRE141/171 2010</t>
  </si>
  <si>
    <t>CTX-149</t>
  </si>
  <si>
    <t>31420-52070</t>
  </si>
  <si>
    <t>CIL.EMBRAG.5/8</t>
  </si>
  <si>
    <t xml:space="preserve">CMT-150 </t>
  </si>
  <si>
    <t xml:space="preserve"> 22100-57B01 </t>
  </si>
  <si>
    <t xml:space="preserve"> PLATO EMBRAGUE G</t>
  </si>
  <si>
    <t xml:space="preserve">CS-035 </t>
  </si>
  <si>
    <t xml:space="preserve">218X148 247 </t>
  </si>
  <si>
    <t xml:space="preserve"> AISIN/JAPON</t>
  </si>
  <si>
    <t xml:space="preserve">22100-60A00-E </t>
  </si>
  <si>
    <t xml:space="preserve">PLATO EMBRAGUE G </t>
  </si>
  <si>
    <t>SZC517</t>
  </si>
  <si>
    <t>200X140 247</t>
  </si>
  <si>
    <t xml:space="preserve">22400-57B01   </t>
  </si>
  <si>
    <t>DISCO EMBRAGUE G</t>
  </si>
  <si>
    <t xml:space="preserve">DS-023 </t>
  </si>
  <si>
    <t xml:space="preserve">215X150 20X22.3 </t>
  </si>
  <si>
    <t xml:space="preserve">22400-60A04 </t>
  </si>
  <si>
    <t xml:space="preserve"> DISCO EMBRAGUE G</t>
  </si>
  <si>
    <t xml:space="preserve"> DS-020 </t>
  </si>
  <si>
    <t>200X140 20X22.3</t>
  </si>
  <si>
    <t xml:space="preserve">16100-09080-AISIN   </t>
  </si>
  <si>
    <t xml:space="preserve">BOMBA AGUA 1ZZFE </t>
  </si>
  <si>
    <t xml:space="preserve">WPT-106VA </t>
  </si>
  <si>
    <t xml:space="preserve"> 16100-29415 </t>
  </si>
  <si>
    <t xml:space="preserve"> 16100-19235-AISIN </t>
  </si>
  <si>
    <t>BOMBA AGUA 1HZ/1</t>
  </si>
  <si>
    <t xml:space="preserve">WPT-015VA </t>
  </si>
  <si>
    <t xml:space="preserve">16100-09260 </t>
  </si>
  <si>
    <t xml:space="preserve"> BOMBA AGUA 1/2KD </t>
  </si>
  <si>
    <t xml:space="preserve"> WPT-166V/WPTS-004 </t>
  </si>
  <si>
    <t xml:space="preserve"> AISIN/TAILANDI</t>
  </si>
  <si>
    <t>ME-200411-AISIN</t>
  </si>
  <si>
    <t xml:space="preserve"> BOMBA AGUA 4M40 </t>
  </si>
  <si>
    <t xml:space="preserve"> WPM-047VA</t>
  </si>
  <si>
    <t xml:space="preserve">16100-29155-AISIN </t>
  </si>
  <si>
    <t xml:space="preserve"> BOMBA AGUA 1NZ/2 </t>
  </si>
  <si>
    <t xml:space="preserve"> WPT-111VA </t>
  </si>
  <si>
    <t>15100-11050-TOMITA</t>
  </si>
  <si>
    <t xml:space="preserve"> BOMBA ACEITE 1E/  </t>
  </si>
  <si>
    <t xml:space="preserve">15100-11050-YSK </t>
  </si>
  <si>
    <t xml:space="preserve"> BOMBA ACEITE 1E/</t>
  </si>
  <si>
    <t xml:space="preserve"> YSK-TA1168 </t>
  </si>
  <si>
    <t>YSK/TAIWAN</t>
  </si>
  <si>
    <t xml:space="preserve"> BOMBA ACEITE 3E </t>
  </si>
  <si>
    <t xml:space="preserve"> TOMITA/CHINA</t>
  </si>
  <si>
    <t xml:space="preserve">YSK-TA1075 </t>
  </si>
  <si>
    <t xml:space="preserve"> YSK/TAIWAN</t>
  </si>
  <si>
    <t xml:space="preserve">15100-11110-G    </t>
  </si>
  <si>
    <t>BOMBA ACEITE 5E</t>
  </si>
  <si>
    <t xml:space="preserve"> TOYOTA/JAPON</t>
  </si>
  <si>
    <t xml:space="preserve">15100-11110-TOMITA </t>
  </si>
  <si>
    <t xml:space="preserve"> BOMBA ACEITE 5E </t>
  </si>
  <si>
    <t xml:space="preserve">15100-11110-YSK </t>
  </si>
  <si>
    <t xml:space="preserve">BOMBA ACEITE 5E </t>
  </si>
  <si>
    <t xml:space="preserve">YSK-TA1108 </t>
  </si>
  <si>
    <t xml:space="preserve">15100-11021-TOMITA </t>
  </si>
  <si>
    <t xml:space="preserve">15100-11021-YSK </t>
  </si>
  <si>
    <t xml:space="preserve"> 15100-11050-TOMITA</t>
  </si>
  <si>
    <t>Total</t>
  </si>
  <si>
    <t>Etiquetas de fila</t>
  </si>
  <si>
    <t>(en blanco)</t>
  </si>
  <si>
    <t>Total general</t>
  </si>
  <si>
    <t>Suma de Costo</t>
  </si>
  <si>
    <t>PEDIDOS2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</si>
</sst>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B/.&quot;#,##0.00"/>
  </numFmts>
  <fonts count="5" x14ac:knownFonts="1">
    <font>
      <sz val="11"/>
      <color rgb="FF000000"/>
      <name val="Calibri"/>
    </font>
    <font>
      <sz val="12"/>
      <name val="Arial"/>
    </font>
    <font>
      <sz val="12"/>
      <color rgb="FF000000"/>
      <name val="Arial"/>
    </font>
    <font>
      <sz val="8"/>
      <name val="Calibri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1" fillId="0" borderId="2" xfId="0" applyFont="1" applyBorder="1"/>
    <xf numFmtId="49" fontId="2" fillId="0" borderId="2" xfId="0" applyNumberFormat="1" applyFont="1" applyBorder="1"/>
    <xf numFmtId="164" fontId="1" fillId="0" borderId="2" xfId="0" applyNumberFormat="1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165" fontId="2" fillId="0" borderId="2" xfId="0" applyNumberFormat="1" applyFont="1" applyBorder="1"/>
    <xf numFmtId="0" fontId="2" fillId="5" borderId="2" xfId="0" applyFont="1" applyFill="1" applyBorder="1"/>
    <xf numFmtId="165" fontId="2" fillId="5" borderId="2" xfId="0" applyNumberFormat="1" applyFont="1" applyFill="1" applyBorder="1"/>
    <xf numFmtId="0" fontId="2" fillId="0" borderId="2" xfId="0" applyFont="1" applyBorder="1" applyAlignment="1"/>
    <xf numFmtId="0" fontId="2" fillId="0" borderId="0" xfId="0" applyFont="1" applyAlignment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0" borderId="2" xfId="0" applyFont="1" applyFill="1" applyBorder="1"/>
    <xf numFmtId="49" fontId="2" fillId="0" borderId="2" xfId="0" applyNumberFormat="1" applyFont="1" applyFill="1" applyBorder="1"/>
    <xf numFmtId="165" fontId="2" fillId="0" borderId="2" xfId="0" applyNumberFormat="1" applyFont="1" applyFill="1" applyBorder="1"/>
    <xf numFmtId="0" fontId="2" fillId="0" borderId="0" xfId="0" applyFont="1" applyFill="1"/>
    <xf numFmtId="0" fontId="0" fillId="0" borderId="0" xfId="0" applyFont="1" applyFill="1" applyAlignment="1"/>
    <xf numFmtId="0" fontId="4" fillId="0" borderId="2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6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4" fillId="0" borderId="3" xfId="0" applyFont="1" applyBorder="1"/>
    <xf numFmtId="0" fontId="2" fillId="0" borderId="0" xfId="0" applyFont="1" applyBorder="1"/>
    <xf numFmtId="0" fontId="2" fillId="0" borderId="4" xfId="0" applyFont="1" applyBorder="1"/>
    <xf numFmtId="165" fontId="2" fillId="0" borderId="4" xfId="0" applyNumberFormat="1" applyFont="1" applyBorder="1"/>
    <xf numFmtId="165" fontId="2" fillId="0" borderId="3" xfId="0" applyNumberFormat="1" applyFont="1" applyBorder="1"/>
    <xf numFmtId="0" fontId="2" fillId="2" borderId="1" xfId="0" applyFont="1" applyFill="1" applyBorder="1"/>
    <xf numFmtId="0" fontId="2" fillId="0" borderId="3" xfId="0" applyFont="1" applyBorder="1" applyAlignment="1"/>
    <xf numFmtId="0" fontId="2" fillId="5" borderId="6" xfId="0" applyFont="1" applyFill="1" applyBorder="1"/>
    <xf numFmtId="0" fontId="2" fillId="0" borderId="7" xfId="0" applyFont="1" applyBorder="1" applyAlignment="1"/>
    <xf numFmtId="165" fontId="2" fillId="0" borderId="5" xfId="0" applyNumberFormat="1" applyFont="1" applyBorder="1" applyAlignment="1"/>
    <xf numFmtId="0" fontId="2" fillId="6" borderId="0" xfId="0" applyFont="1" applyFill="1" applyBorder="1"/>
    <xf numFmtId="0" fontId="2" fillId="2" borderId="2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luis gonzalez madrid" refreshedDate="43697.079264351851" createdVersion="6" refreshedVersion="6" minRefreshableVersion="3" recordCount="101" xr:uid="{45A30A6F-6797-4120-988F-915E9DCB78ED}">
  <cacheSource type="worksheet">
    <worksheetSource ref="B3:M104" sheet="Hoja1"/>
  </cacheSource>
  <cacheFields count="12">
    <cacheField name="codigo" numFmtId="0">
      <sharedItems containsBlank="1" count="98">
        <s v="22400-60A04 "/>
        <s v="ME-200411-AISIN"/>
        <s v="16100-29155-AISIN "/>
        <s v="16100-09260 "/>
        <s v="15100-11050-YSK "/>
        <s v="31230-35050-NACHI"/>
        <s v="31230-60170-NACHI"/>
        <s v="897033-1712-S"/>
        <s v="47201-0K040"/>
        <s v="MD-701220 "/>
        <s v="MD-802110"/>
        <s v="MD-701205"/>
        <s v="ME-521103"/>
        <s v="31420-37050"/>
        <s v="31410-16040"/>
        <s v="31420-26200"/>
        <s v="31420-52070"/>
        <s v="31420-0K012            "/>
        <s v="31470-10012"/>
        <s v="31470-26061"/>
        <s v="31470-36291"/>
        <s v="31470-0K030"/>
        <s v=" 22100-57B01 "/>
        <s v="CSM-001"/>
        <s v="CSM-002"/>
        <s v="CST-003"/>
        <s v="CST-007"/>
        <s v="31210-12100 "/>
        <s v="31210-35100"/>
        <s v="31210-35121 "/>
        <s v="31210-36160"/>
        <s v="31210-16080"/>
        <s v="31210-60170"/>
        <s v="31210-0K040"/>
        <s v="31210-35260"/>
        <s v="31210-12330"/>
        <s v="31210-52130 "/>
        <s v="MD-802081"/>
        <s v="MD-802131"/>
        <s v="30100-H5000"/>
        <s v="30100-52A01"/>
        <s v="30100-43G10"/>
        <s v="30100-88G00"/>
        <s v="30100-T1000"/>
        <s v="22400-57B01   "/>
        <s v="31250-22101"/>
        <s v="31250-36290"/>
        <s v="31250-36113            "/>
        <s v="31250-12081"/>
        <s v="31250-12153"/>
        <s v="31250-0K204"/>
        <s v="31250-37070 "/>
        <s v="31250-36492"/>
        <s v="31250-26171"/>
        <s v="MD-701154"/>
        <s v="16210-30010-AISIN"/>
        <s v="16210-17080-AISIN      "/>
        <s v="31250-12153-K          "/>
        <s v="ME-520657-E"/>
        <s v="30210-02N00-E"/>
        <s v="30100-07N62-E "/>
        <s v="NTK-245-T"/>
        <s v="15100-22040"/>
        <s v="15100-37030-AISIN      "/>
        <s v="30210-JS10B-E"/>
        <s v="22100-60A00-E "/>
        <s v="11301-17030"/>
        <s v="MD-050450-AISIN"/>
        <s v="MD-323372-AISIN "/>
        <s v="1300A045-AISIN "/>
        <s v="21010-53Y00-AISIN"/>
        <s v="21010-80G85-AISIN"/>
        <s v="21010-4M525-AISIN"/>
        <s v="21010-EE025-AISIN "/>
        <s v="21010-ED025-AISIN"/>
        <s v="16100-59155-AISIN"/>
        <s v=" 16100-19235-AISIN "/>
        <s v="16110-19135-AISIN"/>
        <s v="16110-19185-AISIN      "/>
        <s v="16100-09080-AISIN   "/>
        <s v="16100-29415-AISIN"/>
        <s v="16100-29155-AISIN"/>
        <s v="16100-19325-AISIN      "/>
        <s v="15100-11021-YSK "/>
        <s v="15100-11110-YSK "/>
        <s v=" 15100-11050-TOMITA"/>
        <s v="11039-63T02-S"/>
        <s v="12361-0L030-NISTO"/>
        <s v="12371-0L030-NISTO"/>
        <s v="15100-11021-TOMITA "/>
        <s v="15100-11050-TOMITA"/>
        <s v="15100-11110-G    "/>
        <s v="15100-11110-TOMITA "/>
        <s v="31400-59015-S"/>
        <s v="43430-0K021-FLECHA"/>
        <s v="ME-202620-C"/>
        <s v="ME-202620-S          "/>
        <m/>
      </sharedItems>
    </cacheField>
    <cacheField name="descripcion" numFmtId="0">
      <sharedItems containsBlank="1" count="96">
        <s v=" DISCO EMBRAGUE G"/>
        <s v=" BOMBA AGUA 4M40 "/>
        <s v=" BOMBA AGUA 1NZ/2 "/>
        <s v=" BOMBA AGUA 1/2KD "/>
        <s v=" BOMBA ACEITE 1E/"/>
        <s v="BALINERA EMBRAGUE 3L 89-94 "/>
        <s v="BALINERA EMBRAGUE 1KZ/KDH222/2"/>
        <s v="CIGUEÑAL 4HF1/4HG1"/>
        <s v="BOMBA FRENO 13/16 KUN/TGN10-36 "/>
        <s v="PLATO EMBRAGUE 4G32/L200"/>
        <s v="PLATO EMBRAGUE 4D55/G54B "/>
        <s v="PLATO EMBRAGUE G11B/G12B"/>
        <s v="PLATO EMBRAGUE 4D34 FE439/449  "/>
        <s v="CIL.EMBRAG.RZH105 HIACE 90-ON"/>
        <s v="CIL.EMBRAG.EL40/50 TERCEL 91-9"/>
        <s v="CIL.EMBRAG.LH202/212 HIACE 04-            "/>
        <s v="CIL.EMBRAG.5/8"/>
        <s v="CIL.EMBRAG.KUN10/15/TGN10/36"/>
        <s v="CIL.AUXL.EMBRAG.13/16 EE/AE80"/>
        <s v="CIL.AUXL.EMBRAG.LH114/LH212 95"/>
        <s v="CIL.AUXL.EMBRAG.3/4 HZB50/70 C "/>
        <s v="CIL.AUXL.EMBRAG.3/4 VIGO KUN15"/>
        <s v=" PLATO EMBRAGUE G"/>
        <s v="JGO.DISCO Y PLATO 4D55/56"/>
        <s v="JGO.DISCO Y PLATO 4D31/32/33"/>
        <s v="JGO.DISCO Y PLATO 14B"/>
        <s v="JGO.DISCO Y PLATO 2E/4E/5E/5A"/>
        <s v="PLATO EMBRAGUE 4A  "/>
        <s v="PLATO EMBRAGUE 2L-T HILUX "/>
        <s v="PLATO EMBRAGUE 3L"/>
        <s v="PLATO EMBRAGUE 14B                          "/>
        <s v="PLATO EMBRAGUE 4AG 215X137 250"/>
        <s v="PLATO EMBRAGUE 1KZ/4 RUNNER"/>
        <s v="PLATO EMBRAGUE 1KD 3.0L DIESEL "/>
        <s v="PLATO EMBRAGUE 1KZ KZJ90 96 "/>
        <s v="PLATO EMBRAGUE ZRE141/171 2010"/>
        <s v="PLATO EMBRAGUE NRE150/180 CORO"/>
        <s v="DISCO EMBRAGUE 4G32/33 DELICA "/>
        <s v="DISCO EMBRAGUE G54B/63B/4D55"/>
        <s v="DISCO EMBRAGUE A12/14/15 "/>
        <s v="DISCO EMBRAGUE E16/B12 SENTRA"/>
        <s v="DISCO EMBRAGUE TD27"/>
        <s v="DISCO EMBRAGUE VG30/30T 01G10"/>
        <s v="DISCO EMBRAGUE SD22/H20"/>
        <s v="DISCO EMBRAGUE G"/>
        <s v="DISCO EMBRAGUE 20/22R/L/2L OFC"/>
        <s v="DISCO EMBRAGUE 22R/3Y"/>
        <s v="DISCO EMBRAGUE B/2B/3B 78-ON"/>
        <s v="DISCO EMBRAGUE 3A/3T/EL53"/>
        <s v="DISCO EMBRAGUE 4A COROLLA"/>
        <s v="DISCO EMBRAGUE HILUX 05 DIESEL"/>
        <s v="DISCO EMBRAGUE 14B TOYOTA                   "/>
        <s v="DISCO EMBRAGUE FZJ70/1HZ MACHI "/>
        <s v="DISCO EMBRAGUE KZJ90 T.KDJ90 "/>
        <s v="DISCO EMBRAGUE G11B/12B LANCER"/>
        <s v="FAN CLUTCH 1KDFTV/2KDFTV KDJ12"/>
        <s v="FAN CLUTCH 1HZ HZB50 99-"/>
        <s v="JGO.DISCO Y PLATO/BAL.4A/4AF"/>
        <s v="DISCO EMBRAGUE 6D14/4D34 "/>
        <s v="PLATO EMBRAGUE TD23/27                     "/>
        <s v="DISCO EMBRAGUE NA20"/>
        <s v="JGO.CADENA/TIEMPO YD25DDTI 05-"/>
        <s v="BOMBA ACEITE 1/3ZZFE ZZE122 00_x0009_"/>
        <s v="BOMBA ACEITE 2/3ZRFE ZSA42/ZRE_x0009_"/>
        <s v="PLATO EMBRAGUE NAVARA D40T F6              "/>
        <s v="PLATO EMBRAGUE G "/>
        <s v="CARCAZA B/ACEITE 1HZ/1HDFT"/>
        <s v="BOMBA AGUA 4D55 MONTERO 80-ON   "/>
        <s v="BOMBA AGUA G13/15 LANCER 95-"/>
        <s v="BOMBA AGUA 4D56 SPORTERO 05"/>
        <s v="BOMBA AGUA GA14D/16D 90-ON"/>
        <s v="BOMBA AGUA TD27-T 88-94"/>
        <s v="BOMBA AGUA QG13/15/18DE/DD 98-"/>
        <s v="BOMBA AGUA TIIDA HR16 "/>
        <s v="BOMBA AGUA TIIDA HR15 C11/SC11"/>
        <s v="BOMBA AGUA 2L/3L/5L/5LE 90-"/>
        <s v="BOMBA AGUA 1HZ/1"/>
        <s v="BOMBA AGUA 4AF/5AF 91-"/>
        <s v="BOMBA AGUA 7AFE 94-"/>
        <s v="BOMBA AGUA 1ZZFE "/>
        <s v="BOMBA AGUA 1/3ZZFE ZZE122/130"/>
        <s v="BOMBA AGUA 1NZ/2NZ YARIS 99-ON"/>
        <s v="BOMBA AGUA 1HZ HZB50 00"/>
        <s v=" BOMBA ACEITE 3E "/>
        <s v="BOMBA ACEITE 5E "/>
        <m/>
        <s v="CABEZOTE TD42 Y61 PATROL 97-"/>
        <s v="BASE MOTOR 1/2KDFTV HILUX 05-   "/>
        <s v="BASE TRANSM.1/2KDFTY KUN15/26"/>
        <s v=" BOMBA ACEITE 1E/  "/>
        <s v="BOMBA ACEITE 5E"/>
        <s v=" BOMBA ACEITE 5E "/>
        <s v="BALINERA EMBRAGUE HIDRA.ZRE142"/>
        <s v="EJE DE FLECHA VIGO HILUX"/>
        <s v="CABEZOTE 4M40-T"/>
        <s v="CABEZOTE 4M40T"/>
      </sharedItems>
    </cacheField>
    <cacheField name="Codigo Proved" numFmtId="0">
      <sharedItems containsBlank="1" count="86">
        <s v=" DS-020 "/>
        <s v=" WPM-047VA"/>
        <s v=" WPT-111VA "/>
        <s v=" WPT-166V/WPTS-004 "/>
        <s v=" YSK-TA1168 "/>
        <s v="50SCRN34P-10"/>
        <s v="58SCRN37P"/>
        <s v="897112-9811"/>
        <s v="BMTS-037 "/>
        <s v="CM-008 "/>
        <s v="CM-014 "/>
        <s v="CM-019 "/>
        <s v="CM-311R "/>
        <s v="CMT-001"/>
        <s v="CMT-008"/>
        <s v="CMT-142 323200-11010"/>
        <s v="CMT-150 "/>
        <s v="CMTS-003"/>
        <s v="CRT-002 "/>
        <s v="CRT-008"/>
        <s v="CRT-046"/>
        <s v="CRTS-003"/>
        <s v="CS-035 "/>
        <s v="CSM-001"/>
        <s v="CSM-002"/>
        <s v="CST-003"/>
        <s v="CST-007"/>
        <s v="CTX-014 "/>
        <s v="CTX-062"/>
        <s v="CTX-064 "/>
        <s v="CTX-084 "/>
        <s v="CTX-088 "/>
        <s v="CTX-104 "/>
        <s v="CTX-124 "/>
        <s v="CTX-125 "/>
        <s v="CTX-149"/>
        <s v="CTX-166 "/>
        <s v="DM-014U"/>
        <s v="DM-035 "/>
        <s v="DN-004 "/>
        <s v="DN-027 "/>
        <s v="DN-047 "/>
        <s v="DN-063 "/>
        <s v="DN-073 "/>
        <s v="DS-023 "/>
        <s v="DT-036 "/>
        <s v="DT-064 "/>
        <s v="DT-072 "/>
        <s v="DT-123V"/>
        <s v="DT-124V "/>
        <s v="DT-628/DT-164U         "/>
        <s v="DTX-116 "/>
        <s v="DTX-133"/>
        <s v="DTX-146 "/>
        <s v="DZ-003 "/>
        <s v="FCT-070"/>
        <s v="FCT-074"/>
        <s v="KIT DE EMBRAGUE 4A"/>
        <s v="MFD004"/>
        <s v="NSC545"/>
        <s v="NSD036"/>
        <s v="NTK-245 "/>
        <s v="OPT-044 OPT-800"/>
        <s v="OPT-113"/>
        <s v="S-NSC652 "/>
        <s v="SZC517"/>
        <s v="TCT-003 OPT-P015"/>
        <s v="WPM-002A"/>
        <s v="WPM-055VA "/>
        <s v="WPM-068V  "/>
        <s v="WPN-001"/>
        <s v="WPN-054"/>
        <s v="WPN-096V"/>
        <s v="WPN-099V"/>
        <s v="WPN-100V"/>
        <s v="WPT-001A"/>
        <s v="WPT-015VA "/>
        <s v="WPT-018"/>
        <s v="WPT-078"/>
        <s v="WPT-106VA "/>
        <s v="WPT-106VA 16100-09080  "/>
        <s v="WPT-111VA "/>
        <s v="WPT-141/015 "/>
        <s v="YSK-TA1075 "/>
        <s v="YSK-TA1108 "/>
        <m/>
      </sharedItems>
    </cacheField>
    <cacheField name="Medida" numFmtId="0">
      <sharedItems containsBlank="1" count="45">
        <s v="200X140 20X22.3"/>
        <m/>
        <s v="202X128 236"/>
        <s v="227X147 264"/>
        <s v="186X125 222     "/>
        <s v="304X188 350"/>
        <s v="PLASTICO"/>
        <s v="13/16"/>
        <s v="218X148 247 "/>
        <s v="203X138 237"/>
        <s v="239X149 264"/>
        <s v="239X149 271"/>
        <s v="278X168 311"/>
        <s v="218X137 250"/>
        <s v="263X168 298"/>
        <s v="260X168 298"/>
        <s v="203X137 237    "/>
        <s v="200X130 20X22"/>
        <s v="225X150 23X26.2 "/>
        <s v="180X125 18X20.6 "/>
        <s v="190X132 18X20.6 "/>
        <s v="240X160 24X25.6 "/>
        <s v="250X160 24X25.6 "/>
        <s v="225X150 24X25.6"/>
        <s v="215X150 20X22.3 "/>
        <s v="224X150 21X29.8 "/>
        <s v="236X150 21X29.8"/>
        <s v="260X170 21X28.8 "/>
        <s v="200X140 21X24"/>
        <s v="212X140 21X24"/>
        <s v="275X175X 21X29 "/>
        <s v="275X175 14X32"/>
        <s v="260X170X21X29"/>
        <s v="184X127 20X22.4 "/>
        <s v="300X190 14X35.2 "/>
        <s v="240X160 280"/>
        <s v="240X150 24X25.6 "/>
        <s v="NAVARA 16VAL."/>
        <s v="250X160 280"/>
        <s v="200X140 247"/>
        <s v="21010-80G26/29 "/>
        <s v="AISIN/JAPON"/>
        <s v=" 16100-29415 "/>
        <s v="RESINA"/>
        <s v="30X72.5X29"/>
      </sharedItems>
    </cacheField>
    <cacheField name="Marca" numFmtId="0">
      <sharedItems containsBlank="1" count="21">
        <s v="AISIN/JAPON"/>
        <s v=" AISIN/JAPON"/>
        <s v=" AISIN/TAILANDI"/>
        <s v="YSK/TAIWAN"/>
        <s v="NACHI/JAPON"/>
        <s v="ADVICS/TAILANDI"/>
        <s v="AISIN/JAPON "/>
        <s v="TOMITA/CHINA"/>
        <s v="TOMITA/TAIWAN"/>
        <s v="EXEDY/JAPON"/>
        <s v="EXEDY/TAILANDIA "/>
        <s v="AISIN/JAPON     "/>
        <s v="TOMITA/CHINA    "/>
        <s v="AISIN/TAILANDIA "/>
        <s v="TOMITA/JAPON"/>
        <s v=" YSK/TAIWAN"/>
        <m/>
        <s v="NISTO/TAILANDIA"/>
        <s v=" TOMITA/CHINA"/>
        <s v=" TOYOTA/JAPON"/>
        <s v="CHINA"/>
      </sharedItems>
    </cacheField>
    <cacheField name="Costo" numFmtId="165">
      <sharedItems containsString="0" containsBlank="1" containsNumber="1" minValue="6.6" maxValue="263"/>
    </cacheField>
    <cacheField name="Ganancia" numFmtId="165">
      <sharedItems containsSemiMixedTypes="0" containsString="0" containsNumber="1" minValue="0" maxValue="78.899999999999991"/>
    </cacheField>
    <cacheField name="total" numFmtId="165">
      <sharedItems containsSemiMixedTypes="0" containsString="0" containsNumber="1" minValue="0" maxValue="341.9"/>
    </cacheField>
    <cacheField name="INV INICIAL" numFmtId="0">
      <sharedItems containsString="0" containsBlank="1" containsNumber="1" containsInteger="1" minValue="1" maxValue="20"/>
    </cacheField>
    <cacheField name="pedidos" numFmtId="0">
      <sharedItems containsString="0" containsBlank="1" containsNumber="1" containsInteger="1" minValue="1" maxValue="9"/>
    </cacheField>
    <cacheField name="inv real" numFmtId="0">
      <sharedItems containsString="0" containsBlank="1" containsNumber="1" containsInteger="1" minValue="-4" maxValue="20"/>
    </cacheField>
    <cacheField name="PEDIDOS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  <x v="0"/>
    <n v="22.4"/>
    <n v="6.72"/>
    <n v="29.119999999999997"/>
    <m/>
    <m/>
    <m/>
    <n v="1"/>
  </r>
  <r>
    <x v="1"/>
    <x v="1"/>
    <x v="1"/>
    <x v="1"/>
    <x v="1"/>
    <n v="23.8"/>
    <n v="7.14"/>
    <n v="30.94"/>
    <m/>
    <m/>
    <m/>
    <n v="1"/>
  </r>
  <r>
    <x v="2"/>
    <x v="2"/>
    <x v="2"/>
    <x v="1"/>
    <x v="0"/>
    <n v="18.75"/>
    <n v="5.625"/>
    <n v="24.375"/>
    <m/>
    <m/>
    <m/>
    <n v="1"/>
  </r>
  <r>
    <x v="3"/>
    <x v="3"/>
    <x v="3"/>
    <x v="1"/>
    <x v="2"/>
    <n v="33.96"/>
    <n v="10.188000000000001"/>
    <n v="44.148000000000003"/>
    <m/>
    <m/>
    <m/>
    <n v="1"/>
  </r>
  <r>
    <x v="4"/>
    <x v="4"/>
    <x v="4"/>
    <x v="1"/>
    <x v="3"/>
    <n v="25.9"/>
    <n v="7.77"/>
    <n v="33.67"/>
    <m/>
    <m/>
    <m/>
    <n v="1"/>
  </r>
  <r>
    <x v="5"/>
    <x v="5"/>
    <x v="5"/>
    <x v="1"/>
    <x v="4"/>
    <n v="9.9"/>
    <n v="2.97"/>
    <n v="12.870000000000001"/>
    <n v="6"/>
    <n v="2"/>
    <n v="4"/>
    <m/>
  </r>
  <r>
    <x v="6"/>
    <x v="6"/>
    <x v="6"/>
    <x v="1"/>
    <x v="4"/>
    <n v="16.5"/>
    <n v="4.95"/>
    <n v="21.45"/>
    <n v="2"/>
    <n v="1"/>
    <n v="1"/>
    <m/>
  </r>
  <r>
    <x v="7"/>
    <x v="7"/>
    <x v="7"/>
    <x v="1"/>
    <x v="0"/>
    <n v="116"/>
    <n v="34.799999999999997"/>
    <n v="150.80000000000001"/>
    <n v="4"/>
    <n v="2"/>
    <n v="2"/>
    <m/>
  </r>
  <r>
    <x v="8"/>
    <x v="8"/>
    <x v="8"/>
    <x v="1"/>
    <x v="0"/>
    <n v="51"/>
    <n v="15.299999999999999"/>
    <n v="66.3"/>
    <n v="5"/>
    <m/>
    <n v="5"/>
    <m/>
  </r>
  <r>
    <x v="9"/>
    <x v="9"/>
    <x v="9"/>
    <x v="2"/>
    <x v="5"/>
    <n v="27.85"/>
    <n v="8.3550000000000004"/>
    <n v="36.204999999999998"/>
    <n v="4"/>
    <n v="2"/>
    <n v="2"/>
    <m/>
  </r>
  <r>
    <x v="10"/>
    <x v="10"/>
    <x v="10"/>
    <x v="3"/>
    <x v="6"/>
    <n v="32.9"/>
    <n v="9.8699999999999992"/>
    <n v="42.769999999999996"/>
    <n v="2"/>
    <n v="2"/>
    <n v="0"/>
    <m/>
  </r>
  <r>
    <x v="11"/>
    <x v="11"/>
    <x v="11"/>
    <x v="4"/>
    <x v="0"/>
    <n v="20.8"/>
    <n v="6.24"/>
    <n v="27.04"/>
    <n v="4"/>
    <m/>
    <n v="4"/>
    <m/>
  </r>
  <r>
    <x v="12"/>
    <x v="12"/>
    <x v="12"/>
    <x v="5"/>
    <x v="7"/>
    <n v="126.35"/>
    <n v="37.904999999999994"/>
    <n v="164.255"/>
    <n v="4"/>
    <m/>
    <n v="4"/>
    <m/>
  </r>
  <r>
    <x v="13"/>
    <x v="13"/>
    <x v="13"/>
    <x v="1"/>
    <x v="0"/>
    <n v="20.3"/>
    <n v="6.09"/>
    <n v="26.39"/>
    <n v="6"/>
    <m/>
    <n v="6"/>
    <m/>
  </r>
  <r>
    <x v="14"/>
    <x v="14"/>
    <x v="14"/>
    <x v="1"/>
    <x v="6"/>
    <n v="30.5"/>
    <n v="9.15"/>
    <n v="39.65"/>
    <n v="14"/>
    <n v="5"/>
    <n v="9"/>
    <m/>
  </r>
  <r>
    <x v="15"/>
    <x v="15"/>
    <x v="15"/>
    <x v="1"/>
    <x v="6"/>
    <n v="22.6"/>
    <n v="6.78"/>
    <n v="29.380000000000003"/>
    <n v="4"/>
    <m/>
    <n v="4"/>
    <n v="1"/>
  </r>
  <r>
    <x v="16"/>
    <x v="16"/>
    <x v="16"/>
    <x v="1"/>
    <x v="0"/>
    <n v="22.83"/>
    <n v="6.8489999999999993"/>
    <n v="29.678999999999998"/>
    <m/>
    <m/>
    <n v="0"/>
    <n v="1"/>
  </r>
  <r>
    <x v="17"/>
    <x v="17"/>
    <x v="17"/>
    <x v="6"/>
    <x v="0"/>
    <n v="20.3"/>
    <n v="6.09"/>
    <n v="26.39"/>
    <n v="5"/>
    <n v="4"/>
    <n v="1"/>
    <m/>
  </r>
  <r>
    <x v="18"/>
    <x v="18"/>
    <x v="18"/>
    <x v="7"/>
    <x v="0"/>
    <n v="11.3"/>
    <n v="3.39"/>
    <n v="14.690000000000001"/>
    <n v="3"/>
    <n v="3"/>
    <n v="0"/>
    <m/>
  </r>
  <r>
    <x v="19"/>
    <x v="19"/>
    <x v="19"/>
    <x v="1"/>
    <x v="0"/>
    <n v="17"/>
    <n v="5.0999999999999996"/>
    <n v="22.1"/>
    <n v="2"/>
    <m/>
    <n v="2"/>
    <m/>
  </r>
  <r>
    <x v="20"/>
    <x v="20"/>
    <x v="20"/>
    <x v="1"/>
    <x v="0"/>
    <n v="17.100000000000001"/>
    <n v="5.13"/>
    <n v="22.23"/>
    <n v="4"/>
    <m/>
    <n v="4"/>
    <m/>
  </r>
  <r>
    <x v="21"/>
    <x v="21"/>
    <x v="21"/>
    <x v="1"/>
    <x v="0"/>
    <n v="17.82"/>
    <n v="5.3460000000000001"/>
    <n v="23.166"/>
    <n v="6"/>
    <n v="2"/>
    <n v="4"/>
    <m/>
  </r>
  <r>
    <x v="22"/>
    <x v="22"/>
    <x v="22"/>
    <x v="8"/>
    <x v="1"/>
    <n v="37.4"/>
    <n v="11.219999999999999"/>
    <n v="48.62"/>
    <m/>
    <m/>
    <n v="0"/>
    <n v="1"/>
  </r>
  <r>
    <x v="23"/>
    <x v="23"/>
    <x v="23"/>
    <x v="1"/>
    <x v="8"/>
    <n v="65.400000000000006"/>
    <n v="19.62"/>
    <n v="85.02000000000001"/>
    <n v="1"/>
    <m/>
    <n v="1"/>
    <m/>
  </r>
  <r>
    <x v="24"/>
    <x v="24"/>
    <x v="24"/>
    <x v="1"/>
    <x v="9"/>
    <n v="120.3"/>
    <n v="36.089999999999996"/>
    <n v="156.38999999999999"/>
    <n v="5"/>
    <n v="3"/>
    <n v="2"/>
    <m/>
  </r>
  <r>
    <x v="25"/>
    <x v="25"/>
    <x v="25"/>
    <x v="1"/>
    <x v="10"/>
    <n v="89.34"/>
    <n v="26.802"/>
    <n v="116.142"/>
    <n v="4"/>
    <m/>
    <n v="4"/>
    <m/>
  </r>
  <r>
    <x v="26"/>
    <x v="26"/>
    <x v="26"/>
    <x v="1"/>
    <x v="9"/>
    <n v="23.5"/>
    <n v="7.05"/>
    <n v="30.55"/>
    <n v="3"/>
    <m/>
    <n v="3"/>
    <m/>
  </r>
  <r>
    <x v="27"/>
    <x v="27"/>
    <x v="27"/>
    <x v="9"/>
    <x v="0"/>
    <n v="20.9"/>
    <n v="6.27"/>
    <n v="27.169999999999998"/>
    <n v="4"/>
    <n v="2"/>
    <n v="2"/>
    <m/>
  </r>
  <r>
    <x v="28"/>
    <x v="28"/>
    <x v="28"/>
    <x v="10"/>
    <x v="0"/>
    <n v="23.8"/>
    <n v="7.14"/>
    <n v="30.94"/>
    <n v="3"/>
    <n v="1"/>
    <n v="2"/>
    <m/>
  </r>
  <r>
    <x v="29"/>
    <x v="29"/>
    <x v="29"/>
    <x v="11"/>
    <x v="0"/>
    <n v="32.42"/>
    <n v="9.7260000000000009"/>
    <n v="42.146000000000001"/>
    <n v="4"/>
    <m/>
    <n v="4"/>
    <m/>
  </r>
  <r>
    <x v="30"/>
    <x v="30"/>
    <x v="30"/>
    <x v="12"/>
    <x v="0"/>
    <n v="43.98"/>
    <n v="13.193999999999999"/>
    <n v="57.173999999999992"/>
    <n v="3"/>
    <n v="1"/>
    <n v="2"/>
    <m/>
  </r>
  <r>
    <x v="31"/>
    <x v="31"/>
    <x v="31"/>
    <x v="13"/>
    <x v="0"/>
    <n v="25.5"/>
    <n v="7.6499999999999995"/>
    <n v="33.15"/>
    <n v="2"/>
    <m/>
    <n v="2"/>
    <m/>
  </r>
  <r>
    <x v="32"/>
    <x v="32"/>
    <x v="32"/>
    <x v="14"/>
    <x v="0"/>
    <n v="59.67"/>
    <n v="17.901"/>
    <n v="77.570999999999998"/>
    <n v="3"/>
    <n v="1"/>
    <n v="2"/>
    <m/>
  </r>
  <r>
    <x v="33"/>
    <x v="33"/>
    <x v="33"/>
    <x v="15"/>
    <x v="6"/>
    <n v="65.709999999999994"/>
    <n v="19.712999999999997"/>
    <n v="85.422999999999988"/>
    <n v="4"/>
    <n v="3"/>
    <n v="1"/>
    <n v="1"/>
  </r>
  <r>
    <x v="34"/>
    <x v="34"/>
    <x v="34"/>
    <x v="14"/>
    <x v="0"/>
    <n v="63"/>
    <n v="18.899999999999999"/>
    <n v="81.900000000000006"/>
    <n v="5"/>
    <n v="5"/>
    <n v="0"/>
    <m/>
  </r>
  <r>
    <x v="35"/>
    <x v="35"/>
    <x v="35"/>
    <x v="13"/>
    <x v="0"/>
    <n v="41.7"/>
    <n v="12.51"/>
    <n v="54.21"/>
    <m/>
    <m/>
    <n v="0"/>
    <m/>
  </r>
  <r>
    <x v="36"/>
    <x v="36"/>
    <x v="36"/>
    <x v="16"/>
    <x v="0"/>
    <n v="25.2"/>
    <n v="7.56"/>
    <n v="32.76"/>
    <n v="1"/>
    <n v="1"/>
    <n v="0"/>
    <m/>
  </r>
  <r>
    <x v="37"/>
    <x v="37"/>
    <x v="37"/>
    <x v="17"/>
    <x v="0"/>
    <n v="21.25"/>
    <n v="6.375"/>
    <n v="27.625"/>
    <n v="8"/>
    <n v="6"/>
    <n v="2"/>
    <m/>
  </r>
  <r>
    <x v="38"/>
    <x v="38"/>
    <x v="38"/>
    <x v="18"/>
    <x v="9"/>
    <n v="25.4"/>
    <n v="7.6199999999999992"/>
    <n v="33.019999999999996"/>
    <n v="8"/>
    <m/>
    <n v="8"/>
    <m/>
  </r>
  <r>
    <x v="39"/>
    <x v="39"/>
    <x v="39"/>
    <x v="19"/>
    <x v="0"/>
    <n v="15.06"/>
    <n v="4.5179999999999998"/>
    <n v="19.577999999999999"/>
    <n v="15"/>
    <n v="5"/>
    <n v="10"/>
    <m/>
  </r>
  <r>
    <x v="40"/>
    <x v="40"/>
    <x v="40"/>
    <x v="20"/>
    <x v="0"/>
    <n v="18.100000000000001"/>
    <n v="5.4300000000000006"/>
    <n v="23.53"/>
    <n v="8"/>
    <n v="4"/>
    <n v="4"/>
    <m/>
  </r>
  <r>
    <x v="41"/>
    <x v="41"/>
    <x v="41"/>
    <x v="21"/>
    <x v="0"/>
    <n v="24.5"/>
    <n v="7.35"/>
    <n v="31.85"/>
    <n v="20"/>
    <m/>
    <n v="20"/>
    <m/>
  </r>
  <r>
    <x v="42"/>
    <x v="42"/>
    <x v="42"/>
    <x v="22"/>
    <x v="0"/>
    <n v="33.799999999999997"/>
    <n v="10.139999999999999"/>
    <n v="43.94"/>
    <n v="12"/>
    <m/>
    <n v="12"/>
    <m/>
  </r>
  <r>
    <x v="43"/>
    <x v="43"/>
    <x v="43"/>
    <x v="23"/>
    <x v="0"/>
    <n v="19.3"/>
    <n v="5.79"/>
    <n v="25.09"/>
    <n v="12"/>
    <m/>
    <n v="12"/>
    <m/>
  </r>
  <r>
    <x v="44"/>
    <x v="44"/>
    <x v="44"/>
    <x v="24"/>
    <x v="0"/>
    <n v="21.6"/>
    <n v="6.48"/>
    <n v="28.080000000000002"/>
    <m/>
    <m/>
    <m/>
    <n v="1"/>
  </r>
  <r>
    <x v="45"/>
    <x v="45"/>
    <x v="45"/>
    <x v="25"/>
    <x v="11"/>
    <n v="19.100000000000001"/>
    <n v="5.73"/>
    <n v="24.830000000000002"/>
    <n v="2"/>
    <m/>
    <n v="2"/>
    <m/>
  </r>
  <r>
    <x v="46"/>
    <x v="46"/>
    <x v="46"/>
    <x v="26"/>
    <x v="11"/>
    <n v="31.9"/>
    <n v="9.5699999999999985"/>
    <n v="41.47"/>
    <n v="3"/>
    <m/>
    <n v="3"/>
    <m/>
  </r>
  <r>
    <x v="47"/>
    <x v="47"/>
    <x v="47"/>
    <x v="27"/>
    <x v="0"/>
    <n v="34.9"/>
    <n v="10.469999999999999"/>
    <n v="45.37"/>
    <n v="5"/>
    <n v="9"/>
    <n v="-4"/>
    <m/>
  </r>
  <r>
    <x v="48"/>
    <x v="48"/>
    <x v="48"/>
    <x v="28"/>
    <x v="0"/>
    <n v="15.5"/>
    <n v="4.6499999999999995"/>
    <n v="20.149999999999999"/>
    <n v="10"/>
    <m/>
    <n v="10"/>
    <m/>
  </r>
  <r>
    <x v="49"/>
    <x v="49"/>
    <x v="49"/>
    <x v="29"/>
    <x v="0"/>
    <n v="19.2"/>
    <n v="5.76"/>
    <n v="24.96"/>
    <n v="6"/>
    <m/>
    <n v="6"/>
    <m/>
  </r>
  <r>
    <x v="50"/>
    <x v="50"/>
    <x v="50"/>
    <x v="1"/>
    <x v="11"/>
    <n v="57.37"/>
    <n v="17.210999999999999"/>
    <n v="74.580999999999989"/>
    <n v="6"/>
    <n v="4"/>
    <n v="2"/>
    <m/>
  </r>
  <r>
    <x v="51"/>
    <x v="51"/>
    <x v="51"/>
    <x v="30"/>
    <x v="11"/>
    <n v="54.7"/>
    <n v="16.41"/>
    <n v="71.11"/>
    <n v="8"/>
    <n v="4"/>
    <n v="4"/>
    <m/>
  </r>
  <r>
    <x v="52"/>
    <x v="52"/>
    <x v="52"/>
    <x v="31"/>
    <x v="11"/>
    <n v="58.9"/>
    <n v="17.669999999999998"/>
    <n v="76.569999999999993"/>
    <n v="12"/>
    <n v="3"/>
    <n v="9"/>
    <m/>
  </r>
  <r>
    <x v="53"/>
    <x v="53"/>
    <x v="53"/>
    <x v="32"/>
    <x v="11"/>
    <n v="54.3"/>
    <n v="16.29"/>
    <n v="70.59"/>
    <n v="4"/>
    <n v="2"/>
    <n v="2"/>
    <m/>
  </r>
  <r>
    <x v="54"/>
    <x v="54"/>
    <x v="54"/>
    <x v="33"/>
    <x v="6"/>
    <n v="13.65"/>
    <n v="4.0949999999999998"/>
    <n v="17.745000000000001"/>
    <n v="8"/>
    <n v="2"/>
    <n v="6"/>
    <m/>
  </r>
  <r>
    <x v="55"/>
    <x v="55"/>
    <x v="55"/>
    <x v="1"/>
    <x v="0"/>
    <n v="53.3"/>
    <n v="15.989999999999998"/>
    <n v="69.289999999999992"/>
    <n v="10"/>
    <m/>
    <n v="10"/>
    <m/>
  </r>
  <r>
    <x v="56"/>
    <x v="56"/>
    <x v="56"/>
    <x v="1"/>
    <x v="0"/>
    <n v="46.9"/>
    <n v="14.069999999999999"/>
    <n v="60.97"/>
    <n v="10"/>
    <m/>
    <n v="10"/>
    <m/>
  </r>
  <r>
    <x v="57"/>
    <x v="57"/>
    <x v="57"/>
    <x v="1"/>
    <x v="0"/>
    <n v="52"/>
    <n v="15.6"/>
    <n v="67.599999999999994"/>
    <n v="4"/>
    <n v="1"/>
    <n v="3"/>
    <m/>
  </r>
  <r>
    <x v="58"/>
    <x v="58"/>
    <x v="58"/>
    <x v="34"/>
    <x v="0"/>
    <n v="108"/>
    <n v="32.4"/>
    <n v="140.4"/>
    <n v="10"/>
    <n v="2"/>
    <n v="8"/>
    <m/>
  </r>
  <r>
    <x v="59"/>
    <x v="59"/>
    <x v="59"/>
    <x v="35"/>
    <x v="0"/>
    <n v="49.5"/>
    <n v="14.85"/>
    <n v="64.349999999999994"/>
    <n v="2"/>
    <n v="1"/>
    <n v="1"/>
    <m/>
  </r>
  <r>
    <x v="60"/>
    <x v="60"/>
    <x v="60"/>
    <x v="36"/>
    <x v="6"/>
    <n v="25.4"/>
    <n v="7.6199999999999992"/>
    <n v="33.019999999999996"/>
    <n v="2"/>
    <n v="1"/>
    <n v="1"/>
    <m/>
  </r>
  <r>
    <x v="61"/>
    <x v="61"/>
    <x v="61"/>
    <x v="37"/>
    <x v="0"/>
    <n v="132.1"/>
    <n v="39.629999999999995"/>
    <n v="171.73"/>
    <n v="4"/>
    <m/>
    <n v="4"/>
    <m/>
  </r>
  <r>
    <x v="62"/>
    <x v="62"/>
    <x v="62"/>
    <x v="1"/>
    <x v="0"/>
    <n v="31.62"/>
    <n v="9.4860000000000007"/>
    <n v="41.106000000000002"/>
    <n v="2"/>
    <n v="4"/>
    <n v="-2"/>
    <m/>
  </r>
  <r>
    <x v="63"/>
    <x v="63"/>
    <x v="63"/>
    <x v="1"/>
    <x v="0"/>
    <n v="32.4"/>
    <n v="9.7199999999999989"/>
    <n v="42.12"/>
    <n v="2"/>
    <n v="2"/>
    <n v="0"/>
    <m/>
  </r>
  <r>
    <x v="64"/>
    <x v="64"/>
    <x v="64"/>
    <x v="38"/>
    <x v="0"/>
    <n v="74.41"/>
    <n v="22.322999999999997"/>
    <n v="96.73299999999999"/>
    <n v="1"/>
    <n v="1"/>
    <n v="0"/>
    <m/>
  </r>
  <r>
    <x v="65"/>
    <x v="65"/>
    <x v="65"/>
    <x v="39"/>
    <x v="9"/>
    <n v="22.3"/>
    <n v="6.69"/>
    <n v="28.990000000000002"/>
    <m/>
    <m/>
    <n v="0"/>
    <n v="1"/>
  </r>
  <r>
    <x v="66"/>
    <x v="66"/>
    <x v="66"/>
    <x v="1"/>
    <x v="6"/>
    <n v="90.7"/>
    <n v="27.21"/>
    <n v="117.91"/>
    <n v="2"/>
    <m/>
    <n v="2"/>
    <m/>
  </r>
  <r>
    <x v="67"/>
    <x v="67"/>
    <x v="67"/>
    <x v="1"/>
    <x v="0"/>
    <n v="29.3"/>
    <n v="8.7899999999999991"/>
    <n v="38.090000000000003"/>
    <n v="2"/>
    <m/>
    <n v="2"/>
    <m/>
  </r>
  <r>
    <x v="68"/>
    <x v="68"/>
    <x v="68"/>
    <x v="1"/>
    <x v="0"/>
    <n v="18.8"/>
    <n v="5.64"/>
    <n v="24.44"/>
    <n v="4"/>
    <m/>
    <n v="4"/>
    <m/>
  </r>
  <r>
    <x v="69"/>
    <x v="69"/>
    <x v="69"/>
    <x v="1"/>
    <x v="0"/>
    <n v="25.4"/>
    <n v="7.6199999999999992"/>
    <n v="33.019999999999996"/>
    <n v="2"/>
    <m/>
    <n v="2"/>
    <m/>
  </r>
  <r>
    <x v="70"/>
    <x v="70"/>
    <x v="70"/>
    <x v="1"/>
    <x v="12"/>
    <n v="14.83"/>
    <n v="4.4489999999999998"/>
    <n v="19.279"/>
    <n v="12"/>
    <n v="4"/>
    <n v="8"/>
    <m/>
  </r>
  <r>
    <x v="71"/>
    <x v="71"/>
    <x v="71"/>
    <x v="40"/>
    <x v="7"/>
    <n v="53.3"/>
    <n v="15.989999999999998"/>
    <n v="69.289999999999992"/>
    <n v="2"/>
    <m/>
    <n v="2"/>
    <m/>
  </r>
  <r>
    <x v="72"/>
    <x v="72"/>
    <x v="72"/>
    <x v="41"/>
    <x v="0"/>
    <n v="20.6"/>
    <n v="6.1800000000000006"/>
    <n v="26.78"/>
    <n v="4"/>
    <n v="2"/>
    <n v="2"/>
    <m/>
  </r>
  <r>
    <x v="73"/>
    <x v="73"/>
    <x v="73"/>
    <x v="1"/>
    <x v="13"/>
    <n v="20.8"/>
    <n v="6.24"/>
    <n v="27.04"/>
    <n v="5"/>
    <n v="2"/>
    <n v="3"/>
    <m/>
  </r>
  <r>
    <x v="74"/>
    <x v="74"/>
    <x v="74"/>
    <x v="1"/>
    <x v="0"/>
    <n v="23.6"/>
    <n v="7.08"/>
    <n v="30.68"/>
    <n v="2"/>
    <m/>
    <n v="2"/>
    <m/>
  </r>
  <r>
    <x v="75"/>
    <x v="75"/>
    <x v="75"/>
    <x v="1"/>
    <x v="0"/>
    <n v="18.13"/>
    <n v="5.4389999999999992"/>
    <n v="23.568999999999999"/>
    <n v="15"/>
    <n v="3"/>
    <n v="12"/>
    <m/>
  </r>
  <r>
    <x v="76"/>
    <x v="76"/>
    <x v="76"/>
    <x v="1"/>
    <x v="0"/>
    <n v="34.81"/>
    <n v="10.443"/>
    <n v="45.253"/>
    <m/>
    <m/>
    <m/>
    <n v="1"/>
  </r>
  <r>
    <x v="77"/>
    <x v="77"/>
    <x v="77"/>
    <x v="1"/>
    <x v="0"/>
    <n v="16.8"/>
    <n v="5.04"/>
    <n v="21.84"/>
    <n v="2"/>
    <m/>
    <n v="2"/>
    <m/>
  </r>
  <r>
    <x v="78"/>
    <x v="78"/>
    <x v="78"/>
    <x v="1"/>
    <x v="0"/>
    <n v="17.7"/>
    <n v="5.31"/>
    <n v="23.009999999999998"/>
    <n v="2"/>
    <n v="1"/>
    <n v="1"/>
    <m/>
  </r>
  <r>
    <x v="79"/>
    <x v="79"/>
    <x v="79"/>
    <x v="42"/>
    <x v="0"/>
    <n v="21.35"/>
    <n v="6.4050000000000002"/>
    <n v="27.755000000000003"/>
    <m/>
    <m/>
    <m/>
    <n v="1"/>
  </r>
  <r>
    <x v="80"/>
    <x v="80"/>
    <x v="80"/>
    <x v="1"/>
    <x v="13"/>
    <n v="21.35"/>
    <n v="6.4050000000000002"/>
    <n v="27.755000000000003"/>
    <n v="4"/>
    <m/>
    <n v="4"/>
    <m/>
  </r>
  <r>
    <x v="81"/>
    <x v="81"/>
    <x v="81"/>
    <x v="1"/>
    <x v="0"/>
    <n v="18.75"/>
    <n v="5.625"/>
    <n v="24.375"/>
    <n v="4"/>
    <n v="4"/>
    <n v="0"/>
    <m/>
  </r>
  <r>
    <x v="82"/>
    <x v="82"/>
    <x v="82"/>
    <x v="43"/>
    <x v="14"/>
    <n v="41.6"/>
    <n v="12.48"/>
    <n v="54.08"/>
    <n v="20"/>
    <n v="3"/>
    <n v="17"/>
    <m/>
  </r>
  <r>
    <x v="83"/>
    <x v="83"/>
    <x v="83"/>
    <x v="1"/>
    <x v="15"/>
    <n v="28.14"/>
    <n v="8.4420000000000002"/>
    <n v="36.582000000000001"/>
    <m/>
    <m/>
    <m/>
    <n v="1"/>
  </r>
  <r>
    <x v="84"/>
    <x v="84"/>
    <x v="84"/>
    <x v="1"/>
    <x v="3"/>
    <n v="24.7"/>
    <n v="7.4099999999999993"/>
    <n v="32.11"/>
    <m/>
    <m/>
    <m/>
    <n v="1"/>
  </r>
  <r>
    <x v="85"/>
    <x v="85"/>
    <x v="85"/>
    <x v="1"/>
    <x v="16"/>
    <m/>
    <n v="0"/>
    <n v="0"/>
    <m/>
    <m/>
    <m/>
    <m/>
  </r>
  <r>
    <x v="86"/>
    <x v="86"/>
    <x v="85"/>
    <x v="1"/>
    <x v="0"/>
    <n v="263"/>
    <n v="78.899999999999991"/>
    <n v="341.9"/>
    <n v="4"/>
    <m/>
    <n v="4"/>
    <m/>
  </r>
  <r>
    <x v="87"/>
    <x v="87"/>
    <x v="85"/>
    <x v="1"/>
    <x v="17"/>
    <n v="6.82"/>
    <n v="2.0459999999999998"/>
    <n v="8.8659999999999997"/>
    <n v="6"/>
    <m/>
    <n v="6"/>
    <m/>
  </r>
  <r>
    <x v="88"/>
    <x v="88"/>
    <x v="85"/>
    <x v="1"/>
    <x v="17"/>
    <n v="6.6"/>
    <n v="1.9799999999999998"/>
    <n v="8.58"/>
    <n v="2"/>
    <m/>
    <n v="2"/>
    <m/>
  </r>
  <r>
    <x v="89"/>
    <x v="83"/>
    <x v="85"/>
    <x v="1"/>
    <x v="18"/>
    <n v="23.97"/>
    <n v="7.1909999999999998"/>
    <n v="31.160999999999998"/>
    <m/>
    <m/>
    <m/>
    <n v="1"/>
  </r>
  <r>
    <x v="90"/>
    <x v="89"/>
    <x v="85"/>
    <x v="1"/>
    <x v="7"/>
    <n v="18.5"/>
    <n v="5.55"/>
    <n v="24.05"/>
    <m/>
    <m/>
    <m/>
    <n v="1"/>
  </r>
  <r>
    <x v="91"/>
    <x v="90"/>
    <x v="85"/>
    <x v="1"/>
    <x v="19"/>
    <n v="48.15"/>
    <n v="14.444999999999999"/>
    <n v="62.594999999999999"/>
    <m/>
    <m/>
    <m/>
    <n v="1"/>
  </r>
  <r>
    <x v="92"/>
    <x v="91"/>
    <x v="85"/>
    <x v="1"/>
    <x v="18"/>
    <n v="18.5"/>
    <n v="5.55"/>
    <n v="24.05"/>
    <m/>
    <m/>
    <m/>
    <n v="1"/>
  </r>
  <r>
    <x v="93"/>
    <x v="92"/>
    <x v="85"/>
    <x v="1"/>
    <x v="11"/>
    <n v="16.600000000000001"/>
    <n v="4.9800000000000004"/>
    <n v="21.580000000000002"/>
    <n v="6"/>
    <m/>
    <n v="6"/>
    <m/>
  </r>
  <r>
    <x v="94"/>
    <x v="93"/>
    <x v="85"/>
    <x v="44"/>
    <x v="7"/>
    <n v="51.6"/>
    <n v="15.48"/>
    <n v="67.08"/>
    <n v="20"/>
    <n v="4"/>
    <n v="16"/>
    <m/>
  </r>
  <r>
    <x v="95"/>
    <x v="94"/>
    <x v="85"/>
    <x v="1"/>
    <x v="7"/>
    <n v="192"/>
    <n v="57.599999999999994"/>
    <n v="249.6"/>
    <n v="4"/>
    <m/>
    <n v="4"/>
    <m/>
  </r>
  <r>
    <x v="96"/>
    <x v="95"/>
    <x v="85"/>
    <x v="1"/>
    <x v="20"/>
    <m/>
    <n v="0"/>
    <n v="0"/>
    <n v="4"/>
    <n v="4"/>
    <n v="0"/>
    <m/>
  </r>
  <r>
    <x v="97"/>
    <x v="85"/>
    <x v="85"/>
    <x v="1"/>
    <x v="16"/>
    <m/>
    <n v="0"/>
    <n v="0"/>
    <m/>
    <m/>
    <m/>
    <m/>
  </r>
  <r>
    <x v="97"/>
    <x v="85"/>
    <x v="85"/>
    <x v="1"/>
    <x v="16"/>
    <m/>
    <n v="0"/>
    <n v="0"/>
    <m/>
    <m/>
    <m/>
    <m/>
  </r>
  <r>
    <x v="97"/>
    <x v="85"/>
    <x v="85"/>
    <x v="1"/>
    <x v="16"/>
    <m/>
    <n v="0"/>
    <n v="0"/>
    <m/>
    <m/>
    <m/>
    <m/>
  </r>
  <r>
    <x v="97"/>
    <x v="85"/>
    <x v="85"/>
    <x v="1"/>
    <x v="16"/>
    <m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B5DC-12BB-4F00-B8AE-AAEBF0F478B9}" name="TablaDinámica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5" firstHeaderRow="1" firstDataRow="1" firstDataCol="1"/>
  <pivotFields count="12">
    <pivotField showAll="0">
      <items count="99">
        <item x="85"/>
        <item x="76"/>
        <item x="22"/>
        <item x="86"/>
        <item x="66"/>
        <item x="87"/>
        <item x="88"/>
        <item x="69"/>
        <item x="89"/>
        <item x="83"/>
        <item x="90"/>
        <item x="4"/>
        <item x="91"/>
        <item x="92"/>
        <item x="84"/>
        <item x="62"/>
        <item x="63"/>
        <item x="79"/>
        <item x="3"/>
        <item x="82"/>
        <item x="81"/>
        <item x="2"/>
        <item x="80"/>
        <item x="75"/>
        <item x="77"/>
        <item x="78"/>
        <item x="56"/>
        <item x="55"/>
        <item x="72"/>
        <item x="70"/>
        <item x="71"/>
        <item x="74"/>
        <item x="73"/>
        <item x="65"/>
        <item x="44"/>
        <item x="0"/>
        <item x="60"/>
        <item x="41"/>
        <item x="40"/>
        <item x="42"/>
        <item x="39"/>
        <item x="43"/>
        <item x="59"/>
        <item x="64"/>
        <item x="33"/>
        <item x="27"/>
        <item x="35"/>
        <item x="31"/>
        <item x="28"/>
        <item x="29"/>
        <item x="34"/>
        <item x="30"/>
        <item x="36"/>
        <item x="32"/>
        <item x="5"/>
        <item x="6"/>
        <item x="50"/>
        <item x="48"/>
        <item x="49"/>
        <item x="57"/>
        <item x="45"/>
        <item x="53"/>
        <item x="47"/>
        <item x="46"/>
        <item x="52"/>
        <item x="51"/>
        <item x="93"/>
        <item x="14"/>
        <item x="17"/>
        <item x="15"/>
        <item x="13"/>
        <item x="16"/>
        <item x="21"/>
        <item x="18"/>
        <item x="19"/>
        <item x="20"/>
        <item x="94"/>
        <item x="8"/>
        <item x="7"/>
        <item x="23"/>
        <item x="24"/>
        <item x="25"/>
        <item x="26"/>
        <item x="67"/>
        <item x="68"/>
        <item x="54"/>
        <item x="11"/>
        <item x="9"/>
        <item x="37"/>
        <item x="10"/>
        <item x="38"/>
        <item x="1"/>
        <item x="95"/>
        <item x="96"/>
        <item x="58"/>
        <item x="12"/>
        <item x="61"/>
        <item x="97"/>
        <item t="default"/>
      </items>
    </pivotField>
    <pivotField showAll="0">
      <items count="97">
        <item x="4"/>
        <item x="89"/>
        <item x="83"/>
        <item x="91"/>
        <item x="3"/>
        <item x="2"/>
        <item x="1"/>
        <item x="0"/>
        <item x="22"/>
        <item x="6"/>
        <item x="5"/>
        <item x="92"/>
        <item x="87"/>
        <item x="88"/>
        <item x="62"/>
        <item x="63"/>
        <item x="90"/>
        <item x="84"/>
        <item x="80"/>
        <item x="82"/>
        <item x="76"/>
        <item x="81"/>
        <item x="79"/>
        <item x="75"/>
        <item x="77"/>
        <item x="67"/>
        <item x="69"/>
        <item x="78"/>
        <item x="68"/>
        <item x="70"/>
        <item x="72"/>
        <item x="71"/>
        <item x="74"/>
        <item x="73"/>
        <item x="8"/>
        <item x="95"/>
        <item x="94"/>
        <item x="86"/>
        <item x="66"/>
        <item x="7"/>
        <item x="18"/>
        <item x="20"/>
        <item x="21"/>
        <item x="19"/>
        <item x="16"/>
        <item x="14"/>
        <item x="17"/>
        <item x="15"/>
        <item x="13"/>
        <item x="51"/>
        <item x="45"/>
        <item x="46"/>
        <item x="48"/>
        <item x="49"/>
        <item x="37"/>
        <item x="58"/>
        <item x="39"/>
        <item x="47"/>
        <item x="40"/>
        <item x="52"/>
        <item x="44"/>
        <item x="54"/>
        <item x="38"/>
        <item x="50"/>
        <item x="53"/>
        <item x="60"/>
        <item x="43"/>
        <item x="41"/>
        <item x="42"/>
        <item x="93"/>
        <item x="56"/>
        <item x="55"/>
        <item x="61"/>
        <item x="25"/>
        <item x="26"/>
        <item x="24"/>
        <item x="23"/>
        <item x="57"/>
        <item x="30"/>
        <item x="33"/>
        <item x="34"/>
        <item x="32"/>
        <item x="28"/>
        <item x="29"/>
        <item x="27"/>
        <item x="31"/>
        <item x="12"/>
        <item x="10"/>
        <item x="9"/>
        <item x="65"/>
        <item x="11"/>
        <item x="64"/>
        <item x="36"/>
        <item x="59"/>
        <item x="35"/>
        <item x="85"/>
        <item t="default"/>
      </items>
    </pivotField>
    <pivotField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>
      <items count="46">
        <item x="42"/>
        <item x="7"/>
        <item x="19"/>
        <item x="33"/>
        <item x="4"/>
        <item x="20"/>
        <item x="17"/>
        <item x="0"/>
        <item x="28"/>
        <item x="39"/>
        <item x="2"/>
        <item x="16"/>
        <item x="9"/>
        <item x="40"/>
        <item x="29"/>
        <item x="24"/>
        <item x="13"/>
        <item x="8"/>
        <item x="25"/>
        <item x="18"/>
        <item x="23"/>
        <item x="3"/>
        <item x="26"/>
        <item x="10"/>
        <item x="11"/>
        <item x="36"/>
        <item x="21"/>
        <item x="35"/>
        <item x="22"/>
        <item x="38"/>
        <item x="15"/>
        <item x="27"/>
        <item x="32"/>
        <item x="14"/>
        <item x="31"/>
        <item x="30"/>
        <item x="12"/>
        <item x="34"/>
        <item x="5"/>
        <item x="44"/>
        <item x="41"/>
        <item x="37"/>
        <item x="6"/>
        <item x="43"/>
        <item x="1"/>
        <item t="default"/>
      </items>
    </pivotField>
    <pivotField axis="axisRow" showAll="0">
      <items count="22">
        <item x="1"/>
        <item x="2"/>
        <item x="18"/>
        <item x="19"/>
        <item x="15"/>
        <item x="5"/>
        <item x="0"/>
        <item x="6"/>
        <item x="11"/>
        <item x="13"/>
        <item x="20"/>
        <item x="9"/>
        <item x="10"/>
        <item x="4"/>
        <item x="17"/>
        <item x="7"/>
        <item x="12"/>
        <item x="14"/>
        <item x="8"/>
        <item x="3"/>
        <item x="16"/>
        <item t="default"/>
      </items>
    </pivotField>
    <pivotField dataField="1" showAll="0"/>
    <pivotField numFmtId="165" showAll="0"/>
    <pivotField numFmtId="165" showAll="0"/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osto" fld="5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AF9FF-21D9-43DE-A152-0DD7E51AE18F}" name="Tabla1" displayName="Tabla1" ref="A1:L53" totalsRowShown="0">
  <autoFilter ref="A1:L53" xr:uid="{A3A7F7B3-81E9-452E-8E89-92BDB9559E1E}"/>
  <tableColumns count="12">
    <tableColumn id="1" xr3:uid="{587858FB-2F2C-4C28-8C31-A6308DF442F2}" name="codigo"/>
    <tableColumn id="2" xr3:uid="{D7C08A12-69DF-42E9-BAFD-042FCF75451A}" name="descripcion"/>
    <tableColumn id="3" xr3:uid="{54D21E48-BFB9-4431-9E3A-49A9CA2FD737}" name="Codigo Proved"/>
    <tableColumn id="4" xr3:uid="{5305DE6A-B989-41FA-BC1C-A1DED723A1DE}" name="Medida"/>
    <tableColumn id="5" xr3:uid="{8BC39659-8C93-4A2B-B1B5-0ACD35CD801E}" name="Marca"/>
    <tableColumn id="6" xr3:uid="{72A42C7D-AE43-43A5-9F5B-92ADE2191F9A}" name="Costo"/>
    <tableColumn id="7" xr3:uid="{838F7E54-93B4-4390-BBB4-F307DC8021F4}" name="Ganancia"/>
    <tableColumn id="8" xr3:uid="{167C3632-C477-4906-AB74-23AD20EB926E}" name="total"/>
    <tableColumn id="9" xr3:uid="{B53E9683-10C5-4569-B96E-9ADDFB7F25A8}" name="INV INICIAL"/>
    <tableColumn id="10" xr3:uid="{2847D278-68CB-407F-BC05-9D9F7C95E6D9}" name="pedidos"/>
    <tableColumn id="11" xr3:uid="{50320FF0-0A87-4874-917A-BF3FE4E3D55D}" name="inv real"/>
    <tableColumn id="12" xr3:uid="{8A0B1239-ED0B-47BC-A813-213F1B50E0C7}" name="PEDIDO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25E1-F8D0-4640-AC50-FFC9C24FFB23}">
  <dimension ref="A1:L53"/>
  <sheetViews>
    <sheetView tabSelected="1" workbookViewId="0">
      <selection sqref="A1:L53"/>
    </sheetView>
  </sheetViews>
  <sheetFormatPr baseColWidth="10" defaultRowHeight="14.4" x14ac:dyDescent="0.3"/>
  <cols>
    <col min="2" max="2" width="12.44140625" customWidth="1"/>
    <col min="3" max="3" width="15.21875" customWidth="1"/>
    <col min="9" max="9" width="12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353</v>
      </c>
    </row>
    <row r="2" spans="1:12" x14ac:dyDescent="0.3">
      <c r="A2" t="s">
        <v>306</v>
      </c>
      <c r="B2" t="s">
        <v>307</v>
      </c>
      <c r="C2" t="s">
        <v>308</v>
      </c>
      <c r="D2" t="s">
        <v>309</v>
      </c>
      <c r="E2" t="s">
        <v>30</v>
      </c>
      <c r="F2">
        <v>22.4</v>
      </c>
      <c r="G2">
        <v>6.72</v>
      </c>
      <c r="H2">
        <v>29.119999999999997</v>
      </c>
      <c r="L2">
        <v>1</v>
      </c>
    </row>
    <row r="3" spans="1:12" x14ac:dyDescent="0.3">
      <c r="A3" t="s">
        <v>90</v>
      </c>
      <c r="B3" t="s">
        <v>91</v>
      </c>
      <c r="E3" t="s">
        <v>30</v>
      </c>
      <c r="F3">
        <v>263</v>
      </c>
      <c r="G3">
        <v>78.899999999999991</v>
      </c>
      <c r="H3">
        <v>341.9</v>
      </c>
      <c r="I3">
        <v>4</v>
      </c>
      <c r="K3">
        <v>4</v>
      </c>
    </row>
    <row r="4" spans="1:12" x14ac:dyDescent="0.3">
      <c r="A4" t="s">
        <v>324</v>
      </c>
      <c r="B4" t="s">
        <v>325</v>
      </c>
      <c r="C4" t="s">
        <v>326</v>
      </c>
      <c r="E4" t="s">
        <v>30</v>
      </c>
      <c r="F4">
        <v>18.75</v>
      </c>
      <c r="G4">
        <v>5.625</v>
      </c>
      <c r="H4">
        <v>24.375</v>
      </c>
      <c r="L4">
        <v>1</v>
      </c>
    </row>
    <row r="5" spans="1:12" x14ac:dyDescent="0.3">
      <c r="A5" t="s">
        <v>43</v>
      </c>
      <c r="B5" t="s">
        <v>44</v>
      </c>
      <c r="C5" t="s">
        <v>45</v>
      </c>
      <c r="E5" t="s">
        <v>30</v>
      </c>
      <c r="F5">
        <v>18.75</v>
      </c>
      <c r="G5">
        <v>5.625</v>
      </c>
      <c r="H5">
        <v>24.375</v>
      </c>
      <c r="I5">
        <v>4</v>
      </c>
      <c r="J5">
        <v>4</v>
      </c>
      <c r="K5">
        <v>0</v>
      </c>
    </row>
    <row r="6" spans="1:12" x14ac:dyDescent="0.3">
      <c r="A6" t="s">
        <v>310</v>
      </c>
      <c r="B6" t="s">
        <v>311</v>
      </c>
      <c r="C6" t="s">
        <v>312</v>
      </c>
      <c r="D6" t="s">
        <v>313</v>
      </c>
      <c r="E6" t="s">
        <v>30</v>
      </c>
      <c r="F6">
        <v>21.35</v>
      </c>
      <c r="G6">
        <v>6.4050000000000002</v>
      </c>
      <c r="H6">
        <v>27.755000000000003</v>
      </c>
      <c r="L6">
        <v>1</v>
      </c>
    </row>
    <row r="7" spans="1:12" x14ac:dyDescent="0.3">
      <c r="A7" t="s">
        <v>58</v>
      </c>
      <c r="B7" t="s">
        <v>59</v>
      </c>
      <c r="C7" t="s">
        <v>60</v>
      </c>
      <c r="E7" t="s">
        <v>30</v>
      </c>
      <c r="F7">
        <v>17.7</v>
      </c>
      <c r="G7">
        <v>5.31</v>
      </c>
      <c r="H7">
        <v>23.009999999999998</v>
      </c>
      <c r="I7">
        <v>2</v>
      </c>
      <c r="J7">
        <v>1</v>
      </c>
      <c r="K7">
        <v>1</v>
      </c>
    </row>
    <row r="8" spans="1:12" x14ac:dyDescent="0.3">
      <c r="A8" t="s">
        <v>49</v>
      </c>
      <c r="B8" t="s">
        <v>50</v>
      </c>
      <c r="C8" t="s">
        <v>51</v>
      </c>
      <c r="E8" t="s">
        <v>30</v>
      </c>
      <c r="F8">
        <v>16.8</v>
      </c>
      <c r="G8">
        <v>5.04</v>
      </c>
      <c r="H8">
        <v>21.84</v>
      </c>
      <c r="I8">
        <v>2</v>
      </c>
      <c r="K8">
        <v>2</v>
      </c>
    </row>
    <row r="9" spans="1:12" x14ac:dyDescent="0.3">
      <c r="A9" t="s">
        <v>96</v>
      </c>
      <c r="B9" t="s">
        <v>97</v>
      </c>
      <c r="C9" t="s">
        <v>98</v>
      </c>
      <c r="E9" t="s">
        <v>30</v>
      </c>
      <c r="F9">
        <v>116</v>
      </c>
      <c r="G9">
        <v>34.799999999999997</v>
      </c>
      <c r="H9">
        <v>150.80000000000001</v>
      </c>
      <c r="I9">
        <v>4</v>
      </c>
      <c r="J9">
        <v>2</v>
      </c>
      <c r="K9">
        <v>2</v>
      </c>
    </row>
    <row r="10" spans="1:12" x14ac:dyDescent="0.3">
      <c r="A10" t="s">
        <v>82</v>
      </c>
      <c r="B10" t="s">
        <v>83</v>
      </c>
      <c r="C10" t="s">
        <v>84</v>
      </c>
      <c r="E10" t="s">
        <v>30</v>
      </c>
      <c r="F10">
        <v>51</v>
      </c>
      <c r="G10">
        <v>15.299999999999999</v>
      </c>
      <c r="H10">
        <v>66.3</v>
      </c>
      <c r="I10">
        <v>5</v>
      </c>
      <c r="K10">
        <v>5</v>
      </c>
    </row>
    <row r="11" spans="1:12" x14ac:dyDescent="0.3">
      <c r="A11" t="s">
        <v>314</v>
      </c>
      <c r="B11" t="s">
        <v>315</v>
      </c>
      <c r="C11" t="s">
        <v>316</v>
      </c>
      <c r="E11" t="s">
        <v>30</v>
      </c>
      <c r="F11">
        <v>34.81</v>
      </c>
      <c r="G11">
        <v>10.443</v>
      </c>
      <c r="H11">
        <v>45.253</v>
      </c>
      <c r="L11">
        <v>1</v>
      </c>
    </row>
    <row r="12" spans="1:12" x14ac:dyDescent="0.3">
      <c r="A12" t="s">
        <v>46</v>
      </c>
      <c r="B12" t="s">
        <v>47</v>
      </c>
      <c r="C12" t="s">
        <v>48</v>
      </c>
      <c r="E12" t="s">
        <v>30</v>
      </c>
      <c r="F12">
        <v>18.13</v>
      </c>
      <c r="G12">
        <v>5.4389999999999992</v>
      </c>
      <c r="H12">
        <v>23.568999999999999</v>
      </c>
      <c r="I12">
        <v>15</v>
      </c>
      <c r="J12">
        <v>3</v>
      </c>
      <c r="K12">
        <v>12</v>
      </c>
    </row>
    <row r="13" spans="1:12" x14ac:dyDescent="0.3">
      <c r="A13" t="s">
        <v>271</v>
      </c>
      <c r="B13" t="s">
        <v>272</v>
      </c>
      <c r="C13" t="s">
        <v>273</v>
      </c>
      <c r="D13" t="s">
        <v>274</v>
      </c>
      <c r="E13" t="s">
        <v>30</v>
      </c>
      <c r="F13">
        <v>20.8</v>
      </c>
      <c r="G13">
        <v>6.24</v>
      </c>
      <c r="H13">
        <v>27.04</v>
      </c>
      <c r="I13">
        <v>4</v>
      </c>
      <c r="K13">
        <v>4</v>
      </c>
    </row>
    <row r="14" spans="1:12" x14ac:dyDescent="0.3">
      <c r="A14" t="s">
        <v>76</v>
      </c>
      <c r="B14" t="s">
        <v>77</v>
      </c>
      <c r="C14" t="s">
        <v>78</v>
      </c>
      <c r="E14" t="s">
        <v>30</v>
      </c>
      <c r="F14">
        <v>23.6</v>
      </c>
      <c r="G14">
        <v>7.08</v>
      </c>
      <c r="H14">
        <v>30.68</v>
      </c>
      <c r="I14">
        <v>2</v>
      </c>
      <c r="K14">
        <v>2</v>
      </c>
    </row>
    <row r="15" spans="1:12" x14ac:dyDescent="0.3">
      <c r="A15" t="s">
        <v>122</v>
      </c>
      <c r="B15" t="s">
        <v>123</v>
      </c>
      <c r="C15" t="s">
        <v>124</v>
      </c>
      <c r="E15" t="s">
        <v>30</v>
      </c>
      <c r="F15">
        <v>20.3</v>
      </c>
      <c r="G15">
        <v>6.09</v>
      </c>
      <c r="H15">
        <v>26.39</v>
      </c>
      <c r="I15">
        <v>6</v>
      </c>
      <c r="K15">
        <v>6</v>
      </c>
    </row>
    <row r="16" spans="1:12" x14ac:dyDescent="0.3">
      <c r="A16" t="s">
        <v>68</v>
      </c>
      <c r="B16" t="s">
        <v>69</v>
      </c>
      <c r="C16" t="s">
        <v>70</v>
      </c>
      <c r="D16" t="s">
        <v>30</v>
      </c>
      <c r="E16" t="s">
        <v>30</v>
      </c>
      <c r="F16">
        <v>20.6</v>
      </c>
      <c r="G16">
        <v>6.1800000000000006</v>
      </c>
      <c r="H16">
        <v>26.78</v>
      </c>
      <c r="I16">
        <v>4</v>
      </c>
      <c r="J16">
        <v>2</v>
      </c>
      <c r="K16">
        <v>2</v>
      </c>
    </row>
    <row r="17" spans="1:12" x14ac:dyDescent="0.3">
      <c r="A17" t="s">
        <v>55</v>
      </c>
      <c r="B17" t="s">
        <v>56</v>
      </c>
      <c r="C17" t="s">
        <v>57</v>
      </c>
      <c r="E17" t="s">
        <v>30</v>
      </c>
      <c r="F17">
        <v>25.4</v>
      </c>
      <c r="G17">
        <v>7.6199999999999992</v>
      </c>
      <c r="H17">
        <v>33.019999999999996</v>
      </c>
      <c r="I17">
        <v>2</v>
      </c>
      <c r="K17">
        <v>2</v>
      </c>
    </row>
    <row r="18" spans="1:12" x14ac:dyDescent="0.3">
      <c r="A18" t="s">
        <v>290</v>
      </c>
      <c r="B18" t="s">
        <v>291</v>
      </c>
      <c r="C18" t="s">
        <v>292</v>
      </c>
      <c r="E18" t="s">
        <v>30</v>
      </c>
      <c r="F18">
        <v>22.83</v>
      </c>
      <c r="G18">
        <v>6.8489999999999993</v>
      </c>
      <c r="H18">
        <v>29.678999999999998</v>
      </c>
      <c r="K18">
        <v>0</v>
      </c>
      <c r="L18">
        <v>1</v>
      </c>
    </row>
    <row r="19" spans="1:12" x14ac:dyDescent="0.3">
      <c r="A19" t="s">
        <v>115</v>
      </c>
      <c r="B19" t="s">
        <v>116</v>
      </c>
      <c r="C19" t="s">
        <v>117</v>
      </c>
      <c r="D19" t="s">
        <v>118</v>
      </c>
      <c r="E19" t="s">
        <v>30</v>
      </c>
      <c r="F19">
        <v>20.3</v>
      </c>
      <c r="G19">
        <v>6.09</v>
      </c>
      <c r="H19">
        <v>26.39</v>
      </c>
      <c r="I19">
        <v>5</v>
      </c>
      <c r="J19">
        <v>4</v>
      </c>
      <c r="K19">
        <v>1</v>
      </c>
    </row>
    <row r="20" spans="1:12" x14ac:dyDescent="0.3">
      <c r="A20" t="s">
        <v>99</v>
      </c>
      <c r="B20" t="s">
        <v>100</v>
      </c>
      <c r="C20" t="s">
        <v>101</v>
      </c>
      <c r="D20" t="s">
        <v>102</v>
      </c>
      <c r="E20" t="s">
        <v>30</v>
      </c>
      <c r="F20">
        <v>11.3</v>
      </c>
      <c r="G20">
        <v>3.39</v>
      </c>
      <c r="H20">
        <v>14.690000000000001</v>
      </c>
      <c r="I20">
        <v>3</v>
      </c>
      <c r="J20">
        <v>3</v>
      </c>
      <c r="K20">
        <v>0</v>
      </c>
    </row>
    <row r="21" spans="1:12" x14ac:dyDescent="0.3">
      <c r="A21" t="s">
        <v>109</v>
      </c>
      <c r="B21" t="s">
        <v>110</v>
      </c>
      <c r="C21" t="s">
        <v>111</v>
      </c>
      <c r="E21" t="s">
        <v>30</v>
      </c>
      <c r="F21">
        <v>17</v>
      </c>
      <c r="G21">
        <v>5.0999999999999996</v>
      </c>
      <c r="H21">
        <v>22.1</v>
      </c>
      <c r="I21">
        <v>2</v>
      </c>
      <c r="K21">
        <v>2</v>
      </c>
    </row>
    <row r="22" spans="1:12" x14ac:dyDescent="0.3">
      <c r="A22" t="s">
        <v>103</v>
      </c>
      <c r="B22" t="s">
        <v>104</v>
      </c>
      <c r="C22" t="s">
        <v>105</v>
      </c>
      <c r="E22" t="s">
        <v>30</v>
      </c>
      <c r="F22">
        <v>17.100000000000001</v>
      </c>
      <c r="G22">
        <v>5.13</v>
      </c>
      <c r="H22">
        <v>22.23</v>
      </c>
      <c r="I22">
        <v>4</v>
      </c>
      <c r="K22">
        <v>4</v>
      </c>
    </row>
    <row r="23" spans="1:12" x14ac:dyDescent="0.3">
      <c r="A23" t="s">
        <v>106</v>
      </c>
      <c r="B23" t="s">
        <v>107</v>
      </c>
      <c r="C23" t="s">
        <v>108</v>
      </c>
      <c r="E23" t="s">
        <v>30</v>
      </c>
      <c r="F23">
        <v>17.82</v>
      </c>
      <c r="G23">
        <v>5.3460000000000001</v>
      </c>
      <c r="H23">
        <v>23.166</v>
      </c>
      <c r="I23">
        <v>6</v>
      </c>
      <c r="J23">
        <v>2</v>
      </c>
      <c r="K23">
        <v>4</v>
      </c>
    </row>
    <row r="24" spans="1:12" x14ac:dyDescent="0.3">
      <c r="A24" t="s">
        <v>61</v>
      </c>
      <c r="B24" t="s">
        <v>62</v>
      </c>
      <c r="C24" t="s">
        <v>63</v>
      </c>
      <c r="E24" t="s">
        <v>30</v>
      </c>
      <c r="F24">
        <v>18.8</v>
      </c>
      <c r="G24">
        <v>5.64</v>
      </c>
      <c r="H24">
        <v>24.44</v>
      </c>
      <c r="I24">
        <v>4</v>
      </c>
      <c r="K24">
        <v>4</v>
      </c>
    </row>
    <row r="25" spans="1:12" x14ac:dyDescent="0.3">
      <c r="A25" t="s">
        <v>52</v>
      </c>
      <c r="B25" t="s">
        <v>53</v>
      </c>
      <c r="C25" t="s">
        <v>54</v>
      </c>
      <c r="E25" t="s">
        <v>30</v>
      </c>
      <c r="F25">
        <v>29.3</v>
      </c>
      <c r="G25">
        <v>8.7899999999999991</v>
      </c>
      <c r="H25">
        <v>38.090000000000003</v>
      </c>
      <c r="I25">
        <v>2</v>
      </c>
      <c r="K25">
        <v>2</v>
      </c>
    </row>
    <row r="26" spans="1:12" x14ac:dyDescent="0.3">
      <c r="A26" t="s">
        <v>275</v>
      </c>
      <c r="B26" t="s">
        <v>276</v>
      </c>
      <c r="C26" t="s">
        <v>277</v>
      </c>
      <c r="D26" t="s">
        <v>278</v>
      </c>
      <c r="E26" t="s">
        <v>30</v>
      </c>
      <c r="F26">
        <v>74.41</v>
      </c>
      <c r="G26">
        <v>22.322999999999997</v>
      </c>
      <c r="H26">
        <v>96.73299999999999</v>
      </c>
      <c r="I26">
        <v>1</v>
      </c>
      <c r="J26">
        <v>1</v>
      </c>
      <c r="K26">
        <v>0</v>
      </c>
    </row>
    <row r="27" spans="1:12" x14ac:dyDescent="0.3">
      <c r="A27" t="s">
        <v>31</v>
      </c>
      <c r="B27" t="s">
        <v>32</v>
      </c>
      <c r="C27" t="s">
        <v>33</v>
      </c>
      <c r="E27" t="s">
        <v>30</v>
      </c>
      <c r="F27">
        <v>32.4</v>
      </c>
      <c r="G27">
        <v>9.7199999999999989</v>
      </c>
      <c r="H27">
        <v>42.12</v>
      </c>
      <c r="I27">
        <v>2</v>
      </c>
      <c r="J27">
        <v>2</v>
      </c>
      <c r="K27">
        <v>0</v>
      </c>
    </row>
    <row r="28" spans="1:12" x14ac:dyDescent="0.3">
      <c r="A28" t="s">
        <v>27</v>
      </c>
      <c r="B28" t="s">
        <v>28</v>
      </c>
      <c r="C28" t="s">
        <v>29</v>
      </c>
      <c r="E28" t="s">
        <v>30</v>
      </c>
      <c r="F28">
        <v>31.62</v>
      </c>
      <c r="G28">
        <v>9.4860000000000007</v>
      </c>
      <c r="H28">
        <v>41.106000000000002</v>
      </c>
      <c r="I28">
        <v>2</v>
      </c>
      <c r="J28">
        <v>4</v>
      </c>
      <c r="K28">
        <v>-2</v>
      </c>
    </row>
    <row r="29" spans="1:12" x14ac:dyDescent="0.3">
      <c r="A29" t="s">
        <v>250</v>
      </c>
      <c r="B29" t="s">
        <v>251</v>
      </c>
      <c r="C29" t="s">
        <v>252</v>
      </c>
      <c r="D29" t="s">
        <v>253</v>
      </c>
      <c r="E29" t="s">
        <v>30</v>
      </c>
      <c r="F29">
        <v>20.9</v>
      </c>
      <c r="G29">
        <v>6.27</v>
      </c>
      <c r="H29">
        <v>27.169999999999998</v>
      </c>
      <c r="I29">
        <v>4</v>
      </c>
      <c r="J29">
        <v>2</v>
      </c>
      <c r="K29">
        <v>2</v>
      </c>
    </row>
    <row r="30" spans="1:12" x14ac:dyDescent="0.3">
      <c r="A30" t="s">
        <v>242</v>
      </c>
      <c r="B30" t="s">
        <v>243</v>
      </c>
      <c r="C30" t="s">
        <v>244</v>
      </c>
      <c r="D30" t="s">
        <v>245</v>
      </c>
      <c r="E30" t="s">
        <v>30</v>
      </c>
      <c r="F30">
        <v>23.8</v>
      </c>
      <c r="G30">
        <v>7.14</v>
      </c>
      <c r="H30">
        <v>30.94</v>
      </c>
      <c r="I30">
        <v>3</v>
      </c>
      <c r="J30">
        <v>1</v>
      </c>
      <c r="K30">
        <v>2</v>
      </c>
    </row>
    <row r="31" spans="1:12" x14ac:dyDescent="0.3">
      <c r="A31" t="s">
        <v>246</v>
      </c>
      <c r="B31" t="s">
        <v>247</v>
      </c>
      <c r="C31" t="s">
        <v>248</v>
      </c>
      <c r="D31" t="s">
        <v>249</v>
      </c>
      <c r="E31" t="s">
        <v>30</v>
      </c>
      <c r="F31">
        <v>32.42</v>
      </c>
      <c r="G31">
        <v>9.7260000000000009</v>
      </c>
      <c r="H31">
        <v>42.146000000000001</v>
      </c>
      <c r="I31">
        <v>4</v>
      </c>
      <c r="K31">
        <v>4</v>
      </c>
    </row>
    <row r="32" spans="1:12" x14ac:dyDescent="0.3">
      <c r="A32" t="s">
        <v>227</v>
      </c>
      <c r="B32" t="s">
        <v>228</v>
      </c>
      <c r="C32" t="s">
        <v>229</v>
      </c>
      <c r="D32" t="s">
        <v>230</v>
      </c>
      <c r="E32" t="s">
        <v>30</v>
      </c>
      <c r="F32">
        <v>43.98</v>
      </c>
      <c r="G32">
        <v>13.193999999999999</v>
      </c>
      <c r="H32">
        <v>57.173999999999992</v>
      </c>
      <c r="I32">
        <v>3</v>
      </c>
      <c r="J32">
        <v>1</v>
      </c>
      <c r="K32">
        <v>2</v>
      </c>
    </row>
    <row r="33" spans="1:12" x14ac:dyDescent="0.3">
      <c r="A33" t="s">
        <v>254</v>
      </c>
      <c r="B33" t="s">
        <v>255</v>
      </c>
      <c r="C33" t="s">
        <v>256</v>
      </c>
      <c r="D33" t="s">
        <v>257</v>
      </c>
      <c r="E33" t="s">
        <v>30</v>
      </c>
      <c r="F33">
        <v>25.5</v>
      </c>
      <c r="G33">
        <v>7.6499999999999995</v>
      </c>
      <c r="H33">
        <v>33.15</v>
      </c>
      <c r="I33">
        <v>2</v>
      </c>
      <c r="K33">
        <v>2</v>
      </c>
    </row>
    <row r="34" spans="1:12" x14ac:dyDescent="0.3">
      <c r="A34" t="s">
        <v>239</v>
      </c>
      <c r="B34" t="s">
        <v>240</v>
      </c>
      <c r="C34" t="s">
        <v>241</v>
      </c>
      <c r="D34" t="s">
        <v>238</v>
      </c>
      <c r="E34" t="s">
        <v>30</v>
      </c>
      <c r="F34">
        <v>59.67</v>
      </c>
      <c r="G34">
        <v>17.901</v>
      </c>
      <c r="H34">
        <v>77.570999999999998</v>
      </c>
      <c r="I34">
        <v>3</v>
      </c>
      <c r="J34">
        <v>1</v>
      </c>
      <c r="K34">
        <v>2</v>
      </c>
    </row>
    <row r="35" spans="1:12" x14ac:dyDescent="0.3">
      <c r="A35" t="s">
        <v>210</v>
      </c>
      <c r="B35" t="s">
        <v>211</v>
      </c>
      <c r="C35" t="s">
        <v>212</v>
      </c>
      <c r="D35" t="s">
        <v>213</v>
      </c>
      <c r="E35" t="s">
        <v>30</v>
      </c>
      <c r="F35">
        <v>132.1</v>
      </c>
      <c r="G35">
        <v>39.629999999999995</v>
      </c>
      <c r="H35">
        <v>171.73</v>
      </c>
      <c r="I35">
        <v>4</v>
      </c>
      <c r="K35">
        <v>4</v>
      </c>
    </row>
    <row r="36" spans="1:12" x14ac:dyDescent="0.3">
      <c r="A36" t="s">
        <v>235</v>
      </c>
      <c r="B36" t="s">
        <v>236</v>
      </c>
      <c r="C36" t="s">
        <v>237</v>
      </c>
      <c r="D36" t="s">
        <v>238</v>
      </c>
      <c r="E36" t="s">
        <v>30</v>
      </c>
      <c r="F36">
        <v>63</v>
      </c>
      <c r="G36">
        <v>18.899999999999999</v>
      </c>
      <c r="H36">
        <v>81.900000000000006</v>
      </c>
      <c r="I36">
        <v>5</v>
      </c>
      <c r="J36">
        <v>5</v>
      </c>
      <c r="K36">
        <v>0</v>
      </c>
    </row>
    <row r="37" spans="1:12" x14ac:dyDescent="0.3">
      <c r="A37" t="s">
        <v>287</v>
      </c>
      <c r="B37" t="s">
        <v>288</v>
      </c>
      <c r="C37" t="s">
        <v>289</v>
      </c>
      <c r="D37" t="s">
        <v>257</v>
      </c>
      <c r="E37" t="s">
        <v>30</v>
      </c>
      <c r="F37">
        <v>41.7</v>
      </c>
      <c r="G37">
        <v>12.51</v>
      </c>
      <c r="H37">
        <v>54.21</v>
      </c>
      <c r="K37">
        <v>0</v>
      </c>
    </row>
    <row r="38" spans="1:12" x14ac:dyDescent="0.3">
      <c r="A38" t="s">
        <v>279</v>
      </c>
      <c r="B38" t="s">
        <v>280</v>
      </c>
      <c r="C38" t="s">
        <v>281</v>
      </c>
      <c r="D38" t="s">
        <v>282</v>
      </c>
      <c r="E38" t="s">
        <v>30</v>
      </c>
      <c r="F38">
        <v>25.2</v>
      </c>
      <c r="G38">
        <v>7.56</v>
      </c>
      <c r="H38">
        <v>32.76</v>
      </c>
      <c r="I38">
        <v>1</v>
      </c>
      <c r="J38">
        <v>1</v>
      </c>
      <c r="K38">
        <v>0</v>
      </c>
    </row>
    <row r="39" spans="1:12" x14ac:dyDescent="0.3">
      <c r="A39" t="s">
        <v>145</v>
      </c>
      <c r="B39" t="s">
        <v>146</v>
      </c>
      <c r="C39" t="s">
        <v>147</v>
      </c>
      <c r="D39" t="s">
        <v>148</v>
      </c>
      <c r="E39" t="s">
        <v>30</v>
      </c>
      <c r="F39">
        <v>21.25</v>
      </c>
      <c r="G39">
        <v>6.375</v>
      </c>
      <c r="H39">
        <v>27.625</v>
      </c>
      <c r="I39">
        <v>8</v>
      </c>
      <c r="J39">
        <v>6</v>
      </c>
      <c r="K39">
        <v>2</v>
      </c>
    </row>
    <row r="40" spans="1:12" x14ac:dyDescent="0.3">
      <c r="A40" t="s">
        <v>283</v>
      </c>
      <c r="B40" t="s">
        <v>284</v>
      </c>
      <c r="C40" t="s">
        <v>285</v>
      </c>
      <c r="D40" t="s">
        <v>286</v>
      </c>
      <c r="E40" t="s">
        <v>30</v>
      </c>
      <c r="F40">
        <v>49.5</v>
      </c>
      <c r="G40">
        <v>14.85</v>
      </c>
      <c r="H40">
        <v>64.349999999999994</v>
      </c>
      <c r="I40">
        <v>2</v>
      </c>
      <c r="J40">
        <v>1</v>
      </c>
      <c r="K40">
        <v>1</v>
      </c>
    </row>
    <row r="41" spans="1:12" x14ac:dyDescent="0.3">
      <c r="A41" t="s">
        <v>153</v>
      </c>
      <c r="B41" t="s">
        <v>154</v>
      </c>
      <c r="C41" t="s">
        <v>155</v>
      </c>
      <c r="D41" t="s">
        <v>156</v>
      </c>
      <c r="E41" t="s">
        <v>30</v>
      </c>
      <c r="F41">
        <v>15.06</v>
      </c>
      <c r="G41">
        <v>4.5179999999999998</v>
      </c>
      <c r="H41">
        <v>19.577999999999999</v>
      </c>
      <c r="I41">
        <v>15</v>
      </c>
      <c r="J41">
        <v>5</v>
      </c>
      <c r="K41">
        <v>10</v>
      </c>
    </row>
    <row r="42" spans="1:12" x14ac:dyDescent="0.3">
      <c r="A42" t="s">
        <v>161</v>
      </c>
      <c r="B42" t="s">
        <v>162</v>
      </c>
      <c r="C42" t="s">
        <v>163</v>
      </c>
      <c r="D42" t="s">
        <v>164</v>
      </c>
      <c r="E42" t="s">
        <v>30</v>
      </c>
      <c r="F42">
        <v>18.100000000000001</v>
      </c>
      <c r="G42">
        <v>5.4300000000000006</v>
      </c>
      <c r="H42">
        <v>23.53</v>
      </c>
      <c r="I42">
        <v>8</v>
      </c>
      <c r="J42">
        <v>4</v>
      </c>
      <c r="K42">
        <v>4</v>
      </c>
    </row>
    <row r="43" spans="1:12" x14ac:dyDescent="0.3">
      <c r="A43" t="s">
        <v>193</v>
      </c>
      <c r="B43" t="s">
        <v>194</v>
      </c>
      <c r="C43" t="s">
        <v>195</v>
      </c>
      <c r="D43" t="s">
        <v>196</v>
      </c>
      <c r="E43" t="s">
        <v>30</v>
      </c>
      <c r="F43">
        <v>24.5</v>
      </c>
      <c r="G43">
        <v>7.35</v>
      </c>
      <c r="H43">
        <v>31.85</v>
      </c>
      <c r="I43">
        <v>20</v>
      </c>
      <c r="K43">
        <v>20</v>
      </c>
    </row>
    <row r="44" spans="1:12" x14ac:dyDescent="0.3">
      <c r="A44" t="s">
        <v>197</v>
      </c>
      <c r="B44" t="s">
        <v>198</v>
      </c>
      <c r="C44" t="s">
        <v>199</v>
      </c>
      <c r="D44" t="s">
        <v>200</v>
      </c>
      <c r="E44" t="s">
        <v>30</v>
      </c>
      <c r="F44">
        <v>33.799999999999997</v>
      </c>
      <c r="G44">
        <v>10.139999999999999</v>
      </c>
      <c r="H44">
        <v>43.94</v>
      </c>
      <c r="I44">
        <v>12</v>
      </c>
      <c r="K44">
        <v>12</v>
      </c>
    </row>
    <row r="45" spans="1:12" x14ac:dyDescent="0.3">
      <c r="A45" t="s">
        <v>189</v>
      </c>
      <c r="B45" t="s">
        <v>190</v>
      </c>
      <c r="C45" t="s">
        <v>191</v>
      </c>
      <c r="D45" t="s">
        <v>192</v>
      </c>
      <c r="E45" t="s">
        <v>30</v>
      </c>
      <c r="F45">
        <v>19.3</v>
      </c>
      <c r="G45">
        <v>5.79</v>
      </c>
      <c r="H45">
        <v>25.09</v>
      </c>
      <c r="I45">
        <v>12</v>
      </c>
      <c r="K45">
        <v>12</v>
      </c>
    </row>
    <row r="46" spans="1:12" x14ac:dyDescent="0.3">
      <c r="A46" t="s">
        <v>302</v>
      </c>
      <c r="B46" t="s">
        <v>303</v>
      </c>
      <c r="C46" t="s">
        <v>304</v>
      </c>
      <c r="D46" t="s">
        <v>305</v>
      </c>
      <c r="E46" t="s">
        <v>30</v>
      </c>
      <c r="F46">
        <v>21.6</v>
      </c>
      <c r="G46">
        <v>6.48</v>
      </c>
      <c r="H46">
        <v>28.080000000000002</v>
      </c>
      <c r="L46">
        <v>1</v>
      </c>
    </row>
    <row r="47" spans="1:12" x14ac:dyDescent="0.3">
      <c r="A47" t="s">
        <v>149</v>
      </c>
      <c r="B47" t="s">
        <v>150</v>
      </c>
      <c r="C47" t="s">
        <v>151</v>
      </c>
      <c r="D47" t="s">
        <v>152</v>
      </c>
      <c r="E47" t="s">
        <v>30</v>
      </c>
      <c r="F47">
        <v>108</v>
      </c>
      <c r="G47">
        <v>32.4</v>
      </c>
      <c r="H47">
        <v>140.4</v>
      </c>
      <c r="I47">
        <v>10</v>
      </c>
      <c r="J47">
        <v>2</v>
      </c>
      <c r="K47">
        <v>8</v>
      </c>
    </row>
    <row r="48" spans="1:12" x14ac:dyDescent="0.3">
      <c r="A48" t="s">
        <v>224</v>
      </c>
      <c r="B48" t="s">
        <v>225</v>
      </c>
      <c r="C48" t="s">
        <v>226</v>
      </c>
      <c r="E48" t="s">
        <v>30</v>
      </c>
      <c r="F48">
        <v>52</v>
      </c>
      <c r="G48">
        <v>15.6</v>
      </c>
      <c r="H48">
        <v>67.599999999999994</v>
      </c>
      <c r="I48">
        <v>4</v>
      </c>
      <c r="J48">
        <v>1</v>
      </c>
      <c r="K48">
        <v>3</v>
      </c>
    </row>
    <row r="49" spans="1:11" x14ac:dyDescent="0.3">
      <c r="A49" t="s">
        <v>157</v>
      </c>
      <c r="B49" t="s">
        <v>158</v>
      </c>
      <c r="C49" t="s">
        <v>159</v>
      </c>
      <c r="D49" t="s">
        <v>160</v>
      </c>
      <c r="E49" t="s">
        <v>30</v>
      </c>
      <c r="F49">
        <v>34.9</v>
      </c>
      <c r="G49">
        <v>10.469999999999999</v>
      </c>
      <c r="H49">
        <v>45.37</v>
      </c>
      <c r="I49">
        <v>5</v>
      </c>
      <c r="J49">
        <v>9</v>
      </c>
      <c r="K49">
        <v>-4</v>
      </c>
    </row>
    <row r="50" spans="1:11" x14ac:dyDescent="0.3">
      <c r="A50" t="s">
        <v>137</v>
      </c>
      <c r="B50" t="s">
        <v>138</v>
      </c>
      <c r="C50" t="s">
        <v>139</v>
      </c>
      <c r="D50" t="s">
        <v>140</v>
      </c>
      <c r="E50" t="s">
        <v>30</v>
      </c>
      <c r="F50">
        <v>15.5</v>
      </c>
      <c r="G50">
        <v>4.6499999999999995</v>
      </c>
      <c r="H50">
        <v>20.149999999999999</v>
      </c>
      <c r="I50">
        <v>10</v>
      </c>
      <c r="K50">
        <v>10</v>
      </c>
    </row>
    <row r="51" spans="1:11" x14ac:dyDescent="0.3">
      <c r="A51" t="s">
        <v>141</v>
      </c>
      <c r="B51" t="s">
        <v>142</v>
      </c>
      <c r="C51" t="s">
        <v>143</v>
      </c>
      <c r="D51" t="s">
        <v>144</v>
      </c>
      <c r="E51" t="s">
        <v>30</v>
      </c>
      <c r="F51">
        <v>19.2</v>
      </c>
      <c r="G51">
        <v>5.76</v>
      </c>
      <c r="H51">
        <v>24.96</v>
      </c>
      <c r="I51">
        <v>6</v>
      </c>
      <c r="K51">
        <v>6</v>
      </c>
    </row>
    <row r="52" spans="1:11" x14ac:dyDescent="0.3">
      <c r="A52" t="s">
        <v>204</v>
      </c>
      <c r="B52" t="s">
        <v>205</v>
      </c>
      <c r="C52" t="s">
        <v>206</v>
      </c>
      <c r="E52" t="s">
        <v>30</v>
      </c>
      <c r="F52">
        <v>46.9</v>
      </c>
      <c r="G52">
        <v>14.069999999999999</v>
      </c>
      <c r="H52">
        <v>60.97</v>
      </c>
      <c r="I52">
        <v>10</v>
      </c>
      <c r="K52">
        <v>10</v>
      </c>
    </row>
    <row r="53" spans="1:11" x14ac:dyDescent="0.3">
      <c r="A53" t="s">
        <v>207</v>
      </c>
      <c r="B53" t="s">
        <v>208</v>
      </c>
      <c r="C53" t="s">
        <v>209</v>
      </c>
      <c r="E53" t="s">
        <v>30</v>
      </c>
      <c r="F53">
        <v>53.3</v>
      </c>
      <c r="G53">
        <v>15.989999999999998</v>
      </c>
      <c r="H53">
        <v>69.289999999999992</v>
      </c>
      <c r="I53">
        <v>10</v>
      </c>
      <c r="K53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16BA-7EA4-4FD7-8F91-ED947175D5EE}">
  <dimension ref="A3:B25"/>
  <sheetViews>
    <sheetView workbookViewId="0">
      <selection activeCell="B10" sqref="B10"/>
    </sheetView>
  </sheetViews>
  <sheetFormatPr baseColWidth="10" defaultRowHeight="14.4" x14ac:dyDescent="0.3"/>
  <cols>
    <col min="1" max="1" width="16.5546875" bestFit="1" customWidth="1"/>
    <col min="2" max="2" width="13.5546875" bestFit="1" customWidth="1"/>
    <col min="3" max="3" width="12.6640625" bestFit="1" customWidth="1"/>
    <col min="4" max="8" width="17.33203125" bestFit="1" customWidth="1"/>
  </cols>
  <sheetData>
    <row r="3" spans="1:2" x14ac:dyDescent="0.3">
      <c r="A3" s="42" t="s">
        <v>349</v>
      </c>
      <c r="B3" t="s">
        <v>352</v>
      </c>
    </row>
    <row r="4" spans="1:2" x14ac:dyDescent="0.3">
      <c r="A4" s="43" t="s">
        <v>297</v>
      </c>
      <c r="B4" s="44">
        <v>61.2</v>
      </c>
    </row>
    <row r="5" spans="1:2" x14ac:dyDescent="0.3">
      <c r="A5" s="43" t="s">
        <v>320</v>
      </c>
      <c r="B5" s="44">
        <v>33.96</v>
      </c>
    </row>
    <row r="6" spans="1:2" x14ac:dyDescent="0.3">
      <c r="A6" s="43" t="s">
        <v>334</v>
      </c>
      <c r="B6" s="44">
        <v>42.47</v>
      </c>
    </row>
    <row r="7" spans="1:2" x14ac:dyDescent="0.3">
      <c r="A7" s="43" t="s">
        <v>339</v>
      </c>
      <c r="B7" s="44">
        <v>48.15</v>
      </c>
    </row>
    <row r="8" spans="1:2" x14ac:dyDescent="0.3">
      <c r="A8" s="43" t="s">
        <v>336</v>
      </c>
      <c r="B8" s="44">
        <v>28.14</v>
      </c>
    </row>
    <row r="9" spans="1:2" x14ac:dyDescent="0.3">
      <c r="A9" s="43" t="s">
        <v>270</v>
      </c>
      <c r="B9" s="44">
        <v>27.85</v>
      </c>
    </row>
    <row r="10" spans="1:2" x14ac:dyDescent="0.3">
      <c r="A10" s="43" t="s">
        <v>30</v>
      </c>
      <c r="B10" s="44">
        <v>2003.4499999999998</v>
      </c>
    </row>
    <row r="11" spans="1:2" x14ac:dyDescent="0.3">
      <c r="A11" s="43" t="s">
        <v>95</v>
      </c>
      <c r="B11" s="44">
        <v>281.45999999999998</v>
      </c>
    </row>
    <row r="12" spans="1:2" x14ac:dyDescent="0.3">
      <c r="A12" s="43" t="s">
        <v>21</v>
      </c>
      <c r="B12" s="44">
        <v>292.87</v>
      </c>
    </row>
    <row r="13" spans="1:2" x14ac:dyDescent="0.3">
      <c r="A13" s="43" t="s">
        <v>37</v>
      </c>
      <c r="B13" s="44">
        <v>42.150000000000006</v>
      </c>
    </row>
    <row r="14" spans="1:2" x14ac:dyDescent="0.3">
      <c r="A14" s="43" t="s">
        <v>89</v>
      </c>
      <c r="B14" s="44"/>
    </row>
    <row r="15" spans="1:2" x14ac:dyDescent="0.3">
      <c r="A15" s="43" t="s">
        <v>177</v>
      </c>
      <c r="B15" s="44">
        <v>191.50000000000003</v>
      </c>
    </row>
    <row r="16" spans="1:2" x14ac:dyDescent="0.3">
      <c r="A16" s="43" t="s">
        <v>216</v>
      </c>
      <c r="B16" s="44">
        <v>89.34</v>
      </c>
    </row>
    <row r="17" spans="1:2" x14ac:dyDescent="0.3">
      <c r="A17" s="43" t="s">
        <v>15</v>
      </c>
      <c r="B17" s="44">
        <v>26.4</v>
      </c>
    </row>
    <row r="18" spans="1:2" x14ac:dyDescent="0.3">
      <c r="A18" s="43" t="s">
        <v>24</v>
      </c>
      <c r="B18" s="44">
        <v>13.42</v>
      </c>
    </row>
    <row r="19" spans="1:2" x14ac:dyDescent="0.3">
      <c r="A19" s="43" t="s">
        <v>75</v>
      </c>
      <c r="B19" s="44">
        <v>441.75</v>
      </c>
    </row>
    <row r="20" spans="1:2" x14ac:dyDescent="0.3">
      <c r="A20" s="43" t="s">
        <v>67</v>
      </c>
      <c r="B20" s="44">
        <v>14.83</v>
      </c>
    </row>
    <row r="21" spans="1:2" x14ac:dyDescent="0.3">
      <c r="A21" s="43" t="s">
        <v>42</v>
      </c>
      <c r="B21" s="44">
        <v>41.6</v>
      </c>
    </row>
    <row r="22" spans="1:2" x14ac:dyDescent="0.3">
      <c r="A22" s="43" t="s">
        <v>223</v>
      </c>
      <c r="B22" s="44">
        <v>65.400000000000006</v>
      </c>
    </row>
    <row r="23" spans="1:2" x14ac:dyDescent="0.3">
      <c r="A23" s="43" t="s">
        <v>332</v>
      </c>
      <c r="B23" s="44">
        <v>50.599999999999994</v>
      </c>
    </row>
    <row r="24" spans="1:2" x14ac:dyDescent="0.3">
      <c r="A24" s="43" t="s">
        <v>350</v>
      </c>
      <c r="B24" s="44"/>
    </row>
    <row r="25" spans="1:2" x14ac:dyDescent="0.3">
      <c r="A25" s="43" t="s">
        <v>351</v>
      </c>
      <c r="B25" s="44">
        <v>3796.54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95"/>
  <sheetViews>
    <sheetView topLeftCell="B1" zoomScaleNormal="100" workbookViewId="0">
      <selection activeCell="G3" sqref="G3"/>
    </sheetView>
  </sheetViews>
  <sheetFormatPr baseColWidth="10" defaultColWidth="14.44140625" defaultRowHeight="15" customHeight="1" x14ac:dyDescent="0.3"/>
  <cols>
    <col min="1" max="1" width="7.88671875" bestFit="1" customWidth="1"/>
    <col min="2" max="2" width="24.6640625" bestFit="1" customWidth="1"/>
    <col min="3" max="3" width="50.109375" bestFit="1" customWidth="1"/>
    <col min="4" max="4" width="28.5546875" bestFit="1" customWidth="1"/>
    <col min="5" max="5" width="19.44140625" bestFit="1" customWidth="1"/>
    <col min="6" max="6" width="21.21875" bestFit="1" customWidth="1"/>
    <col min="7" max="7" width="10.5546875" bestFit="1" customWidth="1"/>
    <col min="8" max="8" width="12.44140625" bestFit="1" customWidth="1"/>
    <col min="9" max="9" width="10.77734375" bestFit="1" customWidth="1"/>
    <col min="10" max="10" width="15.109375" bestFit="1" customWidth="1"/>
    <col min="11" max="11" width="10.88671875" bestFit="1" customWidth="1"/>
    <col min="12" max="12" width="10.109375" bestFit="1" customWidth="1"/>
    <col min="13" max="13" width="13.109375" bestFit="1" customWidth="1"/>
    <col min="14" max="14" width="2.21875" bestFit="1" customWidth="1"/>
    <col min="15" max="25" width="10.6640625" customWidth="1"/>
  </cols>
  <sheetData>
    <row r="1" spans="1:25" ht="9.6" customHeight="1" x14ac:dyDescent="0.3">
      <c r="A1" s="1"/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6" hidden="1" x14ac:dyDescent="0.3">
      <c r="A2" s="1"/>
      <c r="B2" s="1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6" x14ac:dyDescent="0.3">
      <c r="A3" s="4"/>
      <c r="B3" s="4" t="s">
        <v>0</v>
      </c>
      <c r="C3" s="4" t="s">
        <v>1</v>
      </c>
      <c r="D3" s="5" t="s">
        <v>2</v>
      </c>
      <c r="E3" s="6" t="s">
        <v>3</v>
      </c>
      <c r="F3" s="6" t="s">
        <v>4</v>
      </c>
      <c r="G3" s="7" t="s">
        <v>5</v>
      </c>
      <c r="H3" s="7" t="s">
        <v>6</v>
      </c>
      <c r="I3" s="7" t="s">
        <v>7</v>
      </c>
      <c r="J3" s="8" t="s">
        <v>8</v>
      </c>
      <c r="K3" s="9" t="s">
        <v>9</v>
      </c>
      <c r="L3" s="10" t="s">
        <v>10</v>
      </c>
      <c r="M3" s="2" t="s">
        <v>11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 x14ac:dyDescent="0.3">
      <c r="A4" s="19">
        <v>1</v>
      </c>
      <c r="B4" s="19" t="s">
        <v>306</v>
      </c>
      <c r="C4" s="19" t="s">
        <v>307</v>
      </c>
      <c r="D4" s="20" t="s">
        <v>308</v>
      </c>
      <c r="E4" s="19" t="s">
        <v>309</v>
      </c>
      <c r="F4" s="19" t="s">
        <v>30</v>
      </c>
      <c r="G4" s="21">
        <v>22.4</v>
      </c>
      <c r="H4" s="21">
        <f>G4*30%</f>
        <v>6.72</v>
      </c>
      <c r="I4" s="21">
        <f>G4+H4</f>
        <v>29.119999999999997</v>
      </c>
      <c r="J4" s="7"/>
      <c r="K4" s="7"/>
      <c r="L4" s="7"/>
      <c r="M4" s="22">
        <v>1</v>
      </c>
      <c r="N4" s="2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6" x14ac:dyDescent="0.3">
      <c r="A5" s="19">
        <f>A4+1</f>
        <v>2</v>
      </c>
      <c r="B5" s="19" t="s">
        <v>321</v>
      </c>
      <c r="C5" s="19" t="s">
        <v>322</v>
      </c>
      <c r="D5" s="20" t="s">
        <v>323</v>
      </c>
      <c r="E5" s="19"/>
      <c r="F5" s="19" t="s">
        <v>297</v>
      </c>
      <c r="G5" s="21">
        <v>23.8</v>
      </c>
      <c r="H5" s="21">
        <f>G5*30%</f>
        <v>7.14</v>
      </c>
      <c r="I5" s="21">
        <f>G5+H5</f>
        <v>30.94</v>
      </c>
      <c r="J5" s="7"/>
      <c r="K5" s="7"/>
      <c r="L5" s="7"/>
      <c r="M5" s="22">
        <v>1</v>
      </c>
      <c r="N5" s="2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6" x14ac:dyDescent="0.3">
      <c r="A6" s="19">
        <f>A5+1</f>
        <v>3</v>
      </c>
      <c r="B6" s="19" t="s">
        <v>324</v>
      </c>
      <c r="C6" s="19" t="s">
        <v>325</v>
      </c>
      <c r="D6" s="20" t="s">
        <v>326</v>
      </c>
      <c r="E6" s="19"/>
      <c r="F6" s="19" t="s">
        <v>30</v>
      </c>
      <c r="G6" s="21">
        <v>18.75</v>
      </c>
      <c r="H6" s="21">
        <f>G6*30%</f>
        <v>5.625</v>
      </c>
      <c r="I6" s="21">
        <f>G6+H6</f>
        <v>24.375</v>
      </c>
      <c r="J6" s="7"/>
      <c r="K6" s="7"/>
      <c r="L6" s="7"/>
      <c r="M6" s="22">
        <v>1</v>
      </c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6" x14ac:dyDescent="0.3">
      <c r="A7" s="19">
        <f>A6+1</f>
        <v>4</v>
      </c>
      <c r="B7" s="19" t="s">
        <v>317</v>
      </c>
      <c r="C7" s="19" t="s">
        <v>318</v>
      </c>
      <c r="D7" s="20" t="s">
        <v>319</v>
      </c>
      <c r="E7" s="19"/>
      <c r="F7" s="19" t="s">
        <v>320</v>
      </c>
      <c r="G7" s="21">
        <v>33.96</v>
      </c>
      <c r="H7" s="21">
        <f>G7*30%</f>
        <v>10.188000000000001</v>
      </c>
      <c r="I7" s="21">
        <f>G7+H7</f>
        <v>44.148000000000003</v>
      </c>
      <c r="J7" s="7"/>
      <c r="K7" s="7"/>
      <c r="L7" s="7"/>
      <c r="M7" s="22">
        <v>1</v>
      </c>
      <c r="N7" s="2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6" x14ac:dyDescent="0.3">
      <c r="A8" s="19">
        <f>A7+1</f>
        <v>5</v>
      </c>
      <c r="B8" s="19" t="s">
        <v>329</v>
      </c>
      <c r="C8" s="19" t="s">
        <v>330</v>
      </c>
      <c r="D8" s="20" t="s">
        <v>331</v>
      </c>
      <c r="E8" s="19"/>
      <c r="F8" s="19" t="s">
        <v>332</v>
      </c>
      <c r="G8" s="21">
        <v>25.9</v>
      </c>
      <c r="H8" s="21">
        <f>G8*30%</f>
        <v>7.77</v>
      </c>
      <c r="I8" s="21">
        <f>G8+H8</f>
        <v>33.67</v>
      </c>
      <c r="J8" s="7"/>
      <c r="K8" s="7"/>
      <c r="L8" s="7"/>
      <c r="M8" s="22">
        <v>1</v>
      </c>
      <c r="N8" s="2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6" x14ac:dyDescent="0.3">
      <c r="A9" s="7">
        <f>A8+1</f>
        <v>6</v>
      </c>
      <c r="B9" s="7" t="s">
        <v>16</v>
      </c>
      <c r="C9" s="7" t="s">
        <v>17</v>
      </c>
      <c r="D9" s="7" t="s">
        <v>18</v>
      </c>
      <c r="E9" s="7"/>
      <c r="F9" s="7" t="s">
        <v>15</v>
      </c>
      <c r="G9" s="11">
        <v>9.9</v>
      </c>
      <c r="H9" s="11">
        <f>G9*30%</f>
        <v>2.97</v>
      </c>
      <c r="I9" s="11">
        <f>G9+H9</f>
        <v>12.870000000000001</v>
      </c>
      <c r="J9" s="8">
        <v>6</v>
      </c>
      <c r="K9" s="9">
        <v>2</v>
      </c>
      <c r="L9" s="10">
        <f>J9-K9</f>
        <v>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6" x14ac:dyDescent="0.3">
      <c r="A10" s="7">
        <f>A9+1</f>
        <v>7</v>
      </c>
      <c r="B10" s="7" t="s">
        <v>12</v>
      </c>
      <c r="C10" s="7" t="s">
        <v>13</v>
      </c>
      <c r="D10" s="7" t="s">
        <v>14</v>
      </c>
      <c r="E10" s="7"/>
      <c r="F10" s="7" t="s">
        <v>15</v>
      </c>
      <c r="G10" s="11">
        <v>16.5</v>
      </c>
      <c r="H10" s="11">
        <f>G10*30%</f>
        <v>4.95</v>
      </c>
      <c r="I10" s="11">
        <f>G10+H10</f>
        <v>21.45</v>
      </c>
      <c r="J10" s="8">
        <v>2</v>
      </c>
      <c r="K10" s="9">
        <v>1</v>
      </c>
      <c r="L10" s="10">
        <f>J10-K10</f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6" x14ac:dyDescent="0.3">
      <c r="A11" s="7">
        <f>A10+1</f>
        <v>8</v>
      </c>
      <c r="B11" s="7" t="s">
        <v>96</v>
      </c>
      <c r="C11" s="7" t="s">
        <v>97</v>
      </c>
      <c r="D11" s="7" t="s">
        <v>98</v>
      </c>
      <c r="E11" s="7"/>
      <c r="F11" s="12" t="s">
        <v>30</v>
      </c>
      <c r="G11" s="13">
        <v>116</v>
      </c>
      <c r="H11" s="11">
        <f>G11*30%</f>
        <v>34.799999999999997</v>
      </c>
      <c r="I11" s="11">
        <f>G11+H11</f>
        <v>150.80000000000001</v>
      </c>
      <c r="J11" s="8">
        <v>4</v>
      </c>
      <c r="K11" s="9">
        <v>2</v>
      </c>
      <c r="L11" s="10">
        <f>J11-K11</f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6" x14ac:dyDescent="0.3">
      <c r="A12" s="7">
        <f>A11+1</f>
        <v>9</v>
      </c>
      <c r="B12" s="7" t="s">
        <v>82</v>
      </c>
      <c r="C12" s="7" t="s">
        <v>83</v>
      </c>
      <c r="D12" s="7" t="s">
        <v>84</v>
      </c>
      <c r="E12" s="7"/>
      <c r="F12" s="7" t="s">
        <v>30</v>
      </c>
      <c r="G12" s="11">
        <v>51</v>
      </c>
      <c r="H12" s="11">
        <f>G12*30%</f>
        <v>15.299999999999999</v>
      </c>
      <c r="I12" s="11">
        <f>G12+H12</f>
        <v>66.3</v>
      </c>
      <c r="J12" s="8">
        <v>5</v>
      </c>
      <c r="K12" s="9"/>
      <c r="L12" s="10">
        <f>J12-K12</f>
        <v>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6" x14ac:dyDescent="0.3">
      <c r="A13" s="7">
        <f>A12+1</f>
        <v>10</v>
      </c>
      <c r="B13" s="7" t="s">
        <v>266</v>
      </c>
      <c r="C13" s="7" t="s">
        <v>267</v>
      </c>
      <c r="D13" s="7" t="s">
        <v>268</v>
      </c>
      <c r="E13" s="7" t="s">
        <v>269</v>
      </c>
      <c r="F13" s="7" t="s">
        <v>270</v>
      </c>
      <c r="G13" s="11">
        <v>27.85</v>
      </c>
      <c r="H13" s="11">
        <f>G13*30%</f>
        <v>8.3550000000000004</v>
      </c>
      <c r="I13" s="11">
        <f>G13+H13</f>
        <v>36.204999999999998</v>
      </c>
      <c r="J13" s="8">
        <v>4</v>
      </c>
      <c r="K13" s="9">
        <v>2</v>
      </c>
      <c r="L13" s="10">
        <f>J13-K13</f>
        <v>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6" x14ac:dyDescent="0.3">
      <c r="A14" s="7">
        <f>A13+1</f>
        <v>11</v>
      </c>
      <c r="B14" s="7" t="s">
        <v>262</v>
      </c>
      <c r="C14" s="7" t="s">
        <v>263</v>
      </c>
      <c r="D14" s="7" t="s">
        <v>264</v>
      </c>
      <c r="E14" s="7" t="s">
        <v>265</v>
      </c>
      <c r="F14" s="7" t="s">
        <v>95</v>
      </c>
      <c r="G14" s="11">
        <v>32.9</v>
      </c>
      <c r="H14" s="11">
        <f>G14*30%</f>
        <v>9.8699999999999992</v>
      </c>
      <c r="I14" s="11">
        <f>G14+H14</f>
        <v>42.769999999999996</v>
      </c>
      <c r="J14" s="8">
        <v>2</v>
      </c>
      <c r="K14" s="9">
        <v>2</v>
      </c>
      <c r="L14" s="10">
        <f>J14-K14</f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6" x14ac:dyDescent="0.3">
      <c r="A15" s="7">
        <f>A14+1</f>
        <v>12</v>
      </c>
      <c r="B15" s="7" t="s">
        <v>271</v>
      </c>
      <c r="C15" s="7" t="s">
        <v>272</v>
      </c>
      <c r="D15" s="7" t="s">
        <v>273</v>
      </c>
      <c r="E15" s="7" t="s">
        <v>274</v>
      </c>
      <c r="F15" s="12" t="s">
        <v>30</v>
      </c>
      <c r="G15" s="13">
        <v>20.8</v>
      </c>
      <c r="H15" s="11">
        <f>G15*30%</f>
        <v>6.24</v>
      </c>
      <c r="I15" s="11">
        <f>G15+H15</f>
        <v>27.04</v>
      </c>
      <c r="J15" s="41">
        <v>4</v>
      </c>
      <c r="K15" s="9"/>
      <c r="L15" s="10">
        <f>J15-K15</f>
        <v>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3">
      <c r="A16" s="7">
        <f>A15+1</f>
        <v>13</v>
      </c>
      <c r="B16" s="7" t="s">
        <v>258</v>
      </c>
      <c r="C16" s="7" t="s">
        <v>259</v>
      </c>
      <c r="D16" s="7" t="s">
        <v>260</v>
      </c>
      <c r="E16" s="7" t="s">
        <v>261</v>
      </c>
      <c r="F16" s="12" t="s">
        <v>75</v>
      </c>
      <c r="G16" s="13">
        <v>126.35</v>
      </c>
      <c r="H16" s="11">
        <f>G16*30%</f>
        <v>37.904999999999994</v>
      </c>
      <c r="I16" s="11">
        <f>G16+H16</f>
        <v>164.255</v>
      </c>
      <c r="J16" s="8">
        <v>4</v>
      </c>
      <c r="K16" s="9"/>
      <c r="L16" s="10">
        <f>J16-K16</f>
        <v>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3">
      <c r="A17" s="7">
        <f>A16+1</f>
        <v>14</v>
      </c>
      <c r="B17" s="7" t="s">
        <v>122</v>
      </c>
      <c r="C17" s="7" t="s">
        <v>123</v>
      </c>
      <c r="D17" s="7" t="s">
        <v>124</v>
      </c>
      <c r="E17" s="7"/>
      <c r="F17" s="12" t="s">
        <v>30</v>
      </c>
      <c r="G17" s="13">
        <v>20.3</v>
      </c>
      <c r="H17" s="11">
        <f>G17*30%</f>
        <v>6.09</v>
      </c>
      <c r="I17" s="11">
        <f>G17+H17</f>
        <v>26.39</v>
      </c>
      <c r="J17" s="8">
        <v>6</v>
      </c>
      <c r="K17" s="9"/>
      <c r="L17" s="10">
        <f>J17-K17</f>
        <v>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3">
      <c r="A18" s="7">
        <f>A17+1</f>
        <v>15</v>
      </c>
      <c r="B18" s="7" t="s">
        <v>112</v>
      </c>
      <c r="C18" s="7" t="s">
        <v>113</v>
      </c>
      <c r="D18" s="5" t="s">
        <v>114</v>
      </c>
      <c r="E18" s="7"/>
      <c r="F18" s="12" t="s">
        <v>95</v>
      </c>
      <c r="G18" s="13">
        <v>30.5</v>
      </c>
      <c r="H18" s="11">
        <f>G18*30%</f>
        <v>9.15</v>
      </c>
      <c r="I18" s="11">
        <f>G18+H18</f>
        <v>39.65</v>
      </c>
      <c r="J18" s="8">
        <v>14</v>
      </c>
      <c r="K18" s="9">
        <v>5</v>
      </c>
      <c r="L18" s="10">
        <f>J18-K18</f>
        <v>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">
      <c r="A19" s="19">
        <f>A18+1</f>
        <v>16</v>
      </c>
      <c r="B19" s="19" t="s">
        <v>119</v>
      </c>
      <c r="C19" s="19" t="s">
        <v>120</v>
      </c>
      <c r="D19" s="20" t="s">
        <v>121</v>
      </c>
      <c r="E19" s="19"/>
      <c r="F19" s="19" t="s">
        <v>95</v>
      </c>
      <c r="G19" s="21">
        <v>22.6</v>
      </c>
      <c r="H19" s="21">
        <f>G19*30%</f>
        <v>6.78</v>
      </c>
      <c r="I19" s="21">
        <f>G19+H19</f>
        <v>29.380000000000003</v>
      </c>
      <c r="J19" s="8">
        <v>4</v>
      </c>
      <c r="K19" s="9"/>
      <c r="L19" s="10">
        <f>J19-K19</f>
        <v>4</v>
      </c>
      <c r="M19" s="22">
        <v>1</v>
      </c>
      <c r="N19" s="2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19">
        <f>A19+1</f>
        <v>17</v>
      </c>
      <c r="B20" s="19" t="s">
        <v>290</v>
      </c>
      <c r="C20" s="19" t="s">
        <v>291</v>
      </c>
      <c r="D20" s="20" t="s">
        <v>292</v>
      </c>
      <c r="E20" s="19"/>
      <c r="F20" s="19" t="s">
        <v>30</v>
      </c>
      <c r="G20" s="21">
        <v>22.83</v>
      </c>
      <c r="H20" s="21">
        <f>G20*30%</f>
        <v>6.8489999999999993</v>
      </c>
      <c r="I20" s="21">
        <f>G20+H20</f>
        <v>29.678999999999998</v>
      </c>
      <c r="J20" s="8"/>
      <c r="K20" s="9"/>
      <c r="L20" s="10">
        <f>J20-K20</f>
        <v>0</v>
      </c>
      <c r="M20" s="22">
        <v>1</v>
      </c>
      <c r="N20" s="2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7">
        <f>A20+1</f>
        <v>18</v>
      </c>
      <c r="B21" s="7" t="s">
        <v>115</v>
      </c>
      <c r="C21" s="7" t="s">
        <v>116</v>
      </c>
      <c r="D21" s="5" t="s">
        <v>117</v>
      </c>
      <c r="E21" s="7" t="s">
        <v>118</v>
      </c>
      <c r="F21" s="7" t="s">
        <v>30</v>
      </c>
      <c r="G21" s="11">
        <v>20.3</v>
      </c>
      <c r="H21" s="11">
        <f>G21*30%</f>
        <v>6.09</v>
      </c>
      <c r="I21" s="11">
        <f>G21+H21</f>
        <v>26.39</v>
      </c>
      <c r="J21" s="8">
        <v>5</v>
      </c>
      <c r="K21" s="9">
        <v>4</v>
      </c>
      <c r="L21" s="10">
        <f>J21-K21</f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7">
        <f>A21+1</f>
        <v>19</v>
      </c>
      <c r="B22" s="7" t="s">
        <v>99</v>
      </c>
      <c r="C22" s="7" t="s">
        <v>100</v>
      </c>
      <c r="D22" s="5" t="s">
        <v>101</v>
      </c>
      <c r="E22" s="7" t="s">
        <v>102</v>
      </c>
      <c r="F22" s="12" t="s">
        <v>30</v>
      </c>
      <c r="G22" s="13">
        <v>11.3</v>
      </c>
      <c r="H22" s="11">
        <f>G22*30%</f>
        <v>3.39</v>
      </c>
      <c r="I22" s="11">
        <f>G22+H22</f>
        <v>14.690000000000001</v>
      </c>
      <c r="J22" s="8">
        <v>3</v>
      </c>
      <c r="K22" s="9">
        <v>3</v>
      </c>
      <c r="L22" s="10">
        <f>J22-K22</f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7">
        <f>A22+1</f>
        <v>20</v>
      </c>
      <c r="B23" s="7" t="s">
        <v>109</v>
      </c>
      <c r="C23" s="7" t="s">
        <v>110</v>
      </c>
      <c r="D23" s="7" t="s">
        <v>111</v>
      </c>
      <c r="E23" s="7"/>
      <c r="F23" s="7" t="s">
        <v>30</v>
      </c>
      <c r="G23" s="11">
        <v>17</v>
      </c>
      <c r="H23" s="11">
        <f>G23*30%</f>
        <v>5.0999999999999996</v>
      </c>
      <c r="I23" s="11">
        <f>G23+H23</f>
        <v>22.1</v>
      </c>
      <c r="J23" s="8">
        <v>2</v>
      </c>
      <c r="K23" s="9"/>
      <c r="L23" s="10">
        <f>J23-K23</f>
        <v>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7">
        <f>A23+1</f>
        <v>21</v>
      </c>
      <c r="B24" s="7" t="s">
        <v>103</v>
      </c>
      <c r="C24" s="7" t="s">
        <v>104</v>
      </c>
      <c r="D24" s="5" t="s">
        <v>105</v>
      </c>
      <c r="E24" s="7"/>
      <c r="F24" s="7" t="s">
        <v>30</v>
      </c>
      <c r="G24" s="11">
        <v>17.100000000000001</v>
      </c>
      <c r="H24" s="11">
        <f>G24*30%</f>
        <v>5.13</v>
      </c>
      <c r="I24" s="11">
        <f>G24+H24</f>
        <v>22.23</v>
      </c>
      <c r="J24" s="8">
        <v>4</v>
      </c>
      <c r="K24" s="9"/>
      <c r="L24" s="10">
        <f>J24-K24</f>
        <v>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7">
        <f>A24+1</f>
        <v>22</v>
      </c>
      <c r="B25" s="7" t="s">
        <v>106</v>
      </c>
      <c r="C25" s="7" t="s">
        <v>107</v>
      </c>
      <c r="D25" s="7" t="s">
        <v>108</v>
      </c>
      <c r="E25" s="7"/>
      <c r="F25" s="7" t="s">
        <v>30</v>
      </c>
      <c r="G25" s="11">
        <v>17.82</v>
      </c>
      <c r="H25" s="11">
        <f>G25*30%</f>
        <v>5.3460000000000001</v>
      </c>
      <c r="I25" s="11">
        <f>G25+H25</f>
        <v>23.166</v>
      </c>
      <c r="J25" s="8">
        <v>6</v>
      </c>
      <c r="K25" s="9">
        <v>2</v>
      </c>
      <c r="L25" s="10">
        <f>J25-K25</f>
        <v>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19">
        <f>A25+1</f>
        <v>23</v>
      </c>
      <c r="B26" s="19" t="s">
        <v>293</v>
      </c>
      <c r="C26" s="19" t="s">
        <v>294</v>
      </c>
      <c r="D26" s="20" t="s">
        <v>295</v>
      </c>
      <c r="E26" s="19" t="s">
        <v>296</v>
      </c>
      <c r="F26" s="19" t="s">
        <v>297</v>
      </c>
      <c r="G26" s="21">
        <v>37.4</v>
      </c>
      <c r="H26" s="21">
        <f>G26*30%</f>
        <v>11.219999999999999</v>
      </c>
      <c r="I26" s="21">
        <f>G26+H26</f>
        <v>48.62</v>
      </c>
      <c r="J26" s="8"/>
      <c r="K26" s="9"/>
      <c r="L26" s="10">
        <f>J26-K26</f>
        <v>0</v>
      </c>
      <c r="M26" s="22">
        <v>1</v>
      </c>
      <c r="N26" s="2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7">
        <f>A26+1</f>
        <v>24</v>
      </c>
      <c r="B27" s="7" t="s">
        <v>221</v>
      </c>
      <c r="C27" s="7" t="s">
        <v>222</v>
      </c>
      <c r="D27" s="7" t="s">
        <v>221</v>
      </c>
      <c r="E27" s="7"/>
      <c r="F27" s="7" t="s">
        <v>223</v>
      </c>
      <c r="G27" s="11">
        <v>65.400000000000006</v>
      </c>
      <c r="H27" s="11">
        <f>G27*30%</f>
        <v>19.62</v>
      </c>
      <c r="I27" s="11">
        <f>G27+H27</f>
        <v>85.02000000000001</v>
      </c>
      <c r="J27" s="8">
        <v>1</v>
      </c>
      <c r="K27" s="9"/>
      <c r="L27" s="10">
        <f>J27-K27</f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7">
        <f>A27+1</f>
        <v>25</v>
      </c>
      <c r="B28" s="7" t="s">
        <v>219</v>
      </c>
      <c r="C28" s="7" t="s">
        <v>220</v>
      </c>
      <c r="D28" s="7" t="s">
        <v>219</v>
      </c>
      <c r="E28" s="7"/>
      <c r="F28" s="12" t="s">
        <v>177</v>
      </c>
      <c r="G28" s="13">
        <v>120.3</v>
      </c>
      <c r="H28" s="11">
        <f>G28*30%</f>
        <v>36.089999999999996</v>
      </c>
      <c r="I28" s="11">
        <f>G28+H28</f>
        <v>156.38999999999999</v>
      </c>
      <c r="J28" s="8">
        <v>5</v>
      </c>
      <c r="K28" s="9">
        <v>3</v>
      </c>
      <c r="L28" s="10">
        <f>J28-K28</f>
        <v>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7">
        <f>A28+1</f>
        <v>26</v>
      </c>
      <c r="B29" s="7" t="s">
        <v>214</v>
      </c>
      <c r="C29" s="7" t="s">
        <v>215</v>
      </c>
      <c r="D29" s="7" t="s">
        <v>214</v>
      </c>
      <c r="E29" s="7"/>
      <c r="F29" s="7" t="s">
        <v>216</v>
      </c>
      <c r="G29" s="11">
        <v>89.34</v>
      </c>
      <c r="H29" s="11">
        <f>G29*30%</f>
        <v>26.802</v>
      </c>
      <c r="I29" s="11">
        <f>G29+H29</f>
        <v>116.142</v>
      </c>
      <c r="J29" s="8">
        <v>4</v>
      </c>
      <c r="K29" s="9"/>
      <c r="L29" s="10">
        <f>J29-K29</f>
        <v>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7">
        <f>A29+1</f>
        <v>27</v>
      </c>
      <c r="B30" s="7" t="s">
        <v>217</v>
      </c>
      <c r="C30" s="7" t="s">
        <v>218</v>
      </c>
      <c r="D30" s="7" t="s">
        <v>217</v>
      </c>
      <c r="E30" s="7"/>
      <c r="F30" s="12" t="s">
        <v>177</v>
      </c>
      <c r="G30" s="13">
        <v>23.5</v>
      </c>
      <c r="H30" s="11">
        <f>G30*30%</f>
        <v>7.05</v>
      </c>
      <c r="I30" s="11">
        <f>G30+H30</f>
        <v>30.55</v>
      </c>
      <c r="J30" s="8">
        <v>3</v>
      </c>
      <c r="K30" s="9"/>
      <c r="L30" s="10">
        <f>J30-K30</f>
        <v>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7">
        <f>A30+1</f>
        <v>28</v>
      </c>
      <c r="B31" s="7" t="s">
        <v>250</v>
      </c>
      <c r="C31" s="7" t="s">
        <v>251</v>
      </c>
      <c r="D31" s="7" t="s">
        <v>252</v>
      </c>
      <c r="E31" s="7" t="s">
        <v>253</v>
      </c>
      <c r="F31" s="12" t="s">
        <v>30</v>
      </c>
      <c r="G31" s="13">
        <v>20.9</v>
      </c>
      <c r="H31" s="11">
        <f>G31*30%</f>
        <v>6.27</v>
      </c>
      <c r="I31" s="11">
        <f>G31+H31</f>
        <v>27.169999999999998</v>
      </c>
      <c r="J31" s="8">
        <v>4</v>
      </c>
      <c r="K31" s="9">
        <v>2</v>
      </c>
      <c r="L31" s="10">
        <f>J31-K31</f>
        <v>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7">
        <f>A31+1</f>
        <v>29</v>
      </c>
      <c r="B32" s="7" t="s">
        <v>242</v>
      </c>
      <c r="C32" s="7" t="s">
        <v>243</v>
      </c>
      <c r="D32" s="7" t="s">
        <v>244</v>
      </c>
      <c r="E32" s="7" t="s">
        <v>245</v>
      </c>
      <c r="F32" s="7" t="s">
        <v>30</v>
      </c>
      <c r="G32" s="11">
        <v>23.8</v>
      </c>
      <c r="H32" s="11">
        <f>G32*30%</f>
        <v>7.14</v>
      </c>
      <c r="I32" s="11">
        <f>G32+H32</f>
        <v>30.94</v>
      </c>
      <c r="J32" s="8">
        <v>3</v>
      </c>
      <c r="K32" s="9">
        <v>1</v>
      </c>
      <c r="L32" s="10">
        <f>J32-K32</f>
        <v>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7">
        <f>A32+1</f>
        <v>30</v>
      </c>
      <c r="B33" s="7" t="s">
        <v>246</v>
      </c>
      <c r="C33" s="7" t="s">
        <v>247</v>
      </c>
      <c r="D33" s="7" t="s">
        <v>248</v>
      </c>
      <c r="E33" s="7" t="s">
        <v>249</v>
      </c>
      <c r="F33" s="12" t="s">
        <v>30</v>
      </c>
      <c r="G33" s="13">
        <v>32.42</v>
      </c>
      <c r="H33" s="11">
        <f>G33*30%</f>
        <v>9.7260000000000009</v>
      </c>
      <c r="I33" s="11">
        <f>G33+H33</f>
        <v>42.146000000000001</v>
      </c>
      <c r="J33" s="8">
        <v>4</v>
      </c>
      <c r="K33" s="9"/>
      <c r="L33" s="10">
        <f>J33-K33</f>
        <v>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7">
        <f>A33+1</f>
        <v>31</v>
      </c>
      <c r="B34" s="7" t="s">
        <v>227</v>
      </c>
      <c r="C34" s="7" t="s">
        <v>228</v>
      </c>
      <c r="D34" s="7" t="s">
        <v>229</v>
      </c>
      <c r="E34" s="7" t="s">
        <v>230</v>
      </c>
      <c r="F34" s="12" t="s">
        <v>30</v>
      </c>
      <c r="G34" s="13">
        <v>43.98</v>
      </c>
      <c r="H34" s="11">
        <f>G34*30%</f>
        <v>13.193999999999999</v>
      </c>
      <c r="I34" s="11">
        <f>G34+H34</f>
        <v>57.173999999999992</v>
      </c>
      <c r="J34" s="8">
        <v>3</v>
      </c>
      <c r="K34" s="9">
        <v>1</v>
      </c>
      <c r="L34" s="10">
        <f>J34-K34</f>
        <v>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7">
        <f>A34+1</f>
        <v>32</v>
      </c>
      <c r="B35" s="7" t="s">
        <v>254</v>
      </c>
      <c r="C35" s="7" t="s">
        <v>255</v>
      </c>
      <c r="D35" s="5" t="s">
        <v>256</v>
      </c>
      <c r="E35" s="7" t="s">
        <v>257</v>
      </c>
      <c r="F35" s="12" t="s">
        <v>30</v>
      </c>
      <c r="G35" s="13">
        <v>25.5</v>
      </c>
      <c r="H35" s="11">
        <f>G35*30%</f>
        <v>7.6499999999999995</v>
      </c>
      <c r="I35" s="11">
        <f>G35+H35</f>
        <v>33.15</v>
      </c>
      <c r="J35" s="8">
        <v>2</v>
      </c>
      <c r="K35" s="9"/>
      <c r="L35" s="10">
        <f>J35-K35</f>
        <v>2</v>
      </c>
      <c r="M35" s="2"/>
      <c r="N35" s="15">
        <v>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7">
        <f>A35+1</f>
        <v>33</v>
      </c>
      <c r="B36" s="7" t="s">
        <v>239</v>
      </c>
      <c r="C36" s="7" t="s">
        <v>240</v>
      </c>
      <c r="D36" s="7" t="s">
        <v>241</v>
      </c>
      <c r="E36" s="7" t="s">
        <v>238</v>
      </c>
      <c r="F36" s="12" t="s">
        <v>30</v>
      </c>
      <c r="G36" s="13">
        <v>59.67</v>
      </c>
      <c r="H36" s="11">
        <f>G36*30%</f>
        <v>17.901</v>
      </c>
      <c r="I36" s="11">
        <f>G36+H36</f>
        <v>77.570999999999998</v>
      </c>
      <c r="J36" s="8">
        <v>3</v>
      </c>
      <c r="K36" s="9">
        <v>1</v>
      </c>
      <c r="L36" s="10">
        <f>J36-K36</f>
        <v>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s="23" customFormat="1" ht="15.75" customHeight="1" x14ac:dyDescent="0.3">
      <c r="A37" s="19">
        <f>A36+1</f>
        <v>34</v>
      </c>
      <c r="B37" s="19" t="s">
        <v>231</v>
      </c>
      <c r="C37" s="19" t="s">
        <v>232</v>
      </c>
      <c r="D37" s="19" t="s">
        <v>233</v>
      </c>
      <c r="E37" s="19" t="s">
        <v>234</v>
      </c>
      <c r="F37" s="19" t="s">
        <v>95</v>
      </c>
      <c r="G37" s="21">
        <v>65.709999999999994</v>
      </c>
      <c r="H37" s="21">
        <f>G37*30%</f>
        <v>19.712999999999997</v>
      </c>
      <c r="I37" s="21">
        <f>G37+H37</f>
        <v>85.422999999999988</v>
      </c>
      <c r="J37" s="8">
        <v>4</v>
      </c>
      <c r="K37" s="9">
        <v>3</v>
      </c>
      <c r="L37" s="10">
        <f>J37-K37</f>
        <v>1</v>
      </c>
      <c r="M37" s="22">
        <v>1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5.75" customHeight="1" x14ac:dyDescent="0.3">
      <c r="A38" s="7">
        <f>A37+1</f>
        <v>35</v>
      </c>
      <c r="B38" s="7" t="s">
        <v>235</v>
      </c>
      <c r="C38" s="7" t="s">
        <v>236</v>
      </c>
      <c r="D38" s="7" t="s">
        <v>237</v>
      </c>
      <c r="E38" s="7" t="s">
        <v>238</v>
      </c>
      <c r="F38" s="7" t="s">
        <v>30</v>
      </c>
      <c r="G38" s="11">
        <v>63</v>
      </c>
      <c r="H38" s="11">
        <f>G38*30%</f>
        <v>18.899999999999999</v>
      </c>
      <c r="I38" s="11">
        <f>G38+H38</f>
        <v>81.900000000000006</v>
      </c>
      <c r="J38" s="8">
        <v>5</v>
      </c>
      <c r="K38" s="9">
        <v>5</v>
      </c>
      <c r="L38" s="10">
        <f>J38-K38</f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7">
        <f>A38+1</f>
        <v>36</v>
      </c>
      <c r="B39" s="7" t="s">
        <v>287</v>
      </c>
      <c r="C39" s="7" t="s">
        <v>288</v>
      </c>
      <c r="D39" s="7" t="s">
        <v>289</v>
      </c>
      <c r="E39" s="7" t="s">
        <v>257</v>
      </c>
      <c r="F39" s="7" t="s">
        <v>30</v>
      </c>
      <c r="G39" s="11">
        <v>41.7</v>
      </c>
      <c r="H39" s="11">
        <f>G39*30%</f>
        <v>12.51</v>
      </c>
      <c r="I39" s="11">
        <f>G39+H39</f>
        <v>54.21</v>
      </c>
      <c r="J39" s="8"/>
      <c r="K39" s="9"/>
      <c r="L39" s="10">
        <f>J39-K39</f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7">
        <f>A39+1</f>
        <v>37</v>
      </c>
      <c r="B40" s="7" t="s">
        <v>279</v>
      </c>
      <c r="C40" s="7" t="s">
        <v>280</v>
      </c>
      <c r="D40" s="7" t="s">
        <v>281</v>
      </c>
      <c r="E40" s="7" t="s">
        <v>282</v>
      </c>
      <c r="F40" s="7" t="s">
        <v>30</v>
      </c>
      <c r="G40" s="11">
        <v>25.2</v>
      </c>
      <c r="H40" s="11">
        <f>G40*30%</f>
        <v>7.56</v>
      </c>
      <c r="I40" s="11">
        <f>G40+H40</f>
        <v>32.76</v>
      </c>
      <c r="J40" s="8">
        <v>1</v>
      </c>
      <c r="K40" s="9">
        <v>1</v>
      </c>
      <c r="L40" s="10">
        <f>J40-K40</f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7">
        <f>A40+1</f>
        <v>38</v>
      </c>
      <c r="B41" s="7" t="s">
        <v>145</v>
      </c>
      <c r="C41" s="7" t="s">
        <v>146</v>
      </c>
      <c r="D41" s="7" t="s">
        <v>147</v>
      </c>
      <c r="E41" s="7" t="s">
        <v>148</v>
      </c>
      <c r="F41" s="12" t="s">
        <v>30</v>
      </c>
      <c r="G41" s="13">
        <v>21.25</v>
      </c>
      <c r="H41" s="11">
        <f>G41*30%</f>
        <v>6.375</v>
      </c>
      <c r="I41" s="11">
        <f>G41+H41</f>
        <v>27.625</v>
      </c>
      <c r="J41" s="8">
        <v>8</v>
      </c>
      <c r="K41" s="9">
        <v>6</v>
      </c>
      <c r="L41" s="10">
        <f>J41-K41</f>
        <v>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7">
        <f>A41+1</f>
        <v>39</v>
      </c>
      <c r="B42" s="7" t="s">
        <v>173</v>
      </c>
      <c r="C42" s="7" t="s">
        <v>174</v>
      </c>
      <c r="D42" s="7" t="s">
        <v>175</v>
      </c>
      <c r="E42" s="7" t="s">
        <v>176</v>
      </c>
      <c r="F42" s="12" t="s">
        <v>177</v>
      </c>
      <c r="G42" s="13">
        <v>25.4</v>
      </c>
      <c r="H42" s="11">
        <f>G42*30%</f>
        <v>7.6199999999999992</v>
      </c>
      <c r="I42" s="11">
        <f>G42+H42</f>
        <v>33.019999999999996</v>
      </c>
      <c r="J42" s="8">
        <v>8</v>
      </c>
      <c r="K42" s="9"/>
      <c r="L42" s="10">
        <f>J42-K42</f>
        <v>8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7">
        <f>A42+1</f>
        <v>40</v>
      </c>
      <c r="B43" s="7" t="s">
        <v>153</v>
      </c>
      <c r="C43" s="7" t="s">
        <v>154</v>
      </c>
      <c r="D43" s="7" t="s">
        <v>155</v>
      </c>
      <c r="E43" s="7" t="s">
        <v>156</v>
      </c>
      <c r="F43" s="7" t="s">
        <v>30</v>
      </c>
      <c r="G43" s="11">
        <v>15.06</v>
      </c>
      <c r="H43" s="11">
        <f>G43*30%</f>
        <v>4.5179999999999998</v>
      </c>
      <c r="I43" s="11">
        <f>G43+H43</f>
        <v>19.577999999999999</v>
      </c>
      <c r="J43" s="8">
        <v>15</v>
      </c>
      <c r="K43" s="9">
        <v>5</v>
      </c>
      <c r="L43" s="10">
        <f>J43-K43</f>
        <v>10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7">
        <f>A43+1</f>
        <v>41</v>
      </c>
      <c r="B44" s="7" t="s">
        <v>161</v>
      </c>
      <c r="C44" s="7" t="s">
        <v>162</v>
      </c>
      <c r="D44" s="7" t="s">
        <v>163</v>
      </c>
      <c r="E44" s="7" t="s">
        <v>164</v>
      </c>
      <c r="F44" s="7" t="s">
        <v>30</v>
      </c>
      <c r="G44" s="11">
        <v>18.100000000000001</v>
      </c>
      <c r="H44" s="11">
        <f>G44*30%</f>
        <v>5.4300000000000006</v>
      </c>
      <c r="I44" s="11">
        <f>G44+H44</f>
        <v>23.53</v>
      </c>
      <c r="J44" s="8">
        <v>8</v>
      </c>
      <c r="K44" s="9">
        <v>4</v>
      </c>
      <c r="L44" s="10">
        <f>J44-K44</f>
        <v>4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7">
        <f>A44+1</f>
        <v>42</v>
      </c>
      <c r="B45" s="7" t="s">
        <v>193</v>
      </c>
      <c r="C45" s="7" t="s">
        <v>194</v>
      </c>
      <c r="D45" s="7" t="s">
        <v>195</v>
      </c>
      <c r="E45" s="7" t="s">
        <v>196</v>
      </c>
      <c r="F45" s="12" t="s">
        <v>30</v>
      </c>
      <c r="G45" s="13">
        <v>24.5</v>
      </c>
      <c r="H45" s="11">
        <f>G45*30%</f>
        <v>7.35</v>
      </c>
      <c r="I45" s="11">
        <f>G45+H45</f>
        <v>31.85</v>
      </c>
      <c r="J45" s="8">
        <v>20</v>
      </c>
      <c r="K45" s="9"/>
      <c r="L45" s="10">
        <f>J45-K45</f>
        <v>20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7">
        <f>A45+1</f>
        <v>43</v>
      </c>
      <c r="B46" s="7" t="s">
        <v>197</v>
      </c>
      <c r="C46" s="7" t="s">
        <v>198</v>
      </c>
      <c r="D46" s="7" t="s">
        <v>199</v>
      </c>
      <c r="E46" s="7" t="s">
        <v>200</v>
      </c>
      <c r="F46" s="12" t="s">
        <v>30</v>
      </c>
      <c r="G46" s="13">
        <v>33.799999999999997</v>
      </c>
      <c r="H46" s="11">
        <f>G46*30%</f>
        <v>10.139999999999999</v>
      </c>
      <c r="I46" s="11">
        <f>G46+H46</f>
        <v>43.94</v>
      </c>
      <c r="J46" s="8">
        <v>12</v>
      </c>
      <c r="K46" s="9"/>
      <c r="L46" s="10">
        <f>J46-K46</f>
        <v>12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7">
        <f>A46+1</f>
        <v>44</v>
      </c>
      <c r="B47" s="7" t="s">
        <v>189</v>
      </c>
      <c r="C47" s="7" t="s">
        <v>190</v>
      </c>
      <c r="D47" s="7" t="s">
        <v>191</v>
      </c>
      <c r="E47" s="7" t="s">
        <v>192</v>
      </c>
      <c r="F47" s="12" t="s">
        <v>30</v>
      </c>
      <c r="G47" s="13">
        <v>19.3</v>
      </c>
      <c r="H47" s="11">
        <f>G47*30%</f>
        <v>5.79</v>
      </c>
      <c r="I47" s="11">
        <f>G47+H47</f>
        <v>25.09</v>
      </c>
      <c r="J47" s="8">
        <v>12</v>
      </c>
      <c r="K47" s="9"/>
      <c r="L47" s="10">
        <f>J47-K47</f>
        <v>12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19">
        <f>A47+1</f>
        <v>45</v>
      </c>
      <c r="B48" s="19" t="s">
        <v>302</v>
      </c>
      <c r="C48" s="19" t="s">
        <v>303</v>
      </c>
      <c r="D48" s="20" t="s">
        <v>304</v>
      </c>
      <c r="E48" s="19" t="s">
        <v>305</v>
      </c>
      <c r="F48" s="19" t="s">
        <v>30</v>
      </c>
      <c r="G48" s="21">
        <v>21.6</v>
      </c>
      <c r="H48" s="21">
        <f>G48*30%</f>
        <v>6.48</v>
      </c>
      <c r="I48" s="21">
        <f>G48+H48</f>
        <v>28.080000000000002</v>
      </c>
      <c r="J48" s="7"/>
      <c r="K48" s="7"/>
      <c r="L48" s="7"/>
      <c r="M48" s="22">
        <v>1</v>
      </c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7">
        <f>A48+1</f>
        <v>46</v>
      </c>
      <c r="B49" s="7" t="s">
        <v>129</v>
      </c>
      <c r="C49" s="7" t="s">
        <v>130</v>
      </c>
      <c r="D49" s="7" t="s">
        <v>131</v>
      </c>
      <c r="E49" s="7" t="s">
        <v>132</v>
      </c>
      <c r="F49" s="7" t="s">
        <v>21</v>
      </c>
      <c r="G49" s="11">
        <v>19.100000000000001</v>
      </c>
      <c r="H49" s="11">
        <f>G49*30%</f>
        <v>5.73</v>
      </c>
      <c r="I49" s="11">
        <f>G49+H49</f>
        <v>24.830000000000002</v>
      </c>
      <c r="J49" s="8">
        <v>2</v>
      </c>
      <c r="K49" s="9"/>
      <c r="L49" s="10">
        <f>J49-K49</f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7">
        <f>A49+1</f>
        <v>47</v>
      </c>
      <c r="B50" s="7" t="s">
        <v>133</v>
      </c>
      <c r="C50" s="7" t="s">
        <v>134</v>
      </c>
      <c r="D50" s="5" t="s">
        <v>135</v>
      </c>
      <c r="E50" s="7" t="s">
        <v>136</v>
      </c>
      <c r="F50" s="12" t="s">
        <v>21</v>
      </c>
      <c r="G50" s="13">
        <v>31.9</v>
      </c>
      <c r="H50" s="11">
        <f>G50*30%</f>
        <v>9.5699999999999985</v>
      </c>
      <c r="I50" s="11">
        <f>G50+H50</f>
        <v>41.47</v>
      </c>
      <c r="J50" s="8">
        <v>3</v>
      </c>
      <c r="K50" s="9"/>
      <c r="L50" s="10">
        <f>J50-K50</f>
        <v>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7">
        <f>A50+1</f>
        <v>48</v>
      </c>
      <c r="B51" s="7" t="s">
        <v>157</v>
      </c>
      <c r="C51" s="7" t="s">
        <v>158</v>
      </c>
      <c r="D51" s="5" t="s">
        <v>159</v>
      </c>
      <c r="E51" s="7" t="s">
        <v>160</v>
      </c>
      <c r="F51" s="7" t="s">
        <v>30</v>
      </c>
      <c r="G51" s="11">
        <v>34.9</v>
      </c>
      <c r="H51" s="11">
        <f>G51*30%</f>
        <v>10.469999999999999</v>
      </c>
      <c r="I51" s="11">
        <f>G51+H51</f>
        <v>45.37</v>
      </c>
      <c r="J51" s="8">
        <v>5</v>
      </c>
      <c r="K51" s="9">
        <v>9</v>
      </c>
      <c r="L51" s="10">
        <f>J51-K51</f>
        <v>-4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7">
        <f>A51+1</f>
        <v>49</v>
      </c>
      <c r="B52" s="7" t="s">
        <v>137</v>
      </c>
      <c r="C52" s="7" t="s">
        <v>138</v>
      </c>
      <c r="D52" s="7" t="s">
        <v>139</v>
      </c>
      <c r="E52" s="7" t="s">
        <v>140</v>
      </c>
      <c r="F52" s="12" t="s">
        <v>30</v>
      </c>
      <c r="G52" s="13">
        <v>15.5</v>
      </c>
      <c r="H52" s="11">
        <f>G52*30%</f>
        <v>4.6499999999999995</v>
      </c>
      <c r="I52" s="11">
        <f>G52+H52</f>
        <v>20.149999999999999</v>
      </c>
      <c r="J52" s="8">
        <v>10</v>
      </c>
      <c r="K52" s="9"/>
      <c r="L52" s="10">
        <f>J52-K52</f>
        <v>10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7">
        <f>A52+1</f>
        <v>50</v>
      </c>
      <c r="B53" s="7" t="s">
        <v>141</v>
      </c>
      <c r="C53" s="7" t="s">
        <v>142</v>
      </c>
      <c r="D53" s="5" t="s">
        <v>143</v>
      </c>
      <c r="E53" s="7" t="s">
        <v>144</v>
      </c>
      <c r="F53" s="7" t="s">
        <v>30</v>
      </c>
      <c r="G53" s="11">
        <v>19.2</v>
      </c>
      <c r="H53" s="11">
        <f>G53*30%</f>
        <v>5.76</v>
      </c>
      <c r="I53" s="11">
        <f>G53+H53</f>
        <v>24.96</v>
      </c>
      <c r="J53" s="8">
        <v>6</v>
      </c>
      <c r="K53" s="9"/>
      <c r="L53" s="10">
        <f>J53-K53</f>
        <v>6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7">
        <f>A53+1</f>
        <v>51</v>
      </c>
      <c r="B54" s="7" t="s">
        <v>178</v>
      </c>
      <c r="C54" s="7" t="s">
        <v>179</v>
      </c>
      <c r="D54" s="7" t="s">
        <v>180</v>
      </c>
      <c r="E54" s="7"/>
      <c r="F54" s="7" t="s">
        <v>21</v>
      </c>
      <c r="G54" s="11">
        <v>57.37</v>
      </c>
      <c r="H54" s="11">
        <f>G54*30%</f>
        <v>17.210999999999999</v>
      </c>
      <c r="I54" s="11">
        <f>G54+H54</f>
        <v>74.580999999999989</v>
      </c>
      <c r="J54" s="8">
        <v>6</v>
      </c>
      <c r="K54" s="9">
        <v>4</v>
      </c>
      <c r="L54" s="10">
        <f>J54-K54</f>
        <v>2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7">
        <f>A54+1</f>
        <v>52</v>
      </c>
      <c r="B55" s="7" t="s">
        <v>125</v>
      </c>
      <c r="C55" s="7" t="s">
        <v>126</v>
      </c>
      <c r="D55" s="7" t="s">
        <v>127</v>
      </c>
      <c r="E55" s="7" t="s">
        <v>128</v>
      </c>
      <c r="F55" s="12" t="s">
        <v>21</v>
      </c>
      <c r="G55" s="13">
        <v>54.7</v>
      </c>
      <c r="H55" s="11">
        <f>G55*30%</f>
        <v>16.41</v>
      </c>
      <c r="I55" s="11">
        <f>G55+H55</f>
        <v>71.11</v>
      </c>
      <c r="J55" s="8">
        <v>8</v>
      </c>
      <c r="K55" s="9">
        <v>4</v>
      </c>
      <c r="L55" s="10">
        <f>J55-K55</f>
        <v>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7">
        <f>A55+1</f>
        <v>53</v>
      </c>
      <c r="B56" s="7" t="s">
        <v>165</v>
      </c>
      <c r="C56" s="7" t="s">
        <v>166</v>
      </c>
      <c r="D56" s="7" t="s">
        <v>167</v>
      </c>
      <c r="E56" s="7" t="s">
        <v>168</v>
      </c>
      <c r="F56" s="7" t="s">
        <v>21</v>
      </c>
      <c r="G56" s="11">
        <v>58.9</v>
      </c>
      <c r="H56" s="11">
        <f>G56*30%</f>
        <v>17.669999999999998</v>
      </c>
      <c r="I56" s="11">
        <f>G56+H56</f>
        <v>76.569999999999993</v>
      </c>
      <c r="J56" s="8">
        <v>12</v>
      </c>
      <c r="K56" s="9">
        <v>3</v>
      </c>
      <c r="L56" s="10">
        <f>J56-K56</f>
        <v>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7">
        <f>A56+1</f>
        <v>54</v>
      </c>
      <c r="B57" s="7" t="s">
        <v>181</v>
      </c>
      <c r="C57" s="7" t="s">
        <v>182</v>
      </c>
      <c r="D57" s="7" t="s">
        <v>183</v>
      </c>
      <c r="E57" s="7" t="s">
        <v>184</v>
      </c>
      <c r="F57" s="12" t="s">
        <v>21</v>
      </c>
      <c r="G57" s="13">
        <v>54.3</v>
      </c>
      <c r="H57" s="11">
        <f>G57*30%</f>
        <v>16.29</v>
      </c>
      <c r="I57" s="11">
        <f>G57+H57</f>
        <v>70.59</v>
      </c>
      <c r="J57" s="8">
        <v>4</v>
      </c>
      <c r="K57" s="9">
        <v>2</v>
      </c>
      <c r="L57" s="10">
        <f>J57-K57</f>
        <v>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7">
        <f>A57+1</f>
        <v>55</v>
      </c>
      <c r="B58" s="7" t="s">
        <v>169</v>
      </c>
      <c r="C58" s="7" t="s">
        <v>170</v>
      </c>
      <c r="D58" s="7" t="s">
        <v>171</v>
      </c>
      <c r="E58" s="7" t="s">
        <v>172</v>
      </c>
      <c r="F58" s="7" t="s">
        <v>95</v>
      </c>
      <c r="G58" s="11">
        <v>13.65</v>
      </c>
      <c r="H58" s="11">
        <f>G58*30%</f>
        <v>4.0949999999999998</v>
      </c>
      <c r="I58" s="11">
        <f>G58+H58</f>
        <v>17.745000000000001</v>
      </c>
      <c r="J58" s="8">
        <v>8</v>
      </c>
      <c r="K58" s="9">
        <v>2</v>
      </c>
      <c r="L58" s="10">
        <f>J58-K58</f>
        <v>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7">
        <f>A58+1</f>
        <v>56</v>
      </c>
      <c r="B59" s="7" t="s">
        <v>207</v>
      </c>
      <c r="C59" s="7" t="s">
        <v>208</v>
      </c>
      <c r="D59" s="5" t="s">
        <v>209</v>
      </c>
      <c r="E59" s="7"/>
      <c r="F59" s="7" t="s">
        <v>30</v>
      </c>
      <c r="G59" s="11">
        <v>53.3</v>
      </c>
      <c r="H59" s="11">
        <f>G59*30%</f>
        <v>15.989999999999998</v>
      </c>
      <c r="I59" s="11">
        <f>G59+H59</f>
        <v>69.289999999999992</v>
      </c>
      <c r="J59" s="8">
        <v>10</v>
      </c>
      <c r="K59" s="9"/>
      <c r="L59" s="10">
        <f>J59-K59</f>
        <v>10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7">
        <f>A59+1</f>
        <v>57</v>
      </c>
      <c r="B60" s="7" t="s">
        <v>204</v>
      </c>
      <c r="C60" s="7" t="s">
        <v>205</v>
      </c>
      <c r="D60" s="7" t="s">
        <v>206</v>
      </c>
      <c r="E60" s="7"/>
      <c r="F60" s="12" t="s">
        <v>30</v>
      </c>
      <c r="G60" s="13">
        <v>46.9</v>
      </c>
      <c r="H60" s="11">
        <f>G60*30%</f>
        <v>14.069999999999999</v>
      </c>
      <c r="I60" s="11">
        <f>G60+H60</f>
        <v>60.97</v>
      </c>
      <c r="J60" s="8">
        <v>10</v>
      </c>
      <c r="K60" s="9"/>
      <c r="L60" s="10">
        <f>J60-K60</f>
        <v>10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7">
        <f>A60+1</f>
        <v>58</v>
      </c>
      <c r="B61" s="7" t="s">
        <v>224</v>
      </c>
      <c r="C61" s="7" t="s">
        <v>225</v>
      </c>
      <c r="D61" s="5" t="s">
        <v>226</v>
      </c>
      <c r="E61" s="7"/>
      <c r="F61" s="12" t="s">
        <v>30</v>
      </c>
      <c r="G61" s="13">
        <v>52</v>
      </c>
      <c r="H61" s="11">
        <f>G61*30%</f>
        <v>15.6</v>
      </c>
      <c r="I61" s="11">
        <f>G61+H61</f>
        <v>67.599999999999994</v>
      </c>
      <c r="J61" s="8">
        <v>4</v>
      </c>
      <c r="K61" s="9">
        <v>1</v>
      </c>
      <c r="L61" s="10">
        <f>J61-K61</f>
        <v>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7">
        <f>A61+1</f>
        <v>59</v>
      </c>
      <c r="B62" s="7" t="s">
        <v>149</v>
      </c>
      <c r="C62" s="7" t="s">
        <v>150</v>
      </c>
      <c r="D62" s="7" t="s">
        <v>151</v>
      </c>
      <c r="E62" s="7" t="s">
        <v>152</v>
      </c>
      <c r="F62" s="7" t="s">
        <v>30</v>
      </c>
      <c r="G62" s="11">
        <v>108</v>
      </c>
      <c r="H62" s="11">
        <f>G62*30%</f>
        <v>32.4</v>
      </c>
      <c r="I62" s="11">
        <f>G62+H62</f>
        <v>140.4</v>
      </c>
      <c r="J62" s="8">
        <v>10</v>
      </c>
      <c r="K62" s="9">
        <v>2</v>
      </c>
      <c r="L62" s="10">
        <f>J62-K62</f>
        <v>8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7">
        <f>A62+1</f>
        <v>60</v>
      </c>
      <c r="B63" s="7" t="s">
        <v>283</v>
      </c>
      <c r="C63" s="7" t="s">
        <v>284</v>
      </c>
      <c r="D63" s="7" t="s">
        <v>285</v>
      </c>
      <c r="E63" s="7" t="s">
        <v>286</v>
      </c>
      <c r="F63" s="7" t="s">
        <v>30</v>
      </c>
      <c r="G63" s="11">
        <v>49.5</v>
      </c>
      <c r="H63" s="11">
        <f>G63*30%</f>
        <v>14.85</v>
      </c>
      <c r="I63" s="11">
        <f>G63+H63</f>
        <v>64.349999999999994</v>
      </c>
      <c r="J63" s="8">
        <v>2</v>
      </c>
      <c r="K63" s="9">
        <v>1</v>
      </c>
      <c r="L63" s="10">
        <f>J63-K63</f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7">
        <f>A63+1</f>
        <v>61</v>
      </c>
      <c r="B64" s="7" t="s">
        <v>185</v>
      </c>
      <c r="C64" s="7" t="s">
        <v>186</v>
      </c>
      <c r="D64" s="7" t="s">
        <v>187</v>
      </c>
      <c r="E64" s="7" t="s">
        <v>188</v>
      </c>
      <c r="F64" s="7" t="s">
        <v>95</v>
      </c>
      <c r="G64" s="11">
        <v>25.4</v>
      </c>
      <c r="H64" s="11">
        <f>G64*30%</f>
        <v>7.6199999999999992</v>
      </c>
      <c r="I64" s="11">
        <f>G64+H64</f>
        <v>33.019999999999996</v>
      </c>
      <c r="J64" s="8">
        <v>2</v>
      </c>
      <c r="K64" s="9">
        <v>1</v>
      </c>
      <c r="L64" s="10">
        <f>J64-K64</f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7">
        <f>A64+1</f>
        <v>62</v>
      </c>
      <c r="B65" s="7" t="s">
        <v>210</v>
      </c>
      <c r="C65" s="7" t="s">
        <v>211</v>
      </c>
      <c r="D65" s="7" t="s">
        <v>212</v>
      </c>
      <c r="E65" s="7" t="s">
        <v>213</v>
      </c>
      <c r="F65" s="7" t="s">
        <v>30</v>
      </c>
      <c r="G65" s="11">
        <v>132.1</v>
      </c>
      <c r="H65" s="11">
        <f>G65*30%</f>
        <v>39.629999999999995</v>
      </c>
      <c r="I65" s="11">
        <f>G65+H65</f>
        <v>171.73</v>
      </c>
      <c r="J65" s="8">
        <v>4</v>
      </c>
      <c r="K65" s="9"/>
      <c r="L65" s="10">
        <f>J65-K65</f>
        <v>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7">
        <f>A65+1</f>
        <v>63</v>
      </c>
      <c r="B66" s="7" t="s">
        <v>27</v>
      </c>
      <c r="C66" s="7" t="s">
        <v>28</v>
      </c>
      <c r="D66" s="5" t="s">
        <v>29</v>
      </c>
      <c r="E66" s="7"/>
      <c r="F66" s="7" t="s">
        <v>30</v>
      </c>
      <c r="G66" s="11">
        <v>31.62</v>
      </c>
      <c r="H66" s="11">
        <f>G66*30%</f>
        <v>9.4860000000000007</v>
      </c>
      <c r="I66" s="11">
        <f>G66+H66</f>
        <v>41.106000000000002</v>
      </c>
      <c r="J66" s="8">
        <v>2</v>
      </c>
      <c r="K66" s="9">
        <v>4</v>
      </c>
      <c r="L66" s="10">
        <f>J66-K66</f>
        <v>-2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7">
        <f>A66+1</f>
        <v>64</v>
      </c>
      <c r="B67" s="7" t="s">
        <v>31</v>
      </c>
      <c r="C67" s="7" t="s">
        <v>32</v>
      </c>
      <c r="D67" s="5" t="s">
        <v>33</v>
      </c>
      <c r="E67" s="7"/>
      <c r="F67" s="12" t="s">
        <v>30</v>
      </c>
      <c r="G67" s="13">
        <v>32.4</v>
      </c>
      <c r="H67" s="11">
        <f>G67*30%</f>
        <v>9.7199999999999989</v>
      </c>
      <c r="I67" s="11">
        <f>G67+H67</f>
        <v>42.12</v>
      </c>
      <c r="J67" s="8">
        <v>2</v>
      </c>
      <c r="K67" s="9">
        <v>2</v>
      </c>
      <c r="L67" s="10">
        <f>J67-K67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s="23" customFormat="1" ht="15.75" customHeight="1" x14ac:dyDescent="0.3">
      <c r="A68" s="7">
        <f>A67+1</f>
        <v>65</v>
      </c>
      <c r="B68" s="7" t="s">
        <v>275</v>
      </c>
      <c r="C68" s="7" t="s">
        <v>276</v>
      </c>
      <c r="D68" s="7" t="s">
        <v>277</v>
      </c>
      <c r="E68" s="7" t="s">
        <v>278</v>
      </c>
      <c r="F68" s="12" t="s">
        <v>30</v>
      </c>
      <c r="G68" s="13">
        <v>74.41</v>
      </c>
      <c r="H68" s="11">
        <f>G68*30%</f>
        <v>22.322999999999997</v>
      </c>
      <c r="I68" s="11">
        <f>G68+H68</f>
        <v>96.73299999999999</v>
      </c>
      <c r="J68" s="8">
        <v>1</v>
      </c>
      <c r="K68" s="9">
        <v>1</v>
      </c>
      <c r="L68" s="10">
        <f>J68-K68</f>
        <v>0</v>
      </c>
      <c r="M68" s="2"/>
      <c r="N68" s="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75" customHeight="1" x14ac:dyDescent="0.3">
      <c r="A69" s="19">
        <f>A68+1</f>
        <v>66</v>
      </c>
      <c r="B69" s="19" t="s">
        <v>298</v>
      </c>
      <c r="C69" s="19" t="s">
        <v>299</v>
      </c>
      <c r="D69" s="20" t="s">
        <v>300</v>
      </c>
      <c r="E69" s="19" t="s">
        <v>301</v>
      </c>
      <c r="F69" s="19" t="s">
        <v>177</v>
      </c>
      <c r="G69" s="21">
        <v>22.3</v>
      </c>
      <c r="H69" s="21">
        <f>G69*30%</f>
        <v>6.69</v>
      </c>
      <c r="I69" s="21">
        <f>G69+H69</f>
        <v>28.990000000000002</v>
      </c>
      <c r="J69" s="8"/>
      <c r="K69" s="9"/>
      <c r="L69" s="10">
        <f>J69-K69</f>
        <v>0</v>
      </c>
      <c r="M69" s="22">
        <v>1</v>
      </c>
      <c r="N69" s="2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7">
        <f>A69+1</f>
        <v>67</v>
      </c>
      <c r="B70" s="7" t="s">
        <v>92</v>
      </c>
      <c r="C70" s="7" t="s">
        <v>93</v>
      </c>
      <c r="D70" s="7" t="s">
        <v>94</v>
      </c>
      <c r="E70" s="7"/>
      <c r="F70" s="7" t="s">
        <v>95</v>
      </c>
      <c r="G70" s="11">
        <v>90.7</v>
      </c>
      <c r="H70" s="11">
        <f>G70*30%</f>
        <v>27.21</v>
      </c>
      <c r="I70" s="11">
        <f>G70+H70</f>
        <v>117.91</v>
      </c>
      <c r="J70" s="8">
        <v>2</v>
      </c>
      <c r="K70" s="9"/>
      <c r="L70" s="10">
        <f>J70-K70</f>
        <v>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7">
        <f>A70+1</f>
        <v>68</v>
      </c>
      <c r="B71" s="7" t="s">
        <v>52</v>
      </c>
      <c r="C71" s="7" t="s">
        <v>53</v>
      </c>
      <c r="D71" s="7" t="s">
        <v>54</v>
      </c>
      <c r="E71" s="7"/>
      <c r="F71" s="7" t="s">
        <v>30</v>
      </c>
      <c r="G71" s="11">
        <v>29.3</v>
      </c>
      <c r="H71" s="11">
        <f>G71*30%</f>
        <v>8.7899999999999991</v>
      </c>
      <c r="I71" s="11">
        <f>G71+H71</f>
        <v>38.090000000000003</v>
      </c>
      <c r="J71" s="8">
        <v>2</v>
      </c>
      <c r="K71" s="9"/>
      <c r="L71" s="10">
        <f>J71-K71</f>
        <v>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7">
        <f>A71+1</f>
        <v>69</v>
      </c>
      <c r="B72" s="7" t="s">
        <v>61</v>
      </c>
      <c r="C72" s="7" t="s">
        <v>62</v>
      </c>
      <c r="D72" s="7" t="s">
        <v>63</v>
      </c>
      <c r="E72" s="7"/>
      <c r="F72" s="12" t="s">
        <v>30</v>
      </c>
      <c r="G72" s="13">
        <v>18.8</v>
      </c>
      <c r="H72" s="11">
        <f>G72*30%</f>
        <v>5.64</v>
      </c>
      <c r="I72" s="11">
        <f>G72+H72</f>
        <v>24.44</v>
      </c>
      <c r="J72" s="8">
        <v>4</v>
      </c>
      <c r="K72" s="9"/>
      <c r="L72" s="10">
        <f>J72-K72</f>
        <v>4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7">
        <f>A72+1</f>
        <v>70</v>
      </c>
      <c r="B73" s="7" t="s">
        <v>55</v>
      </c>
      <c r="C73" s="7" t="s">
        <v>56</v>
      </c>
      <c r="D73" s="5" t="s">
        <v>57</v>
      </c>
      <c r="E73" s="7"/>
      <c r="F73" s="7" t="s">
        <v>30</v>
      </c>
      <c r="G73" s="11">
        <v>25.4</v>
      </c>
      <c r="H73" s="11">
        <f>G73*30%</f>
        <v>7.6199999999999992</v>
      </c>
      <c r="I73" s="11">
        <f>G73+H73</f>
        <v>33.019999999999996</v>
      </c>
      <c r="J73" s="8">
        <v>2</v>
      </c>
      <c r="K73" s="9"/>
      <c r="L73" s="10">
        <f>J73-K73</f>
        <v>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7">
        <f>A73+1</f>
        <v>71</v>
      </c>
      <c r="B74" s="7" t="s">
        <v>64</v>
      </c>
      <c r="C74" s="7" t="s">
        <v>65</v>
      </c>
      <c r="D74" s="5" t="s">
        <v>66</v>
      </c>
      <c r="E74" s="7"/>
      <c r="F74" s="7" t="s">
        <v>67</v>
      </c>
      <c r="G74" s="11">
        <v>14.83</v>
      </c>
      <c r="H74" s="11">
        <f>G74*30%</f>
        <v>4.4489999999999998</v>
      </c>
      <c r="I74" s="11">
        <f>G74+H74</f>
        <v>19.279</v>
      </c>
      <c r="J74" s="8">
        <v>12</v>
      </c>
      <c r="K74" s="9">
        <v>4</v>
      </c>
      <c r="L74" s="10">
        <f>J74-K74</f>
        <v>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7">
        <f>A74+1</f>
        <v>72</v>
      </c>
      <c r="B75" s="7" t="s">
        <v>71</v>
      </c>
      <c r="C75" s="7" t="s">
        <v>72</v>
      </c>
      <c r="D75" s="7" t="s">
        <v>73</v>
      </c>
      <c r="E75" s="7" t="s">
        <v>74</v>
      </c>
      <c r="F75" s="12" t="s">
        <v>75</v>
      </c>
      <c r="G75" s="13">
        <v>53.3</v>
      </c>
      <c r="H75" s="11">
        <f>G75*30%</f>
        <v>15.989999999999998</v>
      </c>
      <c r="I75" s="11">
        <f>G75+H75</f>
        <v>69.289999999999992</v>
      </c>
      <c r="J75" s="8">
        <v>2</v>
      </c>
      <c r="K75" s="9"/>
      <c r="L75" s="10">
        <f>J75-K75</f>
        <v>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7">
        <f>A75+1</f>
        <v>73</v>
      </c>
      <c r="B76" s="7" t="s">
        <v>68</v>
      </c>
      <c r="C76" s="7" t="s">
        <v>69</v>
      </c>
      <c r="D76" s="7" t="s">
        <v>70</v>
      </c>
      <c r="E76" s="31" t="s">
        <v>30</v>
      </c>
      <c r="F76" s="12" t="s">
        <v>30</v>
      </c>
      <c r="G76" s="13">
        <v>20.6</v>
      </c>
      <c r="H76" s="11">
        <f>G76*30%</f>
        <v>6.1800000000000006</v>
      </c>
      <c r="I76" s="11">
        <f>G76+H76</f>
        <v>26.78</v>
      </c>
      <c r="J76" s="8">
        <v>4</v>
      </c>
      <c r="K76" s="9">
        <v>2</v>
      </c>
      <c r="L76" s="10">
        <f>J76-K76</f>
        <v>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7">
        <f>A76+1</f>
        <v>74</v>
      </c>
      <c r="B77" s="7" t="s">
        <v>79</v>
      </c>
      <c r="C77" s="7" t="s">
        <v>80</v>
      </c>
      <c r="D77" s="7" t="s">
        <v>81</v>
      </c>
      <c r="E77" s="7"/>
      <c r="F77" s="12" t="s">
        <v>37</v>
      </c>
      <c r="G77" s="13">
        <v>20.8</v>
      </c>
      <c r="H77" s="11">
        <f>G77*30%</f>
        <v>6.24</v>
      </c>
      <c r="I77" s="11">
        <f>G77+H77</f>
        <v>27.04</v>
      </c>
      <c r="J77" s="8">
        <v>5</v>
      </c>
      <c r="K77" s="9">
        <v>2</v>
      </c>
      <c r="L77" s="10">
        <f>J77-K77</f>
        <v>3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7">
        <f>A77+1</f>
        <v>75</v>
      </c>
      <c r="B78" s="7" t="s">
        <v>76</v>
      </c>
      <c r="C78" s="7" t="s">
        <v>77</v>
      </c>
      <c r="D78" s="7" t="s">
        <v>78</v>
      </c>
      <c r="E78" s="7"/>
      <c r="F78" s="7" t="s">
        <v>30</v>
      </c>
      <c r="G78" s="11">
        <v>23.6</v>
      </c>
      <c r="H78" s="11">
        <f>G78*30%</f>
        <v>7.08</v>
      </c>
      <c r="I78" s="11">
        <f>G78+H78</f>
        <v>30.68</v>
      </c>
      <c r="J78" s="8">
        <v>2</v>
      </c>
      <c r="K78" s="9"/>
      <c r="L78" s="10">
        <f>J78-K78</f>
        <v>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s="23" customFormat="1" ht="15.75" customHeight="1" x14ac:dyDescent="0.3">
      <c r="A79" s="7" t="e">
        <f>#REF!+1</f>
        <v>#REF!</v>
      </c>
      <c r="B79" s="7" t="s">
        <v>46</v>
      </c>
      <c r="C79" s="7" t="s">
        <v>47</v>
      </c>
      <c r="D79" s="5" t="s">
        <v>48</v>
      </c>
      <c r="E79" s="7"/>
      <c r="F79" s="7" t="s">
        <v>30</v>
      </c>
      <c r="G79" s="11">
        <v>18.13</v>
      </c>
      <c r="H79" s="11">
        <f>G79*30%</f>
        <v>5.4389999999999992</v>
      </c>
      <c r="I79" s="11">
        <f>G79+H79</f>
        <v>23.568999999999999</v>
      </c>
      <c r="J79" s="8">
        <v>15</v>
      </c>
      <c r="K79" s="9">
        <v>3</v>
      </c>
      <c r="L79" s="10">
        <f>J79-K79</f>
        <v>12</v>
      </c>
      <c r="M79" s="2"/>
      <c r="N79" s="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23" customFormat="1" ht="15.75" customHeight="1" x14ac:dyDescent="0.3">
      <c r="A80" s="19" t="e">
        <f>A79+1</f>
        <v>#REF!</v>
      </c>
      <c r="B80" s="19" t="s">
        <v>314</v>
      </c>
      <c r="C80" s="19" t="s">
        <v>315</v>
      </c>
      <c r="D80" s="20" t="s">
        <v>316</v>
      </c>
      <c r="E80" s="19"/>
      <c r="F80" s="19" t="s">
        <v>30</v>
      </c>
      <c r="G80" s="21">
        <v>34.81</v>
      </c>
      <c r="H80" s="21">
        <f>G80*30%</f>
        <v>10.443</v>
      </c>
      <c r="I80" s="21">
        <f>G80+H80</f>
        <v>45.253</v>
      </c>
      <c r="J80" s="7"/>
      <c r="K80" s="7"/>
      <c r="L80" s="7"/>
      <c r="M80" s="22">
        <v>1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5.75" customHeight="1" x14ac:dyDescent="0.3">
      <c r="A81" s="7" t="e">
        <f>A80+1</f>
        <v>#REF!</v>
      </c>
      <c r="B81" s="7" t="s">
        <v>49</v>
      </c>
      <c r="C81" s="7" t="s">
        <v>50</v>
      </c>
      <c r="D81" s="7" t="s">
        <v>51</v>
      </c>
      <c r="E81" s="7"/>
      <c r="F81" s="12" t="s">
        <v>30</v>
      </c>
      <c r="G81" s="13">
        <v>16.8</v>
      </c>
      <c r="H81" s="11">
        <f>G81*30%</f>
        <v>5.04</v>
      </c>
      <c r="I81" s="11">
        <f>G81+H81</f>
        <v>21.84</v>
      </c>
      <c r="J81" s="16">
        <v>2</v>
      </c>
      <c r="K81" s="17"/>
      <c r="L81" s="10">
        <f>J81-K81</f>
        <v>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7" t="e">
        <f>A81+1</f>
        <v>#REF!</v>
      </c>
      <c r="B82" s="7" t="s">
        <v>58</v>
      </c>
      <c r="C82" s="7" t="s">
        <v>59</v>
      </c>
      <c r="D82" s="7" t="s">
        <v>60</v>
      </c>
      <c r="E82" s="7"/>
      <c r="F82" s="7" t="s">
        <v>30</v>
      </c>
      <c r="G82" s="11">
        <v>17.7</v>
      </c>
      <c r="H82" s="11">
        <f>G82*30%</f>
        <v>5.31</v>
      </c>
      <c r="I82" s="11">
        <f>G82+H82</f>
        <v>23.009999999999998</v>
      </c>
      <c r="J82" s="16">
        <v>2</v>
      </c>
      <c r="K82" s="17">
        <v>1</v>
      </c>
      <c r="L82" s="10">
        <f>J82-K82</f>
        <v>1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s="23" customFormat="1" ht="15.75" customHeight="1" x14ac:dyDescent="0.3">
      <c r="A83" s="19" t="e">
        <f>A82+1</f>
        <v>#REF!</v>
      </c>
      <c r="B83" s="19" t="s">
        <v>310</v>
      </c>
      <c r="C83" s="19" t="s">
        <v>311</v>
      </c>
      <c r="D83" s="20" t="s">
        <v>312</v>
      </c>
      <c r="E83" s="19" t="s">
        <v>313</v>
      </c>
      <c r="F83" s="19" t="s">
        <v>30</v>
      </c>
      <c r="G83" s="21">
        <v>21.35</v>
      </c>
      <c r="H83" s="21">
        <f>G83*30%</f>
        <v>6.4050000000000002</v>
      </c>
      <c r="I83" s="21">
        <f>G83+H83</f>
        <v>27.755000000000003</v>
      </c>
      <c r="J83" s="31"/>
      <c r="K83" s="31"/>
      <c r="L83" s="7"/>
      <c r="M83" s="22">
        <v>1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23" customFormat="1" ht="15.75" customHeight="1" x14ac:dyDescent="0.3">
      <c r="A84" s="7" t="e">
        <f>A83+1</f>
        <v>#REF!</v>
      </c>
      <c r="B84" s="7" t="s">
        <v>34</v>
      </c>
      <c r="C84" s="7" t="s">
        <v>35</v>
      </c>
      <c r="D84" s="5" t="s">
        <v>36</v>
      </c>
      <c r="E84" s="7"/>
      <c r="F84" s="7" t="s">
        <v>37</v>
      </c>
      <c r="G84" s="11">
        <v>21.35</v>
      </c>
      <c r="H84" s="11">
        <f>G84*30%</f>
        <v>6.4050000000000002</v>
      </c>
      <c r="I84" s="11">
        <f>G84+H84</f>
        <v>27.755000000000003</v>
      </c>
      <c r="J84" s="16">
        <v>4</v>
      </c>
      <c r="K84" s="17"/>
      <c r="L84" s="10">
        <f>J84-K84</f>
        <v>4</v>
      </c>
      <c r="M84" s="2"/>
      <c r="N84" s="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s="23" customFormat="1" ht="15.75" customHeight="1" x14ac:dyDescent="0.3">
      <c r="A85" s="7" t="e">
        <f>A84+1</f>
        <v>#REF!</v>
      </c>
      <c r="B85" s="7" t="s">
        <v>43</v>
      </c>
      <c r="C85" s="7" t="s">
        <v>44</v>
      </c>
      <c r="D85" s="5" t="s">
        <v>45</v>
      </c>
      <c r="E85" s="7"/>
      <c r="F85" s="12" t="s">
        <v>30</v>
      </c>
      <c r="G85" s="13">
        <v>18.75</v>
      </c>
      <c r="H85" s="11">
        <f>G85*30%</f>
        <v>5.625</v>
      </c>
      <c r="I85" s="11">
        <f>G85+H85</f>
        <v>24.375</v>
      </c>
      <c r="J85" s="16">
        <v>4</v>
      </c>
      <c r="K85" s="17">
        <v>4</v>
      </c>
      <c r="L85" s="10">
        <f>J85-K85</f>
        <v>0</v>
      </c>
      <c r="M85" s="2"/>
      <c r="N85" s="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23" customFormat="1" ht="15.75" customHeight="1" x14ac:dyDescent="0.3">
      <c r="A86" s="7" t="e">
        <f>A85+1</f>
        <v>#REF!</v>
      </c>
      <c r="B86" s="7" t="s">
        <v>38</v>
      </c>
      <c r="C86" s="7" t="s">
        <v>39</v>
      </c>
      <c r="D86" s="7" t="s">
        <v>40</v>
      </c>
      <c r="E86" s="7" t="s">
        <v>41</v>
      </c>
      <c r="F86" s="7" t="s">
        <v>42</v>
      </c>
      <c r="G86" s="11">
        <v>41.6</v>
      </c>
      <c r="H86" s="11">
        <f>G86*30%</f>
        <v>12.48</v>
      </c>
      <c r="I86" s="11">
        <f>G86+H86</f>
        <v>54.08</v>
      </c>
      <c r="J86" s="16">
        <v>20</v>
      </c>
      <c r="K86" s="17">
        <v>3</v>
      </c>
      <c r="L86" s="18">
        <f>J86-K86</f>
        <v>17</v>
      </c>
      <c r="M86" s="2"/>
      <c r="N86" s="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23" customFormat="1" ht="15.75" customHeight="1" x14ac:dyDescent="0.3">
      <c r="A87" s="19" t="e">
        <f>A86+1</f>
        <v>#REF!</v>
      </c>
      <c r="B87" s="24" t="s">
        <v>346</v>
      </c>
      <c r="C87" s="19" t="s">
        <v>333</v>
      </c>
      <c r="D87" s="20" t="s">
        <v>335</v>
      </c>
      <c r="E87" s="19"/>
      <c r="F87" s="19" t="s">
        <v>336</v>
      </c>
      <c r="G87" s="21">
        <v>28.14</v>
      </c>
      <c r="H87" s="21">
        <f>G87*30%</f>
        <v>8.4420000000000002</v>
      </c>
      <c r="I87" s="21">
        <f>G87+H87</f>
        <v>36.582000000000001</v>
      </c>
      <c r="J87" s="31"/>
      <c r="K87" s="31"/>
      <c r="L87" s="31"/>
      <c r="M87" s="22">
        <v>1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5.75" customHeight="1" x14ac:dyDescent="0.3">
      <c r="A88" s="19" t="e">
        <f>A87+1</f>
        <v>#REF!</v>
      </c>
      <c r="B88" s="19" t="s">
        <v>342</v>
      </c>
      <c r="C88" s="19" t="s">
        <v>343</v>
      </c>
      <c r="D88" s="20" t="s">
        <v>344</v>
      </c>
      <c r="E88" s="19"/>
      <c r="F88" s="19" t="s">
        <v>332</v>
      </c>
      <c r="G88" s="21">
        <v>24.7</v>
      </c>
      <c r="H88" s="21">
        <f>G88*30%</f>
        <v>7.4099999999999993</v>
      </c>
      <c r="I88" s="21">
        <f>G88+H88</f>
        <v>32.11</v>
      </c>
      <c r="J88" s="31"/>
      <c r="K88" s="31"/>
      <c r="L88" s="31"/>
      <c r="M88" s="22">
        <v>1</v>
      </c>
      <c r="N88" s="2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s="23" customFormat="1" ht="15.75" customHeight="1" x14ac:dyDescent="0.3">
      <c r="A89" s="7" t="e">
        <f>A88+1</f>
        <v>#REF!</v>
      </c>
      <c r="B89" s="7" t="s">
        <v>347</v>
      </c>
      <c r="C89" s="7"/>
      <c r="D89" s="5"/>
      <c r="E89" s="7"/>
      <c r="F89" s="7"/>
      <c r="G89" s="11"/>
      <c r="H89" s="11">
        <f>G89*30%</f>
        <v>0</v>
      </c>
      <c r="I89" s="11">
        <f>G89+H89</f>
        <v>0</v>
      </c>
      <c r="J89" s="31"/>
      <c r="K89" s="31"/>
      <c r="L89" s="31"/>
      <c r="M89" s="2"/>
      <c r="N89" s="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5.75" customHeight="1" x14ac:dyDescent="0.3">
      <c r="A90" s="7" t="e">
        <f>A89+1</f>
        <v>#REF!</v>
      </c>
      <c r="B90" s="7" t="s">
        <v>90</v>
      </c>
      <c r="C90" s="7" t="s">
        <v>91</v>
      </c>
      <c r="D90" s="5"/>
      <c r="E90" s="7"/>
      <c r="F90" s="7" t="s">
        <v>30</v>
      </c>
      <c r="G90" s="11">
        <v>263</v>
      </c>
      <c r="H90" s="11">
        <f>G90*30%</f>
        <v>78.899999999999991</v>
      </c>
      <c r="I90" s="11">
        <f>G90+H90</f>
        <v>341.9</v>
      </c>
      <c r="J90" s="16">
        <v>4</v>
      </c>
      <c r="K90" s="17"/>
      <c r="L90" s="18">
        <f>J90-K90</f>
        <v>4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s="23" customFormat="1" ht="15.75" customHeight="1" x14ac:dyDescent="0.3">
      <c r="A91" s="7" t="e">
        <f>A90+1</f>
        <v>#REF!</v>
      </c>
      <c r="B91" s="7" t="s">
        <v>22</v>
      </c>
      <c r="C91" s="7" t="s">
        <v>23</v>
      </c>
      <c r="D91" s="5"/>
      <c r="E91" s="7"/>
      <c r="F91" s="7" t="s">
        <v>24</v>
      </c>
      <c r="G91" s="11">
        <v>6.82</v>
      </c>
      <c r="H91" s="11">
        <f>G91*30%</f>
        <v>2.0459999999999998</v>
      </c>
      <c r="I91" s="11">
        <f>G91+H91</f>
        <v>8.8659999999999997</v>
      </c>
      <c r="J91" s="16">
        <v>6</v>
      </c>
      <c r="K91" s="17"/>
      <c r="L91" s="18">
        <f>J91-K91</f>
        <v>6</v>
      </c>
      <c r="M91" s="2"/>
      <c r="N91" s="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s="23" customFormat="1" ht="15.75" customHeight="1" x14ac:dyDescent="0.3">
      <c r="A92" s="7" t="e">
        <f>A91+1</f>
        <v>#REF!</v>
      </c>
      <c r="B92" s="7" t="s">
        <v>25</v>
      </c>
      <c r="C92" s="7" t="s">
        <v>26</v>
      </c>
      <c r="D92" s="5"/>
      <c r="E92" s="7"/>
      <c r="F92" s="7" t="s">
        <v>24</v>
      </c>
      <c r="G92" s="11">
        <v>6.6</v>
      </c>
      <c r="H92" s="11">
        <f>G92*30%</f>
        <v>1.9799999999999998</v>
      </c>
      <c r="I92" s="11">
        <f>G92+H92</f>
        <v>8.58</v>
      </c>
      <c r="J92" s="16">
        <v>2</v>
      </c>
      <c r="K92" s="17"/>
      <c r="L92" s="18">
        <f>J92-K92</f>
        <v>2</v>
      </c>
      <c r="M92" s="2"/>
      <c r="N92" s="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s="23" customFormat="1" ht="15.75" customHeight="1" x14ac:dyDescent="0.3">
      <c r="A93" s="19" t="e">
        <f>A92+1</f>
        <v>#REF!</v>
      </c>
      <c r="B93" s="24" t="s">
        <v>345</v>
      </c>
      <c r="C93" s="19" t="s">
        <v>333</v>
      </c>
      <c r="D93" s="20"/>
      <c r="E93" s="19"/>
      <c r="F93" s="19" t="s">
        <v>334</v>
      </c>
      <c r="G93" s="21">
        <v>23.97</v>
      </c>
      <c r="H93" s="21">
        <f>G93*30%</f>
        <v>7.1909999999999998</v>
      </c>
      <c r="I93" s="21">
        <f>G93+H93</f>
        <v>31.160999999999998</v>
      </c>
      <c r="J93" s="31"/>
      <c r="K93" s="31"/>
      <c r="L93" s="31"/>
      <c r="M93" s="22">
        <v>1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s="23" customFormat="1" ht="15.75" customHeight="1" x14ac:dyDescent="0.3">
      <c r="A94" s="19" t="e">
        <f>A93+1</f>
        <v>#REF!</v>
      </c>
      <c r="B94" s="24" t="s">
        <v>327</v>
      </c>
      <c r="C94" s="19" t="s">
        <v>328</v>
      </c>
      <c r="D94" s="20"/>
      <c r="E94" s="19"/>
      <c r="F94" s="19" t="s">
        <v>75</v>
      </c>
      <c r="G94" s="21">
        <v>18.5</v>
      </c>
      <c r="H94" s="21">
        <f>G94*30%</f>
        <v>5.55</v>
      </c>
      <c r="I94" s="21">
        <f>G94+H94</f>
        <v>24.05</v>
      </c>
      <c r="J94" s="40"/>
      <c r="K94" s="40"/>
      <c r="L94" s="40"/>
      <c r="M94" s="22">
        <v>1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s="23" customFormat="1" ht="15.75" customHeight="1" x14ac:dyDescent="0.3">
      <c r="A95" s="19" t="e">
        <f>A94+1</f>
        <v>#REF!</v>
      </c>
      <c r="B95" s="19" t="s">
        <v>337</v>
      </c>
      <c r="C95" s="19" t="s">
        <v>338</v>
      </c>
      <c r="D95" s="20"/>
      <c r="E95" s="19"/>
      <c r="F95" s="19" t="s">
        <v>339</v>
      </c>
      <c r="G95" s="21">
        <v>48.15</v>
      </c>
      <c r="H95" s="21">
        <f>G95*30%</f>
        <v>14.444999999999999</v>
      </c>
      <c r="I95" s="21">
        <f>G95+H95</f>
        <v>62.594999999999999</v>
      </c>
      <c r="J95" s="31"/>
      <c r="K95" s="31"/>
      <c r="L95" s="31"/>
      <c r="M95" s="22">
        <v>1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s="23" customFormat="1" ht="15.75" customHeight="1" x14ac:dyDescent="0.3">
      <c r="A96" s="19" t="e">
        <f>A95+1</f>
        <v>#REF!</v>
      </c>
      <c r="B96" s="19" t="s">
        <v>340</v>
      </c>
      <c r="C96" s="19" t="s">
        <v>341</v>
      </c>
      <c r="D96" s="20"/>
      <c r="E96" s="19"/>
      <c r="F96" s="19" t="s">
        <v>334</v>
      </c>
      <c r="G96" s="21">
        <v>18.5</v>
      </c>
      <c r="H96" s="21">
        <f>G96*30%</f>
        <v>5.55</v>
      </c>
      <c r="I96" s="21">
        <f>G96+H96</f>
        <v>24.05</v>
      </c>
      <c r="J96" s="31"/>
      <c r="K96" s="31"/>
      <c r="L96" s="31"/>
      <c r="M96" s="22">
        <v>1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s="23" customFormat="1" ht="15.75" customHeight="1" x14ac:dyDescent="0.3">
      <c r="A97" s="7" t="e">
        <f>A96+1</f>
        <v>#REF!</v>
      </c>
      <c r="B97" s="7" t="s">
        <v>19</v>
      </c>
      <c r="C97" s="7" t="s">
        <v>20</v>
      </c>
      <c r="D97" s="5"/>
      <c r="E97" s="7"/>
      <c r="F97" s="7" t="s">
        <v>21</v>
      </c>
      <c r="G97" s="11">
        <v>16.600000000000001</v>
      </c>
      <c r="H97" s="11">
        <f>G97*30%</f>
        <v>4.9800000000000004</v>
      </c>
      <c r="I97" s="11">
        <f>G97+H97</f>
        <v>21.580000000000002</v>
      </c>
      <c r="J97" s="16">
        <v>6</v>
      </c>
      <c r="K97" s="17"/>
      <c r="L97" s="18">
        <f>J97-K97</f>
        <v>6</v>
      </c>
      <c r="M97" s="2"/>
      <c r="N97" s="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s="23" customFormat="1" ht="15.75" customHeight="1" x14ac:dyDescent="0.3">
      <c r="A98" s="7" t="e">
        <f>A97+1</f>
        <v>#REF!</v>
      </c>
      <c r="B98" s="7" t="s">
        <v>201</v>
      </c>
      <c r="C98" s="7" t="s">
        <v>202</v>
      </c>
      <c r="D98" s="5"/>
      <c r="E98" s="7" t="s">
        <v>203</v>
      </c>
      <c r="F98" s="37" t="s">
        <v>75</v>
      </c>
      <c r="G98" s="13">
        <v>51.6</v>
      </c>
      <c r="H98" s="11">
        <f>G98*30%</f>
        <v>15.48</v>
      </c>
      <c r="I98" s="28">
        <f>G98+H98</f>
        <v>67.08</v>
      </c>
      <c r="J98" s="16">
        <v>20</v>
      </c>
      <c r="K98" s="17">
        <v>4</v>
      </c>
      <c r="L98" s="18">
        <f>J98-K98</f>
        <v>16</v>
      </c>
      <c r="M98" s="2"/>
      <c r="N98" s="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s="23" customFormat="1" ht="15.75" customHeight="1" x14ac:dyDescent="0.3">
      <c r="A99" s="7" t="e">
        <f>A98+1</f>
        <v>#REF!</v>
      </c>
      <c r="B99" s="14" t="s">
        <v>85</v>
      </c>
      <c r="C99" s="14" t="s">
        <v>86</v>
      </c>
      <c r="D99" s="5"/>
      <c r="E99" s="32"/>
      <c r="F99" s="36" t="s">
        <v>75</v>
      </c>
      <c r="G99" s="39">
        <v>192</v>
      </c>
      <c r="H99" s="33">
        <f>G99*30%</f>
        <v>57.599999999999994</v>
      </c>
      <c r="I99" s="34">
        <f>G99+H99</f>
        <v>249.6</v>
      </c>
      <c r="J99" s="35">
        <v>4</v>
      </c>
      <c r="K99" s="17"/>
      <c r="L99" s="18">
        <f>J99-K99</f>
        <v>4</v>
      </c>
      <c r="M99" s="2"/>
      <c r="N99" s="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5.75" customHeight="1" x14ac:dyDescent="0.3">
      <c r="A100" s="7" t="e">
        <f>A99+1</f>
        <v>#REF!</v>
      </c>
      <c r="B100" s="14" t="s">
        <v>87</v>
      </c>
      <c r="C100" s="14" t="s">
        <v>88</v>
      </c>
      <c r="D100" s="5"/>
      <c r="E100" s="7"/>
      <c r="F100" s="38" t="s">
        <v>89</v>
      </c>
      <c r="G100" s="11"/>
      <c r="H100" s="11">
        <f>G100*30%</f>
        <v>0</v>
      </c>
      <c r="I100" s="29">
        <f>G100+H100</f>
        <v>0</v>
      </c>
      <c r="J100" s="16">
        <v>4</v>
      </c>
      <c r="K100" s="17">
        <v>4</v>
      </c>
      <c r="L100" s="18">
        <f>J100-K100</f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7" t="e">
        <f>A100+1</f>
        <v>#REF!</v>
      </c>
      <c r="B101" s="7"/>
      <c r="C101" s="7"/>
      <c r="D101" s="5"/>
      <c r="E101" s="7"/>
      <c r="F101" s="7"/>
      <c r="G101" s="11"/>
      <c r="H101" s="11">
        <f>G101*30%</f>
        <v>0</v>
      </c>
      <c r="I101" s="11">
        <f>G101+H101</f>
        <v>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7" t="e">
        <f>A101+1</f>
        <v>#REF!</v>
      </c>
      <c r="B102" s="7"/>
      <c r="C102" s="7"/>
      <c r="D102" s="5"/>
      <c r="E102" s="7"/>
      <c r="F102" s="7"/>
      <c r="G102" s="11"/>
      <c r="H102" s="11">
        <f>G102*30%</f>
        <v>0</v>
      </c>
      <c r="I102" s="11">
        <f>G102+H102</f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7" t="e">
        <f>A102+1</f>
        <v>#REF!</v>
      </c>
      <c r="B103" s="7"/>
      <c r="C103" s="7"/>
      <c r="D103" s="5"/>
      <c r="E103" s="7"/>
      <c r="F103" s="7"/>
      <c r="G103" s="11"/>
      <c r="H103" s="11">
        <f>G103*30%</f>
        <v>0</v>
      </c>
      <c r="I103" s="11">
        <f>G103+H103</f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7" t="e">
        <f>A103+1</f>
        <v>#REF!</v>
      </c>
      <c r="B104" s="7"/>
      <c r="C104" s="7"/>
      <c r="D104" s="5"/>
      <c r="E104" s="7"/>
      <c r="F104" s="27"/>
      <c r="G104" s="11"/>
      <c r="H104" s="11">
        <f>G104*30%</f>
        <v>0</v>
      </c>
      <c r="I104" s="28">
        <f>G104+H104</f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5"/>
      <c r="F105" s="25"/>
      <c r="G105" s="26"/>
      <c r="H105" s="25"/>
      <c r="J105" s="2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5"/>
      <c r="F106" s="30" t="s">
        <v>348</v>
      </c>
      <c r="G106" s="26"/>
      <c r="H106" s="25"/>
      <c r="I106" s="25">
        <f>SUBTOTAL(9,I37:I99)</f>
        <v>3313.0110000000004</v>
      </c>
      <c r="J106" s="2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5"/>
      <c r="G107" s="3"/>
      <c r="H107" s="2"/>
      <c r="I107" s="2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3">
      <c r="A963" s="2"/>
      <c r="B963" s="2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3">
      <c r="A964" s="2"/>
      <c r="B964" s="2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3">
      <c r="A965" s="2"/>
      <c r="B965" s="2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3">
      <c r="A966" s="2"/>
      <c r="B966" s="2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3">
      <c r="A967" s="2"/>
      <c r="B967" s="2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3">
      <c r="A968" s="2"/>
      <c r="B968" s="2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3">
      <c r="A969" s="2"/>
      <c r="B969" s="2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3">
      <c r="A970" s="2"/>
      <c r="B970" s="2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3">
      <c r="A971" s="2"/>
      <c r="B971" s="2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3">
      <c r="A972" s="2"/>
      <c r="B972" s="2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3">
      <c r="A973" s="2"/>
      <c r="B973" s="2"/>
      <c r="C973" s="2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3">
      <c r="A974" s="2"/>
      <c r="B974" s="2"/>
      <c r="C974" s="2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3">
      <c r="A975" s="2"/>
      <c r="B975" s="2"/>
      <c r="C975" s="2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3">
      <c r="A976" s="2"/>
      <c r="B976" s="2"/>
      <c r="C976" s="2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3">
      <c r="A977" s="2"/>
      <c r="B977" s="2"/>
      <c r="C977" s="2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3">
      <c r="A978" s="2"/>
      <c r="B978" s="2"/>
      <c r="C978" s="2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3">
      <c r="A979" s="2"/>
      <c r="B979" s="2"/>
      <c r="C979" s="2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3">
      <c r="A980" s="2"/>
      <c r="B980" s="2"/>
      <c r="C980" s="2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3">
      <c r="A981" s="2"/>
      <c r="B981" s="2"/>
      <c r="C981" s="2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3">
      <c r="A982" s="2"/>
      <c r="B982" s="2"/>
      <c r="C982" s="2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3">
      <c r="A983" s="2"/>
      <c r="B983" s="2"/>
      <c r="C983" s="2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3">
      <c r="A984" s="2"/>
      <c r="B984" s="2"/>
      <c r="C984" s="2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3">
      <c r="A985" s="2"/>
      <c r="B985" s="2"/>
      <c r="C985" s="2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3">
      <c r="A986" s="2"/>
      <c r="B986" s="2"/>
      <c r="C986" s="2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3">
      <c r="A987" s="2"/>
      <c r="B987" s="2"/>
      <c r="C987" s="2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3">
      <c r="A988" s="2"/>
      <c r="B988" s="2"/>
      <c r="C988" s="2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3">
      <c r="A989" s="2"/>
      <c r="B989" s="2"/>
      <c r="C989" s="2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3">
      <c r="A990" s="2"/>
      <c r="B990" s="2"/>
      <c r="C990" s="2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3">
      <c r="A991" s="2"/>
      <c r="B991" s="2"/>
      <c r="C991" s="2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3">
      <c r="A992" s="2"/>
      <c r="B992" s="2"/>
      <c r="C992" s="2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3">
      <c r="A993" s="2"/>
      <c r="B993" s="2"/>
      <c r="C993" s="2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3">
      <c r="A994" s="2"/>
      <c r="B994" s="2"/>
      <c r="C994" s="2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3">
      <c r="A995" s="2"/>
      <c r="B995" s="2"/>
      <c r="C995" s="2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</sheetData>
  <autoFilter ref="A3:N104" xr:uid="{68E1AC1C-4050-4EEC-BCD8-B2520691A98D}">
    <sortState xmlns:xlrd2="http://schemas.microsoft.com/office/spreadsheetml/2017/richdata2" ref="A4:N104">
      <sortCondition ref="D3:D104"/>
    </sortState>
  </autoFilter>
  <phoneticPr fontId="3" type="noConversion"/>
  <pageMargins left="0.7" right="0.7" top="0.75" bottom="0.75" header="0" footer="0"/>
  <pageSetup paperSize="5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gonzalez madrid</cp:lastModifiedBy>
  <cp:lastPrinted>2019-07-06T19:03:53Z</cp:lastPrinted>
  <dcterms:modified xsi:type="dcterms:W3CDTF">2019-08-20T06:57:26Z</dcterms:modified>
</cp:coreProperties>
</file>