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Work\Лабы\Информатика (15)\Л3 - не готова\"/>
    </mc:Choice>
  </mc:AlternateContent>
  <xr:revisionPtr revIDLastSave="0" documentId="13_ncr:1_{BAF3391B-36AC-4EC4-B941-EA5BF74CA684}" xr6:coauthVersionLast="47" xr6:coauthVersionMax="47" xr10:uidLastSave="{00000000-0000-0000-0000-000000000000}"/>
  <workbookProtection lockStructure="1"/>
  <bookViews>
    <workbookView xWindow="2505" yWindow="3015" windowWidth="28680" windowHeight="14730" xr2:uid="{00000000-000D-0000-FFFF-FFFF00000000}"/>
  </bookViews>
  <sheets>
    <sheet name="Покупка квартиры в ЮЗАО" sheetId="1" r:id="rId1"/>
    <sheet name="Диаграммы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4" i="1"/>
  <c r="R5" i="1"/>
  <c r="M15" i="1"/>
  <c r="N15" i="1"/>
  <c r="M16" i="1"/>
  <c r="N16" i="1"/>
  <c r="M17" i="1"/>
  <c r="N17" i="1"/>
  <c r="N6" i="1"/>
  <c r="N7" i="1"/>
  <c r="N8" i="1"/>
  <c r="N9" i="1"/>
  <c r="N10" i="1"/>
  <c r="N11" i="1"/>
  <c r="N12" i="1"/>
  <c r="N13" i="1"/>
  <c r="N14" i="1"/>
  <c r="N5" i="1"/>
  <c r="M6" i="1"/>
  <c r="M7" i="1"/>
  <c r="M8" i="1"/>
  <c r="M9" i="1"/>
  <c r="M10" i="1"/>
  <c r="M11" i="1"/>
  <c r="M12" i="1"/>
  <c r="M13" i="1"/>
  <c r="M14" i="1"/>
  <c r="M5" i="1"/>
  <c r="G15" i="1"/>
  <c r="H15" i="1"/>
  <c r="I15" i="1"/>
  <c r="G16" i="1"/>
  <c r="H16" i="1"/>
  <c r="I16" i="1"/>
  <c r="G17" i="1"/>
  <c r="H17" i="1"/>
  <c r="I17" i="1"/>
  <c r="F15" i="1"/>
  <c r="F16" i="1"/>
  <c r="F17" i="1"/>
  <c r="D15" i="1"/>
  <c r="D16" i="1"/>
  <c r="D17" i="1"/>
  <c r="C17" i="1"/>
  <c r="C16" i="1"/>
  <c r="C15" i="1"/>
</calcChain>
</file>

<file path=xl/sharedStrings.xml><?xml version="1.0" encoding="utf-8"?>
<sst xmlns="http://schemas.openxmlformats.org/spreadsheetml/2006/main" count="63" uniqueCount="44">
  <si>
    <t>Номер</t>
  </si>
  <si>
    <t>Район</t>
  </si>
  <si>
    <t>Цена</t>
  </si>
  <si>
    <t>Количество кв/м</t>
  </si>
  <si>
    <t>Ближайшая станция метро</t>
  </si>
  <si>
    <t>Покупка квартир 1-3 комнат в ЮЗАО в пешей доступности к метро</t>
  </si>
  <si>
    <t>Кол-во комнат</t>
  </si>
  <si>
    <t>Этаж квартиры</t>
  </si>
  <si>
    <t>Всего этажей</t>
  </si>
  <si>
    <t>Год постройки дома</t>
  </si>
  <si>
    <t>С отделкой</t>
  </si>
  <si>
    <t>Дата публикации</t>
  </si>
  <si>
    <t>Коньково</t>
  </si>
  <si>
    <t>Беляево</t>
  </si>
  <si>
    <t>Да</t>
  </si>
  <si>
    <t>Калужская</t>
  </si>
  <si>
    <t>Обручевский</t>
  </si>
  <si>
    <t>Нет</t>
  </si>
  <si>
    <t>Черёмушки</t>
  </si>
  <si>
    <t>Новые черёмушки</t>
  </si>
  <si>
    <t>Академический</t>
  </si>
  <si>
    <t>Академическая</t>
  </si>
  <si>
    <t>Донской</t>
  </si>
  <si>
    <t>Ленинский проспект</t>
  </si>
  <si>
    <t>Гагаринский</t>
  </si>
  <si>
    <t>Ясенево</t>
  </si>
  <si>
    <t>Тёплый стан</t>
  </si>
  <si>
    <t>Тёмлый стан</t>
  </si>
  <si>
    <t>Среднее</t>
  </si>
  <si>
    <t>Мин</t>
  </si>
  <si>
    <t xml:space="preserve">Макс </t>
  </si>
  <si>
    <t>26 ноября 2023г.</t>
  </si>
  <si>
    <t>22 ноября 2023г.</t>
  </si>
  <si>
    <t>23 ноября 2023г.</t>
  </si>
  <si>
    <t>20 ноября 2023г.</t>
  </si>
  <si>
    <t>24 ноября 2023г.</t>
  </si>
  <si>
    <t>Цена за м^2</t>
  </si>
  <si>
    <t>Возраст дома</t>
  </si>
  <si>
    <t>Кол-во квартир на станции метро Академическая</t>
  </si>
  <si>
    <t>Является ли квартира 2х комнатной</t>
  </si>
  <si>
    <t>Диаграмма 1</t>
  </si>
  <si>
    <t>Диаграмма 2</t>
  </si>
  <si>
    <t>Диаграмма 3</t>
  </si>
  <si>
    <t>Для показа на основном листе была выбрана диаграмма номер 2 и 3, так как несёт наибольший информативный характер.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</si>
</sst>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₽&quot;_-;\-* #,##0\ &quot;₽&quot;_-;_-* &quot;-&quot;\ &quot;₽&quot;_-;_-@_-"/>
    <numFmt numFmtId="164" formatCode="[$-F800]dddd\,\ mmmm\ dd\,\ yyyy"/>
    <numFmt numFmtId="165" formatCode="yyyy\-mm\-dd;@"/>
    <numFmt numFmtId="166" formatCode="_-* #,##0.0\ &quot;₽&quot;_-;\-* #,##0.0\ &quot;₽&quot;_-;_-* &quot;-&quot;?\ &quot;₽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0" fillId="0" borderId="1" xfId="0" applyBorder="1"/>
    <xf numFmtId="0" fontId="1" fillId="0" borderId="0" xfId="0" applyFont="1"/>
    <xf numFmtId="164" fontId="3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165" fontId="0" fillId="0" borderId="1" xfId="0" applyNumberFormat="1" applyBorder="1"/>
    <xf numFmtId="42" fontId="0" fillId="0" borderId="0" xfId="0" applyNumberFormat="1"/>
    <xf numFmtId="42" fontId="0" fillId="0" borderId="1" xfId="0" applyNumberFormat="1" applyBorder="1"/>
    <xf numFmtId="42" fontId="1" fillId="0" borderId="0" xfId="0" applyNumberFormat="1" applyFont="1"/>
    <xf numFmtId="166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цены кв/м от района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'Покупка квартиры в ЮЗАО'!$B$5:$B$14</c:f>
              <c:strCache>
                <c:ptCount val="10"/>
                <c:pt idx="0">
                  <c:v>Коньково</c:v>
                </c:pt>
                <c:pt idx="1">
                  <c:v>Коньково</c:v>
                </c:pt>
                <c:pt idx="2">
                  <c:v>Обручевский</c:v>
                </c:pt>
                <c:pt idx="3">
                  <c:v>Черёмушки</c:v>
                </c:pt>
                <c:pt idx="4">
                  <c:v>Академический</c:v>
                </c:pt>
                <c:pt idx="5">
                  <c:v>Академический</c:v>
                </c:pt>
                <c:pt idx="6">
                  <c:v>Донской</c:v>
                </c:pt>
                <c:pt idx="7">
                  <c:v>Гагаринский</c:v>
                </c:pt>
                <c:pt idx="8">
                  <c:v>Ясенево</c:v>
                </c:pt>
                <c:pt idx="9">
                  <c:v>Тёплый стан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'Покупка квартиры в ЮЗАО'!$B$5:$B$14</c:f>
              <c:strCache>
                <c:ptCount val="10"/>
                <c:pt idx="0">
                  <c:v>Коньково</c:v>
                </c:pt>
                <c:pt idx="1">
                  <c:v>Коньково</c:v>
                </c:pt>
                <c:pt idx="2">
                  <c:v>Обручевский</c:v>
                </c:pt>
                <c:pt idx="3">
                  <c:v>Черёмушки</c:v>
                </c:pt>
                <c:pt idx="4">
                  <c:v>Академический</c:v>
                </c:pt>
                <c:pt idx="5">
                  <c:v>Академический</c:v>
                </c:pt>
                <c:pt idx="6">
                  <c:v>Донской</c:v>
                </c:pt>
                <c:pt idx="7">
                  <c:v>Гагаринский</c:v>
                </c:pt>
                <c:pt idx="8">
                  <c:v>Ясенево</c:v>
                </c:pt>
                <c:pt idx="9">
                  <c:v>Тёплый стан</c:v>
                </c:pt>
              </c:strCache>
            </c:strRef>
          </c:cat>
          <c:val>
            <c:numRef>
              <c:f>'Покупка квартиры в ЮЗАО'!$M$5:$M$14</c:f>
              <c:numCache>
                <c:formatCode>_("₽"* #,##0_);_("₽"* \(#,##0\);_("₽"* "-"_);_(@_)</c:formatCode>
                <c:ptCount val="10"/>
                <c:pt idx="0">
                  <c:v>318345.32374100719</c:v>
                </c:pt>
                <c:pt idx="1">
                  <c:v>291989.66408268729</c:v>
                </c:pt>
                <c:pt idx="2">
                  <c:v>544100</c:v>
                </c:pt>
                <c:pt idx="3">
                  <c:v>334085.77878103842</c:v>
                </c:pt>
                <c:pt idx="4">
                  <c:v>396860.98654708517</c:v>
                </c:pt>
                <c:pt idx="5">
                  <c:v>280303.03030303027</c:v>
                </c:pt>
                <c:pt idx="6">
                  <c:v>469387.75510204083</c:v>
                </c:pt>
                <c:pt idx="7">
                  <c:v>347394.54094292806</c:v>
                </c:pt>
                <c:pt idx="8">
                  <c:v>325000</c:v>
                </c:pt>
                <c:pt idx="9">
                  <c:v>270400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C-4C00-BDF5-2B0218C7A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6815824"/>
        <c:axId val="1860355264"/>
      </c:barChart>
      <c:catAx>
        <c:axId val="198681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0355264"/>
        <c:crosses val="autoZero"/>
        <c:auto val="1"/>
        <c:lblAlgn val="ctr"/>
        <c:lblOffset val="100"/>
        <c:noMultiLvlLbl val="0"/>
      </c:catAx>
      <c:valAx>
        <c:axId val="18603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₽&quot;* #,##0_);_(&quot;₽&quot;* \(#,##0\);_(&quot;₽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681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стоимости</a:t>
            </a:r>
            <a:r>
              <a:rPr lang="ru-RU" baseline="0"/>
              <a:t> кв/м от этажа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'Покупка квартиры в ЮЗАО'!$G$5:$G$14</c:f>
              <c:strCache>
                <c:ptCount val="10"/>
                <c:pt idx="0">
                  <c:v>5</c:v>
                </c:pt>
                <c:pt idx="1">
                  <c:v>14</c:v>
                </c:pt>
                <c:pt idx="2">
                  <c:v>29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7</c:v>
                </c:pt>
                <c:pt idx="9">
                  <c:v>5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'Покупка квартиры в ЮЗАО'!$M$5:$M$14</c:f>
              <c:numCache>
                <c:formatCode>_("₽"* #,##0_);_("₽"* \(#,##0\);_("₽"* "-"_);_(@_)</c:formatCode>
                <c:ptCount val="10"/>
                <c:pt idx="0">
                  <c:v>318345.32374100719</c:v>
                </c:pt>
                <c:pt idx="1">
                  <c:v>291989.66408268729</c:v>
                </c:pt>
                <c:pt idx="2">
                  <c:v>544100</c:v>
                </c:pt>
                <c:pt idx="3">
                  <c:v>334085.77878103842</c:v>
                </c:pt>
                <c:pt idx="4">
                  <c:v>396860.98654708517</c:v>
                </c:pt>
                <c:pt idx="5">
                  <c:v>280303.03030303027</c:v>
                </c:pt>
                <c:pt idx="6">
                  <c:v>469387.75510204083</c:v>
                </c:pt>
                <c:pt idx="7">
                  <c:v>347394.54094292806</c:v>
                </c:pt>
                <c:pt idx="8">
                  <c:v>325000</c:v>
                </c:pt>
                <c:pt idx="9">
                  <c:v>270400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92-4208-9AF3-91122426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825232"/>
        <c:axId val="1961825648"/>
      </c:areaChart>
      <c:catAx>
        <c:axId val="196182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1825648"/>
        <c:crosses val="autoZero"/>
        <c:auto val="1"/>
        <c:lblAlgn val="ctr"/>
        <c:lblOffset val="100"/>
        <c:noMultiLvlLbl val="0"/>
      </c:catAx>
      <c:valAx>
        <c:axId val="196182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₽&quot;* #,##0_);_(&quot;₽&quot;* \(#,##0\);_(&quot;₽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182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цены кв/м от года постройки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0039370078740157E-2"/>
          <c:y val="0.16708333333333336"/>
          <c:w val="0.8966272965879265"/>
          <c:h val="0.66584098862642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'Покупка квартиры в ЮЗАО'!$I$5:$I$14</c:f>
              <c:strCache>
                <c:ptCount val="10"/>
                <c:pt idx="0">
                  <c:v>1994</c:v>
                </c:pt>
                <c:pt idx="1">
                  <c:v>1973</c:v>
                </c:pt>
                <c:pt idx="2">
                  <c:v>2023</c:v>
                </c:pt>
                <c:pt idx="3">
                  <c:v>1963</c:v>
                </c:pt>
                <c:pt idx="4">
                  <c:v>1962</c:v>
                </c:pt>
                <c:pt idx="5">
                  <c:v>1953</c:v>
                </c:pt>
                <c:pt idx="6">
                  <c:v>1940</c:v>
                </c:pt>
                <c:pt idx="7">
                  <c:v>1960</c:v>
                </c:pt>
                <c:pt idx="8">
                  <c:v>1977</c:v>
                </c:pt>
                <c:pt idx="9">
                  <c:v>1972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'Покупка квартиры в ЮЗАО'!$I$5:$I$14</c:f>
              <c:numCache>
                <c:formatCode>General</c:formatCode>
                <c:ptCount val="10"/>
                <c:pt idx="0">
                  <c:v>1994</c:v>
                </c:pt>
                <c:pt idx="1">
                  <c:v>1973</c:v>
                </c:pt>
                <c:pt idx="2">
                  <c:v>2023</c:v>
                </c:pt>
                <c:pt idx="3">
                  <c:v>1963</c:v>
                </c:pt>
                <c:pt idx="4">
                  <c:v>1962</c:v>
                </c:pt>
                <c:pt idx="5">
                  <c:v>1953</c:v>
                </c:pt>
                <c:pt idx="6">
                  <c:v>1940</c:v>
                </c:pt>
                <c:pt idx="7">
                  <c:v>1960</c:v>
                </c:pt>
                <c:pt idx="8">
                  <c:v>1977</c:v>
                </c:pt>
                <c:pt idx="9">
                  <c:v>1972</c:v>
                </c:pt>
              </c:numCache>
            </c:numRef>
          </c:cat>
          <c:val>
            <c:numRef>
              <c:f>'Покупка квартиры в ЮЗАО'!$M$5:$M$14</c:f>
              <c:numCache>
                <c:formatCode>_("₽"* #,##0_);_("₽"* \(#,##0\);_("₽"* "-"_);_(@_)</c:formatCode>
                <c:ptCount val="10"/>
                <c:pt idx="0">
                  <c:v>318345.32374100719</c:v>
                </c:pt>
                <c:pt idx="1">
                  <c:v>291989.66408268729</c:v>
                </c:pt>
                <c:pt idx="2">
                  <c:v>544100</c:v>
                </c:pt>
                <c:pt idx="3">
                  <c:v>334085.77878103842</c:v>
                </c:pt>
                <c:pt idx="4">
                  <c:v>396860.98654708517</c:v>
                </c:pt>
                <c:pt idx="5">
                  <c:v>280303.03030303027</c:v>
                </c:pt>
                <c:pt idx="6">
                  <c:v>469387.75510204083</c:v>
                </c:pt>
                <c:pt idx="7">
                  <c:v>347394.54094292806</c:v>
                </c:pt>
                <c:pt idx="8">
                  <c:v>325000</c:v>
                </c:pt>
                <c:pt idx="9">
                  <c:v>270400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18-4C74-88F3-B2AE69F15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731008"/>
        <c:axId val="1525453488"/>
      </c:barChart>
      <c:catAx>
        <c:axId val="182573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5453488"/>
        <c:crosses val="autoZero"/>
        <c:auto val="1"/>
        <c:lblAlgn val="ctr"/>
        <c:lblOffset val="100"/>
        <c:noMultiLvlLbl val="0"/>
      </c:catAx>
      <c:valAx>
        <c:axId val="15254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₽&quot;* #,##0_);_(&quot;₽&quot;* \(#,##0\);_(&quot;₽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573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цены кв/м от района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'Покупка квартиры в ЮЗАО'!$B$5:$B$14</c:f>
              <c:strCache>
                <c:ptCount val="10"/>
                <c:pt idx="0">
                  <c:v>Коньково</c:v>
                </c:pt>
                <c:pt idx="1">
                  <c:v>Коньково</c:v>
                </c:pt>
                <c:pt idx="2">
                  <c:v>Обручевский</c:v>
                </c:pt>
                <c:pt idx="3">
                  <c:v>Черёмушки</c:v>
                </c:pt>
                <c:pt idx="4">
                  <c:v>Академический</c:v>
                </c:pt>
                <c:pt idx="5">
                  <c:v>Академический</c:v>
                </c:pt>
                <c:pt idx="6">
                  <c:v>Донской</c:v>
                </c:pt>
                <c:pt idx="7">
                  <c:v>Гагаринский</c:v>
                </c:pt>
                <c:pt idx="8">
                  <c:v>Ясенево</c:v>
                </c:pt>
                <c:pt idx="9">
                  <c:v>Тёплый стан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'Покупка квартиры в ЮЗАО'!$B$5:$B$14</c:f>
              <c:strCache>
                <c:ptCount val="10"/>
                <c:pt idx="0">
                  <c:v>Коньково</c:v>
                </c:pt>
                <c:pt idx="1">
                  <c:v>Коньково</c:v>
                </c:pt>
                <c:pt idx="2">
                  <c:v>Обручевский</c:v>
                </c:pt>
                <c:pt idx="3">
                  <c:v>Черёмушки</c:v>
                </c:pt>
                <c:pt idx="4">
                  <c:v>Академический</c:v>
                </c:pt>
                <c:pt idx="5">
                  <c:v>Академический</c:v>
                </c:pt>
                <c:pt idx="6">
                  <c:v>Донской</c:v>
                </c:pt>
                <c:pt idx="7">
                  <c:v>Гагаринский</c:v>
                </c:pt>
                <c:pt idx="8">
                  <c:v>Ясенево</c:v>
                </c:pt>
                <c:pt idx="9">
                  <c:v>Тёплый стан</c:v>
                </c:pt>
              </c:strCache>
            </c:strRef>
          </c:cat>
          <c:val>
            <c:numRef>
              <c:f>'Покупка квартиры в ЮЗАО'!$M$5:$M$14</c:f>
              <c:numCache>
                <c:formatCode>_("₽"* #,##0_);_("₽"* \(#,##0\);_("₽"* "-"_);_(@_)</c:formatCode>
                <c:ptCount val="10"/>
                <c:pt idx="0">
                  <c:v>318345.32374100719</c:v>
                </c:pt>
                <c:pt idx="1">
                  <c:v>291989.66408268729</c:v>
                </c:pt>
                <c:pt idx="2">
                  <c:v>544100</c:v>
                </c:pt>
                <c:pt idx="3">
                  <c:v>334085.77878103842</c:v>
                </c:pt>
                <c:pt idx="4">
                  <c:v>396860.98654708517</c:v>
                </c:pt>
                <c:pt idx="5">
                  <c:v>280303.03030303027</c:v>
                </c:pt>
                <c:pt idx="6">
                  <c:v>469387.75510204083</c:v>
                </c:pt>
                <c:pt idx="7">
                  <c:v>347394.54094292806</c:v>
                </c:pt>
                <c:pt idx="8">
                  <c:v>325000</c:v>
                </c:pt>
                <c:pt idx="9">
                  <c:v>270400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7-438D-8FAE-2093A1EC7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6815824"/>
        <c:axId val="1860355264"/>
      </c:barChart>
      <c:catAx>
        <c:axId val="198681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0355264"/>
        <c:crosses val="autoZero"/>
        <c:auto val="1"/>
        <c:lblAlgn val="ctr"/>
        <c:lblOffset val="100"/>
        <c:noMultiLvlLbl val="0"/>
      </c:catAx>
      <c:valAx>
        <c:axId val="18603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₽&quot;* #,##0_);_(&quot;₽&quot;* \(#,##0\);_(&quot;₽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681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стоимости</a:t>
            </a:r>
            <a:r>
              <a:rPr lang="ru-RU" baseline="0"/>
              <a:t> кв/м от этажа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'Покупка квартиры в ЮЗАО'!$G$5:$G$14</c:f>
              <c:strCache>
                <c:ptCount val="10"/>
                <c:pt idx="0">
                  <c:v>5</c:v>
                </c:pt>
                <c:pt idx="1">
                  <c:v>14</c:v>
                </c:pt>
                <c:pt idx="2">
                  <c:v>29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7</c:v>
                </c:pt>
                <c:pt idx="9">
                  <c:v>5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'Покупка квартиры в ЮЗАО'!$M$5:$M$14</c:f>
              <c:numCache>
                <c:formatCode>_("₽"* #,##0_);_("₽"* \(#,##0\);_("₽"* "-"_);_(@_)</c:formatCode>
                <c:ptCount val="10"/>
                <c:pt idx="0">
                  <c:v>318345.32374100719</c:v>
                </c:pt>
                <c:pt idx="1">
                  <c:v>291989.66408268729</c:v>
                </c:pt>
                <c:pt idx="2">
                  <c:v>544100</c:v>
                </c:pt>
                <c:pt idx="3">
                  <c:v>334085.77878103842</c:v>
                </c:pt>
                <c:pt idx="4">
                  <c:v>396860.98654708517</c:v>
                </c:pt>
                <c:pt idx="5">
                  <c:v>280303.03030303027</c:v>
                </c:pt>
                <c:pt idx="6">
                  <c:v>469387.75510204083</c:v>
                </c:pt>
                <c:pt idx="7">
                  <c:v>347394.54094292806</c:v>
                </c:pt>
                <c:pt idx="8">
                  <c:v>325000</c:v>
                </c:pt>
                <c:pt idx="9">
                  <c:v>270400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9-44C8-A038-FD94A1A3B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825232"/>
        <c:axId val="1961825648"/>
      </c:areaChart>
      <c:catAx>
        <c:axId val="196182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1825648"/>
        <c:crosses val="autoZero"/>
        <c:auto val="1"/>
        <c:lblAlgn val="ctr"/>
        <c:lblOffset val="100"/>
        <c:noMultiLvlLbl val="0"/>
      </c:catAx>
      <c:valAx>
        <c:axId val="196182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₽&quot;* #,##0_);_(&quot;₽&quot;* \(#,##0\);_(&quot;₽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182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599513</xdr:colOff>
      <xdr:row>19</xdr:row>
      <xdr:rowOff>6723</xdr:rowOff>
    </xdr:from>
    <xdr:to>
      <xdr:col>6</xdr:col>
      <xdr:colOff>717176</xdr:colOff>
      <xdr:row>30</xdr:row>
      <xdr:rowOff>235323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DD4B27A-96F8-4CB7-B9F1-44D0577FD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302560</xdr:colOff>
      <xdr:row>19</xdr:row>
      <xdr:rowOff>6724</xdr:rowOff>
    </xdr:from>
    <xdr:to>
      <xdr:col>13</xdr:col>
      <xdr:colOff>1423147</xdr:colOff>
      <xdr:row>30</xdr:row>
      <xdr:rowOff>224118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5AC55CD-DF9B-4B01-9A89-474C39C7F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</xdr:colOff>
      <xdr:row>4</xdr:row>
      <xdr:rowOff>38100</xdr:rowOff>
    </xdr:from>
    <xdr:to>
      <xdr:col>9</xdr:col>
      <xdr:colOff>609599</xdr:colOff>
      <xdr:row>18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2F70ED2-A566-474F-9C9F-E0326386F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4</xdr:row>
      <xdr:rowOff>19050</xdr:rowOff>
    </xdr:from>
    <xdr:to>
      <xdr:col>19</xdr:col>
      <xdr:colOff>0</xdr:colOff>
      <xdr:row>18</xdr:row>
      <xdr:rowOff>28575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6B2E1FB-0EFE-4149-AD64-B3FA74AB3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20</xdr:row>
      <xdr:rowOff>38100</xdr:rowOff>
    </xdr:from>
    <xdr:to>
      <xdr:col>10</xdr:col>
      <xdr:colOff>9525</xdr:colOff>
      <xdr:row>34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E9507E2-A0ED-4324-A69D-7F6408542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2"/>
  <sheetViews>
    <sheetView tabSelected="1" zoomScale="85" zoomScaleNormal="85" workbookViewId="0">
      <selection activeCell="Q14" sqref="Q14"/>
    </sheetView>
  </sheetViews>
  <sheetFormatPr defaultRowHeight="15" x14ac:dyDescent="0.25"/>
  <cols>
    <col min="2" max="2" width="15.7109375" customWidth="1"/>
    <col min="3" max="3" width="12.85546875" customWidth="1"/>
    <col min="4" max="4" width="20.85546875" customWidth="1"/>
    <col min="5" max="5" width="26.28515625" customWidth="1"/>
    <col min="6" max="6" width="16.5703125" customWidth="1"/>
    <col min="7" max="7" width="15" customWidth="1"/>
    <col min="8" max="8" width="13.140625" customWidth="1"/>
    <col min="9" max="9" width="19.85546875" customWidth="1"/>
    <col min="10" max="10" width="19" customWidth="1"/>
    <col min="11" max="11" width="19.140625" style="8" customWidth="1"/>
    <col min="13" max="13" width="17.7109375" customWidth="1"/>
    <col min="14" max="14" width="22.5703125" customWidth="1"/>
    <col min="17" max="17" width="37.5703125" style="1" customWidth="1"/>
    <col min="18" max="18" width="42.140625" style="1" customWidth="1"/>
  </cols>
  <sheetData>
    <row r="1" spans="1:22" ht="15" customHeight="1" x14ac:dyDescent="0.25">
      <c r="A1" s="16" t="s">
        <v>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3"/>
      <c r="M1" s="3"/>
      <c r="N1" s="3"/>
      <c r="O1" s="3"/>
      <c r="P1" s="3"/>
      <c r="Q1" s="2"/>
      <c r="R1" s="2"/>
      <c r="S1" s="3"/>
      <c r="T1" s="3"/>
      <c r="U1" s="3"/>
      <c r="V1" s="3"/>
    </row>
    <row r="2" spans="1:22" ht="15" customHeight="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3"/>
      <c r="M2" s="3"/>
      <c r="N2" s="3"/>
      <c r="O2" s="3"/>
      <c r="P2" s="3"/>
      <c r="Q2" s="2"/>
      <c r="R2" s="2"/>
      <c r="S2" s="3"/>
      <c r="T2" s="3"/>
      <c r="U2" s="3"/>
      <c r="V2" s="3"/>
    </row>
    <row r="3" spans="1:22" ht="15" customHeigh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3"/>
      <c r="M3" s="3"/>
      <c r="N3" s="3"/>
      <c r="O3" s="3"/>
      <c r="P3" s="3"/>
      <c r="Q3" s="2"/>
      <c r="R3" s="2"/>
      <c r="S3" s="3"/>
      <c r="T3" s="3"/>
      <c r="U3" s="3"/>
      <c r="V3" s="3"/>
    </row>
    <row r="4" spans="1:22" s="4" customFormat="1" ht="45.75" customHeight="1" x14ac:dyDescent="0.25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7" t="s">
        <v>11</v>
      </c>
      <c r="M4" s="4" t="s">
        <v>36</v>
      </c>
      <c r="N4" s="4" t="s">
        <v>37</v>
      </c>
      <c r="Q4" s="4" t="s">
        <v>39</v>
      </c>
      <c r="R4" s="4" t="s">
        <v>38</v>
      </c>
    </row>
    <row r="5" spans="1:22" ht="19.5" customHeight="1" x14ac:dyDescent="0.25">
      <c r="A5">
        <v>1</v>
      </c>
      <c r="B5" t="s">
        <v>12</v>
      </c>
      <c r="C5" s="11">
        <v>17700000</v>
      </c>
      <c r="D5">
        <v>55.6</v>
      </c>
      <c r="E5" t="s">
        <v>13</v>
      </c>
      <c r="F5">
        <v>2</v>
      </c>
      <c r="G5">
        <v>5</v>
      </c>
      <c r="H5">
        <v>17</v>
      </c>
      <c r="I5">
        <v>1994</v>
      </c>
      <c r="J5" t="s">
        <v>14</v>
      </c>
      <c r="K5" s="9" t="s">
        <v>31</v>
      </c>
      <c r="M5" s="11">
        <f>C5/D5</f>
        <v>318345.32374100719</v>
      </c>
      <c r="N5">
        <f>2023-I5</f>
        <v>29</v>
      </c>
      <c r="Q5" s="1" t="str">
        <f>IF($F5 = 2,"Да","Нет")</f>
        <v>Да</v>
      </c>
      <c r="R5" s="1">
        <f>COUNTIF(E5:E14,"Академическая")</f>
        <v>2</v>
      </c>
    </row>
    <row r="6" spans="1:22" ht="19.5" customHeight="1" x14ac:dyDescent="0.25">
      <c r="A6">
        <v>2</v>
      </c>
      <c r="B6" t="s">
        <v>12</v>
      </c>
      <c r="C6" s="11">
        <v>11300000</v>
      </c>
      <c r="D6">
        <v>38.700000000000003</v>
      </c>
      <c r="E6" t="s">
        <v>13</v>
      </c>
      <c r="F6">
        <v>2</v>
      </c>
      <c r="G6">
        <v>14</v>
      </c>
      <c r="H6">
        <v>15</v>
      </c>
      <c r="I6">
        <v>1973</v>
      </c>
      <c r="J6" t="s">
        <v>14</v>
      </c>
      <c r="K6" s="9" t="s">
        <v>31</v>
      </c>
      <c r="M6" s="11">
        <f t="shared" ref="M6:M14" si="0">C6/D6</f>
        <v>291989.66408268729</v>
      </c>
      <c r="N6">
        <f t="shared" ref="N6:N14" si="1">2023-I6</f>
        <v>50</v>
      </c>
      <c r="Q6" s="1" t="str">
        <f t="shared" ref="Q6:Q14" si="2">IF($F6 = 2,"Да","Нет")</f>
        <v>Да</v>
      </c>
    </row>
    <row r="7" spans="1:22" ht="19.5" customHeight="1" x14ac:dyDescent="0.25">
      <c r="A7">
        <v>3</v>
      </c>
      <c r="B7" t="s">
        <v>16</v>
      </c>
      <c r="C7" s="11">
        <v>16758280</v>
      </c>
      <c r="D7">
        <v>30.8</v>
      </c>
      <c r="E7" t="s">
        <v>15</v>
      </c>
      <c r="F7">
        <v>1</v>
      </c>
      <c r="G7">
        <v>29</v>
      </c>
      <c r="H7">
        <v>34</v>
      </c>
      <c r="I7">
        <v>2023</v>
      </c>
      <c r="J7" t="s">
        <v>17</v>
      </c>
      <c r="K7" s="9" t="s">
        <v>35</v>
      </c>
      <c r="M7" s="11">
        <f t="shared" si="0"/>
        <v>544100</v>
      </c>
      <c r="N7">
        <f t="shared" si="1"/>
        <v>0</v>
      </c>
      <c r="Q7" s="1" t="str">
        <f t="shared" si="2"/>
        <v>Нет</v>
      </c>
    </row>
    <row r="8" spans="1:22" ht="19.5" customHeight="1" x14ac:dyDescent="0.25">
      <c r="A8">
        <v>4</v>
      </c>
      <c r="B8" t="s">
        <v>18</v>
      </c>
      <c r="C8" s="11">
        <v>14800000</v>
      </c>
      <c r="D8">
        <v>44.3</v>
      </c>
      <c r="E8" t="s">
        <v>19</v>
      </c>
      <c r="F8">
        <v>2</v>
      </c>
      <c r="G8">
        <v>2</v>
      </c>
      <c r="H8">
        <v>9</v>
      </c>
      <c r="I8">
        <v>1963</v>
      </c>
      <c r="J8" t="s">
        <v>14</v>
      </c>
      <c r="K8" s="9" t="s">
        <v>34</v>
      </c>
      <c r="M8" s="11">
        <f t="shared" si="0"/>
        <v>334085.77878103842</v>
      </c>
      <c r="N8">
        <f t="shared" si="1"/>
        <v>60</v>
      </c>
      <c r="Q8" s="1" t="str">
        <f t="shared" si="2"/>
        <v>Да</v>
      </c>
    </row>
    <row r="9" spans="1:22" ht="19.5" customHeight="1" x14ac:dyDescent="0.25">
      <c r="A9">
        <v>5</v>
      </c>
      <c r="B9" t="s">
        <v>20</v>
      </c>
      <c r="C9" s="11">
        <v>17700000</v>
      </c>
      <c r="D9">
        <v>44.6</v>
      </c>
      <c r="E9" t="s">
        <v>21</v>
      </c>
      <c r="F9">
        <v>2</v>
      </c>
      <c r="G9">
        <v>3</v>
      </c>
      <c r="H9">
        <v>8</v>
      </c>
      <c r="I9">
        <v>1962</v>
      </c>
      <c r="J9" t="s">
        <v>14</v>
      </c>
      <c r="K9" s="9" t="s">
        <v>33</v>
      </c>
      <c r="M9" s="11">
        <f t="shared" si="0"/>
        <v>396860.98654708517</v>
      </c>
      <c r="N9">
        <f t="shared" si="1"/>
        <v>61</v>
      </c>
      <c r="Q9" s="1" t="str">
        <f t="shared" si="2"/>
        <v>Да</v>
      </c>
    </row>
    <row r="10" spans="1:22" ht="19.5" customHeight="1" x14ac:dyDescent="0.25">
      <c r="A10">
        <v>6</v>
      </c>
      <c r="B10" t="s">
        <v>20</v>
      </c>
      <c r="C10" s="11">
        <v>18500000</v>
      </c>
      <c r="D10">
        <v>66</v>
      </c>
      <c r="E10" t="s">
        <v>21</v>
      </c>
      <c r="F10">
        <v>2</v>
      </c>
      <c r="G10">
        <v>1</v>
      </c>
      <c r="H10">
        <v>5</v>
      </c>
      <c r="I10">
        <v>1953</v>
      </c>
      <c r="J10" t="s">
        <v>14</v>
      </c>
      <c r="K10" s="9" t="s">
        <v>32</v>
      </c>
      <c r="M10" s="11">
        <f t="shared" si="0"/>
        <v>280303.03030303027</v>
      </c>
      <c r="N10">
        <f t="shared" si="1"/>
        <v>70</v>
      </c>
      <c r="Q10" s="1" t="str">
        <f t="shared" si="2"/>
        <v>Да</v>
      </c>
    </row>
    <row r="11" spans="1:22" ht="19.5" customHeight="1" x14ac:dyDescent="0.25">
      <c r="A11">
        <v>7</v>
      </c>
      <c r="B11" t="s">
        <v>22</v>
      </c>
      <c r="C11" s="11">
        <v>46000000</v>
      </c>
      <c r="D11">
        <v>98</v>
      </c>
      <c r="E11" t="s">
        <v>23</v>
      </c>
      <c r="F11">
        <v>3</v>
      </c>
      <c r="G11">
        <v>2</v>
      </c>
      <c r="H11">
        <v>6</v>
      </c>
      <c r="I11">
        <v>1940</v>
      </c>
      <c r="J11" t="s">
        <v>14</v>
      </c>
      <c r="K11" s="9" t="s">
        <v>31</v>
      </c>
      <c r="M11" s="11">
        <f t="shared" si="0"/>
        <v>469387.75510204083</v>
      </c>
      <c r="N11">
        <f t="shared" si="1"/>
        <v>83</v>
      </c>
      <c r="Q11" s="1" t="str">
        <f t="shared" si="2"/>
        <v>Нет</v>
      </c>
    </row>
    <row r="12" spans="1:22" ht="19.5" customHeight="1" x14ac:dyDescent="0.25">
      <c r="A12">
        <v>8</v>
      </c>
      <c r="B12" t="s">
        <v>24</v>
      </c>
      <c r="C12" s="11">
        <v>14000000</v>
      </c>
      <c r="D12">
        <v>40.299999999999997</v>
      </c>
      <c r="E12" t="s">
        <v>23</v>
      </c>
      <c r="F12">
        <v>2</v>
      </c>
      <c r="G12">
        <v>1</v>
      </c>
      <c r="H12">
        <v>5</v>
      </c>
      <c r="I12">
        <v>1960</v>
      </c>
      <c r="J12" t="s">
        <v>14</v>
      </c>
      <c r="K12" s="9" t="s">
        <v>31</v>
      </c>
      <c r="M12" s="11">
        <f t="shared" si="0"/>
        <v>347394.54094292806</v>
      </c>
      <c r="N12">
        <f t="shared" si="1"/>
        <v>63</v>
      </c>
      <c r="Q12" s="1" t="str">
        <f t="shared" si="2"/>
        <v>Да</v>
      </c>
    </row>
    <row r="13" spans="1:22" ht="19.5" customHeight="1" x14ac:dyDescent="0.25">
      <c r="A13">
        <v>9</v>
      </c>
      <c r="B13" t="s">
        <v>25</v>
      </c>
      <c r="C13" s="11">
        <v>14300000</v>
      </c>
      <c r="D13">
        <v>44</v>
      </c>
      <c r="E13" t="s">
        <v>25</v>
      </c>
      <c r="F13">
        <v>2</v>
      </c>
      <c r="G13">
        <v>7</v>
      </c>
      <c r="H13">
        <v>9</v>
      </c>
      <c r="I13">
        <v>1977</v>
      </c>
      <c r="J13" t="s">
        <v>14</v>
      </c>
      <c r="K13" s="9" t="s">
        <v>31</v>
      </c>
      <c r="M13" s="11">
        <f t="shared" si="0"/>
        <v>325000</v>
      </c>
      <c r="N13">
        <f t="shared" si="1"/>
        <v>46</v>
      </c>
      <c r="Q13" s="1" t="str">
        <f t="shared" si="2"/>
        <v>Да</v>
      </c>
    </row>
    <row r="14" spans="1:22" ht="19.5" customHeight="1" x14ac:dyDescent="0.25">
      <c r="A14" s="5">
        <v>10</v>
      </c>
      <c r="B14" s="5" t="s">
        <v>26</v>
      </c>
      <c r="C14" s="12">
        <v>16900000</v>
      </c>
      <c r="D14" s="5">
        <v>62.5</v>
      </c>
      <c r="E14" s="5" t="s">
        <v>27</v>
      </c>
      <c r="F14" s="5">
        <v>3</v>
      </c>
      <c r="G14" s="5">
        <v>5</v>
      </c>
      <c r="H14" s="5">
        <v>12</v>
      </c>
      <c r="I14" s="5">
        <v>1972</v>
      </c>
      <c r="J14" s="5" t="s">
        <v>14</v>
      </c>
      <c r="K14" s="10" t="s">
        <v>31</v>
      </c>
      <c r="L14" s="5"/>
      <c r="M14" s="12">
        <f t="shared" si="0"/>
        <v>270400</v>
      </c>
      <c r="N14" s="5">
        <f t="shared" si="1"/>
        <v>51</v>
      </c>
      <c r="Q14" s="1" t="str">
        <f t="shared" si="2"/>
        <v>Нет</v>
      </c>
    </row>
    <row r="15" spans="1:22" s="6" customFormat="1" ht="19.5" customHeight="1" x14ac:dyDescent="0.25">
      <c r="A15" s="6" t="s">
        <v>28</v>
      </c>
      <c r="C15" s="13">
        <f>AVERAGE(C5:C14)</f>
        <v>18795828</v>
      </c>
      <c r="D15" s="6">
        <f>AVERAGE(D5:D14)</f>
        <v>52.48</v>
      </c>
      <c r="F15" s="6">
        <f>AVERAGE(F5:F14)</f>
        <v>2.1</v>
      </c>
      <c r="G15" s="6">
        <f t="shared" ref="G15:I15" si="3">AVERAGE(G5:G14)</f>
        <v>6.9</v>
      </c>
      <c r="H15" s="6">
        <f t="shared" si="3"/>
        <v>12</v>
      </c>
      <c r="I15" s="6">
        <f t="shared" si="3"/>
        <v>1971.7</v>
      </c>
      <c r="M15" s="14">
        <f t="shared" ref="M15" si="4">AVERAGE(M5:M14)</f>
        <v>357786.70794998173</v>
      </c>
      <c r="N15" s="6">
        <f t="shared" ref="N15" si="5">AVERAGE(N5:N14)</f>
        <v>51.3</v>
      </c>
      <c r="Q15" s="15"/>
      <c r="R15" s="15"/>
    </row>
    <row r="16" spans="1:22" s="6" customFormat="1" ht="19.5" customHeight="1" x14ac:dyDescent="0.25">
      <c r="A16" s="6" t="s">
        <v>29</v>
      </c>
      <c r="C16" s="13">
        <f>MIN(C5:C14)</f>
        <v>11300000</v>
      </c>
      <c r="D16" s="6">
        <f>MIN(D5:D14)</f>
        <v>30.8</v>
      </c>
      <c r="F16" s="6">
        <f>MIN(F5:F14)</f>
        <v>1</v>
      </c>
      <c r="G16" s="6">
        <f t="shared" ref="G16:I16" si="6">MIN(G5:G14)</f>
        <v>1</v>
      </c>
      <c r="H16" s="6">
        <f t="shared" si="6"/>
        <v>5</v>
      </c>
      <c r="I16" s="6">
        <f t="shared" si="6"/>
        <v>1940</v>
      </c>
      <c r="M16" s="14">
        <f t="shared" ref="M16:N16" si="7">MIN(M5:M14)</f>
        <v>270400</v>
      </c>
      <c r="N16" s="6">
        <f t="shared" si="7"/>
        <v>0</v>
      </c>
      <c r="Q16" s="15"/>
      <c r="R16" s="15"/>
    </row>
    <row r="17" spans="1:18" s="6" customFormat="1" ht="19.5" customHeight="1" x14ac:dyDescent="0.25">
      <c r="A17" s="6" t="s">
        <v>30</v>
      </c>
      <c r="C17" s="13">
        <f>MAX(C5:C14)</f>
        <v>46000000</v>
      </c>
      <c r="D17" s="6">
        <f>MAX(D5:D14)</f>
        <v>98</v>
      </c>
      <c r="F17" s="6">
        <f>MAX(F5:F14)</f>
        <v>3</v>
      </c>
      <c r="G17" s="6">
        <f t="shared" ref="G17:I17" si="8">MAX(G5:G14)</f>
        <v>29</v>
      </c>
      <c r="H17" s="6">
        <f t="shared" si="8"/>
        <v>34</v>
      </c>
      <c r="I17" s="6">
        <f t="shared" si="8"/>
        <v>2023</v>
      </c>
      <c r="M17" s="14">
        <f t="shared" ref="M17:N17" si="9">MAX(M5:M14)</f>
        <v>544100</v>
      </c>
      <c r="N17" s="6">
        <f t="shared" si="9"/>
        <v>83</v>
      </c>
      <c r="Q17" s="15"/>
      <c r="R17" s="15"/>
    </row>
    <row r="18" spans="1:18" ht="19.5" customHeight="1" x14ac:dyDescent="0.25"/>
    <row r="19" spans="1:18" ht="19.5" customHeight="1" x14ac:dyDescent="0.25"/>
    <row r="20" spans="1:18" ht="19.5" customHeight="1" x14ac:dyDescent="0.25"/>
    <row r="21" spans="1:18" ht="19.5" customHeight="1" x14ac:dyDescent="0.25"/>
    <row r="22" spans="1:18" ht="19.5" customHeight="1" x14ac:dyDescent="0.25"/>
    <row r="23" spans="1:18" ht="19.5" customHeight="1" x14ac:dyDescent="0.25"/>
    <row r="24" spans="1:18" ht="19.5" customHeight="1" x14ac:dyDescent="0.25"/>
    <row r="25" spans="1:18" ht="19.5" customHeight="1" x14ac:dyDescent="0.25"/>
    <row r="26" spans="1:18" ht="19.5" customHeight="1" x14ac:dyDescent="0.25"/>
    <row r="27" spans="1:18" ht="19.5" customHeight="1" x14ac:dyDescent="0.25"/>
    <row r="28" spans="1:18" ht="19.5" customHeight="1" x14ac:dyDescent="0.25"/>
    <row r="29" spans="1:18" ht="19.5" customHeight="1" x14ac:dyDescent="0.25"/>
    <row r="30" spans="1:18" ht="19.5" customHeight="1" x14ac:dyDescent="0.25"/>
    <row r="31" spans="1:18" ht="19.5" customHeight="1" x14ac:dyDescent="0.25"/>
    <row r="32" spans="1:18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spans="20:20" ht="19.5" customHeight="1" x14ac:dyDescent="0.25"/>
    <row r="50" spans="20:20" ht="19.5" customHeight="1" x14ac:dyDescent="0.25"/>
    <row r="51" spans="20:20" ht="19.5" customHeight="1" x14ac:dyDescent="0.25"/>
    <row r="52" spans="20:20" ht="19.5" customHeight="1" x14ac:dyDescent="0.25"/>
    <row r="53" spans="20:20" ht="19.5" customHeight="1" x14ac:dyDescent="0.25"/>
    <row r="54" spans="20:20" ht="19.5" customHeight="1" x14ac:dyDescent="0.25"/>
    <row r="55" spans="20:20" ht="19.5" customHeight="1" x14ac:dyDescent="0.25"/>
    <row r="56" spans="20:20" ht="19.5" customHeight="1" x14ac:dyDescent="0.25"/>
    <row r="57" spans="20:20" ht="19.5" customHeight="1" x14ac:dyDescent="0.25"/>
    <row r="58" spans="20:20" ht="19.5" customHeight="1" x14ac:dyDescent="0.25"/>
    <row r="59" spans="20:20" ht="19.5" customHeight="1" x14ac:dyDescent="0.25"/>
    <row r="62" spans="20:20" x14ac:dyDescent="0.25">
      <c r="T62">
        <v>1</v>
      </c>
    </row>
  </sheetData>
  <sheetProtection sheet="1" objects="1" scenarios="1"/>
  <mergeCells count="1">
    <mergeCell ref="A1:K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8BCAC-F182-45C9-B70D-200D2F87C2DC}">
  <dimension ref="C4:S23"/>
  <sheetViews>
    <sheetView topLeftCell="A13" workbookViewId="0">
      <selection activeCell="M3" sqref="M3"/>
    </sheetView>
  </sheetViews>
  <sheetFormatPr defaultRowHeight="15" x14ac:dyDescent="0.25"/>
  <cols>
    <col min="3" max="3" width="16.42578125" customWidth="1"/>
    <col min="12" max="12" width="14" customWidth="1"/>
  </cols>
  <sheetData>
    <row r="4" spans="3:12" x14ac:dyDescent="0.25">
      <c r="C4" t="s">
        <v>40</v>
      </c>
      <c r="L4" t="s">
        <v>42</v>
      </c>
    </row>
    <row r="20" spans="3:19" x14ac:dyDescent="0.25">
      <c r="C20" t="s">
        <v>41</v>
      </c>
    </row>
    <row r="21" spans="3:19" x14ac:dyDescent="0.25">
      <c r="L21" s="17" t="s">
        <v>43</v>
      </c>
      <c r="M21" s="17"/>
      <c r="N21" s="17"/>
      <c r="O21" s="17"/>
      <c r="P21" s="17"/>
      <c r="Q21" s="17"/>
      <c r="R21" s="17"/>
      <c r="S21" s="17"/>
    </row>
    <row r="22" spans="3:19" x14ac:dyDescent="0.25">
      <c r="L22" s="17"/>
      <c r="M22" s="17"/>
      <c r="N22" s="17"/>
      <c r="O22" s="17"/>
      <c r="P22" s="17"/>
      <c r="Q22" s="17"/>
      <c r="R22" s="17"/>
      <c r="S22" s="17"/>
    </row>
    <row r="23" spans="3:19" x14ac:dyDescent="0.25">
      <c r="L23" s="17"/>
      <c r="M23" s="17"/>
      <c r="N23" s="17"/>
      <c r="O23" s="17"/>
      <c r="P23" s="17"/>
      <c r="Q23" s="17"/>
      <c r="R23" s="17"/>
      <c r="S23" s="17"/>
    </row>
  </sheetData>
  <sheetProtection sheet="1" objects="1" scenarios="1"/>
  <mergeCells count="1">
    <mergeCell ref="L21:S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Покупка квартиры в ЮЗАО</vt:lpstr>
      <vt:lpstr>Диаграммы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Sidorov</dc:creator>
  <cp:lastModifiedBy>Dmitry Sidorov</cp:lastModifiedBy>
  <dcterms:created xsi:type="dcterms:W3CDTF">2015-06-05T18:19:34Z</dcterms:created>
  <dcterms:modified xsi:type="dcterms:W3CDTF">2023-11-26T23:26:24Z</dcterms:modified>
</cp:coreProperties>
</file>