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jackxzhu/Library/Containers/com.tencent.WeWorkMac/Data/Documents/Profiles/C93B1202C59CE58906A4ECBDB1A204C2/Caches/Files/2022-04/551683b57fd9bbdd34325d788fa0ad00/"/>
    </mc:Choice>
  </mc:AlternateContent>
  <xr:revisionPtr revIDLastSave="0" documentId="13_ncr:1_{41F74DF4-56A8-6641-AC6E-093369585C74}" xr6:coauthVersionLast="47" xr6:coauthVersionMax="47" xr10:uidLastSave="{00000000-0000-0000-0000-000000000000}"/>
  <bookViews>
    <workbookView xWindow="0" yWindow="500" windowWidth="28120" windowHeight="12540" activeTab="2" xr2:uid="{00000000-000D-0000-FFFF-FFFF00000000}"/>
  </bookViews>
  <sheets>
    <sheet name="3996144" sheetId="1" r:id="rId1"/>
    <sheet name="4003932" sheetId="2" r:id="rId2"/>
    <sheet name="400657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9" i="3" l="1"/>
  <c r="G99" i="3" s="1"/>
  <c r="F99" i="3"/>
  <c r="K98" i="3"/>
  <c r="G98" i="3"/>
  <c r="K97" i="3"/>
  <c r="G97" i="3"/>
  <c r="K96" i="3"/>
  <c r="G96" i="3"/>
  <c r="K95" i="3"/>
  <c r="G95" i="3"/>
  <c r="K94" i="3"/>
  <c r="G94" i="3"/>
  <c r="K93" i="3"/>
  <c r="G93" i="3"/>
  <c r="K92" i="3"/>
  <c r="G92" i="3"/>
  <c r="K91" i="3"/>
  <c r="G91" i="3"/>
  <c r="K90" i="3"/>
  <c r="G90" i="3"/>
  <c r="K89" i="3"/>
  <c r="G89" i="3"/>
  <c r="K88" i="3"/>
  <c r="G88" i="3"/>
  <c r="K87" i="3"/>
  <c r="G87" i="3"/>
  <c r="K86" i="3"/>
  <c r="G86" i="3"/>
  <c r="K85" i="3"/>
  <c r="G85" i="3"/>
  <c r="K84" i="3"/>
  <c r="G84" i="3"/>
  <c r="K83" i="3"/>
  <c r="G83" i="3"/>
  <c r="K82" i="3"/>
  <c r="G82" i="3"/>
  <c r="K81" i="3"/>
  <c r="G81" i="3"/>
  <c r="K80" i="3"/>
  <c r="G80" i="3"/>
  <c r="K79" i="3"/>
  <c r="G79" i="3"/>
  <c r="K78" i="3"/>
  <c r="G78" i="3"/>
  <c r="K77" i="3"/>
  <c r="G77" i="3"/>
  <c r="K76" i="3"/>
  <c r="G76" i="3"/>
  <c r="K75" i="3"/>
  <c r="G75" i="3"/>
  <c r="K74" i="3"/>
  <c r="G74" i="3"/>
  <c r="K73" i="3"/>
  <c r="G73" i="3"/>
  <c r="K72" i="3"/>
  <c r="G72" i="3"/>
  <c r="K71" i="3"/>
  <c r="G71" i="3"/>
  <c r="K70" i="3"/>
  <c r="G70" i="3"/>
  <c r="K69" i="3"/>
  <c r="G69" i="3"/>
  <c r="K68" i="3"/>
  <c r="G68" i="3"/>
  <c r="K67" i="3"/>
  <c r="G67" i="3"/>
  <c r="K66" i="3"/>
  <c r="G66" i="3"/>
  <c r="K65" i="3"/>
  <c r="G65" i="3"/>
  <c r="K64" i="3"/>
  <c r="G64" i="3"/>
  <c r="K63" i="3"/>
  <c r="G63" i="3"/>
  <c r="K62" i="3"/>
  <c r="G62" i="3"/>
  <c r="K61" i="3"/>
  <c r="G61" i="3"/>
  <c r="K60" i="3"/>
  <c r="G60" i="3"/>
  <c r="K59" i="3"/>
  <c r="G59" i="3"/>
  <c r="K58" i="3"/>
  <c r="G58" i="3"/>
  <c r="K57" i="3"/>
  <c r="G57" i="3"/>
  <c r="K56" i="3"/>
  <c r="G56" i="3"/>
  <c r="K55" i="3"/>
  <c r="G55" i="3"/>
  <c r="K54" i="3"/>
  <c r="G54" i="3"/>
  <c r="K53" i="3"/>
  <c r="G53" i="3"/>
  <c r="K52" i="3"/>
  <c r="G52" i="3"/>
  <c r="K51" i="3"/>
  <c r="G51" i="3"/>
  <c r="K50" i="3"/>
  <c r="G50" i="3"/>
  <c r="K49" i="3"/>
  <c r="G49" i="3"/>
  <c r="K48" i="3"/>
  <c r="G48" i="3"/>
  <c r="K47" i="3"/>
  <c r="G47" i="3"/>
  <c r="K46" i="3"/>
  <c r="G46" i="3"/>
  <c r="K45" i="3"/>
  <c r="G45" i="3"/>
  <c r="K44" i="3"/>
  <c r="G44" i="3"/>
  <c r="K43" i="3"/>
  <c r="G43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H30" i="3"/>
  <c r="F30" i="3"/>
  <c r="G30" i="3" s="1"/>
  <c r="K29" i="3"/>
  <c r="G29" i="3"/>
  <c r="K28" i="3"/>
  <c r="G28" i="3"/>
  <c r="K27" i="3"/>
  <c r="G27" i="3"/>
  <c r="K26" i="3"/>
  <c r="G26" i="3"/>
  <c r="K25" i="3"/>
  <c r="G25" i="3"/>
  <c r="K24" i="3"/>
  <c r="G24" i="3"/>
  <c r="K23" i="3"/>
  <c r="G23" i="3"/>
  <c r="K22" i="3"/>
  <c r="G22" i="3"/>
  <c r="K21" i="3"/>
  <c r="G21" i="3"/>
  <c r="K20" i="3"/>
  <c r="G20" i="3"/>
  <c r="K19" i="3"/>
  <c r="G19" i="3"/>
  <c r="K18" i="3"/>
  <c r="G18" i="3"/>
  <c r="K17" i="3"/>
  <c r="G17" i="3"/>
  <c r="H15" i="3"/>
  <c r="G15" i="3" s="1"/>
  <c r="F15" i="3"/>
  <c r="K14" i="3"/>
  <c r="G14" i="3"/>
  <c r="K13" i="3"/>
  <c r="G13" i="3"/>
  <c r="K12" i="3"/>
  <c r="G12" i="3"/>
  <c r="K11" i="3"/>
  <c r="G11" i="3"/>
  <c r="K10" i="3"/>
  <c r="G10" i="3"/>
  <c r="K9" i="3"/>
  <c r="G9" i="3"/>
  <c r="K8" i="3"/>
  <c r="G8" i="3"/>
  <c r="K7" i="3"/>
  <c r="G7" i="3"/>
  <c r="K6" i="3"/>
  <c r="G6" i="3"/>
  <c r="K5" i="3"/>
  <c r="G5" i="3"/>
  <c r="K4" i="3"/>
  <c r="G4" i="3"/>
  <c r="K3" i="3"/>
  <c r="G3" i="3"/>
  <c r="K2" i="3"/>
  <c r="K100" i="3" s="1"/>
  <c r="G2" i="3"/>
  <c r="F102" i="2" l="1"/>
  <c r="P102" i="2" s="1"/>
  <c r="P101" i="2"/>
  <c r="F101" i="2"/>
  <c r="M101" i="2" s="1"/>
  <c r="Q101" i="2" s="1"/>
  <c r="P100" i="2"/>
  <c r="F100" i="2"/>
  <c r="M100" i="2" s="1"/>
  <c r="Q100" i="2" s="1"/>
  <c r="P99" i="2"/>
  <c r="M99" i="2"/>
  <c r="Q99" i="2" s="1"/>
  <c r="J99" i="2"/>
  <c r="F99" i="2"/>
  <c r="J98" i="2"/>
  <c r="F98" i="2"/>
  <c r="P98" i="2" s="1"/>
  <c r="F97" i="2"/>
  <c r="P97" i="2" s="1"/>
  <c r="J96" i="2"/>
  <c r="F96" i="2"/>
  <c r="P96" i="2" s="1"/>
  <c r="Q95" i="2"/>
  <c r="P95" i="2"/>
  <c r="M95" i="2"/>
  <c r="J95" i="2"/>
  <c r="F95" i="2"/>
  <c r="P94" i="2"/>
  <c r="M94" i="2"/>
  <c r="Q94" i="2" s="1"/>
  <c r="J94" i="2"/>
  <c r="F94" i="2"/>
  <c r="M93" i="2"/>
  <c r="Q93" i="2" s="1"/>
  <c r="J93" i="2"/>
  <c r="F93" i="2"/>
  <c r="P93" i="2" s="1"/>
  <c r="F92" i="2"/>
  <c r="P92" i="2" s="1"/>
  <c r="F91" i="2"/>
  <c r="P91" i="2" s="1"/>
  <c r="F90" i="2"/>
  <c r="P90" i="2" s="1"/>
  <c r="P89" i="2"/>
  <c r="F89" i="2"/>
  <c r="M89" i="2" s="1"/>
  <c r="Q89" i="2" s="1"/>
  <c r="P88" i="2"/>
  <c r="M88" i="2"/>
  <c r="Q88" i="2" s="1"/>
  <c r="J88" i="2"/>
  <c r="F88" i="2"/>
  <c r="P87" i="2"/>
  <c r="M87" i="2"/>
  <c r="Q87" i="2" s="1"/>
  <c r="J87" i="2"/>
  <c r="F87" i="2"/>
  <c r="Q86" i="2"/>
  <c r="Q85" i="2"/>
  <c r="P84" i="2"/>
  <c r="M84" i="2"/>
  <c r="Q84" i="2" s="1"/>
  <c r="J84" i="2"/>
  <c r="F84" i="2"/>
  <c r="P83" i="2"/>
  <c r="M83" i="2"/>
  <c r="Q83" i="2" s="1"/>
  <c r="J83" i="2"/>
  <c r="F83" i="2"/>
  <c r="J82" i="2"/>
  <c r="F82" i="2"/>
  <c r="P82" i="2" s="1"/>
  <c r="F81" i="2"/>
  <c r="P81" i="2" s="1"/>
  <c r="Q80" i="2"/>
  <c r="F79" i="2"/>
  <c r="P79" i="2" s="1"/>
  <c r="F78" i="2"/>
  <c r="P78" i="2" s="1"/>
  <c r="Q77" i="2"/>
  <c r="Q76" i="2"/>
  <c r="F75" i="2"/>
  <c r="P75" i="2" s="1"/>
  <c r="Q74" i="2"/>
  <c r="Q73" i="2"/>
  <c r="Q72" i="2"/>
  <c r="P71" i="2"/>
  <c r="M71" i="2"/>
  <c r="Q71" i="2" s="1"/>
  <c r="J71" i="2"/>
  <c r="F71" i="2"/>
  <c r="J70" i="2"/>
  <c r="F70" i="2"/>
  <c r="P70" i="2" s="1"/>
  <c r="Q69" i="2"/>
  <c r="Q68" i="2"/>
  <c r="P67" i="2"/>
  <c r="M67" i="2"/>
  <c r="Q67" i="2" s="1"/>
  <c r="J67" i="2"/>
  <c r="F67" i="2"/>
  <c r="J66" i="2"/>
  <c r="F66" i="2"/>
  <c r="P66" i="2" s="1"/>
  <c r="Q65" i="2"/>
  <c r="Q64" i="2"/>
  <c r="P63" i="2"/>
  <c r="M63" i="2"/>
  <c r="Q63" i="2" s="1"/>
  <c r="J63" i="2"/>
  <c r="F63" i="2"/>
  <c r="J62" i="2"/>
  <c r="F62" i="2"/>
  <c r="P62" i="2" s="1"/>
  <c r="F61" i="2"/>
  <c r="P61" i="2" s="1"/>
  <c r="F60" i="2"/>
  <c r="P60" i="2" s="1"/>
  <c r="Q59" i="2"/>
  <c r="P59" i="2"/>
  <c r="M59" i="2"/>
  <c r="J59" i="2"/>
  <c r="F59" i="2"/>
  <c r="P58" i="2"/>
  <c r="M58" i="2"/>
  <c r="Q58" i="2" s="1"/>
  <c r="F58" i="2"/>
  <c r="J58" i="2" s="1"/>
  <c r="M57" i="2"/>
  <c r="Q57" i="2" s="1"/>
  <c r="J57" i="2"/>
  <c r="F57" i="2"/>
  <c r="P57" i="2" s="1"/>
  <c r="F56" i="2"/>
  <c r="P56" i="2" s="1"/>
  <c r="F55" i="2"/>
  <c r="P55" i="2" s="1"/>
  <c r="Q54" i="2"/>
  <c r="M54" i="2"/>
  <c r="F53" i="2"/>
  <c r="M53" i="2" s="1"/>
  <c r="Q53" i="2" s="1"/>
  <c r="Q52" i="2"/>
  <c r="F51" i="2"/>
  <c r="P51" i="2" s="1"/>
  <c r="Q50" i="2"/>
  <c r="P50" i="2"/>
  <c r="M50" i="2"/>
  <c r="J50" i="2"/>
  <c r="F50" i="2"/>
  <c r="P49" i="2"/>
  <c r="M49" i="2"/>
  <c r="Q49" i="2" s="1"/>
  <c r="F49" i="2"/>
  <c r="J49" i="2" s="1"/>
  <c r="Q48" i="2"/>
  <c r="Q47" i="2"/>
  <c r="Q46" i="2"/>
  <c r="P46" i="2"/>
  <c r="M46" i="2"/>
  <c r="J46" i="2"/>
  <c r="F46" i="2"/>
  <c r="P45" i="2"/>
  <c r="M45" i="2"/>
  <c r="Q45" i="2" s="1"/>
  <c r="F45" i="2"/>
  <c r="J45" i="2" s="1"/>
  <c r="M44" i="2"/>
  <c r="Q44" i="2" s="1"/>
  <c r="J44" i="2"/>
  <c r="F44" i="2"/>
  <c r="P44" i="2" s="1"/>
  <c r="J43" i="2"/>
  <c r="F43" i="2"/>
  <c r="P43" i="2" s="1"/>
  <c r="M42" i="2"/>
  <c r="Q42" i="2" s="1"/>
  <c r="M41" i="2"/>
  <c r="Q41" i="2" s="1"/>
  <c r="Q40" i="2"/>
  <c r="F39" i="2"/>
  <c r="P39" i="2" s="1"/>
  <c r="P38" i="2"/>
  <c r="F38" i="2"/>
  <c r="M38" i="2" s="1"/>
  <c r="Q38" i="2" s="1"/>
  <c r="M37" i="2"/>
  <c r="Q37" i="2" s="1"/>
  <c r="Q36" i="2"/>
  <c r="Q35" i="2"/>
  <c r="M35" i="2"/>
  <c r="F29" i="2"/>
  <c r="P29" i="2" s="1"/>
  <c r="Q28" i="2"/>
  <c r="F27" i="2"/>
  <c r="P27" i="2" s="1"/>
  <c r="Q26" i="2"/>
  <c r="F25" i="2"/>
  <c r="P25" i="2" s="1"/>
  <c r="F24" i="2"/>
  <c r="P24" i="2" s="1"/>
  <c r="P23" i="2"/>
  <c r="F23" i="2"/>
  <c r="M23" i="2" s="1"/>
  <c r="Q23" i="2" s="1"/>
  <c r="M22" i="2"/>
  <c r="Q22" i="2" s="1"/>
  <c r="Q21" i="2"/>
  <c r="F20" i="2"/>
  <c r="P20" i="2" s="1"/>
  <c r="F19" i="2"/>
  <c r="P19" i="2" s="1"/>
  <c r="Q18" i="2"/>
  <c r="P18" i="2"/>
  <c r="M18" i="2"/>
  <c r="J18" i="2"/>
  <c r="F18" i="2"/>
  <c r="F14" i="2"/>
  <c r="P14" i="2" s="1"/>
  <c r="Q13" i="2"/>
  <c r="F12" i="2"/>
  <c r="P12" i="2" s="1"/>
  <c r="F11" i="2"/>
  <c r="P11" i="2" s="1"/>
  <c r="Q10" i="2"/>
  <c r="M10" i="2"/>
  <c r="Q9" i="2"/>
  <c r="M9" i="2"/>
  <c r="M8" i="2"/>
  <c r="Q8" i="2" s="1"/>
  <c r="F7" i="2"/>
  <c r="P7" i="2" s="1"/>
  <c r="Q6" i="2"/>
  <c r="P6" i="2"/>
  <c r="M6" i="2"/>
  <c r="J6" i="2"/>
  <c r="F6" i="2"/>
  <c r="P5" i="2"/>
  <c r="M5" i="2"/>
  <c r="Q5" i="2" s="1"/>
  <c r="F5" i="2"/>
  <c r="J5" i="2" s="1"/>
  <c r="M4" i="2"/>
  <c r="Q4" i="2" s="1"/>
  <c r="M3" i="2"/>
  <c r="Q3" i="2" s="1"/>
  <c r="F2" i="2"/>
  <c r="F15" i="2" s="1"/>
  <c r="Q105" i="1"/>
  <c r="P105" i="1"/>
  <c r="M105" i="1"/>
  <c r="J105" i="1"/>
  <c r="F105" i="1"/>
  <c r="P104" i="1"/>
  <c r="M104" i="1"/>
  <c r="Q104" i="1" s="1"/>
  <c r="F104" i="1"/>
  <c r="J104" i="1" s="1"/>
  <c r="M103" i="1"/>
  <c r="Q103" i="1" s="1"/>
  <c r="J103" i="1"/>
  <c r="F103" i="1"/>
  <c r="P103" i="1" s="1"/>
  <c r="J102" i="1"/>
  <c r="F102" i="1"/>
  <c r="P102" i="1" s="1"/>
  <c r="F101" i="1"/>
  <c r="P101" i="1" s="1"/>
  <c r="P100" i="1"/>
  <c r="F100" i="1"/>
  <c r="M100" i="1" s="1"/>
  <c r="Q100" i="1" s="1"/>
  <c r="P99" i="1"/>
  <c r="F99" i="1"/>
  <c r="M99" i="1" s="1"/>
  <c r="Q99" i="1" s="1"/>
  <c r="P98" i="1"/>
  <c r="M98" i="1"/>
  <c r="Q98" i="1" s="1"/>
  <c r="J98" i="1"/>
  <c r="F98" i="1"/>
  <c r="P97" i="1"/>
  <c r="M97" i="1"/>
  <c r="Q97" i="1" s="1"/>
  <c r="J97" i="1"/>
  <c r="F97" i="1"/>
  <c r="F96" i="1"/>
  <c r="P96" i="1" s="1"/>
  <c r="F95" i="1"/>
  <c r="P95" i="1" s="1"/>
  <c r="F94" i="1"/>
  <c r="P94" i="1" s="1"/>
  <c r="Q93" i="1"/>
  <c r="P93" i="1"/>
  <c r="M93" i="1"/>
  <c r="J93" i="1"/>
  <c r="F93" i="1"/>
  <c r="P92" i="1"/>
  <c r="M92" i="1"/>
  <c r="Q92" i="1" s="1"/>
  <c r="F92" i="1"/>
  <c r="J92" i="1" s="1"/>
  <c r="M91" i="1"/>
  <c r="Q91" i="1" s="1"/>
  <c r="J91" i="1"/>
  <c r="F91" i="1"/>
  <c r="P91" i="1" s="1"/>
  <c r="J90" i="1"/>
  <c r="F90" i="1"/>
  <c r="P90" i="1" s="1"/>
  <c r="Q89" i="1"/>
  <c r="Q88" i="1"/>
  <c r="M87" i="1"/>
  <c r="Q87" i="1" s="1"/>
  <c r="J87" i="1"/>
  <c r="F87" i="1"/>
  <c r="P87" i="1" s="1"/>
  <c r="J86" i="1"/>
  <c r="F86" i="1"/>
  <c r="P86" i="1" s="1"/>
  <c r="F85" i="1"/>
  <c r="P85" i="1" s="1"/>
  <c r="P84" i="1"/>
  <c r="F84" i="1"/>
  <c r="M84" i="1" s="1"/>
  <c r="Q84" i="1" s="1"/>
  <c r="Q83" i="1"/>
  <c r="F82" i="1"/>
  <c r="P82" i="1" s="1"/>
  <c r="Q81" i="1"/>
  <c r="P81" i="1"/>
  <c r="M81" i="1"/>
  <c r="J81" i="1"/>
  <c r="F81" i="1"/>
  <c r="Q80" i="1"/>
  <c r="Q79" i="1"/>
  <c r="F78" i="1"/>
  <c r="P78" i="1" s="1"/>
  <c r="Q77" i="1"/>
  <c r="Q76" i="1"/>
  <c r="Q75" i="1"/>
  <c r="J74" i="1"/>
  <c r="F74" i="1"/>
  <c r="P74" i="1" s="1"/>
  <c r="F73" i="1"/>
  <c r="P73" i="1" s="1"/>
  <c r="Q72" i="1"/>
  <c r="Q71" i="1"/>
  <c r="J70" i="1"/>
  <c r="F70" i="1"/>
  <c r="P70" i="1" s="1"/>
  <c r="F69" i="1"/>
  <c r="M69" i="1" s="1"/>
  <c r="Q69" i="1" s="1"/>
  <c r="Q68" i="1"/>
  <c r="Q67" i="1"/>
  <c r="J66" i="1"/>
  <c r="F66" i="1"/>
  <c r="P66" i="1" s="1"/>
  <c r="F65" i="1"/>
  <c r="P65" i="1" s="1"/>
  <c r="F64" i="1"/>
  <c r="P64" i="1" s="1"/>
  <c r="P63" i="1"/>
  <c r="F63" i="1"/>
  <c r="M63" i="1" s="1"/>
  <c r="Q63" i="1" s="1"/>
  <c r="P62" i="1"/>
  <c r="M62" i="1"/>
  <c r="Q62" i="1" s="1"/>
  <c r="J62" i="1"/>
  <c r="F62" i="1"/>
  <c r="P61" i="1"/>
  <c r="M61" i="1"/>
  <c r="Q61" i="1" s="1"/>
  <c r="J61" i="1"/>
  <c r="F61" i="1"/>
  <c r="F60" i="1"/>
  <c r="P60" i="1" s="1"/>
  <c r="F59" i="1"/>
  <c r="P59" i="1" s="1"/>
  <c r="F58" i="1"/>
  <c r="P58" i="1" s="1"/>
  <c r="M57" i="1"/>
  <c r="Q57" i="1" s="1"/>
  <c r="Q56" i="1"/>
  <c r="M56" i="1"/>
  <c r="F56" i="1"/>
  <c r="Q55" i="1"/>
  <c r="P54" i="1"/>
  <c r="F54" i="1"/>
  <c r="M54" i="1" s="1"/>
  <c r="Q54" i="1" s="1"/>
  <c r="M53" i="1"/>
  <c r="Q53" i="1" s="1"/>
  <c r="J53" i="1"/>
  <c r="F53" i="1"/>
  <c r="P53" i="1" s="1"/>
  <c r="P52" i="1"/>
  <c r="M52" i="1"/>
  <c r="Q52" i="1" s="1"/>
  <c r="J52" i="1"/>
  <c r="F52" i="1"/>
  <c r="Q51" i="1"/>
  <c r="Q50" i="1"/>
  <c r="M49" i="1"/>
  <c r="Q49" i="1" s="1"/>
  <c r="J49" i="1"/>
  <c r="F49" i="1"/>
  <c r="P49" i="1" s="1"/>
  <c r="P48" i="1"/>
  <c r="M48" i="1"/>
  <c r="Q48" i="1" s="1"/>
  <c r="J48" i="1"/>
  <c r="F48" i="1"/>
  <c r="F47" i="1"/>
  <c r="P47" i="1" s="1"/>
  <c r="F46" i="1"/>
  <c r="P46" i="1" s="1"/>
  <c r="Q45" i="1"/>
  <c r="M45" i="1"/>
  <c r="M44" i="1"/>
  <c r="Q44" i="1" s="1"/>
  <c r="Q43" i="1"/>
  <c r="P42" i="1"/>
  <c r="M42" i="1"/>
  <c r="Q42" i="1" s="1"/>
  <c r="J42" i="1"/>
  <c r="F42" i="1"/>
  <c r="F106" i="1" s="1"/>
  <c r="P41" i="1"/>
  <c r="M41" i="1"/>
  <c r="Q41" i="1" s="1"/>
  <c r="F41" i="1"/>
  <c r="J41" i="1" s="1"/>
  <c r="M40" i="1"/>
  <c r="Q40" i="1" s="1"/>
  <c r="Q39" i="1"/>
  <c r="Q38" i="1"/>
  <c r="M38" i="1"/>
  <c r="F32" i="1"/>
  <c r="P32" i="1" s="1"/>
  <c r="Q31" i="1"/>
  <c r="F30" i="1"/>
  <c r="P30" i="1" s="1"/>
  <c r="Q29" i="1"/>
  <c r="F28" i="1"/>
  <c r="P28" i="1" s="1"/>
  <c r="P27" i="1"/>
  <c r="M27" i="1"/>
  <c r="Q27" i="1" s="1"/>
  <c r="F27" i="1"/>
  <c r="J27" i="1" s="1"/>
  <c r="P26" i="1"/>
  <c r="M26" i="1"/>
  <c r="Q26" i="1" s="1"/>
  <c r="F26" i="1"/>
  <c r="J26" i="1" s="1"/>
  <c r="M25" i="1"/>
  <c r="Q25" i="1" s="1"/>
  <c r="Q24" i="1"/>
  <c r="F23" i="1"/>
  <c r="P23" i="1" s="1"/>
  <c r="Q22" i="1"/>
  <c r="F21" i="1"/>
  <c r="P21" i="1" s="1"/>
  <c r="P20" i="1"/>
  <c r="M20" i="1"/>
  <c r="Q20" i="1" s="1"/>
  <c r="F20" i="1"/>
  <c r="J20" i="1" s="1"/>
  <c r="P19" i="1"/>
  <c r="M19" i="1"/>
  <c r="Q19" i="1" s="1"/>
  <c r="F19" i="1"/>
  <c r="J19" i="1" s="1"/>
  <c r="J18" i="1"/>
  <c r="F18" i="1"/>
  <c r="P18" i="1" s="1"/>
  <c r="F17" i="1"/>
  <c r="J17" i="1" s="1"/>
  <c r="M16" i="1"/>
  <c r="Q16" i="1" s="1"/>
  <c r="F12" i="1"/>
  <c r="Q11" i="1"/>
  <c r="M11" i="1"/>
  <c r="M10" i="1"/>
  <c r="Q10" i="1" s="1"/>
  <c r="P9" i="1"/>
  <c r="F9" i="1"/>
  <c r="M9" i="1" s="1"/>
  <c r="Q9" i="1" s="1"/>
  <c r="M8" i="1"/>
  <c r="Q8" i="1" s="1"/>
  <c r="J8" i="1"/>
  <c r="F8" i="1"/>
  <c r="P8" i="1" s="1"/>
  <c r="P7" i="1"/>
  <c r="M7" i="1"/>
  <c r="M12" i="1" s="1"/>
  <c r="I12" i="1" s="1"/>
  <c r="J7" i="1"/>
  <c r="F7" i="1"/>
  <c r="M6" i="1"/>
  <c r="Q6" i="1" s="1"/>
  <c r="F4" i="1"/>
  <c r="Q3" i="1"/>
  <c r="M3" i="1"/>
  <c r="P2" i="1"/>
  <c r="M2" i="1"/>
  <c r="M4" i="1" s="1"/>
  <c r="I4" i="1" s="1"/>
  <c r="F2" i="1"/>
  <c r="J2" i="1" s="1"/>
  <c r="F30" i="2" l="1"/>
  <c r="J12" i="2"/>
  <c r="J56" i="2"/>
  <c r="J92" i="2"/>
  <c r="M17" i="1"/>
  <c r="J46" i="1"/>
  <c r="J59" i="1"/>
  <c r="M66" i="1"/>
  <c r="Q66" i="1" s="1"/>
  <c r="M70" i="1"/>
  <c r="Q70" i="1" s="1"/>
  <c r="M74" i="1"/>
  <c r="Q74" i="1" s="1"/>
  <c r="M86" i="1"/>
  <c r="Q86" i="1" s="1"/>
  <c r="M90" i="1"/>
  <c r="Q90" i="1" s="1"/>
  <c r="J95" i="1"/>
  <c r="M102" i="1"/>
  <c r="Q102" i="1" s="1"/>
  <c r="J2" i="2"/>
  <c r="M12" i="2"/>
  <c r="Q12" i="2" s="1"/>
  <c r="J20" i="2"/>
  <c r="J27" i="2"/>
  <c r="M43" i="2"/>
  <c r="Q43" i="2" s="1"/>
  <c r="M56" i="2"/>
  <c r="Q56" i="2" s="1"/>
  <c r="J61" i="2"/>
  <c r="J81" i="2"/>
  <c r="M92" i="2"/>
  <c r="Q92" i="2" s="1"/>
  <c r="J97" i="2"/>
  <c r="F33" i="1"/>
  <c r="Q2" i="1"/>
  <c r="Q4" i="1" s="1"/>
  <c r="Q7" i="1"/>
  <c r="Q12" i="1" s="1"/>
  <c r="P17" i="1"/>
  <c r="J23" i="1"/>
  <c r="J30" i="1"/>
  <c r="M46" i="1"/>
  <c r="Q46" i="1" s="1"/>
  <c r="M59" i="1"/>
  <c r="Q59" i="1" s="1"/>
  <c r="J64" i="1"/>
  <c r="J84" i="1"/>
  <c r="M95" i="1"/>
  <c r="Q95" i="1" s="1"/>
  <c r="J100" i="1"/>
  <c r="M2" i="2"/>
  <c r="M20" i="2"/>
  <c r="Q20" i="2" s="1"/>
  <c r="J24" i="2"/>
  <c r="M27" i="2"/>
  <c r="Q27" i="2" s="1"/>
  <c r="J39" i="2"/>
  <c r="M61" i="2"/>
  <c r="Q61" i="2" s="1"/>
  <c r="J78" i="2"/>
  <c r="M81" i="2"/>
  <c r="Q81" i="2" s="1"/>
  <c r="J90" i="2"/>
  <c r="M97" i="2"/>
  <c r="Q97" i="2" s="1"/>
  <c r="J102" i="2"/>
  <c r="M23" i="1"/>
  <c r="Q23" i="1" s="1"/>
  <c r="M30" i="1"/>
  <c r="Q30" i="1" s="1"/>
  <c r="M64" i="1"/>
  <c r="Q64" i="1" s="1"/>
  <c r="P2" i="2"/>
  <c r="M24" i="2"/>
  <c r="Q24" i="2" s="1"/>
  <c r="M39" i="2"/>
  <c r="Q39" i="2" s="1"/>
  <c r="M78" i="2"/>
  <c r="Q78" i="2" s="1"/>
  <c r="M90" i="2"/>
  <c r="Q90" i="2" s="1"/>
  <c r="M102" i="2"/>
  <c r="Q102" i="2" s="1"/>
  <c r="J100" i="2"/>
  <c r="J96" i="1"/>
  <c r="J14" i="2"/>
  <c r="F103" i="2"/>
  <c r="M47" i="1"/>
  <c r="Q47" i="1" s="1"/>
  <c r="Q106" i="1" s="1"/>
  <c r="M60" i="1"/>
  <c r="Q60" i="1" s="1"/>
  <c r="J65" i="1"/>
  <c r="J69" i="1"/>
  <c r="J73" i="1"/>
  <c r="J85" i="1"/>
  <c r="M96" i="1"/>
  <c r="Q96" i="1" s="1"/>
  <c r="J101" i="1"/>
  <c r="J11" i="2"/>
  <c r="M14" i="2"/>
  <c r="Q14" i="2" s="1"/>
  <c r="J25" i="2"/>
  <c r="J29" i="2"/>
  <c r="J55" i="2"/>
  <c r="M62" i="2"/>
  <c r="Q62" i="2" s="1"/>
  <c r="M66" i="2"/>
  <c r="Q66" i="2" s="1"/>
  <c r="M70" i="2"/>
  <c r="Q70" i="2" s="1"/>
  <c r="J75" i="2"/>
  <c r="J79" i="2"/>
  <c r="M82" i="2"/>
  <c r="Q82" i="2" s="1"/>
  <c r="J91" i="2"/>
  <c r="M98" i="2"/>
  <c r="Q98" i="2" s="1"/>
  <c r="M18" i="1"/>
  <c r="Q18" i="1" s="1"/>
  <c r="J58" i="1"/>
  <c r="M65" i="1"/>
  <c r="Q65" i="1" s="1"/>
  <c r="J78" i="1"/>
  <c r="J82" i="1"/>
  <c r="M85" i="1"/>
  <c r="Q85" i="1" s="1"/>
  <c r="J94" i="1"/>
  <c r="M101" i="1"/>
  <c r="Q101" i="1" s="1"/>
  <c r="J7" i="2"/>
  <c r="M11" i="2"/>
  <c r="Q11" i="2" s="1"/>
  <c r="J19" i="2"/>
  <c r="M25" i="2"/>
  <c r="Q25" i="2" s="1"/>
  <c r="M29" i="2"/>
  <c r="Q29" i="2" s="1"/>
  <c r="J51" i="2"/>
  <c r="M55" i="2"/>
  <c r="Q55" i="2" s="1"/>
  <c r="J60" i="2"/>
  <c r="M75" i="2"/>
  <c r="Q75" i="2" s="1"/>
  <c r="M79" i="2"/>
  <c r="Q79" i="2" s="1"/>
  <c r="M91" i="2"/>
  <c r="Q91" i="2" s="1"/>
  <c r="J47" i="1"/>
  <c r="J60" i="1"/>
  <c r="J21" i="1"/>
  <c r="J28" i="1"/>
  <c r="M73" i="1"/>
  <c r="Q73" i="1" s="1"/>
  <c r="J9" i="1"/>
  <c r="M21" i="1"/>
  <c r="Q21" i="1" s="1"/>
  <c r="M28" i="1"/>
  <c r="Q28" i="1" s="1"/>
  <c r="M32" i="1"/>
  <c r="Q32" i="1" s="1"/>
  <c r="J54" i="1"/>
  <c r="M58" i="1"/>
  <c r="Q58" i="1" s="1"/>
  <c r="J63" i="1"/>
  <c r="P69" i="1"/>
  <c r="M78" i="1"/>
  <c r="Q78" i="1" s="1"/>
  <c r="M82" i="1"/>
  <c r="Q82" i="1" s="1"/>
  <c r="M94" i="1"/>
  <c r="Q94" i="1" s="1"/>
  <c r="J99" i="1"/>
  <c r="M7" i="2"/>
  <c r="Q7" i="2" s="1"/>
  <c r="M19" i="2"/>
  <c r="Q19" i="2" s="1"/>
  <c r="Q30" i="2" s="1"/>
  <c r="J23" i="2"/>
  <c r="J38" i="2"/>
  <c r="M51" i="2"/>
  <c r="Q51" i="2" s="1"/>
  <c r="Q103" i="2" s="1"/>
  <c r="M60" i="2"/>
  <c r="Q60" i="2" s="1"/>
  <c r="J89" i="2"/>
  <c r="M96" i="2"/>
  <c r="Q96" i="2" s="1"/>
  <c r="J101" i="2"/>
  <c r="J32" i="1"/>
  <c r="Q2" i="2" l="1"/>
  <c r="Q15" i="2" s="1"/>
  <c r="Q106" i="2" s="1"/>
  <c r="M15" i="2"/>
  <c r="I15" i="2" s="1"/>
  <c r="M30" i="2"/>
  <c r="I30" i="2" s="1"/>
  <c r="M106" i="1"/>
  <c r="I106" i="1" s="1"/>
  <c r="M103" i="2"/>
  <c r="I103" i="2" s="1"/>
  <c r="Q17" i="1"/>
  <c r="Q33" i="1" s="1"/>
  <c r="Q109" i="1" s="1"/>
  <c r="M33" i="1"/>
  <c r="I33" i="1" s="1"/>
</calcChain>
</file>

<file path=xl/sharedStrings.xml><?xml version="1.0" encoding="utf-8"?>
<sst xmlns="http://schemas.openxmlformats.org/spreadsheetml/2006/main" count="324" uniqueCount="111">
  <si>
    <t>日期</t>
  </si>
  <si>
    <t>车牌</t>
  </si>
  <si>
    <t>编号</t>
  </si>
  <si>
    <t>湿重吨</t>
  </si>
  <si>
    <t>水分</t>
  </si>
  <si>
    <t>干重吨</t>
  </si>
  <si>
    <t>铜平均品位</t>
  </si>
  <si>
    <t>钴平均品位</t>
  </si>
  <si>
    <t>可溶钴品位</t>
  </si>
  <si>
    <t>铜金属量</t>
  </si>
  <si>
    <t>lme铜均价格</t>
  </si>
  <si>
    <t>CU价格系数</t>
  </si>
  <si>
    <t>钴金属量</t>
  </si>
  <si>
    <t>MB价格</t>
  </si>
  <si>
    <t>钴系数</t>
  </si>
  <si>
    <t>铜货值</t>
  </si>
  <si>
    <t>钴货值</t>
  </si>
  <si>
    <t>220111G</t>
  </si>
  <si>
    <t>220105A</t>
  </si>
  <si>
    <t>220114E</t>
  </si>
  <si>
    <t>220115B</t>
  </si>
  <si>
    <t>220108C</t>
  </si>
  <si>
    <t>220115G</t>
  </si>
  <si>
    <t>220111N</t>
  </si>
  <si>
    <t>220118A</t>
  </si>
  <si>
    <t>220125A</t>
  </si>
  <si>
    <t>220108A</t>
  </si>
  <si>
    <t>220109C</t>
  </si>
  <si>
    <t>220108D</t>
  </si>
  <si>
    <t>220109A</t>
  </si>
  <si>
    <t>220109B</t>
  </si>
  <si>
    <t>220129B</t>
  </si>
  <si>
    <t>220110A</t>
  </si>
  <si>
    <t>220118C</t>
  </si>
  <si>
    <t>2220120A</t>
  </si>
  <si>
    <t>220110E</t>
  </si>
  <si>
    <t>220111I</t>
  </si>
  <si>
    <t>220115C</t>
  </si>
  <si>
    <t>220108B</t>
  </si>
  <si>
    <t>220104C</t>
  </si>
  <si>
    <t>220127A</t>
  </si>
  <si>
    <t>220105G</t>
  </si>
  <si>
    <t>220107A</t>
  </si>
  <si>
    <t>220104A</t>
  </si>
  <si>
    <t>220130K</t>
  </si>
  <si>
    <t>220106C</t>
  </si>
  <si>
    <t>220109D</t>
  </si>
  <si>
    <t>220114A</t>
  </si>
  <si>
    <t>220111J</t>
  </si>
  <si>
    <t>220112B</t>
  </si>
  <si>
    <t>220106D</t>
  </si>
  <si>
    <t>220108F</t>
  </si>
  <si>
    <t>220111A</t>
  </si>
  <si>
    <t>220111M</t>
  </si>
  <si>
    <t>220129A</t>
  </si>
  <si>
    <t>220104B</t>
  </si>
  <si>
    <t>220111F</t>
  </si>
  <si>
    <t>220111H</t>
  </si>
  <si>
    <t>220114C</t>
  </si>
  <si>
    <t>220128A</t>
  </si>
  <si>
    <t>220121B</t>
  </si>
  <si>
    <t>220123B</t>
  </si>
  <si>
    <t>220106B</t>
  </si>
  <si>
    <t>220111B</t>
  </si>
  <si>
    <t>220111K</t>
  </si>
  <si>
    <t>220111L</t>
  </si>
  <si>
    <t>220115A</t>
  </si>
  <si>
    <t>220114B</t>
  </si>
  <si>
    <t>220105F</t>
  </si>
  <si>
    <t>220115F</t>
  </si>
  <si>
    <t>220130M</t>
  </si>
  <si>
    <t>220108G</t>
  </si>
  <si>
    <t>220105C</t>
  </si>
  <si>
    <t>220111D</t>
  </si>
  <si>
    <t>220115E</t>
  </si>
  <si>
    <t>220118B</t>
  </si>
  <si>
    <t>220105D</t>
  </si>
  <si>
    <t>220106A</t>
  </si>
  <si>
    <t>220111E</t>
  </si>
  <si>
    <t>220114D</t>
  </si>
  <si>
    <t>220112A</t>
  </si>
  <si>
    <t>220121A</t>
  </si>
  <si>
    <t>220120B</t>
  </si>
  <si>
    <t>220123A</t>
  </si>
  <si>
    <t>220108E</t>
  </si>
  <si>
    <t>220111C</t>
  </si>
  <si>
    <t>220115D</t>
  </si>
  <si>
    <t>220105B</t>
  </si>
  <si>
    <t>220110D</t>
  </si>
  <si>
    <t>220110H</t>
  </si>
  <si>
    <t>220130I</t>
  </si>
  <si>
    <t>220105E</t>
  </si>
  <si>
    <t>220130A</t>
  </si>
  <si>
    <t>220127B</t>
  </si>
  <si>
    <t>220110I</t>
  </si>
  <si>
    <t>220110B</t>
  </si>
  <si>
    <t>220110G</t>
  </si>
  <si>
    <t>220130G</t>
  </si>
  <si>
    <t>220130B</t>
  </si>
  <si>
    <t>220110C</t>
  </si>
  <si>
    <t>220110J</t>
  </si>
  <si>
    <t>220130C</t>
  </si>
  <si>
    <t>220130D</t>
  </si>
  <si>
    <t>220130E</t>
  </si>
  <si>
    <t>220130F</t>
  </si>
  <si>
    <t>220130H</t>
  </si>
  <si>
    <t>220130J</t>
  </si>
  <si>
    <t>220130L</t>
  </si>
  <si>
    <t>220131A</t>
  </si>
  <si>
    <t>220110F</t>
  </si>
  <si>
    <t>货值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</si>
</sst>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9" formatCode="_ * #,##0.00_ ;_ * \-#,##0.00_ ;_ * &quot;-&quot;??_ ;_ @_ "/>
    <numFmt numFmtId="180" formatCode="_ * #,##0.0_ ;_ * \-#,##0.0_ ;_ * &quot;-&quot;??_ ;_ @_ "/>
    <numFmt numFmtId="181" formatCode="0.00_);\(0.00\)"/>
    <numFmt numFmtId="182" formatCode="0_);[Red]\(0\)"/>
    <numFmt numFmtId="183" formatCode="\$#,##0;\-\$#,##0"/>
    <numFmt numFmtId="184" formatCode="0.0000_ "/>
    <numFmt numFmtId="185" formatCode="0.000%"/>
    <numFmt numFmtId="186" formatCode="0.00000000%"/>
    <numFmt numFmtId="187" formatCode="0.000_);[Red]\(0.000\)"/>
  </numFmts>
  <fonts count="14">
    <font>
      <sz val="11"/>
      <color theme="1"/>
      <name val="宋体"/>
      <charset val="134"/>
      <scheme val="minor"/>
    </font>
    <font>
      <b/>
      <sz val="12"/>
      <color indexed="8"/>
      <name val="等线"/>
      <family val="4"/>
      <charset val="134"/>
    </font>
    <font>
      <b/>
      <sz val="12"/>
      <color theme="1"/>
      <name val="等线"/>
      <family val="4"/>
      <charset val="134"/>
    </font>
    <font>
      <b/>
      <sz val="12"/>
      <color rgb="FFFF0000"/>
      <name val="等线"/>
      <family val="4"/>
      <charset val="134"/>
    </font>
    <font>
      <sz val="12"/>
      <name val="等线"/>
      <family val="4"/>
      <charset val="134"/>
    </font>
    <font>
      <sz val="12"/>
      <color rgb="FFFF0000"/>
      <name val="等线"/>
      <family val="4"/>
      <charset val="134"/>
    </font>
    <font>
      <sz val="12"/>
      <color indexed="8"/>
      <name val="等线"/>
      <family val="4"/>
      <charset val="134"/>
    </font>
    <font>
      <b/>
      <sz val="12"/>
      <name val="等线"/>
      <family val="4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0"/>
      <name val="宋体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62">
    <xf numFmtId="0" fontId="0" fillId="0" borderId="0" xfId="0">
      <alignment vertical="center"/>
    </xf>
    <xf numFmtId="14" fontId="1" fillId="0" borderId="1" xfId="2" applyNumberFormat="1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 shrinkToFit="1"/>
    </xf>
    <xf numFmtId="179" fontId="1" fillId="0" borderId="1" xfId="1" applyFont="1" applyFill="1" applyBorder="1" applyAlignment="1">
      <alignment horizontal="center" vertical="center" shrinkToFit="1"/>
    </xf>
    <xf numFmtId="10" fontId="5" fillId="0" borderId="1" xfId="2" applyNumberFormat="1" applyFont="1" applyFill="1" applyBorder="1" applyAlignment="1">
      <alignment horizontal="center" vertical="center" shrinkToFit="1"/>
    </xf>
    <xf numFmtId="10" fontId="6" fillId="0" borderId="1" xfId="2" applyNumberFormat="1" applyFont="1" applyFill="1" applyBorder="1" applyAlignment="1">
      <alignment horizontal="center" vertical="center" shrinkToFit="1"/>
    </xf>
    <xf numFmtId="14" fontId="7" fillId="3" borderId="1" xfId="0" applyNumberFormat="1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shrinkToFit="1"/>
    </xf>
    <xf numFmtId="179" fontId="1" fillId="3" borderId="1" xfId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horizontal="center" vertical="center" shrinkToFit="1"/>
    </xf>
    <xf numFmtId="14" fontId="4" fillId="0" borderId="1" xfId="0" applyNumberFormat="1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 shrinkToFit="1"/>
    </xf>
    <xf numFmtId="10" fontId="7" fillId="3" borderId="1" xfId="0" applyNumberFormat="1" applyFont="1" applyFill="1" applyBorder="1" applyAlignment="1">
      <alignment horizontal="center" vertical="center" shrinkToFit="1"/>
    </xf>
    <xf numFmtId="10" fontId="3" fillId="3" borderId="1" xfId="2" applyNumberFormat="1" applyFont="1" applyFill="1" applyBorder="1" applyAlignment="1">
      <alignment horizontal="center" vertical="center" shrinkToFit="1"/>
    </xf>
    <xf numFmtId="10" fontId="1" fillId="3" borderId="1" xfId="2" applyNumberFormat="1" applyFont="1" applyFill="1" applyBorder="1" applyAlignment="1">
      <alignment horizontal="center" vertical="center" shrinkToFit="1"/>
    </xf>
    <xf numFmtId="10" fontId="5" fillId="3" borderId="1" xfId="2" applyNumberFormat="1" applyFont="1" applyFill="1" applyBorder="1" applyAlignment="1">
      <alignment horizontal="center" vertical="center" shrinkToFit="1"/>
    </xf>
    <xf numFmtId="10" fontId="6" fillId="3" borderId="1" xfId="2" applyNumberFormat="1" applyFont="1" applyFill="1" applyBorder="1" applyAlignment="1">
      <alignment horizontal="center" vertical="center" shrinkToFit="1"/>
    </xf>
    <xf numFmtId="180" fontId="1" fillId="0" borderId="1" xfId="1" applyNumberFormat="1" applyFont="1" applyFill="1" applyBorder="1" applyAlignment="1">
      <alignment vertical="center" shrinkToFit="1"/>
    </xf>
    <xf numFmtId="181" fontId="1" fillId="0" borderId="1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179" fontId="4" fillId="0" borderId="1" xfId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shrinkToFit="1"/>
    </xf>
    <xf numFmtId="179" fontId="6" fillId="0" borderId="1" xfId="1" applyFont="1" applyFill="1" applyBorder="1" applyAlignment="1">
      <alignment horizontal="center" vertical="center" shrinkToFit="1"/>
    </xf>
    <xf numFmtId="181" fontId="6" fillId="3" borderId="1" xfId="2" applyNumberFormat="1" applyFont="1" applyFill="1" applyBorder="1" applyAlignment="1">
      <alignment horizontal="center" vertical="center" shrinkToFit="1"/>
    </xf>
    <xf numFmtId="181" fontId="6" fillId="0" borderId="1" xfId="2" applyNumberFormat="1" applyFont="1" applyFill="1" applyBorder="1" applyAlignment="1">
      <alignment horizontal="center" vertical="center" shrinkToFit="1"/>
    </xf>
    <xf numFmtId="182" fontId="6" fillId="0" borderId="1" xfId="1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179" fontId="6" fillId="3" borderId="1" xfId="1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/>
    </xf>
    <xf numFmtId="179" fontId="7" fillId="3" borderId="1" xfId="1" applyFont="1" applyFill="1" applyBorder="1" applyAlignment="1">
      <alignment horizontal="center" vertical="center"/>
    </xf>
    <xf numFmtId="180" fontId="1" fillId="3" borderId="1" xfId="1" applyNumberFormat="1" applyFont="1" applyFill="1" applyBorder="1" applyAlignment="1">
      <alignment vertical="center" shrinkToFit="1"/>
    </xf>
    <xf numFmtId="0" fontId="1" fillId="3" borderId="1" xfId="2" applyFont="1" applyFill="1" applyBorder="1" applyAlignment="1">
      <alignment horizontal="center" vertical="center" shrinkToFit="1"/>
    </xf>
    <xf numFmtId="182" fontId="1" fillId="3" borderId="1" xfId="1" applyNumberFormat="1" applyFont="1" applyFill="1" applyBorder="1" applyAlignment="1">
      <alignment horizontal="center" vertical="center" shrinkToFit="1"/>
    </xf>
    <xf numFmtId="179" fontId="4" fillId="3" borderId="1" xfId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shrinkToFit="1"/>
    </xf>
    <xf numFmtId="182" fontId="6" fillId="3" borderId="1" xfId="1" applyNumberFormat="1" applyFont="1" applyFill="1" applyBorder="1" applyAlignment="1">
      <alignment horizontal="center" vertical="center" shrinkToFit="1"/>
    </xf>
    <xf numFmtId="183" fontId="6" fillId="0" borderId="1" xfId="1" applyNumberFormat="1" applyFont="1" applyFill="1" applyBorder="1" applyAlignment="1">
      <alignment horizontal="center" vertical="center" shrinkToFit="1"/>
    </xf>
    <xf numFmtId="183" fontId="6" fillId="4" borderId="1" xfId="1" applyNumberFormat="1" applyFont="1" applyFill="1" applyBorder="1" applyAlignment="1">
      <alignment horizontal="center" vertical="center" shrinkToFit="1"/>
    </xf>
    <xf numFmtId="10" fontId="6" fillId="4" borderId="1" xfId="2" applyNumberFormat="1" applyFont="1" applyFill="1" applyBorder="1" applyAlignment="1">
      <alignment horizontal="center" vertical="center" shrinkToFit="1"/>
    </xf>
    <xf numFmtId="10" fontId="1" fillId="4" borderId="1" xfId="2" applyNumberFormat="1" applyFont="1" applyFill="1" applyBorder="1" applyAlignment="1">
      <alignment horizontal="center" vertical="center" shrinkToFit="1"/>
    </xf>
    <xf numFmtId="10" fontId="2" fillId="5" borderId="1" xfId="2" applyNumberFormat="1" applyFont="1" applyFill="1" applyBorder="1" applyAlignment="1">
      <alignment horizontal="center" vertical="center" shrinkToFit="1"/>
    </xf>
    <xf numFmtId="0" fontId="6" fillId="3" borderId="1" xfId="2" applyNumberFormat="1" applyFont="1" applyFill="1" applyBorder="1" applyAlignment="1">
      <alignment horizontal="center" vertical="center" shrinkToFit="1"/>
    </xf>
    <xf numFmtId="181" fontId="1" fillId="3" borderId="1" xfId="2" applyNumberFormat="1" applyFont="1" applyFill="1" applyBorder="1" applyAlignment="1">
      <alignment horizontal="center" vertical="center" shrinkToFit="1"/>
    </xf>
    <xf numFmtId="49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4" fontId="0" fillId="0" borderId="0" xfId="0" applyNumberFormat="1">
      <alignment vertical="center"/>
    </xf>
    <xf numFmtId="184" fontId="0" fillId="4" borderId="0" xfId="0" applyNumberFormat="1" applyFill="1">
      <alignment vertical="center"/>
    </xf>
    <xf numFmtId="186" fontId="0" fillId="4" borderId="0" xfId="0" applyNumberFormat="1" applyFill="1">
      <alignment vertical="center"/>
    </xf>
    <xf numFmtId="187" fontId="0" fillId="4" borderId="0" xfId="0" applyNumberFormat="1" applyFill="1">
      <alignment vertical="center"/>
    </xf>
    <xf numFmtId="0" fontId="13" fillId="6" borderId="0" xfId="0" applyFont="1" applyFill="1">
      <alignment vertical="center"/>
    </xf>
  </cellXfs>
  <cellStyles count="3">
    <cellStyle name="常规" xfId="0" builtinId="0"/>
    <cellStyle name="常规_Sheet1" xfId="2" xr:uid="{00000000-0005-0000-0000-000031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9" defaultRowHeight="14"/>
  <cols>
    <col min="6" max="6" width="11.5"/>
    <col min="9" max="9" width="12.6640625"/>
    <col min="13" max="13" width="12.6640625"/>
    <col min="17" max="17" width="12.6640625"/>
    <col min="20" max="20" width="12.6640625"/>
  </cols>
  <sheetData>
    <row r="1" spans="1:17" ht="3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6" t="s">
        <v>10</v>
      </c>
      <c r="L1" s="2" t="s">
        <v>11</v>
      </c>
      <c r="M1" s="2" t="s">
        <v>12</v>
      </c>
      <c r="N1" s="27" t="s">
        <v>13</v>
      </c>
      <c r="O1" s="27" t="s">
        <v>14</v>
      </c>
      <c r="P1" s="28" t="s">
        <v>15</v>
      </c>
      <c r="Q1" s="2" t="s">
        <v>16</v>
      </c>
    </row>
    <row r="2" spans="1:17" ht="20" customHeight="1">
      <c r="A2" s="5">
        <v>44572</v>
      </c>
      <c r="B2" s="6">
        <v>2731</v>
      </c>
      <c r="C2" s="7" t="s">
        <v>17</v>
      </c>
      <c r="D2" s="6">
        <v>63960</v>
      </c>
      <c r="E2" s="8">
        <v>7.9000000000000001E-2</v>
      </c>
      <c r="F2" s="9">
        <f>D2*(1-E2)</f>
        <v>58907.16</v>
      </c>
      <c r="G2" s="10">
        <v>0</v>
      </c>
      <c r="H2" s="11">
        <v>0</v>
      </c>
      <c r="I2" s="11">
        <v>5.8000000000000003E-2</v>
      </c>
      <c r="J2" s="29">
        <f>F2*G2</f>
        <v>0</v>
      </c>
      <c r="K2" s="26">
        <v>0</v>
      </c>
      <c r="L2" s="30">
        <v>0</v>
      </c>
      <c r="M2" s="31">
        <f>F2*I2</f>
        <v>3416.6152800000004</v>
      </c>
      <c r="N2" s="32">
        <v>34.03</v>
      </c>
      <c r="O2" s="33">
        <v>0.44</v>
      </c>
      <c r="P2" s="34">
        <f>F2*G2*K2*L2/100</f>
        <v>0</v>
      </c>
      <c r="Q2" s="45">
        <f>M2*O2*N2*2.20462</f>
        <v>112783.20901035771</v>
      </c>
    </row>
    <row r="3" spans="1:17" ht="20" customHeight="1">
      <c r="A3" s="12">
        <v>44566</v>
      </c>
      <c r="B3" s="13">
        <v>2971</v>
      </c>
      <c r="C3" s="14" t="s">
        <v>18</v>
      </c>
      <c r="D3" s="13">
        <v>72500</v>
      </c>
      <c r="E3" s="15">
        <v>0.123</v>
      </c>
      <c r="F3" s="16">
        <v>63582</v>
      </c>
      <c r="G3" s="17"/>
      <c r="H3" s="17"/>
      <c r="I3" s="25">
        <v>4.3999999999999997E-2</v>
      </c>
      <c r="J3" s="17"/>
      <c r="K3" s="35"/>
      <c r="L3" s="17"/>
      <c r="M3" s="36">
        <f>F3*I3</f>
        <v>2797.6079999999997</v>
      </c>
      <c r="N3" s="32">
        <v>34.03</v>
      </c>
      <c r="O3" s="32">
        <v>0.44</v>
      </c>
      <c r="P3" s="17"/>
      <c r="Q3" s="45">
        <f>M3*O3*N3*2.20462</f>
        <v>92349.644878087856</v>
      </c>
    </row>
    <row r="4" spans="1:17" ht="20" customHeight="1">
      <c r="A4" s="12"/>
      <c r="B4" s="13"/>
      <c r="C4" s="14"/>
      <c r="D4" s="13"/>
      <c r="E4" s="15"/>
      <c r="F4" s="16">
        <f>SUM(F2:F3)</f>
        <v>122489.16</v>
      </c>
      <c r="G4" s="17"/>
      <c r="H4" s="17"/>
      <c r="I4" s="50">
        <f>M4/F4</f>
        <v>5.0732842645014466E-2</v>
      </c>
      <c r="J4" s="17"/>
      <c r="K4" s="35"/>
      <c r="L4" s="17"/>
      <c r="M4" s="36">
        <f>SUM(M2:M3)</f>
        <v>6214.2232800000002</v>
      </c>
      <c r="N4" s="32"/>
      <c r="O4" s="32"/>
      <c r="P4" s="17"/>
      <c r="Q4" s="46">
        <f>SUM(Q2:Q3)</f>
        <v>205132.85388844556</v>
      </c>
    </row>
    <row r="5" spans="1:17" ht="20" customHeight="1">
      <c r="A5" s="12"/>
      <c r="B5" s="13"/>
      <c r="C5" s="14"/>
      <c r="D5" s="13"/>
      <c r="E5" s="15"/>
      <c r="F5" s="16"/>
      <c r="G5" s="17"/>
      <c r="H5" s="17"/>
      <c r="I5" s="25"/>
      <c r="J5" s="17"/>
      <c r="K5" s="35"/>
      <c r="L5" s="17"/>
      <c r="M5" s="36"/>
      <c r="N5" s="32"/>
      <c r="O5" s="32"/>
      <c r="P5" s="17"/>
      <c r="Q5" s="45"/>
    </row>
    <row r="6" spans="1:17" ht="20" customHeight="1">
      <c r="A6" s="18">
        <v>44575</v>
      </c>
      <c r="B6" s="13">
        <v>2970</v>
      </c>
      <c r="C6" s="14" t="s">
        <v>19</v>
      </c>
      <c r="D6" s="13">
        <v>72080</v>
      </c>
      <c r="E6" s="15">
        <v>0.13800000000000001</v>
      </c>
      <c r="F6" s="16">
        <v>62132</v>
      </c>
      <c r="G6" s="17"/>
      <c r="H6" s="17"/>
      <c r="I6" s="25">
        <v>4.2000000000000003E-2</v>
      </c>
      <c r="J6" s="17"/>
      <c r="K6" s="35"/>
      <c r="L6" s="17"/>
      <c r="M6" s="36">
        <f t="shared" ref="M6:M11" si="0">F6*I6</f>
        <v>2609.5440000000003</v>
      </c>
      <c r="N6" s="32">
        <v>34.03</v>
      </c>
      <c r="O6" s="32">
        <v>0.42</v>
      </c>
      <c r="P6" s="17"/>
      <c r="Q6" s="45">
        <f t="shared" ref="Q6:Q11" si="1">M6*O6*N6*2.20462</f>
        <v>82226.083782493733</v>
      </c>
    </row>
    <row r="7" spans="1:17" ht="20" customHeight="1">
      <c r="A7" s="5">
        <v>44576</v>
      </c>
      <c r="B7" s="6">
        <v>1722</v>
      </c>
      <c r="C7" s="7" t="s">
        <v>20</v>
      </c>
      <c r="D7" s="6">
        <v>72800</v>
      </c>
      <c r="E7" s="8">
        <v>0.10100000000000001</v>
      </c>
      <c r="F7" s="9">
        <f>D7*(1-E7)</f>
        <v>65447.200000000004</v>
      </c>
      <c r="G7" s="10">
        <v>0</v>
      </c>
      <c r="H7" s="11">
        <v>0</v>
      </c>
      <c r="I7" s="11">
        <v>4.1000000000000002E-2</v>
      </c>
      <c r="J7" s="29">
        <f>F7*G7</f>
        <v>0</v>
      </c>
      <c r="K7" s="26">
        <v>0</v>
      </c>
      <c r="L7" s="30">
        <v>0</v>
      </c>
      <c r="M7" s="31">
        <f t="shared" si="0"/>
        <v>2683.3352000000004</v>
      </c>
      <c r="N7" s="32">
        <v>34.03</v>
      </c>
      <c r="O7" s="33">
        <v>0.42</v>
      </c>
      <c r="P7" s="34">
        <f>F7*G7*K7*L7/100</f>
        <v>0</v>
      </c>
      <c r="Q7" s="45">
        <f t="shared" si="1"/>
        <v>84551.226180403391</v>
      </c>
    </row>
    <row r="8" spans="1:17" ht="20" customHeight="1">
      <c r="A8" s="19">
        <v>44569</v>
      </c>
      <c r="B8" s="6">
        <v>4181</v>
      </c>
      <c r="C8" s="7" t="s">
        <v>21</v>
      </c>
      <c r="D8" s="6">
        <v>59640</v>
      </c>
      <c r="E8" s="8">
        <v>8.4000000000000005E-2</v>
      </c>
      <c r="F8" s="9">
        <f>D8*(1-E8)</f>
        <v>54630.240000000005</v>
      </c>
      <c r="G8" s="10">
        <v>0</v>
      </c>
      <c r="H8" s="11">
        <v>0</v>
      </c>
      <c r="I8" s="11">
        <v>0.04</v>
      </c>
      <c r="J8" s="29">
        <f>F8*G8</f>
        <v>0</v>
      </c>
      <c r="K8" s="26">
        <v>0</v>
      </c>
      <c r="L8" s="30">
        <v>0</v>
      </c>
      <c r="M8" s="31">
        <f t="shared" si="0"/>
        <v>2185.2096000000001</v>
      </c>
      <c r="N8" s="32">
        <v>34.03</v>
      </c>
      <c r="O8" s="33">
        <v>0.42</v>
      </c>
      <c r="P8" s="34">
        <f>F8*15/1000</f>
        <v>819.45360000000005</v>
      </c>
      <c r="Q8" s="45">
        <f t="shared" si="1"/>
        <v>68855.412153199795</v>
      </c>
    </row>
    <row r="9" spans="1:17" ht="20" customHeight="1">
      <c r="A9" s="5">
        <v>44576</v>
      </c>
      <c r="B9" s="6">
        <v>4184</v>
      </c>
      <c r="C9" s="7" t="s">
        <v>22</v>
      </c>
      <c r="D9" s="6">
        <v>63240</v>
      </c>
      <c r="E9" s="8">
        <v>9.9000000000000005E-2</v>
      </c>
      <c r="F9" s="9">
        <f>D9*(1-E9)</f>
        <v>56979.24</v>
      </c>
      <c r="G9" s="10">
        <v>0</v>
      </c>
      <c r="H9" s="11">
        <v>0</v>
      </c>
      <c r="I9" s="11">
        <v>0.04</v>
      </c>
      <c r="J9" s="29">
        <f>F9*G9</f>
        <v>0</v>
      </c>
      <c r="K9" s="26">
        <v>0</v>
      </c>
      <c r="L9" s="30">
        <v>0</v>
      </c>
      <c r="M9" s="31">
        <f t="shared" si="0"/>
        <v>2279.1696000000002</v>
      </c>
      <c r="N9" s="32">
        <v>34.03</v>
      </c>
      <c r="O9" s="32">
        <v>0.42</v>
      </c>
      <c r="P9" s="34">
        <f>F9*G9*K9*L9/100</f>
        <v>0</v>
      </c>
      <c r="Q9" s="45">
        <f t="shared" si="1"/>
        <v>71816.068433455323</v>
      </c>
    </row>
    <row r="10" spans="1:17" ht="20" customHeight="1">
      <c r="A10" s="18">
        <v>44572</v>
      </c>
      <c r="B10" s="13">
        <v>2966</v>
      </c>
      <c r="C10" s="14" t="s">
        <v>23</v>
      </c>
      <c r="D10" s="13">
        <v>71420</v>
      </c>
      <c r="E10" s="15">
        <v>0.13100000000000001</v>
      </c>
      <c r="F10" s="16">
        <v>62063</v>
      </c>
      <c r="G10" s="17"/>
      <c r="H10" s="17"/>
      <c r="I10" s="25">
        <v>3.9E-2</v>
      </c>
      <c r="J10" s="17"/>
      <c r="K10" s="35"/>
      <c r="L10" s="17"/>
      <c r="M10" s="36">
        <f t="shared" si="0"/>
        <v>2420.4569999999999</v>
      </c>
      <c r="N10" s="32">
        <v>34.03</v>
      </c>
      <c r="O10" s="33">
        <v>0.42</v>
      </c>
      <c r="P10" s="17"/>
      <c r="Q10" s="45">
        <f t="shared" si="1"/>
        <v>76267.999341618066</v>
      </c>
    </row>
    <row r="11" spans="1:17" ht="20" customHeight="1">
      <c r="A11" s="18">
        <v>44579</v>
      </c>
      <c r="B11" s="13">
        <v>2961</v>
      </c>
      <c r="C11" s="14" t="s">
        <v>24</v>
      </c>
      <c r="D11" s="13">
        <v>71300</v>
      </c>
      <c r="E11" s="15">
        <v>0.13400000000000001</v>
      </c>
      <c r="F11" s="16">
        <v>61745</v>
      </c>
      <c r="G11" s="17"/>
      <c r="H11" s="17"/>
      <c r="I11" s="25">
        <v>3.7999999999999999E-2</v>
      </c>
      <c r="J11" s="17"/>
      <c r="K11" s="37"/>
      <c r="L11" s="17"/>
      <c r="M11" s="36">
        <f t="shared" si="0"/>
        <v>2346.31</v>
      </c>
      <c r="N11" s="32">
        <v>34.03</v>
      </c>
      <c r="O11" s="33">
        <v>0.42</v>
      </c>
      <c r="P11" s="17"/>
      <c r="Q11" s="45">
        <f t="shared" si="1"/>
        <v>73931.645774013727</v>
      </c>
    </row>
    <row r="12" spans="1:17" ht="20" customHeight="1">
      <c r="A12" s="18"/>
      <c r="B12" s="13"/>
      <c r="C12" s="14"/>
      <c r="D12" s="13"/>
      <c r="E12" s="15"/>
      <c r="F12" s="16">
        <f>SUM(F6:F11)</f>
        <v>362996.68</v>
      </c>
      <c r="G12" s="17"/>
      <c r="H12" s="17"/>
      <c r="I12" s="50">
        <f>M12/F12</f>
        <v>4.0011455201188074E-2</v>
      </c>
      <c r="J12" s="17"/>
      <c r="K12" s="37"/>
      <c r="L12" s="17"/>
      <c r="M12" s="36">
        <f>SUM(M6:M11)</f>
        <v>14524.025400000002</v>
      </c>
      <c r="N12" s="32"/>
      <c r="O12" s="32"/>
      <c r="P12" s="17"/>
      <c r="Q12" s="46">
        <f>SUM(Q6:Q11)</f>
        <v>457648.43566518405</v>
      </c>
    </row>
    <row r="13" spans="1:17" ht="20" customHeight="1">
      <c r="A13" s="18"/>
      <c r="B13" s="13"/>
      <c r="C13" s="14"/>
      <c r="D13" s="13"/>
      <c r="E13" s="15"/>
      <c r="F13" s="16"/>
      <c r="G13" s="17"/>
      <c r="H13" s="17"/>
      <c r="I13" s="25"/>
      <c r="J13" s="17"/>
      <c r="K13" s="37"/>
      <c r="L13" s="17"/>
      <c r="M13" s="36"/>
      <c r="N13" s="32"/>
      <c r="O13" s="32"/>
      <c r="P13" s="17"/>
      <c r="Q13" s="45"/>
    </row>
    <row r="14" spans="1:17" ht="20" customHeight="1">
      <c r="A14" s="18"/>
      <c r="B14" s="13"/>
      <c r="C14" s="14"/>
      <c r="D14" s="13"/>
      <c r="E14" s="15"/>
      <c r="F14" s="16"/>
      <c r="G14" s="17"/>
      <c r="H14" s="17"/>
      <c r="I14" s="25"/>
      <c r="J14" s="17"/>
      <c r="K14" s="37"/>
      <c r="L14" s="17"/>
      <c r="M14" s="36"/>
      <c r="N14" s="32"/>
      <c r="O14" s="32"/>
      <c r="P14" s="17"/>
      <c r="Q14" s="45"/>
    </row>
    <row r="15" spans="1:17" ht="20" customHeight="1">
      <c r="A15" s="18"/>
      <c r="B15" s="13"/>
      <c r="C15" s="14"/>
      <c r="D15" s="13"/>
      <c r="E15" s="15"/>
      <c r="F15" s="16"/>
      <c r="G15" s="17"/>
      <c r="H15" s="17"/>
      <c r="I15" s="25"/>
      <c r="J15" s="17"/>
      <c r="K15" s="37"/>
      <c r="L15" s="17"/>
      <c r="M15" s="36"/>
      <c r="N15" s="32"/>
      <c r="O15" s="32"/>
      <c r="P15" s="17"/>
      <c r="Q15" s="45"/>
    </row>
    <row r="16" spans="1:17" ht="20" customHeight="1">
      <c r="A16" s="18">
        <v>44586</v>
      </c>
      <c r="B16" s="13">
        <v>2975</v>
      </c>
      <c r="C16" s="14" t="s">
        <v>25</v>
      </c>
      <c r="D16" s="13">
        <v>72660</v>
      </c>
      <c r="E16" s="15">
        <v>0.14299999999999999</v>
      </c>
      <c r="F16" s="16">
        <v>62269</v>
      </c>
      <c r="G16" s="17"/>
      <c r="H16" s="17"/>
      <c r="I16" s="25">
        <v>3.6999999999999998E-2</v>
      </c>
      <c r="J16" s="17"/>
      <c r="K16" s="35"/>
      <c r="L16" s="17"/>
      <c r="M16" s="36">
        <f t="shared" ref="M16:M21" si="2">F16*I16</f>
        <v>2303.953</v>
      </c>
      <c r="N16" s="32">
        <v>34.03</v>
      </c>
      <c r="O16" s="32">
        <v>0.4</v>
      </c>
      <c r="P16" s="17"/>
      <c r="Q16" s="45">
        <f t="shared" ref="Q16:Q31" si="3">M16*O16*N16*2.20462</f>
        <v>69139.987825250326</v>
      </c>
    </row>
    <row r="17" spans="1:17" ht="20" customHeight="1">
      <c r="A17" s="19">
        <v>44569</v>
      </c>
      <c r="B17" s="6">
        <v>3841</v>
      </c>
      <c r="C17" s="7" t="s">
        <v>26</v>
      </c>
      <c r="D17" s="6">
        <v>69080</v>
      </c>
      <c r="E17" s="8">
        <v>6.7000000000000004E-2</v>
      </c>
      <c r="F17" s="9">
        <f t="shared" ref="F17:F21" si="4">D17*(1-E17)</f>
        <v>64451.640000000007</v>
      </c>
      <c r="G17" s="10">
        <v>0</v>
      </c>
      <c r="H17" s="11">
        <v>0</v>
      </c>
      <c r="I17" s="11">
        <v>3.6999999999999998E-2</v>
      </c>
      <c r="J17" s="29">
        <f t="shared" ref="J17:J21" si="5">F17*G17</f>
        <v>0</v>
      </c>
      <c r="K17" s="26">
        <v>0</v>
      </c>
      <c r="L17" s="30">
        <v>0</v>
      </c>
      <c r="M17" s="31">
        <f t="shared" si="2"/>
        <v>2384.7106800000001</v>
      </c>
      <c r="N17" s="32">
        <v>34.03</v>
      </c>
      <c r="O17" s="33">
        <v>0.4</v>
      </c>
      <c r="P17" s="34">
        <f>F17*15/1000</f>
        <v>966.77460000000008</v>
      </c>
      <c r="Q17" s="45">
        <f t="shared" si="3"/>
        <v>71563.468257357861</v>
      </c>
    </row>
    <row r="18" spans="1:17" ht="20" customHeight="1">
      <c r="A18" s="19">
        <v>44570</v>
      </c>
      <c r="B18" s="6">
        <v>3535</v>
      </c>
      <c r="C18" s="7" t="s">
        <v>27</v>
      </c>
      <c r="D18" s="6">
        <v>69140</v>
      </c>
      <c r="E18" s="8">
        <v>9.9000000000000005E-2</v>
      </c>
      <c r="F18" s="9">
        <f t="shared" si="4"/>
        <v>62295.14</v>
      </c>
      <c r="G18" s="10">
        <v>0</v>
      </c>
      <c r="H18" s="11">
        <v>0</v>
      </c>
      <c r="I18" s="11">
        <v>3.6999999999999998E-2</v>
      </c>
      <c r="J18" s="29">
        <f t="shared" si="5"/>
        <v>0</v>
      </c>
      <c r="K18" s="26">
        <v>0</v>
      </c>
      <c r="L18" s="30">
        <v>0</v>
      </c>
      <c r="M18" s="31">
        <f t="shared" si="2"/>
        <v>2304.9201800000001</v>
      </c>
      <c r="N18" s="32">
        <v>34.03</v>
      </c>
      <c r="O18" s="33">
        <v>0.4</v>
      </c>
      <c r="P18" s="34">
        <f t="shared" ref="P18:P21" si="6">F18*G18*K18*L18/100</f>
        <v>0</v>
      </c>
      <c r="Q18" s="45">
        <f t="shared" si="3"/>
        <v>69169.012207876542</v>
      </c>
    </row>
    <row r="19" spans="1:17" ht="20" customHeight="1">
      <c r="A19" s="19">
        <v>44569</v>
      </c>
      <c r="B19" s="6">
        <v>688</v>
      </c>
      <c r="C19" s="7" t="s">
        <v>28</v>
      </c>
      <c r="D19" s="6">
        <v>58300</v>
      </c>
      <c r="E19" s="8">
        <v>8.4000000000000005E-2</v>
      </c>
      <c r="F19" s="9">
        <f t="shared" si="4"/>
        <v>53402.8</v>
      </c>
      <c r="G19" s="10">
        <v>0</v>
      </c>
      <c r="H19" s="11">
        <v>0</v>
      </c>
      <c r="I19" s="11">
        <v>3.5999999999999997E-2</v>
      </c>
      <c r="J19" s="29">
        <f t="shared" si="5"/>
        <v>0</v>
      </c>
      <c r="K19" s="26">
        <v>0</v>
      </c>
      <c r="L19" s="30">
        <v>0</v>
      </c>
      <c r="M19" s="31">
        <f t="shared" si="2"/>
        <v>1922.5008</v>
      </c>
      <c r="N19" s="32">
        <v>34.03</v>
      </c>
      <c r="O19" s="33">
        <v>0.4</v>
      </c>
      <c r="P19" s="34">
        <f>F19*15/1000</f>
        <v>801.04200000000003</v>
      </c>
      <c r="Q19" s="45">
        <f t="shared" si="3"/>
        <v>57692.879110829956</v>
      </c>
    </row>
    <row r="20" spans="1:17" ht="20" customHeight="1">
      <c r="A20" s="19">
        <v>44570</v>
      </c>
      <c r="B20" s="6">
        <v>787</v>
      </c>
      <c r="C20" s="7" t="s">
        <v>29</v>
      </c>
      <c r="D20" s="6">
        <v>69380</v>
      </c>
      <c r="E20" s="8">
        <v>8.8999999999999996E-2</v>
      </c>
      <c r="F20" s="9">
        <f t="shared" si="4"/>
        <v>63205.18</v>
      </c>
      <c r="G20" s="10">
        <v>0</v>
      </c>
      <c r="H20" s="11">
        <v>0</v>
      </c>
      <c r="I20" s="11">
        <v>3.5000000000000003E-2</v>
      </c>
      <c r="J20" s="29">
        <f t="shared" si="5"/>
        <v>0</v>
      </c>
      <c r="K20" s="26">
        <v>0</v>
      </c>
      <c r="L20" s="30">
        <v>0</v>
      </c>
      <c r="M20" s="31">
        <f t="shared" si="2"/>
        <v>2212.1813000000002</v>
      </c>
      <c r="N20" s="32">
        <v>34.03</v>
      </c>
      <c r="O20" s="33">
        <v>0.4</v>
      </c>
      <c r="P20" s="34">
        <f t="shared" si="6"/>
        <v>0</v>
      </c>
      <c r="Q20" s="45">
        <f t="shared" si="3"/>
        <v>66385.984501092884</v>
      </c>
    </row>
    <row r="21" spans="1:17" ht="20" customHeight="1">
      <c r="A21" s="19">
        <v>44570</v>
      </c>
      <c r="B21" s="6">
        <v>785</v>
      </c>
      <c r="C21" s="7" t="s">
        <v>30</v>
      </c>
      <c r="D21" s="6">
        <v>68580</v>
      </c>
      <c r="E21" s="8">
        <v>9.5000000000000001E-2</v>
      </c>
      <c r="F21" s="9">
        <f t="shared" si="4"/>
        <v>62064.9</v>
      </c>
      <c r="G21" s="10">
        <v>0</v>
      </c>
      <c r="H21" s="11">
        <v>0</v>
      </c>
      <c r="I21" s="11">
        <v>3.4000000000000002E-2</v>
      </c>
      <c r="J21" s="29">
        <f t="shared" si="5"/>
        <v>0</v>
      </c>
      <c r="K21" s="26">
        <v>0</v>
      </c>
      <c r="L21" s="30">
        <v>0</v>
      </c>
      <c r="M21" s="31">
        <f t="shared" si="2"/>
        <v>2110.2066</v>
      </c>
      <c r="N21" s="32">
        <v>34.03</v>
      </c>
      <c r="O21" s="33">
        <v>0.4</v>
      </c>
      <c r="P21" s="34">
        <f t="shared" si="6"/>
        <v>0</v>
      </c>
      <c r="Q21" s="45">
        <f t="shared" si="3"/>
        <v>63325.796417185105</v>
      </c>
    </row>
    <row r="22" spans="1:17" ht="20" customHeight="1">
      <c r="A22" s="12">
        <v>44590</v>
      </c>
      <c r="B22" s="20">
        <v>6804</v>
      </c>
      <c r="C22" s="14" t="s">
        <v>31</v>
      </c>
      <c r="D22" s="20">
        <v>68380</v>
      </c>
      <c r="E22" s="21">
        <v>5.3999999999999999E-2</v>
      </c>
      <c r="F22" s="16">
        <v>64687.48</v>
      </c>
      <c r="G22" s="22">
        <v>0</v>
      </c>
      <c r="H22" s="23">
        <v>0</v>
      </c>
      <c r="I22" s="23">
        <v>3.4000000000000002E-2</v>
      </c>
      <c r="J22" s="38">
        <v>0</v>
      </c>
      <c r="K22" s="39">
        <v>0</v>
      </c>
      <c r="L22" s="40">
        <v>0</v>
      </c>
      <c r="M22" s="16">
        <v>2199.3743199999999</v>
      </c>
      <c r="N22" s="32">
        <v>34.03</v>
      </c>
      <c r="O22" s="51">
        <v>0.4</v>
      </c>
      <c r="P22" s="41">
        <v>0</v>
      </c>
      <c r="Q22" s="45">
        <f t="shared" si="3"/>
        <v>66001.656157034537</v>
      </c>
    </row>
    <row r="23" spans="1:17" ht="20" customHeight="1">
      <c r="A23" s="19">
        <v>44571</v>
      </c>
      <c r="B23" s="6">
        <v>7603</v>
      </c>
      <c r="C23" s="7" t="s">
        <v>32</v>
      </c>
      <c r="D23" s="6">
        <v>70440</v>
      </c>
      <c r="E23" s="8">
        <v>8.6999999999999994E-2</v>
      </c>
      <c r="F23" s="9">
        <f t="shared" ref="F23:F28" si="7">D23*(1-E23)</f>
        <v>64311.72</v>
      </c>
      <c r="G23" s="10">
        <v>0</v>
      </c>
      <c r="H23" s="11">
        <v>0</v>
      </c>
      <c r="I23" s="11">
        <v>3.2000000000000001E-2</v>
      </c>
      <c r="J23" s="29">
        <f t="shared" ref="J23:J28" si="8">F23*G23</f>
        <v>0</v>
      </c>
      <c r="K23" s="26">
        <v>0</v>
      </c>
      <c r="L23" s="30">
        <v>0</v>
      </c>
      <c r="M23" s="31">
        <f t="shared" ref="M23:M28" si="9">F23*I23</f>
        <v>2057.9750400000003</v>
      </c>
      <c r="N23" s="32">
        <v>34.03</v>
      </c>
      <c r="O23" s="33">
        <v>0.4</v>
      </c>
      <c r="P23" s="34">
        <f t="shared" ref="P23:P27" si="10">F23*G23*K23*L23/100</f>
        <v>0</v>
      </c>
      <c r="Q23" s="45">
        <f t="shared" si="3"/>
        <v>61758.364519705501</v>
      </c>
    </row>
    <row r="24" spans="1:17" ht="20" customHeight="1">
      <c r="A24" s="18">
        <v>44579</v>
      </c>
      <c r="B24" s="13">
        <v>2114</v>
      </c>
      <c r="C24" s="14" t="s">
        <v>33</v>
      </c>
      <c r="D24" s="13">
        <v>57340</v>
      </c>
      <c r="E24" s="15">
        <v>0.16500000000000001</v>
      </c>
      <c r="F24" s="16">
        <v>47878.9</v>
      </c>
      <c r="G24" s="24">
        <v>0</v>
      </c>
      <c r="H24" s="25">
        <v>0</v>
      </c>
      <c r="I24" s="25">
        <v>3.2000000000000001E-2</v>
      </c>
      <c r="J24" s="42">
        <v>0</v>
      </c>
      <c r="K24" s="39">
        <v>0</v>
      </c>
      <c r="L24" s="43">
        <v>0</v>
      </c>
      <c r="M24" s="36">
        <v>1532.1248000000001</v>
      </c>
      <c r="N24" s="32">
        <v>34.03</v>
      </c>
      <c r="O24" s="32">
        <v>0.4</v>
      </c>
      <c r="P24" s="44">
        <v>718.18349999999998</v>
      </c>
      <c r="Q24" s="45">
        <f t="shared" si="3"/>
        <v>45977.97351715251</v>
      </c>
    </row>
    <row r="25" spans="1:17" ht="20" customHeight="1">
      <c r="A25" s="18">
        <v>44581</v>
      </c>
      <c r="B25" s="13">
        <v>2968</v>
      </c>
      <c r="C25" s="14" t="s">
        <v>34</v>
      </c>
      <c r="D25" s="13">
        <v>72360</v>
      </c>
      <c r="E25" s="15">
        <v>0.14399999999999999</v>
      </c>
      <c r="F25" s="16">
        <v>61940</v>
      </c>
      <c r="G25" s="17"/>
      <c r="H25" s="17"/>
      <c r="I25" s="25">
        <v>3.2000000000000001E-2</v>
      </c>
      <c r="J25" s="17"/>
      <c r="K25" s="35"/>
      <c r="L25" s="17"/>
      <c r="M25" s="36">
        <f t="shared" si="9"/>
        <v>1982.0800000000002</v>
      </c>
      <c r="N25" s="32">
        <v>34.03</v>
      </c>
      <c r="O25" s="32">
        <v>0.4</v>
      </c>
      <c r="P25" s="17"/>
      <c r="Q25" s="45">
        <f t="shared" si="3"/>
        <v>59480.808449075208</v>
      </c>
    </row>
    <row r="26" spans="1:17" ht="20" customHeight="1">
      <c r="A26" s="19">
        <v>44571</v>
      </c>
      <c r="B26" s="6">
        <v>4396</v>
      </c>
      <c r="C26" s="7" t="s">
        <v>35</v>
      </c>
      <c r="D26" s="6">
        <v>64620</v>
      </c>
      <c r="E26" s="8">
        <v>9.0999999999999998E-2</v>
      </c>
      <c r="F26" s="9">
        <f t="shared" si="7"/>
        <v>58739.58</v>
      </c>
      <c r="G26" s="10">
        <v>0</v>
      </c>
      <c r="H26" s="11">
        <v>0</v>
      </c>
      <c r="I26" s="11">
        <v>3.1E-2</v>
      </c>
      <c r="J26" s="29">
        <f t="shared" si="8"/>
        <v>0</v>
      </c>
      <c r="K26" s="26">
        <v>0</v>
      </c>
      <c r="L26" s="30">
        <v>0</v>
      </c>
      <c r="M26" s="31">
        <f t="shared" si="9"/>
        <v>1820.92698</v>
      </c>
      <c r="N26" s="32">
        <v>34.03</v>
      </c>
      <c r="O26" s="33">
        <v>0.4</v>
      </c>
      <c r="P26" s="34">
        <f t="shared" si="10"/>
        <v>0</v>
      </c>
      <c r="Q26" s="45">
        <f t="shared" si="3"/>
        <v>54644.721150071135</v>
      </c>
    </row>
    <row r="27" spans="1:17" ht="20" customHeight="1">
      <c r="A27" s="5">
        <v>44572</v>
      </c>
      <c r="B27" s="6">
        <v>786</v>
      </c>
      <c r="C27" s="7" t="s">
        <v>36</v>
      </c>
      <c r="D27" s="6">
        <v>67140</v>
      </c>
      <c r="E27" s="8">
        <v>8.7999999999999995E-2</v>
      </c>
      <c r="F27" s="9">
        <f t="shared" si="7"/>
        <v>61231.68</v>
      </c>
      <c r="G27" s="10">
        <v>0</v>
      </c>
      <c r="H27" s="11">
        <v>0</v>
      </c>
      <c r="I27" s="11">
        <v>0.03</v>
      </c>
      <c r="J27" s="29">
        <f t="shared" si="8"/>
        <v>0</v>
      </c>
      <c r="K27" s="26">
        <v>0</v>
      </c>
      <c r="L27" s="30">
        <v>0</v>
      </c>
      <c r="M27" s="31">
        <f t="shared" si="9"/>
        <v>1836.9503999999999</v>
      </c>
      <c r="N27" s="32">
        <v>34.03</v>
      </c>
      <c r="O27" s="33">
        <v>0.4</v>
      </c>
      <c r="P27" s="34">
        <f t="shared" si="10"/>
        <v>0</v>
      </c>
      <c r="Q27" s="45">
        <f t="shared" si="3"/>
        <v>55125.57256662297</v>
      </c>
    </row>
    <row r="28" spans="1:17" ht="20" customHeight="1">
      <c r="A28" s="5">
        <v>44576</v>
      </c>
      <c r="B28" s="6">
        <v>2234</v>
      </c>
      <c r="C28" s="7" t="s">
        <v>37</v>
      </c>
      <c r="D28" s="6">
        <v>63460</v>
      </c>
      <c r="E28" s="8">
        <v>8.8999999999999996E-2</v>
      </c>
      <c r="F28" s="9">
        <f t="shared" si="7"/>
        <v>57812.060000000005</v>
      </c>
      <c r="G28" s="10">
        <v>0</v>
      </c>
      <c r="H28" s="11">
        <v>0</v>
      </c>
      <c r="I28" s="11">
        <v>0.03</v>
      </c>
      <c r="J28" s="29">
        <f t="shared" si="8"/>
        <v>0</v>
      </c>
      <c r="K28" s="26">
        <v>0</v>
      </c>
      <c r="L28" s="30">
        <v>0</v>
      </c>
      <c r="M28" s="31">
        <f t="shared" si="9"/>
        <v>1734.3618000000001</v>
      </c>
      <c r="N28" s="32">
        <v>34.03</v>
      </c>
      <c r="O28" s="33">
        <v>0.4</v>
      </c>
      <c r="P28" s="34">
        <f>F28*15/1000</f>
        <v>867.18090000000007</v>
      </c>
      <c r="Q28" s="45">
        <f t="shared" si="3"/>
        <v>52046.961781155806</v>
      </c>
    </row>
    <row r="29" spans="1:17" ht="20" customHeight="1">
      <c r="A29" s="12">
        <v>44569</v>
      </c>
      <c r="B29" s="20">
        <v>5795</v>
      </c>
      <c r="C29" s="14" t="s">
        <v>38</v>
      </c>
      <c r="D29" s="20">
        <v>67580</v>
      </c>
      <c r="E29" s="21">
        <v>0.13800000000000001</v>
      </c>
      <c r="F29" s="16">
        <v>58253.96</v>
      </c>
      <c r="G29" s="22">
        <v>0</v>
      </c>
      <c r="H29" s="23">
        <v>0</v>
      </c>
      <c r="I29" s="23">
        <v>0.03</v>
      </c>
      <c r="J29" s="38">
        <v>0</v>
      </c>
      <c r="K29" s="39">
        <v>0</v>
      </c>
      <c r="L29" s="40">
        <v>0</v>
      </c>
      <c r="M29" s="16">
        <v>1747.6188</v>
      </c>
      <c r="N29" s="32">
        <v>34.03</v>
      </c>
      <c r="O29" s="51">
        <v>0.4</v>
      </c>
      <c r="P29" s="41">
        <v>0</v>
      </c>
      <c r="Q29" s="45">
        <f t="shared" si="3"/>
        <v>52444.794904747876</v>
      </c>
    </row>
    <row r="30" spans="1:17" ht="20" customHeight="1">
      <c r="A30" s="19">
        <v>44565</v>
      </c>
      <c r="B30" s="6">
        <v>4181</v>
      </c>
      <c r="C30" s="7" t="s">
        <v>39</v>
      </c>
      <c r="D30" s="6">
        <v>61200</v>
      </c>
      <c r="E30" s="8">
        <v>9.6000000000000002E-2</v>
      </c>
      <c r="F30" s="9">
        <f>D30*(1-E30)</f>
        <v>55324.800000000003</v>
      </c>
      <c r="G30" s="10">
        <v>0</v>
      </c>
      <c r="H30" s="11">
        <v>0</v>
      </c>
      <c r="I30" s="11">
        <v>2.9000000000000001E-2</v>
      </c>
      <c r="J30" s="29">
        <f>F30*G30</f>
        <v>0</v>
      </c>
      <c r="K30" s="26">
        <v>0</v>
      </c>
      <c r="L30" s="30">
        <v>0</v>
      </c>
      <c r="M30" s="31">
        <f>F30*I30</f>
        <v>1604.4192000000003</v>
      </c>
      <c r="N30" s="32">
        <v>34.03</v>
      </c>
      <c r="O30" s="33">
        <v>0.4</v>
      </c>
      <c r="P30" s="34">
        <f>F30*G30*K30*L30/100</f>
        <v>0</v>
      </c>
      <c r="Q30" s="45">
        <f t="shared" si="3"/>
        <v>48147.476947054856</v>
      </c>
    </row>
    <row r="31" spans="1:17" ht="20" customHeight="1">
      <c r="A31" s="12">
        <v>44588</v>
      </c>
      <c r="B31" s="20">
        <v>4393</v>
      </c>
      <c r="C31" s="14" t="s">
        <v>40</v>
      </c>
      <c r="D31" s="20">
        <v>66040</v>
      </c>
      <c r="E31" s="21">
        <v>9.5000000000000001E-2</v>
      </c>
      <c r="F31" s="16">
        <v>59766.2</v>
      </c>
      <c r="G31" s="22">
        <v>0</v>
      </c>
      <c r="H31" s="23">
        <v>0</v>
      </c>
      <c r="I31" s="23">
        <v>2.9000000000000001E-2</v>
      </c>
      <c r="J31" s="38">
        <v>0</v>
      </c>
      <c r="K31" s="39">
        <v>0</v>
      </c>
      <c r="L31" s="40">
        <v>0</v>
      </c>
      <c r="M31" s="16">
        <v>1733.2198000000001</v>
      </c>
      <c r="N31" s="32">
        <v>34.03</v>
      </c>
      <c r="O31" s="33">
        <v>0.4</v>
      </c>
      <c r="P31" s="41">
        <v>896.49300000000005</v>
      </c>
      <c r="Q31" s="45">
        <f t="shared" si="3"/>
        <v>52012.691174899323</v>
      </c>
    </row>
    <row r="32" spans="1:17" ht="20" customHeight="1">
      <c r="A32" s="19">
        <v>44566</v>
      </c>
      <c r="B32" s="6">
        <v>3813</v>
      </c>
      <c r="C32" s="7" t="s">
        <v>41</v>
      </c>
      <c r="D32" s="6">
        <v>77880</v>
      </c>
      <c r="E32" s="8">
        <v>9.0999999999999998E-2</v>
      </c>
      <c r="F32" s="9">
        <f>D32*(1-E32)</f>
        <v>70792.92</v>
      </c>
      <c r="G32" s="10">
        <v>0</v>
      </c>
      <c r="H32" s="11">
        <v>0</v>
      </c>
      <c r="I32" s="11">
        <v>2.7E-2</v>
      </c>
      <c r="J32" s="29">
        <f>F32*G32</f>
        <v>0</v>
      </c>
      <c r="K32" s="26">
        <v>0</v>
      </c>
      <c r="L32" s="30">
        <v>0</v>
      </c>
      <c r="M32" s="31">
        <f>F32*I32</f>
        <v>1911.4088399999998</v>
      </c>
      <c r="N32" s="32">
        <v>34.03</v>
      </c>
      <c r="O32" s="51">
        <v>0.4</v>
      </c>
      <c r="P32" s="34">
        <f>F32*G32*K32*L32/100</f>
        <v>0</v>
      </c>
      <c r="Q32" s="45">
        <f>M32*O32*N32*2.20462</f>
        <v>57360.017294916965</v>
      </c>
    </row>
    <row r="33" spans="1:17" ht="20" customHeight="1">
      <c r="F33">
        <f>SUM(F16:F32)</f>
        <v>1028427.9600000001</v>
      </c>
      <c r="I33">
        <f>M33/F33</f>
        <v>3.2475714234762733E-2</v>
      </c>
      <c r="M33">
        <f>SUM(M16:M32)</f>
        <v>33398.932540000002</v>
      </c>
      <c r="Q33" s="46">
        <f>SUM(Q16:Q32)</f>
        <v>1002278.1667820294</v>
      </c>
    </row>
    <row r="34" spans="1:17" ht="20" customHeight="1"/>
    <row r="35" spans="1:17" ht="20" customHeight="1"/>
    <row r="36" spans="1:17" ht="20" customHeight="1"/>
    <row r="37" spans="1:17" ht="20" customHeight="1"/>
    <row r="38" spans="1:17" ht="20" customHeight="1">
      <c r="A38" s="12">
        <v>44568</v>
      </c>
      <c r="B38" s="13">
        <v>3531</v>
      </c>
      <c r="C38" s="14" t="s">
        <v>42</v>
      </c>
      <c r="D38" s="13">
        <v>71080</v>
      </c>
      <c r="E38" s="15">
        <v>0.14499999999999999</v>
      </c>
      <c r="F38" s="16">
        <v>60773</v>
      </c>
      <c r="G38" s="17"/>
      <c r="H38" s="17"/>
      <c r="I38" s="25">
        <v>2.7E-2</v>
      </c>
      <c r="J38" s="17"/>
      <c r="K38" s="35"/>
      <c r="L38" s="17"/>
      <c r="M38" s="36">
        <f>F38*I38</f>
        <v>1640.8710000000001</v>
      </c>
      <c r="N38" s="32">
        <v>34.03</v>
      </c>
      <c r="O38" s="32">
        <v>0.38</v>
      </c>
      <c r="P38" s="17"/>
      <c r="Q38" s="45">
        <f t="shared" ref="Q38:Q76" si="11">M38*O38*N38*2.20462</f>
        <v>46779.301016412224</v>
      </c>
    </row>
    <row r="39" spans="1:17" ht="16">
      <c r="A39" s="19">
        <v>44565</v>
      </c>
      <c r="B39" s="6">
        <v>744</v>
      </c>
      <c r="C39" s="7" t="s">
        <v>43</v>
      </c>
      <c r="D39" s="6">
        <v>64000</v>
      </c>
      <c r="E39" s="8">
        <v>0.10199999999999999</v>
      </c>
      <c r="F39" s="9">
        <v>57472</v>
      </c>
      <c r="G39" s="10">
        <v>0</v>
      </c>
      <c r="H39" s="11">
        <v>0</v>
      </c>
      <c r="I39" s="11">
        <v>2.7E-2</v>
      </c>
      <c r="J39" s="29">
        <v>0</v>
      </c>
      <c r="K39" s="26">
        <v>0</v>
      </c>
      <c r="L39" s="30">
        <v>0</v>
      </c>
      <c r="M39" s="31">
        <v>1551.7439999999999</v>
      </c>
      <c r="N39" s="32">
        <v>34.03</v>
      </c>
      <c r="O39" s="33">
        <v>0.38</v>
      </c>
      <c r="P39" s="34">
        <v>862</v>
      </c>
      <c r="Q39" s="45">
        <f t="shared" si="11"/>
        <v>44238.395142830581</v>
      </c>
    </row>
    <row r="40" spans="1:17" ht="20" customHeight="1">
      <c r="A40" s="12">
        <v>44591</v>
      </c>
      <c r="B40" s="13">
        <v>2956</v>
      </c>
      <c r="C40" s="14" t="s">
        <v>44</v>
      </c>
      <c r="D40" s="13">
        <v>70800</v>
      </c>
      <c r="E40" s="15">
        <v>0.14499999999999999</v>
      </c>
      <c r="F40" s="16">
        <v>60534</v>
      </c>
      <c r="G40" s="17"/>
      <c r="H40" s="17"/>
      <c r="I40" s="25">
        <v>2.7E-2</v>
      </c>
      <c r="J40" s="17"/>
      <c r="K40" s="37"/>
      <c r="L40" s="17"/>
      <c r="M40" s="36">
        <f>F40*I40</f>
        <v>1634.4179999999999</v>
      </c>
      <c r="N40" s="32">
        <v>34.03</v>
      </c>
      <c r="O40" s="32">
        <v>0.38</v>
      </c>
      <c r="P40" s="17"/>
      <c r="Q40" s="45">
        <f t="shared" si="11"/>
        <v>46595.333581154417</v>
      </c>
    </row>
    <row r="41" spans="1:17" ht="20" customHeight="1">
      <c r="A41" s="19">
        <v>44567</v>
      </c>
      <c r="B41" s="6">
        <v>786</v>
      </c>
      <c r="C41" s="7" t="s">
        <v>45</v>
      </c>
      <c r="D41" s="6">
        <v>72340</v>
      </c>
      <c r="E41" s="8">
        <v>0.10299999999999999</v>
      </c>
      <c r="F41" s="9">
        <f>D41*(1-E41)</f>
        <v>64888.98</v>
      </c>
      <c r="G41" s="10">
        <v>0</v>
      </c>
      <c r="H41" s="11">
        <v>0</v>
      </c>
      <c r="I41" s="11">
        <v>2.7E-2</v>
      </c>
      <c r="J41" s="29">
        <f>F41*G41</f>
        <v>0</v>
      </c>
      <c r="K41" s="26">
        <v>0</v>
      </c>
      <c r="L41" s="30">
        <v>0</v>
      </c>
      <c r="M41" s="31">
        <f>F41*I41</f>
        <v>1752.0024600000002</v>
      </c>
      <c r="N41" s="32">
        <v>34.03</v>
      </c>
      <c r="O41" s="33">
        <v>0.38</v>
      </c>
      <c r="P41" s="34">
        <f>F41*G41*K41*L41/100</f>
        <v>0</v>
      </c>
      <c r="Q41" s="45">
        <f t="shared" si="11"/>
        <v>49947.528146840748</v>
      </c>
    </row>
    <row r="42" spans="1:17" ht="20" customHeight="1">
      <c r="A42" s="19">
        <v>44570</v>
      </c>
      <c r="B42" s="6">
        <v>9682</v>
      </c>
      <c r="C42" s="7" t="s">
        <v>46</v>
      </c>
      <c r="D42" s="6">
        <v>69760</v>
      </c>
      <c r="E42" s="8">
        <v>9.2999999999999999E-2</v>
      </c>
      <c r="F42" s="9">
        <f>D42*(1-E42)</f>
        <v>63272.32</v>
      </c>
      <c r="G42" s="10">
        <v>0</v>
      </c>
      <c r="H42" s="11">
        <v>0</v>
      </c>
      <c r="I42" s="11">
        <v>2.7E-2</v>
      </c>
      <c r="J42" s="29">
        <f>F42*G42</f>
        <v>0</v>
      </c>
      <c r="K42" s="26">
        <v>0</v>
      </c>
      <c r="L42" s="30">
        <v>0</v>
      </c>
      <c r="M42" s="31">
        <f>F42*I42</f>
        <v>1708.3526400000001</v>
      </c>
      <c r="N42" s="32">
        <v>34.03</v>
      </c>
      <c r="O42" s="33">
        <v>0.38</v>
      </c>
      <c r="P42" s="34">
        <f>F42*G42*K42*L42/100</f>
        <v>0</v>
      </c>
      <c r="Q42" s="45">
        <f t="shared" si="11"/>
        <v>48703.123151510699</v>
      </c>
    </row>
    <row r="43" spans="1:17" ht="20" customHeight="1">
      <c r="A43" s="12">
        <v>44575</v>
      </c>
      <c r="B43" s="20">
        <v>9682</v>
      </c>
      <c r="C43" s="14" t="s">
        <v>47</v>
      </c>
      <c r="D43" s="20">
        <v>72580</v>
      </c>
      <c r="E43" s="21">
        <v>0.11799999999999999</v>
      </c>
      <c r="F43" s="16">
        <v>64015.56</v>
      </c>
      <c r="G43" s="22">
        <v>0</v>
      </c>
      <c r="H43" s="23">
        <v>0</v>
      </c>
      <c r="I43" s="23">
        <v>2.7E-2</v>
      </c>
      <c r="J43" s="38">
        <v>0</v>
      </c>
      <c r="K43" s="39">
        <v>0</v>
      </c>
      <c r="L43" s="40">
        <v>0</v>
      </c>
      <c r="M43" s="16">
        <v>1728.42012</v>
      </c>
      <c r="N43" s="32">
        <v>34.03</v>
      </c>
      <c r="O43" s="51">
        <v>0.38</v>
      </c>
      <c r="P43" s="41">
        <v>0</v>
      </c>
      <c r="Q43" s="45">
        <f t="shared" si="11"/>
        <v>49275.223388251325</v>
      </c>
    </row>
    <row r="44" spans="1:17" ht="20" customHeight="1">
      <c r="A44" s="18">
        <v>44572</v>
      </c>
      <c r="B44" s="13">
        <v>2967</v>
      </c>
      <c r="C44" s="14" t="s">
        <v>48</v>
      </c>
      <c r="D44" s="13">
        <v>74020</v>
      </c>
      <c r="E44" s="15">
        <v>0.14499999999999999</v>
      </c>
      <c r="F44" s="16">
        <v>63287</v>
      </c>
      <c r="G44" s="17"/>
      <c r="H44" s="17"/>
      <c r="I44" s="25">
        <v>2.5999999999999999E-2</v>
      </c>
      <c r="J44" s="17"/>
      <c r="K44" s="37"/>
      <c r="L44" s="17"/>
      <c r="M44" s="36">
        <f t="shared" ref="M44:M49" si="12">F44*I44</f>
        <v>1645.462</v>
      </c>
      <c r="N44" s="32">
        <v>34.03</v>
      </c>
      <c r="O44" s="32">
        <v>0.38</v>
      </c>
      <c r="P44" s="17"/>
      <c r="Q44" s="45">
        <f t="shared" si="11"/>
        <v>46910.18502311741</v>
      </c>
    </row>
    <row r="45" spans="1:17" ht="20" customHeight="1">
      <c r="A45" s="18">
        <v>44573</v>
      </c>
      <c r="B45" s="13">
        <v>9816</v>
      </c>
      <c r="C45" s="14" t="s">
        <v>49</v>
      </c>
      <c r="D45" s="13">
        <v>71300</v>
      </c>
      <c r="E45" s="15">
        <v>0.13700000000000001</v>
      </c>
      <c r="F45" s="16">
        <v>61531</v>
      </c>
      <c r="G45" s="17"/>
      <c r="H45" s="17"/>
      <c r="I45" s="25">
        <v>2.5999999999999999E-2</v>
      </c>
      <c r="J45" s="17"/>
      <c r="K45" s="35"/>
      <c r="L45" s="17"/>
      <c r="M45" s="36">
        <f t="shared" si="12"/>
        <v>1599.806</v>
      </c>
      <c r="N45" s="32">
        <v>34.03</v>
      </c>
      <c r="O45" s="32">
        <v>0.38</v>
      </c>
      <c r="P45" s="17"/>
      <c r="Q45" s="45">
        <f t="shared" si="11"/>
        <v>45608.586197124809</v>
      </c>
    </row>
    <row r="46" spans="1:17" ht="20" customHeight="1">
      <c r="A46" s="19">
        <v>44567</v>
      </c>
      <c r="B46" s="6">
        <v>3841</v>
      </c>
      <c r="C46" s="7" t="s">
        <v>50</v>
      </c>
      <c r="D46" s="6">
        <v>69320</v>
      </c>
      <c r="E46" s="8">
        <v>0.108</v>
      </c>
      <c r="F46" s="9">
        <f>D46*(1-E46)</f>
        <v>61833.440000000002</v>
      </c>
      <c r="G46" s="10">
        <v>0</v>
      </c>
      <c r="H46" s="11">
        <v>0</v>
      </c>
      <c r="I46" s="11">
        <v>2.5999999999999999E-2</v>
      </c>
      <c r="J46" s="29">
        <f>F46*G46</f>
        <v>0</v>
      </c>
      <c r="K46" s="26">
        <v>0</v>
      </c>
      <c r="L46" s="30">
        <v>0</v>
      </c>
      <c r="M46" s="31">
        <f t="shared" si="12"/>
        <v>1607.6694399999999</v>
      </c>
      <c r="N46" s="32">
        <v>34.03</v>
      </c>
      <c r="O46" s="33">
        <v>0.38</v>
      </c>
      <c r="P46" s="34">
        <f>F46*G46*K46*L46/100</f>
        <v>0</v>
      </c>
      <c r="Q46" s="45">
        <f t="shared" si="11"/>
        <v>45832.763616790631</v>
      </c>
    </row>
    <row r="47" spans="1:17" ht="20" customHeight="1">
      <c r="A47" s="19">
        <v>44569</v>
      </c>
      <c r="B47" s="6">
        <v>741</v>
      </c>
      <c r="C47" s="7" t="s">
        <v>51</v>
      </c>
      <c r="D47" s="6">
        <v>63920</v>
      </c>
      <c r="E47" s="8">
        <v>5.8999999999999997E-2</v>
      </c>
      <c r="F47" s="9">
        <f>D47*(1-E47)</f>
        <v>60148.72</v>
      </c>
      <c r="G47" s="10">
        <v>0</v>
      </c>
      <c r="H47" s="11">
        <v>0</v>
      </c>
      <c r="I47" s="11">
        <v>2.5999999999999999E-2</v>
      </c>
      <c r="J47" s="29">
        <f>F47*G47</f>
        <v>0</v>
      </c>
      <c r="K47" s="26">
        <v>0</v>
      </c>
      <c r="L47" s="30">
        <v>0</v>
      </c>
      <c r="M47" s="31">
        <f t="shared" si="12"/>
        <v>1563.86672</v>
      </c>
      <c r="N47" s="32">
        <v>34.03</v>
      </c>
      <c r="O47" s="33">
        <v>0.38</v>
      </c>
      <c r="P47" s="34">
        <f>F47*15/1000</f>
        <v>902.23080000000004</v>
      </c>
      <c r="Q47" s="45">
        <f t="shared" si="11"/>
        <v>44583.999622413496</v>
      </c>
    </row>
    <row r="48" spans="1:17" ht="20" customHeight="1">
      <c r="A48" s="5">
        <v>44572</v>
      </c>
      <c r="B48" s="6">
        <v>3535</v>
      </c>
      <c r="C48" s="7" t="s">
        <v>52</v>
      </c>
      <c r="D48" s="6">
        <v>67140</v>
      </c>
      <c r="E48" s="8">
        <v>8.5000000000000006E-2</v>
      </c>
      <c r="F48" s="9">
        <f>D48*(1-E48)</f>
        <v>61433.100000000006</v>
      </c>
      <c r="G48" s="10">
        <v>0</v>
      </c>
      <c r="H48" s="11">
        <v>0</v>
      </c>
      <c r="I48" s="11">
        <v>2.5999999999999999E-2</v>
      </c>
      <c r="J48" s="29">
        <f>F48*G48</f>
        <v>0</v>
      </c>
      <c r="K48" s="26">
        <v>0</v>
      </c>
      <c r="L48" s="30">
        <v>0</v>
      </c>
      <c r="M48" s="31">
        <f t="shared" si="12"/>
        <v>1597.2606000000001</v>
      </c>
      <c r="N48" s="32">
        <v>34.03</v>
      </c>
      <c r="O48" s="32">
        <v>0.38</v>
      </c>
      <c r="P48" s="34">
        <f>F48*G48*K48*L48/100</f>
        <v>0</v>
      </c>
      <c r="Q48" s="45">
        <f t="shared" si="11"/>
        <v>45536.019838887521</v>
      </c>
    </row>
    <row r="49" spans="1:17" ht="20" customHeight="1">
      <c r="A49" s="5">
        <v>44572</v>
      </c>
      <c r="B49" s="6">
        <v>1239</v>
      </c>
      <c r="C49" s="7" t="s">
        <v>53</v>
      </c>
      <c r="D49" s="6">
        <v>64160</v>
      </c>
      <c r="E49" s="8">
        <v>8.5999999999999993E-2</v>
      </c>
      <c r="F49" s="9">
        <f>D49*(1-E49)</f>
        <v>58642.240000000005</v>
      </c>
      <c r="G49" s="10">
        <v>0</v>
      </c>
      <c r="H49" s="11">
        <v>0</v>
      </c>
      <c r="I49" s="11">
        <v>2.5999999999999999E-2</v>
      </c>
      <c r="J49" s="29">
        <f>F49*G49</f>
        <v>0</v>
      </c>
      <c r="K49" s="26">
        <v>0</v>
      </c>
      <c r="L49" s="30">
        <v>0</v>
      </c>
      <c r="M49" s="31">
        <f t="shared" si="12"/>
        <v>1524.6982400000002</v>
      </c>
      <c r="N49" s="32">
        <v>34.03</v>
      </c>
      <c r="O49" s="33">
        <v>0.38</v>
      </c>
      <c r="P49" s="34">
        <f>F49*G49*K49*L49/100</f>
        <v>0</v>
      </c>
      <c r="Q49" s="45">
        <f t="shared" si="11"/>
        <v>43467.352356251009</v>
      </c>
    </row>
    <row r="50" spans="1:17" ht="20" customHeight="1">
      <c r="A50" s="12">
        <v>44590</v>
      </c>
      <c r="B50" s="20">
        <v>9682</v>
      </c>
      <c r="C50" s="14" t="s">
        <v>54</v>
      </c>
      <c r="D50" s="20">
        <v>73600</v>
      </c>
      <c r="E50" s="21">
        <v>0.114</v>
      </c>
      <c r="F50" s="16">
        <v>65209.599999999999</v>
      </c>
      <c r="G50" s="22">
        <v>0</v>
      </c>
      <c r="H50" s="23">
        <v>0</v>
      </c>
      <c r="I50" s="23">
        <v>2.5999999999999999E-2</v>
      </c>
      <c r="J50" s="38">
        <v>0</v>
      </c>
      <c r="K50" s="39">
        <v>0</v>
      </c>
      <c r="L50" s="40">
        <v>0</v>
      </c>
      <c r="M50" s="16">
        <v>1695.4495999999999</v>
      </c>
      <c r="N50" s="32">
        <v>34.03</v>
      </c>
      <c r="O50" s="32">
        <v>0.38</v>
      </c>
      <c r="P50" s="41">
        <v>0</v>
      </c>
      <c r="Q50" s="45">
        <f t="shared" si="11"/>
        <v>48335.272667111363</v>
      </c>
    </row>
    <row r="51" spans="1:17" ht="20" customHeight="1">
      <c r="A51" s="19">
        <v>44565</v>
      </c>
      <c r="B51" s="6">
        <v>3566</v>
      </c>
      <c r="C51" s="7" t="s">
        <v>55</v>
      </c>
      <c r="D51" s="6">
        <v>65440</v>
      </c>
      <c r="E51" s="8">
        <v>0.09</v>
      </c>
      <c r="F51" s="9">
        <v>59550.400000000001</v>
      </c>
      <c r="G51" s="10">
        <v>0</v>
      </c>
      <c r="H51" s="11">
        <v>0</v>
      </c>
      <c r="I51" s="11">
        <v>2.5000000000000001E-2</v>
      </c>
      <c r="J51" s="29">
        <v>0</v>
      </c>
      <c r="K51" s="26">
        <v>0</v>
      </c>
      <c r="L51" s="30">
        <v>0</v>
      </c>
      <c r="M51" s="31">
        <v>1488.76</v>
      </c>
      <c r="N51" s="32">
        <v>34.03</v>
      </c>
      <c r="O51" s="33">
        <v>0.38</v>
      </c>
      <c r="P51" s="34">
        <v>893</v>
      </c>
      <c r="Q51" s="45">
        <f t="shared" si="11"/>
        <v>42442.795430715676</v>
      </c>
    </row>
    <row r="52" spans="1:17" ht="20" customHeight="1">
      <c r="A52" s="5">
        <v>44572</v>
      </c>
      <c r="B52" s="6">
        <v>688</v>
      </c>
      <c r="C52" s="7" t="s">
        <v>56</v>
      </c>
      <c r="D52" s="6">
        <v>58640</v>
      </c>
      <c r="E52" s="8">
        <v>9.4E-2</v>
      </c>
      <c r="F52" s="9">
        <f t="shared" ref="F52:F54" si="13">D52*(1-E52)</f>
        <v>53127.840000000004</v>
      </c>
      <c r="G52" s="10">
        <v>0</v>
      </c>
      <c r="H52" s="11">
        <v>0</v>
      </c>
      <c r="I52" s="11">
        <v>2.5000000000000001E-2</v>
      </c>
      <c r="J52" s="29">
        <f t="shared" ref="J52:J54" si="14">F52*G52</f>
        <v>0</v>
      </c>
      <c r="K52" s="26">
        <v>0</v>
      </c>
      <c r="L52" s="30">
        <v>0</v>
      </c>
      <c r="M52" s="31">
        <f t="shared" ref="M52:M54" si="15">F52*I52</f>
        <v>1328.1960000000001</v>
      </c>
      <c r="N52" s="32">
        <v>34.03</v>
      </c>
      <c r="O52" s="33">
        <v>0.38</v>
      </c>
      <c r="P52" s="34">
        <f t="shared" ref="P52:P54" si="16">F52*G52*K52*L52/100</f>
        <v>0</v>
      </c>
      <c r="Q52" s="45">
        <f t="shared" si="11"/>
        <v>37865.304763625325</v>
      </c>
    </row>
    <row r="53" spans="1:17" ht="20" customHeight="1">
      <c r="A53" s="5">
        <v>44572</v>
      </c>
      <c r="B53" s="6">
        <v>1719</v>
      </c>
      <c r="C53" s="7" t="s">
        <v>57</v>
      </c>
      <c r="D53" s="6">
        <v>71640</v>
      </c>
      <c r="E53" s="8">
        <v>8.2000000000000003E-2</v>
      </c>
      <c r="F53" s="9">
        <f t="shared" si="13"/>
        <v>65765.52</v>
      </c>
      <c r="G53" s="10">
        <v>0</v>
      </c>
      <c r="H53" s="11">
        <v>0</v>
      </c>
      <c r="I53" s="11">
        <v>2.5000000000000001E-2</v>
      </c>
      <c r="J53" s="29">
        <f t="shared" si="14"/>
        <v>0</v>
      </c>
      <c r="K53" s="26">
        <v>0</v>
      </c>
      <c r="L53" s="30">
        <v>0</v>
      </c>
      <c r="M53" s="31">
        <f t="shared" si="15"/>
        <v>1644.1380000000001</v>
      </c>
      <c r="N53" s="32">
        <v>34.03</v>
      </c>
      <c r="O53" s="51">
        <v>0.38</v>
      </c>
      <c r="P53" s="34">
        <f t="shared" si="16"/>
        <v>0</v>
      </c>
      <c r="Q53" s="45">
        <f t="shared" si="11"/>
        <v>46872.439341375386</v>
      </c>
    </row>
    <row r="54" spans="1:17" ht="20" customHeight="1">
      <c r="A54" s="19">
        <v>44575</v>
      </c>
      <c r="B54" s="6">
        <v>3862</v>
      </c>
      <c r="C54" s="7" t="s">
        <v>58</v>
      </c>
      <c r="D54" s="6">
        <v>65740</v>
      </c>
      <c r="E54" s="8">
        <v>7.4999999999999997E-2</v>
      </c>
      <c r="F54" s="9">
        <f t="shared" si="13"/>
        <v>60809.5</v>
      </c>
      <c r="G54" s="10">
        <v>0</v>
      </c>
      <c r="H54" s="11">
        <v>0</v>
      </c>
      <c r="I54" s="11">
        <v>2.5000000000000001E-2</v>
      </c>
      <c r="J54" s="29">
        <f t="shared" si="14"/>
        <v>0</v>
      </c>
      <c r="K54" s="26">
        <v>0</v>
      </c>
      <c r="L54" s="30">
        <v>0</v>
      </c>
      <c r="M54" s="31">
        <f t="shared" si="15"/>
        <v>1520.2375000000002</v>
      </c>
      <c r="N54" s="32">
        <v>34.03</v>
      </c>
      <c r="O54" s="32">
        <v>0.38</v>
      </c>
      <c r="P54" s="34">
        <f t="shared" si="16"/>
        <v>0</v>
      </c>
      <c r="Q54" s="45">
        <f t="shared" si="11"/>
        <v>43340.181908838655</v>
      </c>
    </row>
    <row r="55" spans="1:17" ht="20" customHeight="1">
      <c r="A55" s="12">
        <v>44589</v>
      </c>
      <c r="B55" s="20">
        <v>1209</v>
      </c>
      <c r="C55" s="14" t="s">
        <v>59</v>
      </c>
      <c r="D55" s="20">
        <v>75240</v>
      </c>
      <c r="E55" s="21">
        <v>0.20799999999999999</v>
      </c>
      <c r="F55" s="16">
        <v>59590.080000000002</v>
      </c>
      <c r="G55" s="22">
        <v>0</v>
      </c>
      <c r="H55" s="23">
        <v>0</v>
      </c>
      <c r="I55" s="23">
        <v>2.5000000000000001E-2</v>
      </c>
      <c r="J55" s="38">
        <v>0</v>
      </c>
      <c r="K55" s="39">
        <v>0</v>
      </c>
      <c r="L55" s="40">
        <v>0</v>
      </c>
      <c r="M55" s="16">
        <v>1489.752</v>
      </c>
      <c r="N55" s="32">
        <v>34.03</v>
      </c>
      <c r="O55" s="32">
        <v>0.38</v>
      </c>
      <c r="P55" s="41">
        <v>1787.7023999999999</v>
      </c>
      <c r="Q55" s="45">
        <f t="shared" si="11"/>
        <v>42471.076183199133</v>
      </c>
    </row>
    <row r="56" spans="1:17" ht="20" customHeight="1">
      <c r="A56" s="12">
        <v>44582</v>
      </c>
      <c r="B56" s="13">
        <v>2971</v>
      </c>
      <c r="C56" s="14" t="s">
        <v>60</v>
      </c>
      <c r="D56" s="13">
        <v>72120</v>
      </c>
      <c r="E56" s="15">
        <v>0.155</v>
      </c>
      <c r="F56" s="16">
        <f t="shared" ref="F56:F66" si="17">D56*(1-E56)</f>
        <v>60941.4</v>
      </c>
      <c r="G56" s="17"/>
      <c r="H56" s="17"/>
      <c r="I56" s="25">
        <v>2.5000000000000001E-2</v>
      </c>
      <c r="J56" s="17"/>
      <c r="K56" s="35"/>
      <c r="L56" s="17"/>
      <c r="M56" s="36">
        <f t="shared" ref="M56:M66" si="18">F56*I56</f>
        <v>1523.5350000000001</v>
      </c>
      <c r="N56" s="32">
        <v>34.03</v>
      </c>
      <c r="O56" s="33">
        <v>0.38</v>
      </c>
      <c r="P56" s="17"/>
      <c r="Q56" s="45">
        <f t="shared" si="11"/>
        <v>43434.189752905375</v>
      </c>
    </row>
    <row r="57" spans="1:17" ht="20" customHeight="1">
      <c r="A57" s="18">
        <v>44584</v>
      </c>
      <c r="B57" s="13">
        <v>450</v>
      </c>
      <c r="C57" s="14" t="s">
        <v>61</v>
      </c>
      <c r="D57" s="13">
        <v>74360</v>
      </c>
      <c r="E57" s="15">
        <v>0.13400000000000001</v>
      </c>
      <c r="F57" s="16">
        <v>64395</v>
      </c>
      <c r="G57" s="17"/>
      <c r="H57" s="17"/>
      <c r="I57" s="25">
        <v>2.5000000000000001E-2</v>
      </c>
      <c r="J57" s="17"/>
      <c r="K57" s="35"/>
      <c r="L57" s="17"/>
      <c r="M57" s="36">
        <f t="shared" si="18"/>
        <v>1609.875</v>
      </c>
      <c r="N57" s="32">
        <v>34.03</v>
      </c>
      <c r="O57" s="33">
        <v>0.38</v>
      </c>
      <c r="P57" s="17"/>
      <c r="Q57" s="45">
        <f t="shared" si="11"/>
        <v>45895.6415365965</v>
      </c>
    </row>
    <row r="58" spans="1:17" ht="20" customHeight="1">
      <c r="A58" s="19">
        <v>44567</v>
      </c>
      <c r="B58" s="6">
        <v>4183</v>
      </c>
      <c r="C58" s="7" t="s">
        <v>62</v>
      </c>
      <c r="D58" s="6">
        <v>63680</v>
      </c>
      <c r="E58" s="8">
        <v>8.8999999999999996E-2</v>
      </c>
      <c r="F58" s="9">
        <f t="shared" si="17"/>
        <v>58012.480000000003</v>
      </c>
      <c r="G58" s="10">
        <v>0</v>
      </c>
      <c r="H58" s="11">
        <v>0</v>
      </c>
      <c r="I58" s="11">
        <v>2.4E-2</v>
      </c>
      <c r="J58" s="29">
        <f t="shared" ref="J58:J66" si="19">F58*G58</f>
        <v>0</v>
      </c>
      <c r="K58" s="26">
        <v>0</v>
      </c>
      <c r="L58" s="30">
        <v>0</v>
      </c>
      <c r="M58" s="31">
        <f t="shared" si="18"/>
        <v>1392.29952</v>
      </c>
      <c r="N58" s="32">
        <v>34.03</v>
      </c>
      <c r="O58" s="32">
        <v>0.38</v>
      </c>
      <c r="P58" s="34">
        <f>F58*15/1000</f>
        <v>870.18720000000008</v>
      </c>
      <c r="Q58" s="45">
        <f t="shared" si="11"/>
        <v>39692.820673341324</v>
      </c>
    </row>
    <row r="59" spans="1:17" ht="20" customHeight="1">
      <c r="A59" s="5">
        <v>44572</v>
      </c>
      <c r="B59" s="6">
        <v>4184</v>
      </c>
      <c r="C59" s="7" t="s">
        <v>63</v>
      </c>
      <c r="D59" s="6">
        <v>57580</v>
      </c>
      <c r="E59" s="8">
        <v>9.4E-2</v>
      </c>
      <c r="F59" s="9">
        <f t="shared" si="17"/>
        <v>52167.48</v>
      </c>
      <c r="G59" s="10">
        <v>0</v>
      </c>
      <c r="H59" s="11">
        <v>0</v>
      </c>
      <c r="I59" s="11">
        <v>2.4E-2</v>
      </c>
      <c r="J59" s="29">
        <f t="shared" si="19"/>
        <v>0</v>
      </c>
      <c r="K59" s="26">
        <v>0</v>
      </c>
      <c r="L59" s="30">
        <v>0</v>
      </c>
      <c r="M59" s="31">
        <f t="shared" si="18"/>
        <v>1252.0195200000001</v>
      </c>
      <c r="N59" s="32">
        <v>34.03</v>
      </c>
      <c r="O59" s="33">
        <v>0.38</v>
      </c>
      <c r="P59" s="34">
        <f t="shared" ref="P59:P65" si="20">F59*G59*K59*L59/100</f>
        <v>0</v>
      </c>
      <c r="Q59" s="45">
        <f t="shared" si="11"/>
        <v>35693.602973362293</v>
      </c>
    </row>
    <row r="60" spans="1:17" ht="20" customHeight="1">
      <c r="A60" s="5">
        <v>44572</v>
      </c>
      <c r="B60" s="6">
        <v>3862</v>
      </c>
      <c r="C60" s="7" t="s">
        <v>64</v>
      </c>
      <c r="D60" s="6">
        <v>67160</v>
      </c>
      <c r="E60" s="8">
        <v>0.09</v>
      </c>
      <c r="F60" s="9">
        <f t="shared" si="17"/>
        <v>61115.6</v>
      </c>
      <c r="G60" s="10">
        <v>0</v>
      </c>
      <c r="H60" s="11">
        <v>0</v>
      </c>
      <c r="I60" s="11">
        <v>2.4E-2</v>
      </c>
      <c r="J60" s="29">
        <f t="shared" si="19"/>
        <v>0</v>
      </c>
      <c r="K60" s="26">
        <v>0</v>
      </c>
      <c r="L60" s="30">
        <v>0</v>
      </c>
      <c r="M60" s="31">
        <f t="shared" si="18"/>
        <v>1466.7744</v>
      </c>
      <c r="N60" s="32">
        <v>34.03</v>
      </c>
      <c r="O60" s="32">
        <v>0.38</v>
      </c>
      <c r="P60" s="34">
        <f t="shared" si="20"/>
        <v>0</v>
      </c>
      <c r="Q60" s="45">
        <f t="shared" si="11"/>
        <v>41816.011850271861</v>
      </c>
    </row>
    <row r="61" spans="1:17" ht="20" customHeight="1">
      <c r="A61" s="5">
        <v>44572</v>
      </c>
      <c r="B61" s="6">
        <v>1722</v>
      </c>
      <c r="C61" s="7" t="s">
        <v>65</v>
      </c>
      <c r="D61" s="6">
        <v>71740</v>
      </c>
      <c r="E61" s="8">
        <v>8.8999999999999996E-2</v>
      </c>
      <c r="F61" s="9">
        <f t="shared" si="17"/>
        <v>65355.14</v>
      </c>
      <c r="G61" s="10">
        <v>0</v>
      </c>
      <c r="H61" s="11">
        <v>0</v>
      </c>
      <c r="I61" s="11">
        <v>2.4E-2</v>
      </c>
      <c r="J61" s="29">
        <f t="shared" si="19"/>
        <v>0</v>
      </c>
      <c r="K61" s="26">
        <v>0</v>
      </c>
      <c r="L61" s="30">
        <v>0</v>
      </c>
      <c r="M61" s="31">
        <f t="shared" si="18"/>
        <v>1568.5233599999999</v>
      </c>
      <c r="N61" s="32">
        <v>34.03</v>
      </c>
      <c r="O61" s="33">
        <v>0.38</v>
      </c>
      <c r="P61" s="34">
        <f t="shared" si="20"/>
        <v>0</v>
      </c>
      <c r="Q61" s="45">
        <f t="shared" si="11"/>
        <v>44716.754948264868</v>
      </c>
    </row>
    <row r="62" spans="1:17" ht="20" customHeight="1">
      <c r="A62" s="5">
        <v>44576</v>
      </c>
      <c r="B62" s="6">
        <v>741</v>
      </c>
      <c r="C62" s="7" t="s">
        <v>66</v>
      </c>
      <c r="D62" s="6">
        <v>62160</v>
      </c>
      <c r="E62" s="8">
        <v>0.1</v>
      </c>
      <c r="F62" s="9">
        <f t="shared" si="17"/>
        <v>55944</v>
      </c>
      <c r="G62" s="10">
        <v>0</v>
      </c>
      <c r="H62" s="11">
        <v>0</v>
      </c>
      <c r="I62" s="11">
        <v>2.4E-2</v>
      </c>
      <c r="J62" s="29">
        <f t="shared" si="19"/>
        <v>0</v>
      </c>
      <c r="K62" s="26">
        <v>0</v>
      </c>
      <c r="L62" s="30">
        <v>0</v>
      </c>
      <c r="M62" s="31">
        <f t="shared" si="18"/>
        <v>1342.6559999999999</v>
      </c>
      <c r="N62" s="32">
        <v>34.03</v>
      </c>
      <c r="O62" s="33">
        <v>0.38</v>
      </c>
      <c r="P62" s="34">
        <f t="shared" si="20"/>
        <v>0</v>
      </c>
      <c r="Q62" s="45">
        <f t="shared" si="11"/>
        <v>38277.542345188602</v>
      </c>
    </row>
    <row r="63" spans="1:17" ht="20" customHeight="1">
      <c r="A63" s="19">
        <v>44575</v>
      </c>
      <c r="B63" s="6">
        <v>688</v>
      </c>
      <c r="C63" s="7" t="s">
        <v>67</v>
      </c>
      <c r="D63" s="6">
        <v>59740</v>
      </c>
      <c r="E63" s="8">
        <v>8.6999999999999994E-2</v>
      </c>
      <c r="F63" s="9">
        <f t="shared" si="17"/>
        <v>54542.62</v>
      </c>
      <c r="G63" s="10">
        <v>0</v>
      </c>
      <c r="H63" s="11">
        <v>0</v>
      </c>
      <c r="I63" s="11">
        <v>2.4E-2</v>
      </c>
      <c r="J63" s="29">
        <f t="shared" si="19"/>
        <v>0</v>
      </c>
      <c r="K63" s="26">
        <v>0</v>
      </c>
      <c r="L63" s="30">
        <v>0</v>
      </c>
      <c r="M63" s="31">
        <f t="shared" si="18"/>
        <v>1309.02288</v>
      </c>
      <c r="N63" s="32">
        <v>34.03</v>
      </c>
      <c r="O63" s="51">
        <v>0.38</v>
      </c>
      <c r="P63" s="34">
        <f t="shared" si="20"/>
        <v>0</v>
      </c>
      <c r="Q63" s="45">
        <f t="shared" si="11"/>
        <v>37318.701677883793</v>
      </c>
    </row>
    <row r="64" spans="1:17" ht="20" customHeight="1">
      <c r="A64" s="19">
        <v>44566</v>
      </c>
      <c r="B64" s="6">
        <v>3566</v>
      </c>
      <c r="C64" s="7" t="s">
        <v>68</v>
      </c>
      <c r="D64" s="6">
        <v>64460</v>
      </c>
      <c r="E64" s="8">
        <v>0.09</v>
      </c>
      <c r="F64" s="9">
        <f t="shared" si="17"/>
        <v>58658.6</v>
      </c>
      <c r="G64" s="10">
        <v>0</v>
      </c>
      <c r="H64" s="11">
        <v>0</v>
      </c>
      <c r="I64" s="11">
        <v>2.3E-2</v>
      </c>
      <c r="J64" s="29">
        <f t="shared" si="19"/>
        <v>0</v>
      </c>
      <c r="K64" s="26">
        <v>0</v>
      </c>
      <c r="L64" s="30">
        <v>0</v>
      </c>
      <c r="M64" s="31">
        <f t="shared" si="18"/>
        <v>1349.1478</v>
      </c>
      <c r="N64" s="32">
        <v>34.03</v>
      </c>
      <c r="O64" s="32">
        <v>0.38</v>
      </c>
      <c r="P64" s="34">
        <f t="shared" si="20"/>
        <v>0</v>
      </c>
      <c r="Q64" s="45">
        <f t="shared" si="11"/>
        <v>38462.61592278145</v>
      </c>
    </row>
    <row r="65" spans="1:17" ht="20" customHeight="1">
      <c r="A65" s="5">
        <v>44576</v>
      </c>
      <c r="B65" s="6">
        <v>4183</v>
      </c>
      <c r="C65" s="7" t="s">
        <v>69</v>
      </c>
      <c r="D65" s="6">
        <v>61180</v>
      </c>
      <c r="E65" s="8">
        <v>0.10100000000000001</v>
      </c>
      <c r="F65" s="9">
        <f t="shared" si="17"/>
        <v>55000.82</v>
      </c>
      <c r="G65" s="10">
        <v>0</v>
      </c>
      <c r="H65" s="11">
        <v>0</v>
      </c>
      <c r="I65" s="11">
        <v>2.3E-2</v>
      </c>
      <c r="J65" s="29">
        <f t="shared" si="19"/>
        <v>0</v>
      </c>
      <c r="K65" s="26">
        <v>0</v>
      </c>
      <c r="L65" s="30">
        <v>0</v>
      </c>
      <c r="M65" s="31">
        <f t="shared" si="18"/>
        <v>1265.0188599999999</v>
      </c>
      <c r="N65" s="32">
        <v>34.03</v>
      </c>
      <c r="O65" s="32">
        <v>0.38</v>
      </c>
      <c r="P65" s="34">
        <f t="shared" si="20"/>
        <v>0</v>
      </c>
      <c r="Q65" s="45">
        <f t="shared" si="11"/>
        <v>36064.198857423056</v>
      </c>
    </row>
    <row r="66" spans="1:17" ht="20" customHeight="1">
      <c r="A66" s="19">
        <v>44591</v>
      </c>
      <c r="B66" s="6">
        <v>741</v>
      </c>
      <c r="C66" s="7" t="s">
        <v>70</v>
      </c>
      <c r="D66" s="6">
        <v>61060</v>
      </c>
      <c r="E66" s="8">
        <v>0.115</v>
      </c>
      <c r="F66" s="9">
        <f t="shared" si="17"/>
        <v>54038.1</v>
      </c>
      <c r="G66" s="10">
        <v>0</v>
      </c>
      <c r="H66" s="11">
        <v>0</v>
      </c>
      <c r="I66" s="11">
        <v>2.3E-2</v>
      </c>
      <c r="J66" s="29">
        <f t="shared" si="19"/>
        <v>0</v>
      </c>
      <c r="K66" s="26">
        <v>0</v>
      </c>
      <c r="L66" s="30">
        <v>0</v>
      </c>
      <c r="M66" s="31">
        <f t="shared" si="18"/>
        <v>1242.8762999999999</v>
      </c>
      <c r="N66" s="32">
        <v>34.03</v>
      </c>
      <c r="O66" s="33">
        <v>0.38</v>
      </c>
      <c r="P66" s="34">
        <f>F66*15/1000</f>
        <v>810.57150000000001</v>
      </c>
      <c r="Q66" s="45">
        <f t="shared" si="11"/>
        <v>35432.940532110486</v>
      </c>
    </row>
    <row r="67" spans="1:17" ht="20" customHeight="1">
      <c r="A67" s="12">
        <v>44569</v>
      </c>
      <c r="B67" s="20">
        <v>6804</v>
      </c>
      <c r="C67" s="14" t="s">
        <v>71</v>
      </c>
      <c r="D67" s="20">
        <v>77940</v>
      </c>
      <c r="E67" s="21">
        <v>0.20499999999999999</v>
      </c>
      <c r="F67" s="16">
        <v>61962.3</v>
      </c>
      <c r="G67" s="22">
        <v>0</v>
      </c>
      <c r="H67" s="23">
        <v>0</v>
      </c>
      <c r="I67" s="23">
        <v>2.3E-2</v>
      </c>
      <c r="J67" s="38">
        <v>0</v>
      </c>
      <c r="K67" s="39">
        <v>0</v>
      </c>
      <c r="L67" s="40">
        <v>0</v>
      </c>
      <c r="M67" s="16">
        <v>1425.1329000000001</v>
      </c>
      <c r="N67" s="32">
        <v>34.03</v>
      </c>
      <c r="O67" s="33">
        <v>0.38</v>
      </c>
      <c r="P67" s="41">
        <v>1239.2460000000001</v>
      </c>
      <c r="Q67" s="45">
        <f t="shared" si="11"/>
        <v>40628.861694485735</v>
      </c>
    </row>
    <row r="68" spans="1:17" ht="20" customHeight="1">
      <c r="A68" s="19">
        <v>44566</v>
      </c>
      <c r="B68" s="6">
        <v>4396</v>
      </c>
      <c r="C68" s="7" t="s">
        <v>72</v>
      </c>
      <c r="D68" s="6">
        <v>68140</v>
      </c>
      <c r="E68" s="8">
        <v>9.2999999999999999E-2</v>
      </c>
      <c r="F68" s="9">
        <v>61802.98</v>
      </c>
      <c r="G68" s="10">
        <v>0</v>
      </c>
      <c r="H68" s="11">
        <v>0</v>
      </c>
      <c r="I68" s="11">
        <v>2.1999999999999999E-2</v>
      </c>
      <c r="J68" s="29">
        <v>0</v>
      </c>
      <c r="K68" s="26">
        <v>0</v>
      </c>
      <c r="L68" s="30">
        <v>0</v>
      </c>
      <c r="M68" s="31">
        <v>1359.6655599999999</v>
      </c>
      <c r="N68" s="32">
        <v>34.03</v>
      </c>
      <c r="O68" s="32">
        <v>0.38</v>
      </c>
      <c r="P68" s="34">
        <v>0</v>
      </c>
      <c r="Q68" s="45">
        <f t="shared" si="11"/>
        <v>38762.464881693137</v>
      </c>
    </row>
    <row r="69" spans="1:17" ht="20" customHeight="1">
      <c r="A69" s="5">
        <v>44572</v>
      </c>
      <c r="B69" s="6">
        <v>787</v>
      </c>
      <c r="C69" s="7" t="s">
        <v>73</v>
      </c>
      <c r="D69" s="6">
        <v>66940</v>
      </c>
      <c r="E69" s="8">
        <v>8.6999999999999994E-2</v>
      </c>
      <c r="F69" s="9">
        <f t="shared" ref="F69:F74" si="21">D69*(1-E69)</f>
        <v>61116.22</v>
      </c>
      <c r="G69" s="10">
        <v>0</v>
      </c>
      <c r="H69" s="11">
        <v>0</v>
      </c>
      <c r="I69" s="11">
        <v>2.1999999999999999E-2</v>
      </c>
      <c r="J69" s="29">
        <f t="shared" ref="J69:J74" si="22">F69*G69</f>
        <v>0</v>
      </c>
      <c r="K69" s="26">
        <v>0</v>
      </c>
      <c r="L69" s="30">
        <v>0</v>
      </c>
      <c r="M69" s="31">
        <f t="shared" ref="M69:M74" si="23">F69*I69</f>
        <v>1344.55684</v>
      </c>
      <c r="N69" s="32">
        <v>34.03</v>
      </c>
      <c r="O69" s="33">
        <v>0.38</v>
      </c>
      <c r="P69" s="34">
        <f t="shared" ref="P69:P74" si="24">F69*G69*K69*L69/100</f>
        <v>0</v>
      </c>
      <c r="Q69" s="45">
        <f t="shared" si="11"/>
        <v>38331.733056429177</v>
      </c>
    </row>
    <row r="70" spans="1:17" ht="20" customHeight="1">
      <c r="A70" s="5">
        <v>44576</v>
      </c>
      <c r="B70" s="6">
        <v>4182</v>
      </c>
      <c r="C70" s="7" t="s">
        <v>74</v>
      </c>
      <c r="D70" s="6">
        <v>60740</v>
      </c>
      <c r="E70" s="8">
        <v>8.8999999999999996E-2</v>
      </c>
      <c r="F70" s="9">
        <f t="shared" si="21"/>
        <v>55334.14</v>
      </c>
      <c r="G70" s="10">
        <v>0</v>
      </c>
      <c r="H70" s="11">
        <v>0</v>
      </c>
      <c r="I70" s="11">
        <v>2.1999999999999999E-2</v>
      </c>
      <c r="J70" s="29">
        <f t="shared" si="22"/>
        <v>0</v>
      </c>
      <c r="K70" s="26">
        <v>0</v>
      </c>
      <c r="L70" s="30">
        <v>0</v>
      </c>
      <c r="M70" s="31">
        <f t="shared" si="23"/>
        <v>1217.3510799999999</v>
      </c>
      <c r="N70" s="32">
        <v>34.03</v>
      </c>
      <c r="O70" s="32">
        <v>0.38</v>
      </c>
      <c r="P70" s="34">
        <f t="shared" si="24"/>
        <v>0</v>
      </c>
      <c r="Q70" s="45">
        <f t="shared" si="11"/>
        <v>34705.246551358709</v>
      </c>
    </row>
    <row r="71" spans="1:17" ht="20" customHeight="1">
      <c r="A71" s="18">
        <v>44579</v>
      </c>
      <c r="B71" s="13">
        <v>4305</v>
      </c>
      <c r="C71" s="14" t="s">
        <v>75</v>
      </c>
      <c r="D71" s="13">
        <v>49480</v>
      </c>
      <c r="E71" s="15">
        <v>0.23</v>
      </c>
      <c r="F71" s="16">
        <v>38099.599999999999</v>
      </c>
      <c r="G71" s="24">
        <v>0</v>
      </c>
      <c r="H71" s="25">
        <v>0</v>
      </c>
      <c r="I71" s="25">
        <v>2.1999999999999999E-2</v>
      </c>
      <c r="J71" s="42">
        <v>0</v>
      </c>
      <c r="K71" s="39">
        <v>0</v>
      </c>
      <c r="L71" s="43">
        <v>0</v>
      </c>
      <c r="M71" s="36">
        <v>838.19119999999998</v>
      </c>
      <c r="N71" s="32">
        <v>34.03</v>
      </c>
      <c r="O71" s="33">
        <v>0.38</v>
      </c>
      <c r="P71" s="44">
        <v>761.99199999999996</v>
      </c>
      <c r="Q71" s="45">
        <f t="shared" si="11"/>
        <v>23895.844617954601</v>
      </c>
    </row>
    <row r="72" spans="1:17" ht="20" customHeight="1">
      <c r="A72" s="19">
        <v>44566</v>
      </c>
      <c r="B72" s="6">
        <v>741</v>
      </c>
      <c r="C72" s="7" t="s">
        <v>76</v>
      </c>
      <c r="D72" s="6">
        <v>66660</v>
      </c>
      <c r="E72" s="8">
        <v>9.2999999999999999E-2</v>
      </c>
      <c r="F72" s="9">
        <v>60460.62</v>
      </c>
      <c r="G72" s="10">
        <v>0</v>
      </c>
      <c r="H72" s="11">
        <v>0</v>
      </c>
      <c r="I72" s="11">
        <v>2.1000000000000001E-2</v>
      </c>
      <c r="J72" s="29">
        <v>0</v>
      </c>
      <c r="K72" s="26">
        <v>0</v>
      </c>
      <c r="L72" s="30">
        <v>0</v>
      </c>
      <c r="M72" s="31">
        <v>1269.67302</v>
      </c>
      <c r="N72" s="32">
        <v>34.03</v>
      </c>
      <c r="O72" s="33">
        <v>0.38</v>
      </c>
      <c r="P72" s="34">
        <v>0</v>
      </c>
      <c r="Q72" s="45">
        <f t="shared" si="11"/>
        <v>36196.883481393219</v>
      </c>
    </row>
    <row r="73" spans="1:17" ht="20" customHeight="1">
      <c r="A73" s="19">
        <v>44567</v>
      </c>
      <c r="B73" s="6">
        <v>688</v>
      </c>
      <c r="C73" s="7" t="s">
        <v>77</v>
      </c>
      <c r="D73" s="6">
        <v>67040</v>
      </c>
      <c r="E73" s="8">
        <v>9.4E-2</v>
      </c>
      <c r="F73" s="9">
        <f t="shared" si="21"/>
        <v>60738.240000000005</v>
      </c>
      <c r="G73" s="10">
        <v>0</v>
      </c>
      <c r="H73" s="11">
        <v>0</v>
      </c>
      <c r="I73" s="11">
        <v>2.1000000000000001E-2</v>
      </c>
      <c r="J73" s="29">
        <f t="shared" si="22"/>
        <v>0</v>
      </c>
      <c r="K73" s="26">
        <v>0</v>
      </c>
      <c r="L73" s="30">
        <v>0</v>
      </c>
      <c r="M73" s="31">
        <f t="shared" si="23"/>
        <v>1275.5030400000003</v>
      </c>
      <c r="N73" s="32">
        <v>34.03</v>
      </c>
      <c r="O73" s="51">
        <v>0.38</v>
      </c>
      <c r="P73" s="34">
        <f>F73*15/1000</f>
        <v>911.07360000000006</v>
      </c>
      <c r="Q73" s="45">
        <f t="shared" si="11"/>
        <v>36363.090490056136</v>
      </c>
    </row>
    <row r="74" spans="1:17" ht="20" customHeight="1">
      <c r="A74" s="5">
        <v>44572</v>
      </c>
      <c r="B74" s="6">
        <v>4183</v>
      </c>
      <c r="C74" s="7" t="s">
        <v>78</v>
      </c>
      <c r="D74" s="6">
        <v>57640</v>
      </c>
      <c r="E74" s="8">
        <v>8.7999999999999995E-2</v>
      </c>
      <c r="F74" s="9">
        <f t="shared" si="21"/>
        <v>52567.68</v>
      </c>
      <c r="G74" s="10">
        <v>0</v>
      </c>
      <c r="H74" s="11">
        <v>0</v>
      </c>
      <c r="I74" s="11">
        <v>2.1000000000000001E-2</v>
      </c>
      <c r="J74" s="29">
        <f t="shared" si="22"/>
        <v>0</v>
      </c>
      <c r="K74" s="26">
        <v>0</v>
      </c>
      <c r="L74" s="30">
        <v>0</v>
      </c>
      <c r="M74" s="31">
        <f t="shared" si="23"/>
        <v>1103.92128</v>
      </c>
      <c r="N74" s="32">
        <v>34.03</v>
      </c>
      <c r="O74" s="32">
        <v>0.38</v>
      </c>
      <c r="P74" s="34">
        <f t="shared" si="24"/>
        <v>0</v>
      </c>
      <c r="Q74" s="45">
        <f t="shared" si="11"/>
        <v>31471.496452520088</v>
      </c>
    </row>
    <row r="75" spans="1:17" ht="20" customHeight="1">
      <c r="A75" s="12">
        <v>44576</v>
      </c>
      <c r="B75" s="20">
        <v>5795</v>
      </c>
      <c r="C75" s="14" t="s">
        <v>79</v>
      </c>
      <c r="D75" s="20">
        <v>71140</v>
      </c>
      <c r="E75" s="21">
        <v>0.156</v>
      </c>
      <c r="F75" s="16">
        <v>60042.16</v>
      </c>
      <c r="G75" s="22">
        <v>0</v>
      </c>
      <c r="H75" s="23">
        <v>0</v>
      </c>
      <c r="I75" s="23">
        <v>2.1000000000000001E-2</v>
      </c>
      <c r="J75" s="38">
        <v>0</v>
      </c>
      <c r="K75" s="39">
        <v>0</v>
      </c>
      <c r="L75" s="40">
        <v>0</v>
      </c>
      <c r="M75" s="16">
        <v>1260.88536</v>
      </c>
      <c r="N75" s="32">
        <v>34.03</v>
      </c>
      <c r="O75" s="32">
        <v>0.38</v>
      </c>
      <c r="P75" s="41">
        <v>0</v>
      </c>
      <c r="Q75" s="45">
        <f t="shared" si="11"/>
        <v>35946.357637271482</v>
      </c>
    </row>
    <row r="76" spans="1:17" ht="20" customHeight="1">
      <c r="A76" s="12">
        <v>44573</v>
      </c>
      <c r="B76" s="20">
        <v>4182</v>
      </c>
      <c r="C76" s="14" t="s">
        <v>80</v>
      </c>
      <c r="D76" s="20">
        <v>70060</v>
      </c>
      <c r="E76" s="21">
        <v>0.151</v>
      </c>
      <c r="F76" s="16">
        <v>59480.94</v>
      </c>
      <c r="G76" s="22">
        <v>0</v>
      </c>
      <c r="H76" s="23">
        <v>0</v>
      </c>
      <c r="I76" s="23">
        <v>0.02</v>
      </c>
      <c r="J76" s="38">
        <v>0</v>
      </c>
      <c r="K76" s="39">
        <v>0</v>
      </c>
      <c r="L76" s="40">
        <v>0</v>
      </c>
      <c r="M76" s="16">
        <v>1189.6188</v>
      </c>
      <c r="N76" s="32">
        <v>34.03</v>
      </c>
      <c r="O76" s="33">
        <v>0.38</v>
      </c>
      <c r="P76" s="41">
        <v>0</v>
      </c>
      <c r="Q76" s="45">
        <f t="shared" si="11"/>
        <v>33914.63188756648</v>
      </c>
    </row>
    <row r="77" spans="1:17" ht="20" customHeight="1">
      <c r="A77" s="12">
        <v>44582</v>
      </c>
      <c r="B77" s="20">
        <v>1673</v>
      </c>
      <c r="C77" s="14" t="s">
        <v>81</v>
      </c>
      <c r="D77" s="20">
        <v>63360</v>
      </c>
      <c r="E77" s="21">
        <v>7.6999999999999999E-2</v>
      </c>
      <c r="F77" s="16">
        <v>58481.279999999999</v>
      </c>
      <c r="G77" s="22">
        <v>0</v>
      </c>
      <c r="H77" s="23">
        <v>0</v>
      </c>
      <c r="I77" s="23">
        <v>0.02</v>
      </c>
      <c r="J77" s="38">
        <v>0</v>
      </c>
      <c r="K77" s="39">
        <v>0</v>
      </c>
      <c r="L77" s="40">
        <v>0</v>
      </c>
      <c r="M77" s="16">
        <v>1169.6256000000001</v>
      </c>
      <c r="N77" s="32">
        <v>34.03</v>
      </c>
      <c r="O77" s="33">
        <v>0.38</v>
      </c>
      <c r="P77" s="41">
        <v>0</v>
      </c>
      <c r="Q77" s="45">
        <f t="shared" ref="Q77:Q105" si="25">M77*O77*N77*2.20462</f>
        <v>33344.649286203341</v>
      </c>
    </row>
    <row r="78" spans="1:17" ht="20" customHeight="1">
      <c r="A78" s="19">
        <v>44581</v>
      </c>
      <c r="B78" s="6">
        <v>1020</v>
      </c>
      <c r="C78" s="7" t="s">
        <v>82</v>
      </c>
      <c r="D78" s="6">
        <v>82520</v>
      </c>
      <c r="E78" s="8">
        <v>8.8999999999999996E-2</v>
      </c>
      <c r="F78" s="9">
        <f t="shared" ref="F78:F82" si="26">D78*(1-E78)</f>
        <v>75175.72</v>
      </c>
      <c r="G78" s="10">
        <v>0</v>
      </c>
      <c r="H78" s="11">
        <v>0</v>
      </c>
      <c r="I78" s="47">
        <v>1.9E-2</v>
      </c>
      <c r="J78" s="29">
        <f t="shared" ref="J78:J82" si="27">F78*G78</f>
        <v>0</v>
      </c>
      <c r="K78" s="26">
        <v>0</v>
      </c>
      <c r="L78" s="30">
        <v>0</v>
      </c>
      <c r="M78" s="31">
        <f t="shared" ref="M78:M82" si="28">F78*I78</f>
        <v>1428.3386800000001</v>
      </c>
      <c r="N78" s="32">
        <v>34.03</v>
      </c>
      <c r="O78" s="32">
        <v>0.38</v>
      </c>
      <c r="P78" s="34">
        <f t="shared" ref="P78:P82" si="29">F78*G78*K78*L78/100</f>
        <v>0</v>
      </c>
      <c r="Q78" s="45">
        <f t="shared" si="25"/>
        <v>40720.254709300672</v>
      </c>
    </row>
    <row r="79" spans="1:17" ht="20" customHeight="1">
      <c r="A79" s="12">
        <v>44584</v>
      </c>
      <c r="B79" s="20">
        <v>4182</v>
      </c>
      <c r="C79" s="14" t="s">
        <v>83</v>
      </c>
      <c r="D79" s="20">
        <v>72920</v>
      </c>
      <c r="E79" s="21">
        <v>0.13800000000000001</v>
      </c>
      <c r="F79" s="16">
        <v>62857.04</v>
      </c>
      <c r="G79" s="22">
        <v>0</v>
      </c>
      <c r="H79" s="23">
        <v>0</v>
      </c>
      <c r="I79" s="48">
        <v>1.9E-2</v>
      </c>
      <c r="J79" s="38">
        <v>0</v>
      </c>
      <c r="K79" s="39">
        <v>0</v>
      </c>
      <c r="L79" s="40">
        <v>0</v>
      </c>
      <c r="M79" s="16">
        <v>1194.28376</v>
      </c>
      <c r="N79" s="32">
        <v>34.03</v>
      </c>
      <c r="O79" s="33">
        <v>0.38</v>
      </c>
      <c r="P79" s="41">
        <v>0</v>
      </c>
      <c r="Q79" s="45">
        <f t="shared" si="25"/>
        <v>34047.624406825773</v>
      </c>
    </row>
    <row r="80" spans="1:17" ht="20" customHeight="1">
      <c r="A80" s="12">
        <v>44569</v>
      </c>
      <c r="B80" s="20">
        <v>6186</v>
      </c>
      <c r="C80" s="14" t="s">
        <v>84</v>
      </c>
      <c r="D80" s="20">
        <v>74180</v>
      </c>
      <c r="E80" s="21">
        <v>0.152</v>
      </c>
      <c r="F80" s="16">
        <v>62904.639999999999</v>
      </c>
      <c r="G80" s="22">
        <v>0</v>
      </c>
      <c r="H80" s="23">
        <v>0</v>
      </c>
      <c r="I80" s="48">
        <v>1.9E-2</v>
      </c>
      <c r="J80" s="38">
        <v>0</v>
      </c>
      <c r="K80" s="39">
        <v>0</v>
      </c>
      <c r="L80" s="40">
        <v>0</v>
      </c>
      <c r="M80" s="16">
        <v>1195.1881599999999</v>
      </c>
      <c r="N80" s="32">
        <v>34.03</v>
      </c>
      <c r="O80" s="32">
        <v>0.38</v>
      </c>
      <c r="P80" s="41">
        <v>0</v>
      </c>
      <c r="Q80" s="45">
        <f t="shared" si="25"/>
        <v>34073.407786408468</v>
      </c>
    </row>
    <row r="81" spans="1:17" ht="20" customHeight="1">
      <c r="A81" s="5">
        <v>44572</v>
      </c>
      <c r="B81" s="6">
        <v>785</v>
      </c>
      <c r="C81" s="7" t="s">
        <v>85</v>
      </c>
      <c r="D81" s="6">
        <v>66280</v>
      </c>
      <c r="E81" s="8">
        <v>8.8999999999999996E-2</v>
      </c>
      <c r="F81" s="9">
        <f t="shared" si="26"/>
        <v>60381.08</v>
      </c>
      <c r="G81" s="10">
        <v>0</v>
      </c>
      <c r="H81" s="11">
        <v>0</v>
      </c>
      <c r="I81" s="47">
        <v>1.7999999999999999E-2</v>
      </c>
      <c r="J81" s="29">
        <f t="shared" si="27"/>
        <v>0</v>
      </c>
      <c r="K81" s="26">
        <v>0</v>
      </c>
      <c r="L81" s="30">
        <v>0</v>
      </c>
      <c r="M81" s="31">
        <f t="shared" si="28"/>
        <v>1086.8594399999999</v>
      </c>
      <c r="N81" s="32">
        <v>34.03</v>
      </c>
      <c r="O81" s="33">
        <v>0.38</v>
      </c>
      <c r="P81" s="34">
        <f t="shared" si="29"/>
        <v>0</v>
      </c>
      <c r="Q81" s="45">
        <f t="shared" si="25"/>
        <v>30985.083474745563</v>
      </c>
    </row>
    <row r="82" spans="1:17" ht="20" customHeight="1">
      <c r="A82" s="5">
        <v>44576</v>
      </c>
      <c r="B82" s="6">
        <v>743</v>
      </c>
      <c r="C82" s="7" t="s">
        <v>86</v>
      </c>
      <c r="D82" s="6">
        <v>57460</v>
      </c>
      <c r="E82" s="8">
        <v>9.8000000000000004E-2</v>
      </c>
      <c r="F82" s="9">
        <f t="shared" si="26"/>
        <v>51828.92</v>
      </c>
      <c r="G82" s="10">
        <v>0</v>
      </c>
      <c r="H82" s="11">
        <v>0</v>
      </c>
      <c r="I82" s="47">
        <v>1.7999999999999999E-2</v>
      </c>
      <c r="J82" s="29">
        <f t="shared" si="27"/>
        <v>0</v>
      </c>
      <c r="K82" s="26">
        <v>0</v>
      </c>
      <c r="L82" s="30">
        <v>0</v>
      </c>
      <c r="M82" s="31">
        <f t="shared" si="28"/>
        <v>932.92055999999991</v>
      </c>
      <c r="N82" s="32">
        <v>34.03</v>
      </c>
      <c r="O82" s="33">
        <v>0.38</v>
      </c>
      <c r="P82" s="34">
        <f t="shared" si="29"/>
        <v>0</v>
      </c>
      <c r="Q82" s="45">
        <f t="shared" si="25"/>
        <v>26596.467181539476</v>
      </c>
    </row>
    <row r="83" spans="1:17" ht="20" customHeight="1">
      <c r="A83" s="19">
        <v>44566</v>
      </c>
      <c r="B83" s="6">
        <v>3535</v>
      </c>
      <c r="C83" s="7" t="s">
        <v>87</v>
      </c>
      <c r="D83" s="6">
        <v>71780</v>
      </c>
      <c r="E83" s="8">
        <v>8.2000000000000003E-2</v>
      </c>
      <c r="F83" s="9">
        <v>65894.039999999994</v>
      </c>
      <c r="G83" s="10">
        <v>0</v>
      </c>
      <c r="H83" s="11">
        <v>0</v>
      </c>
      <c r="I83" s="47">
        <v>1.7000000000000001E-2</v>
      </c>
      <c r="J83" s="29">
        <v>0</v>
      </c>
      <c r="K83" s="26">
        <v>0</v>
      </c>
      <c r="L83" s="30">
        <v>0</v>
      </c>
      <c r="M83" s="31">
        <v>1120.19868</v>
      </c>
      <c r="N83" s="32">
        <v>34.03</v>
      </c>
      <c r="O83" s="51">
        <v>0.38</v>
      </c>
      <c r="P83" s="34">
        <v>0</v>
      </c>
      <c r="Q83" s="45">
        <f t="shared" si="25"/>
        <v>31935.545969127146</v>
      </c>
    </row>
    <row r="84" spans="1:17" ht="20" customHeight="1">
      <c r="A84" s="19">
        <v>44571</v>
      </c>
      <c r="B84" s="6">
        <v>1239</v>
      </c>
      <c r="C84" s="7" t="s">
        <v>88</v>
      </c>
      <c r="D84" s="6">
        <v>63200</v>
      </c>
      <c r="E84" s="8">
        <v>9.4E-2</v>
      </c>
      <c r="F84" s="9">
        <f t="shared" ref="F84:F87" si="30">D84*(1-E84)</f>
        <v>57259.200000000004</v>
      </c>
      <c r="G84" s="10">
        <v>0</v>
      </c>
      <c r="H84" s="11">
        <v>0</v>
      </c>
      <c r="I84" s="47">
        <v>1.7000000000000001E-2</v>
      </c>
      <c r="J84" s="29">
        <f t="shared" ref="J84:J87" si="31">F84*G84</f>
        <v>0</v>
      </c>
      <c r="K84" s="26">
        <v>0</v>
      </c>
      <c r="L84" s="30">
        <v>0</v>
      </c>
      <c r="M84" s="31">
        <f t="shared" ref="M84:M87" si="32">F84*I84</f>
        <v>973.40640000000019</v>
      </c>
      <c r="N84" s="32">
        <v>34.03</v>
      </c>
      <c r="O84" s="32">
        <v>0.38</v>
      </c>
      <c r="P84" s="34">
        <f t="shared" ref="P84:P87" si="33">F84*G84*K84*L84/100</f>
        <v>0</v>
      </c>
      <c r="Q84" s="45">
        <f t="shared" si="25"/>
        <v>27750.670830858835</v>
      </c>
    </row>
    <row r="85" spans="1:17" ht="20" customHeight="1">
      <c r="A85" s="19">
        <v>44571</v>
      </c>
      <c r="B85" s="6">
        <v>1486</v>
      </c>
      <c r="C85" s="7" t="s">
        <v>89</v>
      </c>
      <c r="D85" s="6">
        <v>72100</v>
      </c>
      <c r="E85" s="8">
        <v>8.8999999999999996E-2</v>
      </c>
      <c r="F85" s="9">
        <f t="shared" si="30"/>
        <v>65683.100000000006</v>
      </c>
      <c r="G85" s="10">
        <v>0</v>
      </c>
      <c r="H85" s="11">
        <v>0</v>
      </c>
      <c r="I85" s="47">
        <v>1.7000000000000001E-2</v>
      </c>
      <c r="J85" s="29">
        <f t="shared" si="31"/>
        <v>0</v>
      </c>
      <c r="K85" s="26">
        <v>0</v>
      </c>
      <c r="L85" s="30">
        <v>0</v>
      </c>
      <c r="M85" s="31">
        <f t="shared" si="32"/>
        <v>1116.6127000000001</v>
      </c>
      <c r="N85" s="32">
        <v>34.03</v>
      </c>
      <c r="O85" s="32">
        <v>0.38</v>
      </c>
      <c r="P85" s="34">
        <f t="shared" si="33"/>
        <v>0</v>
      </c>
      <c r="Q85" s="45">
        <f t="shared" si="25"/>
        <v>31833.313899781762</v>
      </c>
    </row>
    <row r="86" spans="1:17" ht="20" customHeight="1">
      <c r="A86" s="19">
        <v>44591</v>
      </c>
      <c r="B86" s="6">
        <v>3289</v>
      </c>
      <c r="C86" s="7" t="s">
        <v>90</v>
      </c>
      <c r="D86" s="6">
        <v>71420</v>
      </c>
      <c r="E86" s="8">
        <v>8.8999999999999996E-2</v>
      </c>
      <c r="F86" s="9">
        <f t="shared" si="30"/>
        <v>65063.62</v>
      </c>
      <c r="G86" s="10">
        <v>0</v>
      </c>
      <c r="H86" s="11">
        <v>0</v>
      </c>
      <c r="I86" s="47">
        <v>1.7000000000000001E-2</v>
      </c>
      <c r="J86" s="29">
        <f t="shared" si="31"/>
        <v>0</v>
      </c>
      <c r="K86" s="26">
        <v>0</v>
      </c>
      <c r="L86" s="30">
        <v>0</v>
      </c>
      <c r="M86" s="31">
        <f t="shared" si="32"/>
        <v>1106.0815400000001</v>
      </c>
      <c r="N86" s="32">
        <v>34.03</v>
      </c>
      <c r="O86" s="33">
        <v>0.38</v>
      </c>
      <c r="P86" s="34">
        <f t="shared" si="33"/>
        <v>0</v>
      </c>
      <c r="Q86" s="45">
        <f t="shared" si="25"/>
        <v>31533.082922640966</v>
      </c>
    </row>
    <row r="87" spans="1:17" ht="20" customHeight="1">
      <c r="A87" s="19">
        <v>44566</v>
      </c>
      <c r="B87" s="6">
        <v>487</v>
      </c>
      <c r="C87" s="7" t="s">
        <v>91</v>
      </c>
      <c r="D87" s="6">
        <v>75340</v>
      </c>
      <c r="E87" s="8">
        <v>8.5999999999999993E-2</v>
      </c>
      <c r="F87" s="9">
        <f t="shared" si="30"/>
        <v>68860.760000000009</v>
      </c>
      <c r="G87" s="10">
        <v>0</v>
      </c>
      <c r="H87" s="11">
        <v>0</v>
      </c>
      <c r="I87" s="47">
        <v>1.6E-2</v>
      </c>
      <c r="J87" s="29">
        <f t="shared" si="31"/>
        <v>0</v>
      </c>
      <c r="K87" s="26">
        <v>0</v>
      </c>
      <c r="L87" s="30">
        <v>0</v>
      </c>
      <c r="M87" s="31">
        <f t="shared" si="32"/>
        <v>1101.7721600000002</v>
      </c>
      <c r="N87" s="32">
        <v>34.03</v>
      </c>
      <c r="O87" s="33">
        <v>0.38</v>
      </c>
      <c r="P87" s="34">
        <f t="shared" si="33"/>
        <v>0</v>
      </c>
      <c r="Q87" s="45">
        <f t="shared" si="25"/>
        <v>31410.227570688192</v>
      </c>
    </row>
    <row r="88" spans="1:17" ht="20" customHeight="1">
      <c r="A88" s="12">
        <v>44591</v>
      </c>
      <c r="B88" s="20">
        <v>5795</v>
      </c>
      <c r="C88" s="14" t="s">
        <v>92</v>
      </c>
      <c r="D88" s="20">
        <v>73380</v>
      </c>
      <c r="E88" s="21">
        <v>0.13400000000000001</v>
      </c>
      <c r="F88" s="16">
        <v>63547.08</v>
      </c>
      <c r="G88" s="22">
        <v>0</v>
      </c>
      <c r="H88" s="23">
        <v>0</v>
      </c>
      <c r="I88" s="48">
        <v>1.6E-2</v>
      </c>
      <c r="J88" s="38">
        <v>0</v>
      </c>
      <c r="K88" s="39">
        <v>0</v>
      </c>
      <c r="L88" s="40">
        <v>0</v>
      </c>
      <c r="M88" s="16">
        <v>1016.75328</v>
      </c>
      <c r="N88" s="32">
        <v>34.03</v>
      </c>
      <c r="O88" s="32">
        <v>0.38</v>
      </c>
      <c r="P88" s="41">
        <v>0</v>
      </c>
      <c r="Q88" s="45">
        <f t="shared" si="25"/>
        <v>28986.439363328664</v>
      </c>
    </row>
    <row r="89" spans="1:17" ht="20" customHeight="1">
      <c r="A89" s="12">
        <v>44588</v>
      </c>
      <c r="B89" s="20">
        <v>4808</v>
      </c>
      <c r="C89" s="14" t="s">
        <v>93</v>
      </c>
      <c r="D89" s="20">
        <v>80740</v>
      </c>
      <c r="E89" s="21">
        <v>0.161</v>
      </c>
      <c r="F89" s="16">
        <v>67740.86</v>
      </c>
      <c r="G89" s="22">
        <v>0</v>
      </c>
      <c r="H89" s="23">
        <v>0</v>
      </c>
      <c r="I89" s="48">
        <v>1.6E-2</v>
      </c>
      <c r="J89" s="38">
        <v>0</v>
      </c>
      <c r="K89" s="39">
        <v>0</v>
      </c>
      <c r="L89" s="40">
        <v>0</v>
      </c>
      <c r="M89" s="16">
        <v>1083.85376</v>
      </c>
      <c r="N89" s="32">
        <v>34.03</v>
      </c>
      <c r="O89" s="33">
        <v>0.38</v>
      </c>
      <c r="P89" s="41">
        <v>0</v>
      </c>
      <c r="Q89" s="45">
        <f t="shared" si="25"/>
        <v>30899.395075426535</v>
      </c>
    </row>
    <row r="90" spans="1:17" ht="20" customHeight="1">
      <c r="A90" s="19">
        <v>44571</v>
      </c>
      <c r="B90" s="6">
        <v>688</v>
      </c>
      <c r="C90" s="7" t="s">
        <v>94</v>
      </c>
      <c r="D90" s="6">
        <v>58160</v>
      </c>
      <c r="E90" s="8">
        <v>9.4E-2</v>
      </c>
      <c r="F90" s="9">
        <f t="shared" ref="F90:F105" si="34">D90*(1-E90)</f>
        <v>52692.959999999999</v>
      </c>
      <c r="G90" s="10">
        <v>0</v>
      </c>
      <c r="H90" s="11">
        <v>0</v>
      </c>
      <c r="I90" s="47">
        <v>1.4999999999999999E-2</v>
      </c>
      <c r="J90" s="29">
        <f t="shared" ref="J90:J105" si="35">F90*G90</f>
        <v>0</v>
      </c>
      <c r="K90" s="26">
        <v>0</v>
      </c>
      <c r="L90" s="30">
        <v>0</v>
      </c>
      <c r="M90" s="31">
        <f t="shared" ref="M90:M105" si="36">F90*I90</f>
        <v>790.39439999999991</v>
      </c>
      <c r="N90" s="32">
        <v>34.03</v>
      </c>
      <c r="O90" s="32">
        <v>0.38</v>
      </c>
      <c r="P90" s="34">
        <f t="shared" ref="P90:P105" si="37">F90*G90*K90*L90/100</f>
        <v>0</v>
      </c>
      <c r="Q90" s="45">
        <f t="shared" si="25"/>
        <v>22533.214103538015</v>
      </c>
    </row>
    <row r="91" spans="1:17" ht="20" customHeight="1">
      <c r="A91" s="19">
        <v>44571</v>
      </c>
      <c r="B91" s="6">
        <v>1732</v>
      </c>
      <c r="C91" s="7" t="s">
        <v>95</v>
      </c>
      <c r="D91" s="6">
        <v>63420</v>
      </c>
      <c r="E91" s="8">
        <v>8.8999999999999996E-2</v>
      </c>
      <c r="F91" s="9">
        <f t="shared" si="34"/>
        <v>57775.62</v>
      </c>
      <c r="G91" s="10">
        <v>0</v>
      </c>
      <c r="H91" s="11">
        <v>0</v>
      </c>
      <c r="I91" s="47">
        <v>1.4E-2</v>
      </c>
      <c r="J91" s="29">
        <f t="shared" si="35"/>
        <v>0</v>
      </c>
      <c r="K91" s="26">
        <v>0</v>
      </c>
      <c r="L91" s="30">
        <v>0</v>
      </c>
      <c r="M91" s="31">
        <f t="shared" si="36"/>
        <v>808.85868000000005</v>
      </c>
      <c r="N91" s="32">
        <v>34.03</v>
      </c>
      <c r="O91" s="33">
        <v>0.38</v>
      </c>
      <c r="P91" s="34">
        <f t="shared" si="37"/>
        <v>0</v>
      </c>
      <c r="Q91" s="45">
        <f t="shared" si="25"/>
        <v>23059.60899513603</v>
      </c>
    </row>
    <row r="92" spans="1:17" ht="20" customHeight="1">
      <c r="A92" s="19">
        <v>44571</v>
      </c>
      <c r="B92" s="6">
        <v>487</v>
      </c>
      <c r="C92" s="7" t="s">
        <v>96</v>
      </c>
      <c r="D92" s="6">
        <v>74440</v>
      </c>
      <c r="E92" s="8">
        <v>7.3999999999999996E-2</v>
      </c>
      <c r="F92" s="9">
        <f t="shared" si="34"/>
        <v>68931.44</v>
      </c>
      <c r="G92" s="10">
        <v>0</v>
      </c>
      <c r="H92" s="11">
        <v>0</v>
      </c>
      <c r="I92" s="47">
        <v>1.2999999999999999E-2</v>
      </c>
      <c r="J92" s="29">
        <f t="shared" si="35"/>
        <v>0</v>
      </c>
      <c r="K92" s="26">
        <v>0</v>
      </c>
      <c r="L92" s="30">
        <v>0</v>
      </c>
      <c r="M92" s="31">
        <f t="shared" si="36"/>
        <v>896.10871999999995</v>
      </c>
      <c r="N92" s="32">
        <v>34.03</v>
      </c>
      <c r="O92" s="33">
        <v>0.38</v>
      </c>
      <c r="P92" s="34">
        <f t="shared" si="37"/>
        <v>0</v>
      </c>
      <c r="Q92" s="45">
        <f t="shared" si="25"/>
        <v>25547.004948171951</v>
      </c>
    </row>
    <row r="93" spans="1:17" ht="20" customHeight="1">
      <c r="A93" s="19">
        <v>44591</v>
      </c>
      <c r="B93" s="6">
        <v>2318</v>
      </c>
      <c r="C93" s="7" t="s">
        <v>97</v>
      </c>
      <c r="D93" s="6">
        <v>65000</v>
      </c>
      <c r="E93" s="8">
        <v>9.8000000000000004E-2</v>
      </c>
      <c r="F93" s="9">
        <f t="shared" si="34"/>
        <v>58630</v>
      </c>
      <c r="G93" s="10">
        <v>0</v>
      </c>
      <c r="H93" s="11">
        <v>0</v>
      </c>
      <c r="I93" s="47">
        <v>1.2999999999999999E-2</v>
      </c>
      <c r="J93" s="29">
        <f t="shared" si="35"/>
        <v>0</v>
      </c>
      <c r="K93" s="26">
        <v>0</v>
      </c>
      <c r="L93" s="30">
        <v>0</v>
      </c>
      <c r="M93" s="31">
        <f t="shared" si="36"/>
        <v>762.18999999999994</v>
      </c>
      <c r="N93" s="32">
        <v>34.03</v>
      </c>
      <c r="O93" s="51">
        <v>0.38</v>
      </c>
      <c r="P93" s="34">
        <f t="shared" si="37"/>
        <v>0</v>
      </c>
      <c r="Q93" s="45">
        <f t="shared" si="25"/>
        <v>21729.139854198915</v>
      </c>
    </row>
    <row r="94" spans="1:17" ht="20" customHeight="1">
      <c r="A94" s="19">
        <v>44591</v>
      </c>
      <c r="B94" s="6">
        <v>2234</v>
      </c>
      <c r="C94" s="7" t="s">
        <v>98</v>
      </c>
      <c r="D94" s="6">
        <v>58820</v>
      </c>
      <c r="E94" s="8">
        <v>9.7000000000000003E-2</v>
      </c>
      <c r="F94" s="9">
        <f t="shared" si="34"/>
        <v>53114.46</v>
      </c>
      <c r="G94" s="10">
        <v>0</v>
      </c>
      <c r="H94" s="11">
        <v>0</v>
      </c>
      <c r="I94" s="47">
        <v>1.2E-2</v>
      </c>
      <c r="J94" s="29">
        <f t="shared" si="35"/>
        <v>0</v>
      </c>
      <c r="K94" s="26">
        <v>0</v>
      </c>
      <c r="L94" s="30">
        <v>0</v>
      </c>
      <c r="M94" s="31">
        <f t="shared" si="36"/>
        <v>637.37351999999998</v>
      </c>
      <c r="N94" s="32">
        <v>34.03</v>
      </c>
      <c r="O94" s="32">
        <v>0.38</v>
      </c>
      <c r="P94" s="34">
        <f t="shared" si="37"/>
        <v>0</v>
      </c>
      <c r="Q94" s="45">
        <f t="shared" si="25"/>
        <v>18170.768909908358</v>
      </c>
    </row>
    <row r="95" spans="1:17" ht="20" customHeight="1">
      <c r="A95" s="19">
        <v>44571</v>
      </c>
      <c r="B95" s="6">
        <v>252</v>
      </c>
      <c r="C95" s="7" t="s">
        <v>99</v>
      </c>
      <c r="D95" s="6">
        <v>58880</v>
      </c>
      <c r="E95" s="8">
        <v>9.4E-2</v>
      </c>
      <c r="F95" s="9">
        <f t="shared" si="34"/>
        <v>53345.279999999999</v>
      </c>
      <c r="G95" s="10">
        <v>0</v>
      </c>
      <c r="H95" s="11">
        <v>0</v>
      </c>
      <c r="I95" s="47">
        <v>1.0999999999999999E-2</v>
      </c>
      <c r="J95" s="29">
        <f t="shared" si="35"/>
        <v>0</v>
      </c>
      <c r="K95" s="26">
        <v>0</v>
      </c>
      <c r="L95" s="30">
        <v>0</v>
      </c>
      <c r="M95" s="31">
        <f t="shared" si="36"/>
        <v>586.79807999999991</v>
      </c>
      <c r="N95" s="32">
        <v>34.03</v>
      </c>
      <c r="O95" s="32">
        <v>0.38</v>
      </c>
      <c r="P95" s="34">
        <f t="shared" si="37"/>
        <v>0</v>
      </c>
      <c r="Q95" s="45">
        <f t="shared" si="25"/>
        <v>16728.922639362107</v>
      </c>
    </row>
    <row r="96" spans="1:17" ht="20" customHeight="1">
      <c r="A96" s="19">
        <v>44571</v>
      </c>
      <c r="B96" s="6">
        <v>3813</v>
      </c>
      <c r="C96" s="7" t="s">
        <v>100</v>
      </c>
      <c r="D96" s="6">
        <v>74180</v>
      </c>
      <c r="E96" s="8">
        <v>7.4999999999999997E-2</v>
      </c>
      <c r="F96" s="9">
        <f t="shared" si="34"/>
        <v>68616.5</v>
      </c>
      <c r="G96" s="10">
        <v>0</v>
      </c>
      <c r="H96" s="11">
        <v>0</v>
      </c>
      <c r="I96" s="47">
        <v>1.0999999999999999E-2</v>
      </c>
      <c r="J96" s="29">
        <f t="shared" si="35"/>
        <v>0</v>
      </c>
      <c r="K96" s="26">
        <v>0</v>
      </c>
      <c r="L96" s="30">
        <v>0</v>
      </c>
      <c r="M96" s="31">
        <f t="shared" si="36"/>
        <v>754.78149999999994</v>
      </c>
      <c r="N96" s="32">
        <v>34.03</v>
      </c>
      <c r="O96" s="33">
        <v>0.38</v>
      </c>
      <c r="P96" s="34">
        <f t="shared" si="37"/>
        <v>0</v>
      </c>
      <c r="Q96" s="45">
        <f t="shared" si="25"/>
        <v>21517.932238499641</v>
      </c>
    </row>
    <row r="97" spans="1:17" ht="20" customHeight="1">
      <c r="A97" s="19">
        <v>44591</v>
      </c>
      <c r="B97" s="6">
        <v>3566</v>
      </c>
      <c r="C97" s="7" t="s">
        <v>101</v>
      </c>
      <c r="D97" s="6">
        <v>63940</v>
      </c>
      <c r="E97" s="8">
        <v>0.10100000000000001</v>
      </c>
      <c r="F97" s="9">
        <f t="shared" si="34"/>
        <v>57482.060000000005</v>
      </c>
      <c r="G97" s="10">
        <v>0</v>
      </c>
      <c r="H97" s="11">
        <v>0</v>
      </c>
      <c r="I97" s="47">
        <v>1.0999999999999999E-2</v>
      </c>
      <c r="J97" s="29">
        <f t="shared" si="35"/>
        <v>0</v>
      </c>
      <c r="K97" s="26">
        <v>0</v>
      </c>
      <c r="L97" s="30">
        <v>0</v>
      </c>
      <c r="M97" s="31">
        <f t="shared" si="36"/>
        <v>632.30266000000006</v>
      </c>
      <c r="N97" s="32">
        <v>34.03</v>
      </c>
      <c r="O97" s="33">
        <v>0.38</v>
      </c>
      <c r="P97" s="34">
        <f t="shared" si="37"/>
        <v>0</v>
      </c>
      <c r="Q97" s="45">
        <f t="shared" si="25"/>
        <v>18026.204659365761</v>
      </c>
    </row>
    <row r="98" spans="1:17" ht="20" customHeight="1">
      <c r="A98" s="19">
        <v>44591</v>
      </c>
      <c r="B98" s="6">
        <v>3813</v>
      </c>
      <c r="C98" s="7" t="s">
        <v>102</v>
      </c>
      <c r="D98" s="6">
        <v>66160</v>
      </c>
      <c r="E98" s="8">
        <v>0.10100000000000001</v>
      </c>
      <c r="F98" s="9">
        <f t="shared" si="34"/>
        <v>59477.840000000004</v>
      </c>
      <c r="G98" s="10">
        <v>0</v>
      </c>
      <c r="H98" s="11">
        <v>0</v>
      </c>
      <c r="I98" s="47">
        <v>1.0999999999999999E-2</v>
      </c>
      <c r="J98" s="29">
        <f t="shared" si="35"/>
        <v>0</v>
      </c>
      <c r="K98" s="26">
        <v>0</v>
      </c>
      <c r="L98" s="30">
        <v>0</v>
      </c>
      <c r="M98" s="31">
        <f t="shared" si="36"/>
        <v>654.25624000000005</v>
      </c>
      <c r="N98" s="32">
        <v>34.03</v>
      </c>
      <c r="O98" s="32">
        <v>0.38</v>
      </c>
      <c r="P98" s="34">
        <f t="shared" si="37"/>
        <v>0</v>
      </c>
      <c r="Q98" s="45">
        <f t="shared" si="25"/>
        <v>18652.075387294943</v>
      </c>
    </row>
    <row r="99" spans="1:17" ht="20" customHeight="1">
      <c r="A99" s="19">
        <v>44591</v>
      </c>
      <c r="B99" s="6">
        <v>9816</v>
      </c>
      <c r="C99" s="7" t="s">
        <v>103</v>
      </c>
      <c r="D99" s="6">
        <v>67220</v>
      </c>
      <c r="E99" s="8">
        <v>9.5000000000000001E-2</v>
      </c>
      <c r="F99" s="9">
        <f t="shared" si="34"/>
        <v>60834.1</v>
      </c>
      <c r="G99" s="10">
        <v>0</v>
      </c>
      <c r="H99" s="11">
        <v>0</v>
      </c>
      <c r="I99" s="47">
        <v>1.0999999999999999E-2</v>
      </c>
      <c r="J99" s="29">
        <f t="shared" si="35"/>
        <v>0</v>
      </c>
      <c r="K99" s="26">
        <v>0</v>
      </c>
      <c r="L99" s="30">
        <v>0</v>
      </c>
      <c r="M99" s="31">
        <f t="shared" si="36"/>
        <v>669.17509999999993</v>
      </c>
      <c r="N99" s="32">
        <v>34.03</v>
      </c>
      <c r="O99" s="33">
        <v>0.38</v>
      </c>
      <c r="P99" s="34">
        <f t="shared" si="37"/>
        <v>0</v>
      </c>
      <c r="Q99" s="45">
        <f t="shared" si="25"/>
        <v>19077.394527411205</v>
      </c>
    </row>
    <row r="100" spans="1:17" ht="20" customHeight="1">
      <c r="A100" s="19">
        <v>44591</v>
      </c>
      <c r="B100" s="6">
        <v>1732</v>
      </c>
      <c r="C100" s="7" t="s">
        <v>104</v>
      </c>
      <c r="D100" s="6">
        <v>66580</v>
      </c>
      <c r="E100" s="8">
        <v>0.10199999999999999</v>
      </c>
      <c r="F100" s="9">
        <f t="shared" si="34"/>
        <v>59788.840000000004</v>
      </c>
      <c r="G100" s="10">
        <v>0</v>
      </c>
      <c r="H100" s="11">
        <v>0</v>
      </c>
      <c r="I100" s="47">
        <v>1.0999999999999999E-2</v>
      </c>
      <c r="J100" s="29">
        <f t="shared" si="35"/>
        <v>0</v>
      </c>
      <c r="K100" s="26">
        <v>0</v>
      </c>
      <c r="L100" s="30">
        <v>0</v>
      </c>
      <c r="M100" s="31">
        <f t="shared" si="36"/>
        <v>657.67723999999998</v>
      </c>
      <c r="N100" s="32">
        <v>34.03</v>
      </c>
      <c r="O100" s="32">
        <v>0.38</v>
      </c>
      <c r="P100" s="34">
        <f t="shared" si="37"/>
        <v>0</v>
      </c>
      <c r="Q100" s="45">
        <f t="shared" si="25"/>
        <v>18749.60407101057</v>
      </c>
    </row>
    <row r="101" spans="1:17" ht="20" customHeight="1">
      <c r="A101" s="19">
        <v>44591</v>
      </c>
      <c r="B101" s="6">
        <v>743</v>
      </c>
      <c r="C101" s="7" t="s">
        <v>105</v>
      </c>
      <c r="D101" s="6">
        <v>61600</v>
      </c>
      <c r="E101" s="8">
        <v>9.6000000000000002E-2</v>
      </c>
      <c r="F101" s="9">
        <f t="shared" si="34"/>
        <v>55686.400000000001</v>
      </c>
      <c r="G101" s="10">
        <v>0</v>
      </c>
      <c r="H101" s="11">
        <v>0</v>
      </c>
      <c r="I101" s="47">
        <v>1.0999999999999999E-2</v>
      </c>
      <c r="J101" s="29">
        <f t="shared" si="35"/>
        <v>0</v>
      </c>
      <c r="K101" s="26">
        <v>0</v>
      </c>
      <c r="L101" s="30">
        <v>0</v>
      </c>
      <c r="M101" s="31">
        <f t="shared" si="36"/>
        <v>612.55039999999997</v>
      </c>
      <c r="N101" s="32">
        <v>34.03</v>
      </c>
      <c r="O101" s="33">
        <v>0.38</v>
      </c>
      <c r="P101" s="34">
        <f t="shared" si="37"/>
        <v>0</v>
      </c>
      <c r="Q101" s="45">
        <f t="shared" si="25"/>
        <v>17463.090973832626</v>
      </c>
    </row>
    <row r="102" spans="1:17" ht="20" customHeight="1">
      <c r="A102" s="19">
        <v>44591</v>
      </c>
      <c r="B102" s="6">
        <v>1818</v>
      </c>
      <c r="C102" s="7" t="s">
        <v>106</v>
      </c>
      <c r="D102" s="6">
        <v>66220</v>
      </c>
      <c r="E102" s="8">
        <v>0.10299999999999999</v>
      </c>
      <c r="F102" s="9">
        <f t="shared" si="34"/>
        <v>59399.340000000004</v>
      </c>
      <c r="G102" s="10">
        <v>0</v>
      </c>
      <c r="H102" s="11">
        <v>0</v>
      </c>
      <c r="I102" s="47">
        <v>1.0999999999999999E-2</v>
      </c>
      <c r="J102" s="29">
        <f t="shared" si="35"/>
        <v>0</v>
      </c>
      <c r="K102" s="26">
        <v>0</v>
      </c>
      <c r="L102" s="30">
        <v>0</v>
      </c>
      <c r="M102" s="31">
        <f t="shared" si="36"/>
        <v>653.39274</v>
      </c>
      <c r="N102" s="32">
        <v>34.03</v>
      </c>
      <c r="O102" s="33">
        <v>0.38</v>
      </c>
      <c r="P102" s="34">
        <f t="shared" si="37"/>
        <v>0</v>
      </c>
      <c r="Q102" s="45">
        <f t="shared" si="25"/>
        <v>18627.458018575722</v>
      </c>
    </row>
    <row r="103" spans="1:17" ht="20" customHeight="1">
      <c r="A103" s="19">
        <v>44591</v>
      </c>
      <c r="B103" s="6">
        <v>785</v>
      </c>
      <c r="C103" s="7" t="s">
        <v>107</v>
      </c>
      <c r="D103" s="6">
        <v>65200</v>
      </c>
      <c r="E103" s="8">
        <v>0.1</v>
      </c>
      <c r="F103" s="9">
        <f t="shared" si="34"/>
        <v>58680</v>
      </c>
      <c r="G103" s="10">
        <v>0</v>
      </c>
      <c r="H103" s="11">
        <v>0</v>
      </c>
      <c r="I103" s="47">
        <v>1.0999999999999999E-2</v>
      </c>
      <c r="J103" s="29">
        <f t="shared" si="35"/>
        <v>0</v>
      </c>
      <c r="K103" s="26">
        <v>0</v>
      </c>
      <c r="L103" s="30">
        <v>0</v>
      </c>
      <c r="M103" s="31">
        <f t="shared" si="36"/>
        <v>645.48</v>
      </c>
      <c r="N103" s="32">
        <v>34.03</v>
      </c>
      <c r="O103" s="51">
        <v>0.38</v>
      </c>
      <c r="P103" s="34">
        <f t="shared" si="37"/>
        <v>0</v>
      </c>
      <c r="Q103" s="45">
        <f t="shared" si="25"/>
        <v>18401.875113932641</v>
      </c>
    </row>
    <row r="104" spans="1:17" ht="20" customHeight="1">
      <c r="A104" s="19">
        <v>44592</v>
      </c>
      <c r="B104" s="6">
        <v>1209</v>
      </c>
      <c r="C104" s="7" t="s">
        <v>108</v>
      </c>
      <c r="D104" s="6">
        <v>60760</v>
      </c>
      <c r="E104" s="8">
        <v>0.10299999999999999</v>
      </c>
      <c r="F104" s="9">
        <f t="shared" si="34"/>
        <v>54501.72</v>
      </c>
      <c r="G104" s="10">
        <v>0</v>
      </c>
      <c r="H104" s="11">
        <v>0</v>
      </c>
      <c r="I104" s="11">
        <v>1.0999999999999999E-2</v>
      </c>
      <c r="J104" s="29">
        <f t="shared" si="35"/>
        <v>0</v>
      </c>
      <c r="K104" s="26">
        <v>0</v>
      </c>
      <c r="L104" s="30">
        <v>0</v>
      </c>
      <c r="M104" s="31">
        <f t="shared" si="36"/>
        <v>599.51891999999998</v>
      </c>
      <c r="N104" s="32">
        <v>34.03</v>
      </c>
      <c r="O104" s="32">
        <v>0.38</v>
      </c>
      <c r="P104" s="34">
        <f t="shared" si="37"/>
        <v>0</v>
      </c>
      <c r="Q104" s="45">
        <f t="shared" si="25"/>
        <v>17091.578816198446</v>
      </c>
    </row>
    <row r="105" spans="1:17" ht="20" customHeight="1">
      <c r="A105" s="19">
        <v>44571</v>
      </c>
      <c r="B105" s="6">
        <v>1818</v>
      </c>
      <c r="C105" s="7" t="s">
        <v>109</v>
      </c>
      <c r="D105" s="6">
        <v>68580</v>
      </c>
      <c r="E105" s="8">
        <v>0.104</v>
      </c>
      <c r="F105" s="9">
        <f t="shared" si="34"/>
        <v>61447.68</v>
      </c>
      <c r="G105" s="10">
        <v>0</v>
      </c>
      <c r="H105" s="11">
        <v>0</v>
      </c>
      <c r="I105" s="49">
        <v>8.9999999999999993E-3</v>
      </c>
      <c r="J105" s="29">
        <f t="shared" si="35"/>
        <v>0</v>
      </c>
      <c r="K105" s="26">
        <v>0</v>
      </c>
      <c r="L105" s="30">
        <v>0</v>
      </c>
      <c r="M105" s="31">
        <f t="shared" si="36"/>
        <v>553.02911999999992</v>
      </c>
      <c r="N105" s="32">
        <v>34.03</v>
      </c>
      <c r="O105" s="32">
        <v>0.38</v>
      </c>
      <c r="P105" s="34">
        <f t="shared" si="37"/>
        <v>0</v>
      </c>
      <c r="Q105" s="45">
        <f t="shared" si="25"/>
        <v>15766.209333531739</v>
      </c>
    </row>
    <row r="106" spans="1:17" ht="16">
      <c r="F106">
        <f>SUM(F38:F105)</f>
        <v>4079742.0000000009</v>
      </c>
      <c r="I106">
        <f>M106/F106</f>
        <v>2.0042231611704847E-2</v>
      </c>
      <c r="M106">
        <f>SUM(M38:M105)</f>
        <v>81767.134079999974</v>
      </c>
      <c r="Q106" s="46">
        <f>SUM(Q38:Q105)</f>
        <v>2331084.7582641519</v>
      </c>
    </row>
    <row r="109" spans="1:17">
      <c r="Q109">
        <f>Q106+Q33+Q12+Q4</f>
        <v>3996144.214599811</v>
      </c>
    </row>
  </sheetData>
  <sortState xmlns:xlrd2="http://schemas.microsoft.com/office/spreadsheetml/2017/richdata2" ref="A2:Q94">
    <sortCondition descending="1" ref="I2"/>
  </sortState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"/>
  <sheetViews>
    <sheetView workbookViewId="0">
      <selection activeCell="S9" sqref="S9"/>
    </sheetView>
  </sheetViews>
  <sheetFormatPr baseColWidth="10" defaultColWidth="9" defaultRowHeight="14"/>
  <cols>
    <col min="6" max="6" width="11.5"/>
    <col min="9" max="9" width="12.6640625"/>
    <col min="13" max="13" width="12.6640625"/>
    <col min="17" max="17" width="12.6640625"/>
  </cols>
  <sheetData>
    <row r="1" spans="1:17" ht="3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6" t="s">
        <v>10</v>
      </c>
      <c r="L1" s="2" t="s">
        <v>11</v>
      </c>
      <c r="M1" s="2" t="s">
        <v>12</v>
      </c>
      <c r="N1" s="27" t="s">
        <v>13</v>
      </c>
      <c r="O1" s="27" t="s">
        <v>14</v>
      </c>
      <c r="P1" s="28" t="s">
        <v>15</v>
      </c>
      <c r="Q1" s="2" t="s">
        <v>16</v>
      </c>
    </row>
    <row r="2" spans="1:17" ht="20" customHeight="1">
      <c r="A2" s="5">
        <v>44572</v>
      </c>
      <c r="B2" s="6">
        <v>2731</v>
      </c>
      <c r="C2" s="7" t="s">
        <v>17</v>
      </c>
      <c r="D2" s="6">
        <v>63960</v>
      </c>
      <c r="E2" s="8">
        <v>7.9000000000000001E-2</v>
      </c>
      <c r="F2" s="9">
        <f>D2*(1-E2)</f>
        <v>58907.16</v>
      </c>
      <c r="G2" s="10">
        <v>0</v>
      </c>
      <c r="H2" s="11">
        <v>0</v>
      </c>
      <c r="I2" s="11">
        <v>5.8000000000000003E-2</v>
      </c>
      <c r="J2" s="29">
        <f>F2*G2</f>
        <v>0</v>
      </c>
      <c r="K2" s="26">
        <v>0</v>
      </c>
      <c r="L2" s="30">
        <v>0</v>
      </c>
      <c r="M2" s="31">
        <f>F2*I2</f>
        <v>3416.6152800000004</v>
      </c>
      <c r="N2" s="32">
        <v>34.03</v>
      </c>
      <c r="O2" s="33">
        <v>0.42</v>
      </c>
      <c r="P2" s="34">
        <f>F2*G2*K2*L2/100</f>
        <v>0</v>
      </c>
      <c r="Q2" s="45">
        <f>M2*O2*N2*2.20462</f>
        <v>107656.69950988689</v>
      </c>
    </row>
    <row r="3" spans="1:17" ht="20" customHeight="1">
      <c r="A3" s="12">
        <v>44566</v>
      </c>
      <c r="B3" s="13">
        <v>2971</v>
      </c>
      <c r="C3" s="14" t="s">
        <v>18</v>
      </c>
      <c r="D3" s="13">
        <v>72500</v>
      </c>
      <c r="E3" s="15">
        <v>0.123</v>
      </c>
      <c r="F3" s="16">
        <v>63582</v>
      </c>
      <c r="G3" s="17"/>
      <c r="H3" s="17"/>
      <c r="I3" s="25">
        <v>4.3999999999999997E-2</v>
      </c>
      <c r="J3" s="17"/>
      <c r="K3" s="35"/>
      <c r="L3" s="17"/>
      <c r="M3" s="36">
        <f>F3*I3</f>
        <v>2797.6079999999997</v>
      </c>
      <c r="N3" s="32">
        <v>34.03</v>
      </c>
      <c r="O3" s="32">
        <v>0.42</v>
      </c>
      <c r="P3" s="17"/>
      <c r="Q3" s="45">
        <f t="shared" ref="Q3:Q14" si="0">M3*O3*N3*2.20462</f>
        <v>88151.933747265692</v>
      </c>
    </row>
    <row r="4" spans="1:17" ht="20" customHeight="1">
      <c r="A4" s="18">
        <v>44575</v>
      </c>
      <c r="B4" s="13">
        <v>2970</v>
      </c>
      <c r="C4" s="14" t="s">
        <v>19</v>
      </c>
      <c r="D4" s="13">
        <v>72080</v>
      </c>
      <c r="E4" s="15">
        <v>0.13800000000000001</v>
      </c>
      <c r="F4" s="16">
        <v>62132</v>
      </c>
      <c r="G4" s="17"/>
      <c r="H4" s="17"/>
      <c r="I4" s="25">
        <v>4.2000000000000003E-2</v>
      </c>
      <c r="J4" s="17"/>
      <c r="K4" s="35"/>
      <c r="L4" s="17"/>
      <c r="M4" s="36">
        <f t="shared" ref="M4:M9" si="1">F4*I4</f>
        <v>2609.5440000000003</v>
      </c>
      <c r="N4" s="32">
        <v>34.03</v>
      </c>
      <c r="O4" s="32">
        <v>0.42</v>
      </c>
      <c r="P4" s="17"/>
      <c r="Q4" s="45">
        <f t="shared" si="0"/>
        <v>82226.083782493733</v>
      </c>
    </row>
    <row r="5" spans="1:17" ht="20" customHeight="1">
      <c r="A5" s="5">
        <v>44576</v>
      </c>
      <c r="B5" s="6">
        <v>1722</v>
      </c>
      <c r="C5" s="7" t="s">
        <v>20</v>
      </c>
      <c r="D5" s="6">
        <v>72800</v>
      </c>
      <c r="E5" s="8">
        <v>0.10100000000000001</v>
      </c>
      <c r="F5" s="9">
        <f t="shared" ref="F5:F7" si="2">D5*(1-E5)</f>
        <v>65447.200000000004</v>
      </c>
      <c r="G5" s="10">
        <v>0</v>
      </c>
      <c r="H5" s="11">
        <v>0</v>
      </c>
      <c r="I5" s="11">
        <v>4.1000000000000002E-2</v>
      </c>
      <c r="J5" s="29">
        <f t="shared" ref="J5:J7" si="3">F5*G5</f>
        <v>0</v>
      </c>
      <c r="K5" s="26">
        <v>0</v>
      </c>
      <c r="L5" s="30">
        <v>0</v>
      </c>
      <c r="M5" s="31">
        <f t="shared" si="1"/>
        <v>2683.3352000000004</v>
      </c>
      <c r="N5" s="32">
        <v>34.03</v>
      </c>
      <c r="O5" s="33">
        <v>0.42</v>
      </c>
      <c r="P5" s="34">
        <f>F5*G5*K5*L5/100</f>
        <v>0</v>
      </c>
      <c r="Q5" s="45">
        <f t="shared" si="0"/>
        <v>84551.226180403391</v>
      </c>
    </row>
    <row r="6" spans="1:17" ht="20" customHeight="1">
      <c r="A6" s="19">
        <v>44569</v>
      </c>
      <c r="B6" s="6">
        <v>4181</v>
      </c>
      <c r="C6" s="7" t="s">
        <v>21</v>
      </c>
      <c r="D6" s="6">
        <v>59640</v>
      </c>
      <c r="E6" s="8">
        <v>8.4000000000000005E-2</v>
      </c>
      <c r="F6" s="9">
        <f t="shared" si="2"/>
        <v>54630.240000000005</v>
      </c>
      <c r="G6" s="10">
        <v>0</v>
      </c>
      <c r="H6" s="11">
        <v>0</v>
      </c>
      <c r="I6" s="11">
        <v>0.04</v>
      </c>
      <c r="J6" s="29">
        <f t="shared" si="3"/>
        <v>0</v>
      </c>
      <c r="K6" s="26">
        <v>0</v>
      </c>
      <c r="L6" s="30">
        <v>0</v>
      </c>
      <c r="M6" s="31">
        <f t="shared" si="1"/>
        <v>2185.2096000000001</v>
      </c>
      <c r="N6" s="32">
        <v>34.03</v>
      </c>
      <c r="O6" s="32">
        <v>0.42</v>
      </c>
      <c r="P6" s="34">
        <f>F6*15/1000</f>
        <v>819.45360000000005</v>
      </c>
      <c r="Q6" s="45">
        <f t="shared" si="0"/>
        <v>68855.412153199795</v>
      </c>
    </row>
    <row r="7" spans="1:17" ht="20" customHeight="1">
      <c r="A7" s="5">
        <v>44576</v>
      </c>
      <c r="B7" s="6">
        <v>4184</v>
      </c>
      <c r="C7" s="7" t="s">
        <v>22</v>
      </c>
      <c r="D7" s="6">
        <v>63240</v>
      </c>
      <c r="E7" s="8">
        <v>9.9000000000000005E-2</v>
      </c>
      <c r="F7" s="9">
        <f t="shared" si="2"/>
        <v>56979.24</v>
      </c>
      <c r="G7" s="10">
        <v>0</v>
      </c>
      <c r="H7" s="11">
        <v>0</v>
      </c>
      <c r="I7" s="11">
        <v>0.04</v>
      </c>
      <c r="J7" s="29">
        <f t="shared" si="3"/>
        <v>0</v>
      </c>
      <c r="K7" s="26">
        <v>0</v>
      </c>
      <c r="L7" s="30">
        <v>0</v>
      </c>
      <c r="M7" s="31">
        <f t="shared" si="1"/>
        <v>2279.1696000000002</v>
      </c>
      <c r="N7" s="32">
        <v>34.03</v>
      </c>
      <c r="O7" s="32">
        <v>0.42</v>
      </c>
      <c r="P7" s="34">
        <f>F7*G7*K7*L7/100</f>
        <v>0</v>
      </c>
      <c r="Q7" s="45">
        <f t="shared" si="0"/>
        <v>71816.068433455323</v>
      </c>
    </row>
    <row r="8" spans="1:17" ht="20" customHeight="1">
      <c r="A8" s="18">
        <v>44572</v>
      </c>
      <c r="B8" s="13">
        <v>2966</v>
      </c>
      <c r="C8" s="14" t="s">
        <v>23</v>
      </c>
      <c r="D8" s="13">
        <v>71420</v>
      </c>
      <c r="E8" s="15">
        <v>0.13100000000000001</v>
      </c>
      <c r="F8" s="16">
        <v>62063</v>
      </c>
      <c r="G8" s="17"/>
      <c r="H8" s="17"/>
      <c r="I8" s="25">
        <v>3.9E-2</v>
      </c>
      <c r="J8" s="17"/>
      <c r="K8" s="35"/>
      <c r="L8" s="17"/>
      <c r="M8" s="36">
        <f t="shared" si="1"/>
        <v>2420.4569999999999</v>
      </c>
      <c r="N8" s="32">
        <v>34.03</v>
      </c>
      <c r="O8" s="33">
        <v>0.42</v>
      </c>
      <c r="P8" s="17"/>
      <c r="Q8" s="45">
        <f t="shared" si="0"/>
        <v>76267.999341618066</v>
      </c>
    </row>
    <row r="9" spans="1:17" ht="20" customHeight="1">
      <c r="A9" s="18">
        <v>44579</v>
      </c>
      <c r="B9" s="13">
        <v>2961</v>
      </c>
      <c r="C9" s="14" t="s">
        <v>24</v>
      </c>
      <c r="D9" s="13">
        <v>71300</v>
      </c>
      <c r="E9" s="15">
        <v>0.13400000000000001</v>
      </c>
      <c r="F9" s="16">
        <v>61745</v>
      </c>
      <c r="G9" s="17"/>
      <c r="H9" s="17"/>
      <c r="I9" s="25">
        <v>3.7999999999999999E-2</v>
      </c>
      <c r="J9" s="17"/>
      <c r="K9" s="37"/>
      <c r="L9" s="17"/>
      <c r="M9" s="36">
        <f t="shared" si="1"/>
        <v>2346.31</v>
      </c>
      <c r="N9" s="32">
        <v>34.03</v>
      </c>
      <c r="O9" s="32">
        <v>0.42</v>
      </c>
      <c r="P9" s="17"/>
      <c r="Q9" s="45">
        <f t="shared" si="0"/>
        <v>73931.645774013727</v>
      </c>
    </row>
    <row r="10" spans="1:17" ht="20" customHeight="1">
      <c r="A10" s="18">
        <v>44586</v>
      </c>
      <c r="B10" s="13">
        <v>2975</v>
      </c>
      <c r="C10" s="14" t="s">
        <v>25</v>
      </c>
      <c r="D10" s="13">
        <v>72660</v>
      </c>
      <c r="E10" s="15">
        <v>0.14299999999999999</v>
      </c>
      <c r="F10" s="16">
        <v>62269</v>
      </c>
      <c r="G10" s="17"/>
      <c r="H10" s="17"/>
      <c r="I10" s="25">
        <v>3.6999999999999998E-2</v>
      </c>
      <c r="J10" s="17"/>
      <c r="K10" s="35"/>
      <c r="L10" s="17"/>
      <c r="M10" s="36">
        <f>F10*I10</f>
        <v>2303.953</v>
      </c>
      <c r="N10" s="32">
        <v>34.03</v>
      </c>
      <c r="O10" s="32">
        <v>0.42</v>
      </c>
      <c r="P10" s="17"/>
      <c r="Q10" s="45">
        <f t="shared" si="0"/>
        <v>72596.987216512833</v>
      </c>
    </row>
    <row r="11" spans="1:17" ht="20" customHeight="1">
      <c r="A11" s="19">
        <v>44569</v>
      </c>
      <c r="B11" s="6">
        <v>3841</v>
      </c>
      <c r="C11" s="7" t="s">
        <v>26</v>
      </c>
      <c r="D11" s="6">
        <v>69080</v>
      </c>
      <c r="E11" s="8">
        <v>6.7000000000000004E-2</v>
      </c>
      <c r="F11" s="9">
        <f>D11*(1-E11)</f>
        <v>64451.640000000007</v>
      </c>
      <c r="G11" s="10">
        <v>0</v>
      </c>
      <c r="H11" s="11">
        <v>0</v>
      </c>
      <c r="I11" s="11">
        <v>3.6999999999999998E-2</v>
      </c>
      <c r="J11" s="29">
        <f>F11*G11</f>
        <v>0</v>
      </c>
      <c r="K11" s="26">
        <v>0</v>
      </c>
      <c r="L11" s="30">
        <v>0</v>
      </c>
      <c r="M11" s="31">
        <f>F11*I11</f>
        <v>2384.7106800000001</v>
      </c>
      <c r="N11" s="32">
        <v>34.03</v>
      </c>
      <c r="O11" s="33">
        <v>0.42</v>
      </c>
      <c r="P11" s="34">
        <f>F11*15/1000</f>
        <v>966.77460000000008</v>
      </c>
      <c r="Q11" s="45">
        <f t="shared" si="0"/>
        <v>75141.641670225741</v>
      </c>
    </row>
    <row r="12" spans="1:17" ht="20" customHeight="1">
      <c r="A12" s="19">
        <v>44570</v>
      </c>
      <c r="B12" s="6">
        <v>3535</v>
      </c>
      <c r="C12" s="7" t="s">
        <v>27</v>
      </c>
      <c r="D12" s="6">
        <v>69140</v>
      </c>
      <c r="E12" s="8">
        <v>9.9000000000000005E-2</v>
      </c>
      <c r="F12" s="9">
        <f>D12*(1-E12)</f>
        <v>62295.14</v>
      </c>
      <c r="G12" s="10">
        <v>0</v>
      </c>
      <c r="H12" s="11">
        <v>0</v>
      </c>
      <c r="I12" s="11">
        <v>3.6999999999999998E-2</v>
      </c>
      <c r="J12" s="29">
        <f>F12*G12</f>
        <v>0</v>
      </c>
      <c r="K12" s="26">
        <v>0</v>
      </c>
      <c r="L12" s="30">
        <v>0</v>
      </c>
      <c r="M12" s="31">
        <f>F12*I12</f>
        <v>2304.9201800000001</v>
      </c>
      <c r="N12" s="32">
        <v>34.03</v>
      </c>
      <c r="O12" s="32">
        <v>0.42</v>
      </c>
      <c r="P12" s="34">
        <f>F12*G12*K12*L12/100</f>
        <v>0</v>
      </c>
      <c r="Q12" s="45">
        <f t="shared" si="0"/>
        <v>72627.46281827036</v>
      </c>
    </row>
    <row r="13" spans="1:17" ht="16">
      <c r="A13" s="12">
        <v>44590</v>
      </c>
      <c r="B13" s="20">
        <v>6804</v>
      </c>
      <c r="C13" s="14" t="s">
        <v>31</v>
      </c>
      <c r="D13" s="20">
        <v>68380</v>
      </c>
      <c r="E13" s="21">
        <v>5.3999999999999999E-2</v>
      </c>
      <c r="F13" s="16">
        <v>64687.48</v>
      </c>
      <c r="G13" s="22">
        <v>0</v>
      </c>
      <c r="H13" s="23">
        <v>0</v>
      </c>
      <c r="I13" s="23">
        <v>3.4000000000000002E-2</v>
      </c>
      <c r="J13" s="38">
        <v>0</v>
      </c>
      <c r="K13" s="39">
        <v>0</v>
      </c>
      <c r="L13" s="40">
        <v>0</v>
      </c>
      <c r="M13" s="16">
        <v>2199.3743199999999</v>
      </c>
      <c r="N13" s="32">
        <v>34.03</v>
      </c>
      <c r="O13" s="32">
        <v>0.42</v>
      </c>
      <c r="P13" s="41">
        <v>0</v>
      </c>
      <c r="Q13" s="45">
        <f t="shared" si="0"/>
        <v>69301.738964886259</v>
      </c>
    </row>
    <row r="14" spans="1:17" ht="16">
      <c r="A14" s="19">
        <v>44570</v>
      </c>
      <c r="B14" s="6">
        <v>787</v>
      </c>
      <c r="C14" s="7" t="s">
        <v>29</v>
      </c>
      <c r="D14" s="6">
        <v>69380</v>
      </c>
      <c r="E14" s="8">
        <v>8.8999999999999996E-2</v>
      </c>
      <c r="F14" s="9">
        <f>D14*(1-E14)</f>
        <v>63205.18</v>
      </c>
      <c r="G14" s="10">
        <v>0</v>
      </c>
      <c r="H14" s="11">
        <v>0</v>
      </c>
      <c r="I14" s="11">
        <v>3.5000000000000003E-2</v>
      </c>
      <c r="J14" s="29">
        <f>F14*G14</f>
        <v>0</v>
      </c>
      <c r="K14" s="26">
        <v>0</v>
      </c>
      <c r="L14" s="30">
        <v>0</v>
      </c>
      <c r="M14" s="31">
        <f>F14*I14</f>
        <v>2212.1813000000002</v>
      </c>
      <c r="N14" s="32">
        <v>34.03</v>
      </c>
      <c r="O14" s="33">
        <v>0.42</v>
      </c>
      <c r="P14" s="34">
        <f>F14*G14*K14*L14/100</f>
        <v>0</v>
      </c>
      <c r="Q14" s="45">
        <f t="shared" si="0"/>
        <v>69705.283726147522</v>
      </c>
    </row>
    <row r="15" spans="1:17" ht="16">
      <c r="F15">
        <f>SUM(F2:F14)</f>
        <v>802394.28000000014</v>
      </c>
      <c r="I15">
        <f>M15/F15</f>
        <v>4.0059343593526114E-2</v>
      </c>
      <c r="M15">
        <f>SUM(M2:M14)</f>
        <v>32143.388160000002</v>
      </c>
      <c r="Q15" s="46">
        <f>SUM(Q2:Q14)</f>
        <v>1012830.1833183792</v>
      </c>
    </row>
    <row r="16" spans="1:17" ht="20" customHeight="1"/>
    <row r="17" spans="1:17" ht="20" customHeight="1"/>
    <row r="18" spans="1:17" ht="20" customHeight="1">
      <c r="A18" s="19">
        <v>44569</v>
      </c>
      <c r="B18" s="6">
        <v>688</v>
      </c>
      <c r="C18" s="7" t="s">
        <v>28</v>
      </c>
      <c r="D18" s="6">
        <v>58300</v>
      </c>
      <c r="E18" s="8">
        <v>8.4000000000000005E-2</v>
      </c>
      <c r="F18" s="9">
        <f>D18*(1-E18)</f>
        <v>53402.8</v>
      </c>
      <c r="G18" s="10">
        <v>0</v>
      </c>
      <c r="H18" s="11">
        <v>0</v>
      </c>
      <c r="I18" s="11">
        <v>3.5999999999999997E-2</v>
      </c>
      <c r="J18" s="29">
        <f>F18*G18</f>
        <v>0</v>
      </c>
      <c r="K18" s="26">
        <v>0</v>
      </c>
      <c r="L18" s="30">
        <v>0</v>
      </c>
      <c r="M18" s="31">
        <f>F18*I18</f>
        <v>1922.5008</v>
      </c>
      <c r="N18" s="32">
        <v>34.03</v>
      </c>
      <c r="O18" s="33">
        <v>0.4</v>
      </c>
      <c r="P18" s="34">
        <f>F18*15/1000</f>
        <v>801.04200000000003</v>
      </c>
      <c r="Q18" s="45">
        <f>M18*O18*N18*2.20462</f>
        <v>57692.879110829956</v>
      </c>
    </row>
    <row r="19" spans="1:17" ht="20" customHeight="1">
      <c r="A19" s="19">
        <v>44570</v>
      </c>
      <c r="B19" s="6">
        <v>785</v>
      </c>
      <c r="C19" s="7" t="s">
        <v>30</v>
      </c>
      <c r="D19" s="6">
        <v>68580</v>
      </c>
      <c r="E19" s="8">
        <v>9.5000000000000001E-2</v>
      </c>
      <c r="F19" s="9">
        <f>D19*(1-E19)</f>
        <v>62064.9</v>
      </c>
      <c r="G19" s="10">
        <v>0</v>
      </c>
      <c r="H19" s="11">
        <v>0</v>
      </c>
      <c r="I19" s="11">
        <v>3.4000000000000002E-2</v>
      </c>
      <c r="J19" s="29">
        <f>F19*G19</f>
        <v>0</v>
      </c>
      <c r="K19" s="26">
        <v>0</v>
      </c>
      <c r="L19" s="30">
        <v>0</v>
      </c>
      <c r="M19" s="31">
        <f>F19*I19</f>
        <v>2110.2066</v>
      </c>
      <c r="N19" s="32">
        <v>34.03</v>
      </c>
      <c r="O19" s="33">
        <v>0.4</v>
      </c>
      <c r="P19" s="34">
        <f>F19*G19*K19*L19/100</f>
        <v>0</v>
      </c>
      <c r="Q19" s="45">
        <f t="shared" ref="Q19:Q29" si="4">M19*O19*N19*2.20462</f>
        <v>63325.796417185105</v>
      </c>
    </row>
    <row r="20" spans="1:17" ht="20" customHeight="1">
      <c r="A20" s="19">
        <v>44571</v>
      </c>
      <c r="B20" s="6">
        <v>7603</v>
      </c>
      <c r="C20" s="7" t="s">
        <v>32</v>
      </c>
      <c r="D20" s="6">
        <v>70440</v>
      </c>
      <c r="E20" s="8">
        <v>8.6999999999999994E-2</v>
      </c>
      <c r="F20" s="9">
        <f t="shared" ref="F20:F25" si="5">D20*(1-E20)</f>
        <v>64311.72</v>
      </c>
      <c r="G20" s="10">
        <v>0</v>
      </c>
      <c r="H20" s="11">
        <v>0</v>
      </c>
      <c r="I20" s="11">
        <v>3.2000000000000001E-2</v>
      </c>
      <c r="J20" s="29">
        <f t="shared" ref="J20:J25" si="6">F20*G20</f>
        <v>0</v>
      </c>
      <c r="K20" s="26">
        <v>0</v>
      </c>
      <c r="L20" s="30">
        <v>0</v>
      </c>
      <c r="M20" s="31">
        <f t="shared" ref="M20:M25" si="7">F20*I20</f>
        <v>2057.9750400000003</v>
      </c>
      <c r="N20" s="32">
        <v>34.03</v>
      </c>
      <c r="O20" s="33">
        <v>0.4</v>
      </c>
      <c r="P20" s="34">
        <f t="shared" ref="P20:P24" si="8">F20*G20*K20*L20/100</f>
        <v>0</v>
      </c>
      <c r="Q20" s="45">
        <f t="shared" si="4"/>
        <v>61758.364519705501</v>
      </c>
    </row>
    <row r="21" spans="1:17" ht="20" customHeight="1">
      <c r="A21" s="18">
        <v>44579</v>
      </c>
      <c r="B21" s="13">
        <v>2114</v>
      </c>
      <c r="C21" s="14" t="s">
        <v>33</v>
      </c>
      <c r="D21" s="13">
        <v>57340</v>
      </c>
      <c r="E21" s="15">
        <v>0.16500000000000001</v>
      </c>
      <c r="F21" s="16">
        <v>47878.9</v>
      </c>
      <c r="G21" s="24">
        <v>0</v>
      </c>
      <c r="H21" s="25">
        <v>0</v>
      </c>
      <c r="I21" s="25">
        <v>3.2000000000000001E-2</v>
      </c>
      <c r="J21" s="42">
        <v>0</v>
      </c>
      <c r="K21" s="39">
        <v>0</v>
      </c>
      <c r="L21" s="43">
        <v>0</v>
      </c>
      <c r="M21" s="36">
        <v>1532.1248000000001</v>
      </c>
      <c r="N21" s="32">
        <v>34.03</v>
      </c>
      <c r="O21" s="32">
        <v>0.4</v>
      </c>
      <c r="P21" s="44">
        <v>718.18349999999998</v>
      </c>
      <c r="Q21" s="45">
        <f t="shared" si="4"/>
        <v>45977.97351715251</v>
      </c>
    </row>
    <row r="22" spans="1:17" ht="20" customHeight="1">
      <c r="A22" s="18">
        <v>44581</v>
      </c>
      <c r="B22" s="13">
        <v>2968</v>
      </c>
      <c r="C22" s="14" t="s">
        <v>34</v>
      </c>
      <c r="D22" s="13">
        <v>72360</v>
      </c>
      <c r="E22" s="15">
        <v>0.14399999999999999</v>
      </c>
      <c r="F22" s="16">
        <v>61940</v>
      </c>
      <c r="G22" s="17"/>
      <c r="H22" s="17"/>
      <c r="I22" s="25">
        <v>3.2000000000000001E-2</v>
      </c>
      <c r="J22" s="17"/>
      <c r="K22" s="35"/>
      <c r="L22" s="17"/>
      <c r="M22" s="36">
        <f t="shared" si="7"/>
        <v>1982.0800000000002</v>
      </c>
      <c r="N22" s="32">
        <v>34.03</v>
      </c>
      <c r="O22" s="32">
        <v>0.4</v>
      </c>
      <c r="P22" s="17"/>
      <c r="Q22" s="45">
        <f t="shared" si="4"/>
        <v>59480.808449075208</v>
      </c>
    </row>
    <row r="23" spans="1:17" ht="20" customHeight="1">
      <c r="A23" s="19">
        <v>44571</v>
      </c>
      <c r="B23" s="6">
        <v>4396</v>
      </c>
      <c r="C23" s="7" t="s">
        <v>35</v>
      </c>
      <c r="D23" s="6">
        <v>64620</v>
      </c>
      <c r="E23" s="8">
        <v>9.0999999999999998E-2</v>
      </c>
      <c r="F23" s="9">
        <f t="shared" si="5"/>
        <v>58739.58</v>
      </c>
      <c r="G23" s="10">
        <v>0</v>
      </c>
      <c r="H23" s="11">
        <v>0</v>
      </c>
      <c r="I23" s="11">
        <v>3.1E-2</v>
      </c>
      <c r="J23" s="29">
        <f t="shared" si="6"/>
        <v>0</v>
      </c>
      <c r="K23" s="26">
        <v>0</v>
      </c>
      <c r="L23" s="30">
        <v>0</v>
      </c>
      <c r="M23" s="31">
        <f t="shared" si="7"/>
        <v>1820.92698</v>
      </c>
      <c r="N23" s="32">
        <v>34.03</v>
      </c>
      <c r="O23" s="33">
        <v>0.4</v>
      </c>
      <c r="P23" s="34">
        <f t="shared" si="8"/>
        <v>0</v>
      </c>
      <c r="Q23" s="45">
        <f t="shared" si="4"/>
        <v>54644.721150071135</v>
      </c>
    </row>
    <row r="24" spans="1:17" ht="20" customHeight="1">
      <c r="A24" s="5">
        <v>44572</v>
      </c>
      <c r="B24" s="6">
        <v>786</v>
      </c>
      <c r="C24" s="7" t="s">
        <v>36</v>
      </c>
      <c r="D24" s="6">
        <v>67140</v>
      </c>
      <c r="E24" s="8">
        <v>8.7999999999999995E-2</v>
      </c>
      <c r="F24" s="9">
        <f t="shared" si="5"/>
        <v>61231.68</v>
      </c>
      <c r="G24" s="10">
        <v>0</v>
      </c>
      <c r="H24" s="11">
        <v>0</v>
      </c>
      <c r="I24" s="11">
        <v>0.03</v>
      </c>
      <c r="J24" s="29">
        <f t="shared" si="6"/>
        <v>0</v>
      </c>
      <c r="K24" s="26">
        <v>0</v>
      </c>
      <c r="L24" s="30">
        <v>0</v>
      </c>
      <c r="M24" s="31">
        <f t="shared" si="7"/>
        <v>1836.9503999999999</v>
      </c>
      <c r="N24" s="32">
        <v>34.03</v>
      </c>
      <c r="O24" s="33">
        <v>0.4</v>
      </c>
      <c r="P24" s="34">
        <f t="shared" si="8"/>
        <v>0</v>
      </c>
      <c r="Q24" s="45">
        <f t="shared" si="4"/>
        <v>55125.57256662297</v>
      </c>
    </row>
    <row r="25" spans="1:17" ht="20" customHeight="1">
      <c r="A25" s="5">
        <v>44576</v>
      </c>
      <c r="B25" s="6">
        <v>2234</v>
      </c>
      <c r="C25" s="7" t="s">
        <v>37</v>
      </c>
      <c r="D25" s="6">
        <v>63460</v>
      </c>
      <c r="E25" s="8">
        <v>8.8999999999999996E-2</v>
      </c>
      <c r="F25" s="9">
        <f t="shared" si="5"/>
        <v>57812.060000000005</v>
      </c>
      <c r="G25" s="10">
        <v>0</v>
      </c>
      <c r="H25" s="11">
        <v>0</v>
      </c>
      <c r="I25" s="11">
        <v>0.03</v>
      </c>
      <c r="J25" s="29">
        <f t="shared" si="6"/>
        <v>0</v>
      </c>
      <c r="K25" s="26">
        <v>0</v>
      </c>
      <c r="L25" s="30">
        <v>0</v>
      </c>
      <c r="M25" s="31">
        <f t="shared" si="7"/>
        <v>1734.3618000000001</v>
      </c>
      <c r="N25" s="32">
        <v>34.03</v>
      </c>
      <c r="O25" s="33">
        <v>0.4</v>
      </c>
      <c r="P25" s="34">
        <f>F25*15/1000</f>
        <v>867.18090000000007</v>
      </c>
      <c r="Q25" s="45">
        <f t="shared" si="4"/>
        <v>52046.961781155806</v>
      </c>
    </row>
    <row r="26" spans="1:17" ht="20" customHeight="1">
      <c r="A26" s="12">
        <v>44569</v>
      </c>
      <c r="B26" s="20">
        <v>5795</v>
      </c>
      <c r="C26" s="14" t="s">
        <v>38</v>
      </c>
      <c r="D26" s="20">
        <v>67580</v>
      </c>
      <c r="E26" s="21">
        <v>0.13800000000000001</v>
      </c>
      <c r="F26" s="16">
        <v>58253.96</v>
      </c>
      <c r="G26" s="22">
        <v>0</v>
      </c>
      <c r="H26" s="23">
        <v>0</v>
      </c>
      <c r="I26" s="23">
        <v>0.03</v>
      </c>
      <c r="J26" s="38">
        <v>0</v>
      </c>
      <c r="K26" s="39">
        <v>0</v>
      </c>
      <c r="L26" s="40">
        <v>0</v>
      </c>
      <c r="M26" s="16">
        <v>1747.6188</v>
      </c>
      <c r="N26" s="32">
        <v>34.03</v>
      </c>
      <c r="O26" s="33">
        <v>0.4</v>
      </c>
      <c r="P26" s="41">
        <v>0</v>
      </c>
      <c r="Q26" s="45">
        <f t="shared" si="4"/>
        <v>52444.794904747876</v>
      </c>
    </row>
    <row r="27" spans="1:17" ht="20" customHeight="1">
      <c r="A27" s="19">
        <v>44565</v>
      </c>
      <c r="B27" s="6">
        <v>4181</v>
      </c>
      <c r="C27" s="7" t="s">
        <v>39</v>
      </c>
      <c r="D27" s="6">
        <v>61200</v>
      </c>
      <c r="E27" s="8">
        <v>9.6000000000000002E-2</v>
      </c>
      <c r="F27" s="9">
        <f>D27*(1-E27)</f>
        <v>55324.800000000003</v>
      </c>
      <c r="G27" s="10">
        <v>0</v>
      </c>
      <c r="H27" s="11">
        <v>0</v>
      </c>
      <c r="I27" s="11">
        <v>2.9000000000000001E-2</v>
      </c>
      <c r="J27" s="29">
        <f>F27*G27</f>
        <v>0</v>
      </c>
      <c r="K27" s="26">
        <v>0</v>
      </c>
      <c r="L27" s="30">
        <v>0</v>
      </c>
      <c r="M27" s="31">
        <f>F27*I27</f>
        <v>1604.4192000000003</v>
      </c>
      <c r="N27" s="32">
        <v>34.03</v>
      </c>
      <c r="O27" s="33">
        <v>0.4</v>
      </c>
      <c r="P27" s="34">
        <f>F27*G27*K27*L27/100</f>
        <v>0</v>
      </c>
      <c r="Q27" s="45">
        <f t="shared" si="4"/>
        <v>48147.476947054856</v>
      </c>
    </row>
    <row r="28" spans="1:17" ht="20" customHeight="1">
      <c r="A28" s="12">
        <v>44588</v>
      </c>
      <c r="B28" s="20">
        <v>4393</v>
      </c>
      <c r="C28" s="14" t="s">
        <v>40</v>
      </c>
      <c r="D28" s="20">
        <v>66040</v>
      </c>
      <c r="E28" s="21">
        <v>9.5000000000000001E-2</v>
      </c>
      <c r="F28" s="16">
        <v>59766.2</v>
      </c>
      <c r="G28" s="22">
        <v>0</v>
      </c>
      <c r="H28" s="23">
        <v>0</v>
      </c>
      <c r="I28" s="23">
        <v>2.9000000000000001E-2</v>
      </c>
      <c r="J28" s="38">
        <v>0</v>
      </c>
      <c r="K28" s="39">
        <v>0</v>
      </c>
      <c r="L28" s="40">
        <v>0</v>
      </c>
      <c r="M28" s="16">
        <v>1733.2198000000001</v>
      </c>
      <c r="N28" s="32">
        <v>34.03</v>
      </c>
      <c r="O28" s="33">
        <v>0.4</v>
      </c>
      <c r="P28" s="41">
        <v>896.49300000000005</v>
      </c>
      <c r="Q28" s="45">
        <f t="shared" si="4"/>
        <v>52012.691174899323</v>
      </c>
    </row>
    <row r="29" spans="1:17" ht="20" customHeight="1">
      <c r="A29" s="19">
        <v>44566</v>
      </c>
      <c r="B29" s="6">
        <v>3813</v>
      </c>
      <c r="C29" s="7" t="s">
        <v>41</v>
      </c>
      <c r="D29" s="6">
        <v>77880</v>
      </c>
      <c r="E29" s="8">
        <v>9.0999999999999998E-2</v>
      </c>
      <c r="F29" s="9">
        <f>D29*(1-E29)</f>
        <v>70792.92</v>
      </c>
      <c r="G29" s="10">
        <v>0</v>
      </c>
      <c r="H29" s="11">
        <v>0</v>
      </c>
      <c r="I29" s="11">
        <v>2.7E-2</v>
      </c>
      <c r="J29" s="29">
        <f>F29*G29</f>
        <v>0</v>
      </c>
      <c r="K29" s="26">
        <v>0</v>
      </c>
      <c r="L29" s="30">
        <v>0</v>
      </c>
      <c r="M29" s="31">
        <f>F29*I29</f>
        <v>1911.4088399999998</v>
      </c>
      <c r="N29" s="32">
        <v>34.03</v>
      </c>
      <c r="O29" s="33">
        <v>0.4</v>
      </c>
      <c r="P29" s="34">
        <f>F29*G29*K29*L29/100</f>
        <v>0</v>
      </c>
      <c r="Q29" s="45">
        <f t="shared" si="4"/>
        <v>57360.017294916965</v>
      </c>
    </row>
    <row r="30" spans="1:17" ht="20" customHeight="1">
      <c r="F30">
        <f>SUM(F18:F29)</f>
        <v>711519.52</v>
      </c>
      <c r="I30">
        <f>M30/F30</f>
        <v>3.0911018519913548E-2</v>
      </c>
      <c r="M30">
        <f>SUM(M18:M29)</f>
        <v>21993.79306</v>
      </c>
      <c r="Q30" s="46">
        <f>SUM(Q18:Q29)</f>
        <v>660018.05783341732</v>
      </c>
    </row>
    <row r="31" spans="1:17" ht="20" customHeight="1"/>
    <row r="32" spans="1:17" ht="20" customHeight="1"/>
    <row r="33" spans="1:17" ht="20" customHeight="1"/>
    <row r="34" spans="1:17" ht="20" customHeight="1"/>
    <row r="35" spans="1:17" ht="20" customHeight="1">
      <c r="A35" s="12">
        <v>44568</v>
      </c>
      <c r="B35" s="13">
        <v>3531</v>
      </c>
      <c r="C35" s="14" t="s">
        <v>42</v>
      </c>
      <c r="D35" s="13">
        <v>71080</v>
      </c>
      <c r="E35" s="15">
        <v>0.14499999999999999</v>
      </c>
      <c r="F35" s="16">
        <v>60773</v>
      </c>
      <c r="G35" s="17"/>
      <c r="H35" s="17"/>
      <c r="I35" s="25">
        <v>2.7E-2</v>
      </c>
      <c r="J35" s="17"/>
      <c r="K35" s="35"/>
      <c r="L35" s="17"/>
      <c r="M35" s="36">
        <f t="shared" ref="M35:M39" si="9">F35*I35</f>
        <v>1640.8710000000001</v>
      </c>
      <c r="N35" s="32">
        <v>34.03</v>
      </c>
      <c r="O35" s="32">
        <v>0.38</v>
      </c>
      <c r="P35" s="17"/>
      <c r="Q35" s="45">
        <f>M35*O35*N35*2.20462</f>
        <v>46779.301016412224</v>
      </c>
    </row>
    <row r="36" spans="1:17" ht="16">
      <c r="A36" s="19">
        <v>44565</v>
      </c>
      <c r="B36" s="6">
        <v>744</v>
      </c>
      <c r="C36" s="7" t="s">
        <v>43</v>
      </c>
      <c r="D36" s="6">
        <v>64000</v>
      </c>
      <c r="E36" s="8">
        <v>0.10199999999999999</v>
      </c>
      <c r="F36" s="9">
        <v>57472</v>
      </c>
      <c r="G36" s="10">
        <v>0</v>
      </c>
      <c r="H36" s="11">
        <v>0</v>
      </c>
      <c r="I36" s="11">
        <v>2.7E-2</v>
      </c>
      <c r="J36" s="29">
        <v>0</v>
      </c>
      <c r="K36" s="26">
        <v>0</v>
      </c>
      <c r="L36" s="30">
        <v>0</v>
      </c>
      <c r="M36" s="31">
        <v>1551.7439999999999</v>
      </c>
      <c r="N36" s="32">
        <v>34.03</v>
      </c>
      <c r="O36" s="33">
        <v>0.38</v>
      </c>
      <c r="P36" s="34">
        <v>862</v>
      </c>
      <c r="Q36" s="45">
        <f t="shared" ref="Q36:Q67" si="10">M36*O36*N36*2.20462</f>
        <v>44238.395142830581</v>
      </c>
    </row>
    <row r="37" spans="1:17" ht="20" customHeight="1">
      <c r="A37" s="12">
        <v>44591</v>
      </c>
      <c r="B37" s="13">
        <v>2956</v>
      </c>
      <c r="C37" s="14" t="s">
        <v>44</v>
      </c>
      <c r="D37" s="13">
        <v>70800</v>
      </c>
      <c r="E37" s="15">
        <v>0.14499999999999999</v>
      </c>
      <c r="F37" s="16">
        <v>60534</v>
      </c>
      <c r="G37" s="17"/>
      <c r="H37" s="17"/>
      <c r="I37" s="25">
        <v>2.7E-2</v>
      </c>
      <c r="J37" s="17"/>
      <c r="K37" s="37"/>
      <c r="L37" s="17"/>
      <c r="M37" s="36">
        <f t="shared" si="9"/>
        <v>1634.4179999999999</v>
      </c>
      <c r="N37" s="32">
        <v>34.03</v>
      </c>
      <c r="O37" s="32">
        <v>0.38</v>
      </c>
      <c r="P37" s="17"/>
      <c r="Q37" s="45">
        <f t="shared" si="10"/>
        <v>46595.333581154417</v>
      </c>
    </row>
    <row r="38" spans="1:17" ht="20" customHeight="1">
      <c r="A38" s="19">
        <v>44567</v>
      </c>
      <c r="B38" s="6">
        <v>786</v>
      </c>
      <c r="C38" s="7" t="s">
        <v>45</v>
      </c>
      <c r="D38" s="6">
        <v>72340</v>
      </c>
      <c r="E38" s="8">
        <v>0.10299999999999999</v>
      </c>
      <c r="F38" s="9">
        <f t="shared" ref="F38:F46" si="11">D38*(1-E38)</f>
        <v>64888.98</v>
      </c>
      <c r="G38" s="10">
        <v>0</v>
      </c>
      <c r="H38" s="11">
        <v>0</v>
      </c>
      <c r="I38" s="11">
        <v>2.7E-2</v>
      </c>
      <c r="J38" s="29">
        <f t="shared" ref="J38:J46" si="12">F38*G38</f>
        <v>0</v>
      </c>
      <c r="K38" s="26">
        <v>0</v>
      </c>
      <c r="L38" s="30">
        <v>0</v>
      </c>
      <c r="M38" s="31">
        <f t="shared" si="9"/>
        <v>1752.0024600000002</v>
      </c>
      <c r="N38" s="32">
        <v>34.03</v>
      </c>
      <c r="O38" s="33">
        <v>0.38</v>
      </c>
      <c r="P38" s="34">
        <f t="shared" ref="P38:P43" si="13">F38*G38*K38*L38/100</f>
        <v>0</v>
      </c>
      <c r="Q38" s="45">
        <f t="shared" si="10"/>
        <v>49947.528146840748</v>
      </c>
    </row>
    <row r="39" spans="1:17" ht="20" customHeight="1">
      <c r="A39" s="19">
        <v>44570</v>
      </c>
      <c r="B39" s="6">
        <v>9682</v>
      </c>
      <c r="C39" s="7" t="s">
        <v>46</v>
      </c>
      <c r="D39" s="6">
        <v>69760</v>
      </c>
      <c r="E39" s="8">
        <v>9.2999999999999999E-2</v>
      </c>
      <c r="F39" s="9">
        <f t="shared" si="11"/>
        <v>63272.32</v>
      </c>
      <c r="G39" s="10">
        <v>0</v>
      </c>
      <c r="H39" s="11">
        <v>0</v>
      </c>
      <c r="I39" s="11">
        <v>2.7E-2</v>
      </c>
      <c r="J39" s="29">
        <f t="shared" si="12"/>
        <v>0</v>
      </c>
      <c r="K39" s="26">
        <v>0</v>
      </c>
      <c r="L39" s="30">
        <v>0</v>
      </c>
      <c r="M39" s="31">
        <f t="shared" si="9"/>
        <v>1708.3526400000001</v>
      </c>
      <c r="N39" s="32">
        <v>34.03</v>
      </c>
      <c r="O39" s="32">
        <v>0.38</v>
      </c>
      <c r="P39" s="34">
        <f t="shared" si="13"/>
        <v>0</v>
      </c>
      <c r="Q39" s="45">
        <f t="shared" si="10"/>
        <v>48703.123151510699</v>
      </c>
    </row>
    <row r="40" spans="1:17" ht="20" customHeight="1">
      <c r="A40" s="12">
        <v>44575</v>
      </c>
      <c r="B40" s="20">
        <v>9682</v>
      </c>
      <c r="C40" s="14" t="s">
        <v>47</v>
      </c>
      <c r="D40" s="20">
        <v>72580</v>
      </c>
      <c r="E40" s="21">
        <v>0.11799999999999999</v>
      </c>
      <c r="F40" s="16">
        <v>64015.56</v>
      </c>
      <c r="G40" s="22">
        <v>0</v>
      </c>
      <c r="H40" s="23">
        <v>0</v>
      </c>
      <c r="I40" s="23">
        <v>2.7E-2</v>
      </c>
      <c r="J40" s="38">
        <v>0</v>
      </c>
      <c r="K40" s="39">
        <v>0</v>
      </c>
      <c r="L40" s="40">
        <v>0</v>
      </c>
      <c r="M40" s="16">
        <v>1728.42012</v>
      </c>
      <c r="N40" s="32">
        <v>34.03</v>
      </c>
      <c r="O40" s="33">
        <v>0.38</v>
      </c>
      <c r="P40" s="41">
        <v>0</v>
      </c>
      <c r="Q40" s="45">
        <f t="shared" si="10"/>
        <v>49275.223388251325</v>
      </c>
    </row>
    <row r="41" spans="1:17" ht="20" customHeight="1">
      <c r="A41" s="18">
        <v>44572</v>
      </c>
      <c r="B41" s="13">
        <v>2967</v>
      </c>
      <c r="C41" s="14" t="s">
        <v>48</v>
      </c>
      <c r="D41" s="13">
        <v>74020</v>
      </c>
      <c r="E41" s="15">
        <v>0.14499999999999999</v>
      </c>
      <c r="F41" s="16">
        <v>63287</v>
      </c>
      <c r="G41" s="17"/>
      <c r="H41" s="17"/>
      <c r="I41" s="25">
        <v>2.5999999999999999E-2</v>
      </c>
      <c r="J41" s="17"/>
      <c r="K41" s="37"/>
      <c r="L41" s="17"/>
      <c r="M41" s="36">
        <f t="shared" ref="M41:M46" si="14">F41*I41</f>
        <v>1645.462</v>
      </c>
      <c r="N41" s="32">
        <v>34.03</v>
      </c>
      <c r="O41" s="32">
        <v>0.38</v>
      </c>
      <c r="P41" s="17"/>
      <c r="Q41" s="45">
        <f t="shared" si="10"/>
        <v>46910.18502311741</v>
      </c>
    </row>
    <row r="42" spans="1:17" ht="20" customHeight="1">
      <c r="A42" s="18">
        <v>44573</v>
      </c>
      <c r="B42" s="13">
        <v>9816</v>
      </c>
      <c r="C42" s="14" t="s">
        <v>49</v>
      </c>
      <c r="D42" s="13">
        <v>71300</v>
      </c>
      <c r="E42" s="15">
        <v>0.13700000000000001</v>
      </c>
      <c r="F42" s="16">
        <v>61531</v>
      </c>
      <c r="G42" s="17"/>
      <c r="H42" s="17"/>
      <c r="I42" s="25">
        <v>2.5999999999999999E-2</v>
      </c>
      <c r="J42" s="17"/>
      <c r="K42" s="35"/>
      <c r="L42" s="17"/>
      <c r="M42" s="36">
        <f t="shared" si="14"/>
        <v>1599.806</v>
      </c>
      <c r="N42" s="32">
        <v>34.03</v>
      </c>
      <c r="O42" s="33">
        <v>0.38</v>
      </c>
      <c r="P42" s="17"/>
      <c r="Q42" s="45">
        <f t="shared" si="10"/>
        <v>45608.586197124809</v>
      </c>
    </row>
    <row r="43" spans="1:17" ht="20" customHeight="1">
      <c r="A43" s="19">
        <v>44567</v>
      </c>
      <c r="B43" s="6">
        <v>3841</v>
      </c>
      <c r="C43" s="7" t="s">
        <v>50</v>
      </c>
      <c r="D43" s="6">
        <v>69320</v>
      </c>
      <c r="E43" s="8">
        <v>0.108</v>
      </c>
      <c r="F43" s="9">
        <f t="shared" si="11"/>
        <v>61833.440000000002</v>
      </c>
      <c r="G43" s="10">
        <v>0</v>
      </c>
      <c r="H43" s="11">
        <v>0</v>
      </c>
      <c r="I43" s="11">
        <v>2.5999999999999999E-2</v>
      </c>
      <c r="J43" s="29">
        <f t="shared" si="12"/>
        <v>0</v>
      </c>
      <c r="K43" s="26">
        <v>0</v>
      </c>
      <c r="L43" s="30">
        <v>0</v>
      </c>
      <c r="M43" s="31">
        <f t="shared" si="14"/>
        <v>1607.6694399999999</v>
      </c>
      <c r="N43" s="32">
        <v>34.03</v>
      </c>
      <c r="O43" s="32">
        <v>0.38</v>
      </c>
      <c r="P43" s="34">
        <f t="shared" si="13"/>
        <v>0</v>
      </c>
      <c r="Q43" s="45">
        <f t="shared" si="10"/>
        <v>45832.763616790631</v>
      </c>
    </row>
    <row r="44" spans="1:17" ht="20" customHeight="1">
      <c r="A44" s="19">
        <v>44569</v>
      </c>
      <c r="B44" s="6">
        <v>741</v>
      </c>
      <c r="C44" s="7" t="s">
        <v>51</v>
      </c>
      <c r="D44" s="6">
        <v>63920</v>
      </c>
      <c r="E44" s="8">
        <v>5.8999999999999997E-2</v>
      </c>
      <c r="F44" s="9">
        <f t="shared" si="11"/>
        <v>60148.72</v>
      </c>
      <c r="G44" s="10">
        <v>0</v>
      </c>
      <c r="H44" s="11">
        <v>0</v>
      </c>
      <c r="I44" s="11">
        <v>2.5999999999999999E-2</v>
      </c>
      <c r="J44" s="29">
        <f t="shared" si="12"/>
        <v>0</v>
      </c>
      <c r="K44" s="26">
        <v>0</v>
      </c>
      <c r="L44" s="30">
        <v>0</v>
      </c>
      <c r="M44" s="31">
        <f t="shared" si="14"/>
        <v>1563.86672</v>
      </c>
      <c r="N44" s="32">
        <v>34.03</v>
      </c>
      <c r="O44" s="33">
        <v>0.38</v>
      </c>
      <c r="P44" s="34">
        <f>F44*15/1000</f>
        <v>902.23080000000004</v>
      </c>
      <c r="Q44" s="45">
        <f t="shared" si="10"/>
        <v>44583.999622413496</v>
      </c>
    </row>
    <row r="45" spans="1:17" ht="20" customHeight="1">
      <c r="A45" s="5">
        <v>44572</v>
      </c>
      <c r="B45" s="6">
        <v>3535</v>
      </c>
      <c r="C45" s="7" t="s">
        <v>52</v>
      </c>
      <c r="D45" s="6">
        <v>67140</v>
      </c>
      <c r="E45" s="8">
        <v>8.5000000000000006E-2</v>
      </c>
      <c r="F45" s="9">
        <f t="shared" si="11"/>
        <v>61433.100000000006</v>
      </c>
      <c r="G45" s="10">
        <v>0</v>
      </c>
      <c r="H45" s="11">
        <v>0</v>
      </c>
      <c r="I45" s="11">
        <v>2.5999999999999999E-2</v>
      </c>
      <c r="J45" s="29">
        <f t="shared" si="12"/>
        <v>0</v>
      </c>
      <c r="K45" s="26">
        <v>0</v>
      </c>
      <c r="L45" s="30">
        <v>0</v>
      </c>
      <c r="M45" s="31">
        <f t="shared" si="14"/>
        <v>1597.2606000000001</v>
      </c>
      <c r="N45" s="32">
        <v>34.03</v>
      </c>
      <c r="O45" s="32">
        <v>0.38</v>
      </c>
      <c r="P45" s="34">
        <f t="shared" ref="P45:P51" si="15">F45*G45*K45*L45/100</f>
        <v>0</v>
      </c>
      <c r="Q45" s="45">
        <f t="shared" si="10"/>
        <v>45536.019838887521</v>
      </c>
    </row>
    <row r="46" spans="1:17" ht="20" customHeight="1">
      <c r="A46" s="5">
        <v>44572</v>
      </c>
      <c r="B46" s="6">
        <v>1239</v>
      </c>
      <c r="C46" s="7" t="s">
        <v>53</v>
      </c>
      <c r="D46" s="6">
        <v>64160</v>
      </c>
      <c r="E46" s="8">
        <v>8.5999999999999993E-2</v>
      </c>
      <c r="F46" s="9">
        <f t="shared" si="11"/>
        <v>58642.240000000005</v>
      </c>
      <c r="G46" s="10">
        <v>0</v>
      </c>
      <c r="H46" s="11">
        <v>0</v>
      </c>
      <c r="I46" s="11">
        <v>2.5999999999999999E-2</v>
      </c>
      <c r="J46" s="29">
        <f t="shared" si="12"/>
        <v>0</v>
      </c>
      <c r="K46" s="26">
        <v>0</v>
      </c>
      <c r="L46" s="30">
        <v>0</v>
      </c>
      <c r="M46" s="31">
        <f t="shared" si="14"/>
        <v>1524.6982400000002</v>
      </c>
      <c r="N46" s="32">
        <v>34.03</v>
      </c>
      <c r="O46" s="33">
        <v>0.38</v>
      </c>
      <c r="P46" s="34">
        <f t="shared" si="15"/>
        <v>0</v>
      </c>
      <c r="Q46" s="45">
        <f t="shared" si="10"/>
        <v>43467.352356251009</v>
      </c>
    </row>
    <row r="47" spans="1:17" ht="20" customHeight="1">
      <c r="A47" s="12">
        <v>44590</v>
      </c>
      <c r="B47" s="20">
        <v>9682</v>
      </c>
      <c r="C47" s="14" t="s">
        <v>54</v>
      </c>
      <c r="D47" s="20">
        <v>73600</v>
      </c>
      <c r="E47" s="21">
        <v>0.114</v>
      </c>
      <c r="F47" s="16">
        <v>65209.599999999999</v>
      </c>
      <c r="G47" s="22">
        <v>0</v>
      </c>
      <c r="H47" s="23">
        <v>0</v>
      </c>
      <c r="I47" s="23">
        <v>2.5999999999999999E-2</v>
      </c>
      <c r="J47" s="38">
        <v>0</v>
      </c>
      <c r="K47" s="39">
        <v>0</v>
      </c>
      <c r="L47" s="40">
        <v>0</v>
      </c>
      <c r="M47" s="16">
        <v>1695.4495999999999</v>
      </c>
      <c r="N47" s="32">
        <v>34.03</v>
      </c>
      <c r="O47" s="32">
        <v>0.38</v>
      </c>
      <c r="P47" s="41">
        <v>0</v>
      </c>
      <c r="Q47" s="45">
        <f t="shared" si="10"/>
        <v>48335.272667111363</v>
      </c>
    </row>
    <row r="48" spans="1:17" ht="20" customHeight="1">
      <c r="A48" s="19">
        <v>44565</v>
      </c>
      <c r="B48" s="6">
        <v>3566</v>
      </c>
      <c r="C48" s="7" t="s">
        <v>55</v>
      </c>
      <c r="D48" s="6">
        <v>65440</v>
      </c>
      <c r="E48" s="8">
        <v>0.09</v>
      </c>
      <c r="F48" s="9">
        <v>59550.400000000001</v>
      </c>
      <c r="G48" s="10">
        <v>0</v>
      </c>
      <c r="H48" s="11">
        <v>0</v>
      </c>
      <c r="I48" s="11">
        <v>2.5000000000000001E-2</v>
      </c>
      <c r="J48" s="29">
        <v>0</v>
      </c>
      <c r="K48" s="26">
        <v>0</v>
      </c>
      <c r="L48" s="30">
        <v>0</v>
      </c>
      <c r="M48" s="31">
        <v>1488.76</v>
      </c>
      <c r="N48" s="32">
        <v>34.03</v>
      </c>
      <c r="O48" s="33">
        <v>0.38</v>
      </c>
      <c r="P48" s="34">
        <v>893</v>
      </c>
      <c r="Q48" s="45">
        <f t="shared" si="10"/>
        <v>42442.795430715676</v>
      </c>
    </row>
    <row r="49" spans="1:17" ht="20" customHeight="1">
      <c r="A49" s="5">
        <v>44572</v>
      </c>
      <c r="B49" s="6">
        <v>688</v>
      </c>
      <c r="C49" s="7" t="s">
        <v>56</v>
      </c>
      <c r="D49" s="6">
        <v>58640</v>
      </c>
      <c r="E49" s="8">
        <v>9.4E-2</v>
      </c>
      <c r="F49" s="9">
        <f t="shared" ref="F49:F51" si="16">D49*(1-E49)</f>
        <v>53127.840000000004</v>
      </c>
      <c r="G49" s="10">
        <v>0</v>
      </c>
      <c r="H49" s="11">
        <v>0</v>
      </c>
      <c r="I49" s="11">
        <v>2.5000000000000001E-2</v>
      </c>
      <c r="J49" s="29">
        <f t="shared" ref="J49:J51" si="17">F49*G49</f>
        <v>0</v>
      </c>
      <c r="K49" s="26">
        <v>0</v>
      </c>
      <c r="L49" s="30">
        <v>0</v>
      </c>
      <c r="M49" s="31">
        <f t="shared" ref="M49:M51" si="18">F49*I49</f>
        <v>1328.1960000000001</v>
      </c>
      <c r="N49" s="32">
        <v>34.03</v>
      </c>
      <c r="O49" s="32">
        <v>0.38</v>
      </c>
      <c r="P49" s="34">
        <f t="shared" si="15"/>
        <v>0</v>
      </c>
      <c r="Q49" s="45">
        <f t="shared" si="10"/>
        <v>37865.304763625325</v>
      </c>
    </row>
    <row r="50" spans="1:17" ht="20" customHeight="1">
      <c r="A50" s="5">
        <v>44572</v>
      </c>
      <c r="B50" s="6">
        <v>1719</v>
      </c>
      <c r="C50" s="7" t="s">
        <v>57</v>
      </c>
      <c r="D50" s="6">
        <v>71640</v>
      </c>
      <c r="E50" s="8">
        <v>8.2000000000000003E-2</v>
      </c>
      <c r="F50" s="9">
        <f t="shared" si="16"/>
        <v>65765.52</v>
      </c>
      <c r="G50" s="10">
        <v>0</v>
      </c>
      <c r="H50" s="11">
        <v>0</v>
      </c>
      <c r="I50" s="11">
        <v>2.5000000000000001E-2</v>
      </c>
      <c r="J50" s="29">
        <f t="shared" si="17"/>
        <v>0</v>
      </c>
      <c r="K50" s="26">
        <v>0</v>
      </c>
      <c r="L50" s="30">
        <v>0</v>
      </c>
      <c r="M50" s="31">
        <f t="shared" si="18"/>
        <v>1644.1380000000001</v>
      </c>
      <c r="N50" s="32">
        <v>34.03</v>
      </c>
      <c r="O50" s="33">
        <v>0.38</v>
      </c>
      <c r="P50" s="34">
        <f t="shared" si="15"/>
        <v>0</v>
      </c>
      <c r="Q50" s="45">
        <f t="shared" si="10"/>
        <v>46872.439341375386</v>
      </c>
    </row>
    <row r="51" spans="1:17" ht="20" customHeight="1">
      <c r="A51" s="19">
        <v>44575</v>
      </c>
      <c r="B51" s="6">
        <v>3862</v>
      </c>
      <c r="C51" s="7" t="s">
        <v>58</v>
      </c>
      <c r="D51" s="6">
        <v>65740</v>
      </c>
      <c r="E51" s="8">
        <v>7.4999999999999997E-2</v>
      </c>
      <c r="F51" s="9">
        <f t="shared" si="16"/>
        <v>60809.5</v>
      </c>
      <c r="G51" s="10">
        <v>0</v>
      </c>
      <c r="H51" s="11">
        <v>0</v>
      </c>
      <c r="I51" s="11">
        <v>2.5000000000000001E-2</v>
      </c>
      <c r="J51" s="29">
        <f t="shared" si="17"/>
        <v>0</v>
      </c>
      <c r="K51" s="26">
        <v>0</v>
      </c>
      <c r="L51" s="30">
        <v>0</v>
      </c>
      <c r="M51" s="31">
        <f t="shared" si="18"/>
        <v>1520.2375000000002</v>
      </c>
      <c r="N51" s="32">
        <v>34.03</v>
      </c>
      <c r="O51" s="32">
        <v>0.38</v>
      </c>
      <c r="P51" s="34">
        <f t="shared" si="15"/>
        <v>0</v>
      </c>
      <c r="Q51" s="45">
        <f t="shared" si="10"/>
        <v>43340.181908838655</v>
      </c>
    </row>
    <row r="52" spans="1:17" ht="20" customHeight="1">
      <c r="A52" s="12">
        <v>44589</v>
      </c>
      <c r="B52" s="20">
        <v>1209</v>
      </c>
      <c r="C52" s="14" t="s">
        <v>59</v>
      </c>
      <c r="D52" s="20">
        <v>75240</v>
      </c>
      <c r="E52" s="21">
        <v>0.20799999999999999</v>
      </c>
      <c r="F52" s="16">
        <v>59590.080000000002</v>
      </c>
      <c r="G52" s="22">
        <v>0</v>
      </c>
      <c r="H52" s="23">
        <v>0</v>
      </c>
      <c r="I52" s="23">
        <v>2.5000000000000001E-2</v>
      </c>
      <c r="J52" s="38">
        <v>0</v>
      </c>
      <c r="K52" s="39">
        <v>0</v>
      </c>
      <c r="L52" s="40">
        <v>0</v>
      </c>
      <c r="M52" s="16">
        <v>1489.752</v>
      </c>
      <c r="N52" s="32">
        <v>34.03</v>
      </c>
      <c r="O52" s="33">
        <v>0.38</v>
      </c>
      <c r="P52" s="41">
        <v>1787.7023999999999</v>
      </c>
      <c r="Q52" s="45">
        <f t="shared" si="10"/>
        <v>42471.076183199133</v>
      </c>
    </row>
    <row r="53" spans="1:17" ht="20" customHeight="1">
      <c r="A53" s="12">
        <v>44582</v>
      </c>
      <c r="B53" s="13">
        <v>2971</v>
      </c>
      <c r="C53" s="14" t="s">
        <v>60</v>
      </c>
      <c r="D53" s="13">
        <v>72120</v>
      </c>
      <c r="E53" s="15">
        <v>0.155</v>
      </c>
      <c r="F53" s="16">
        <f t="shared" ref="F53:F63" si="19">D53*(1-E53)</f>
        <v>60941.4</v>
      </c>
      <c r="G53" s="17"/>
      <c r="H53" s="17"/>
      <c r="I53" s="25">
        <v>2.5000000000000001E-2</v>
      </c>
      <c r="J53" s="17"/>
      <c r="K53" s="35"/>
      <c r="L53" s="17"/>
      <c r="M53" s="36">
        <f t="shared" ref="M53:M63" si="20">F53*I53</f>
        <v>1523.5350000000001</v>
      </c>
      <c r="N53" s="32">
        <v>34.03</v>
      </c>
      <c r="O53" s="32">
        <v>0.38</v>
      </c>
      <c r="P53" s="17"/>
      <c r="Q53" s="45">
        <f t="shared" si="10"/>
        <v>43434.189752905375</v>
      </c>
    </row>
    <row r="54" spans="1:17" ht="20" customHeight="1">
      <c r="A54" s="18">
        <v>44584</v>
      </c>
      <c r="B54" s="13">
        <v>450</v>
      </c>
      <c r="C54" s="14" t="s">
        <v>61</v>
      </c>
      <c r="D54" s="13">
        <v>74360</v>
      </c>
      <c r="E54" s="15">
        <v>0.13400000000000001</v>
      </c>
      <c r="F54" s="16">
        <v>64395</v>
      </c>
      <c r="G54" s="17"/>
      <c r="H54" s="17"/>
      <c r="I54" s="25">
        <v>2.5000000000000001E-2</v>
      </c>
      <c r="J54" s="17"/>
      <c r="K54" s="35"/>
      <c r="L54" s="17"/>
      <c r="M54" s="36">
        <f t="shared" si="20"/>
        <v>1609.875</v>
      </c>
      <c r="N54" s="32">
        <v>34.03</v>
      </c>
      <c r="O54" s="33">
        <v>0.38</v>
      </c>
      <c r="P54" s="17"/>
      <c r="Q54" s="45">
        <f t="shared" si="10"/>
        <v>45895.6415365965</v>
      </c>
    </row>
    <row r="55" spans="1:17" ht="20" customHeight="1">
      <c r="A55" s="19">
        <v>44567</v>
      </c>
      <c r="B55" s="6">
        <v>4183</v>
      </c>
      <c r="C55" s="7" t="s">
        <v>62</v>
      </c>
      <c r="D55" s="6">
        <v>63680</v>
      </c>
      <c r="E55" s="8">
        <v>8.8999999999999996E-2</v>
      </c>
      <c r="F55" s="9">
        <f t="shared" si="19"/>
        <v>58012.480000000003</v>
      </c>
      <c r="G55" s="10">
        <v>0</v>
      </c>
      <c r="H55" s="11">
        <v>0</v>
      </c>
      <c r="I55" s="11">
        <v>2.4E-2</v>
      </c>
      <c r="J55" s="29">
        <f t="shared" ref="J55:J63" si="21">F55*G55</f>
        <v>0</v>
      </c>
      <c r="K55" s="26">
        <v>0</v>
      </c>
      <c r="L55" s="30">
        <v>0</v>
      </c>
      <c r="M55" s="31">
        <f t="shared" si="20"/>
        <v>1392.29952</v>
      </c>
      <c r="N55" s="32">
        <v>34.03</v>
      </c>
      <c r="O55" s="32">
        <v>0.38</v>
      </c>
      <c r="P55" s="34">
        <f>F55*15/1000</f>
        <v>870.18720000000008</v>
      </c>
      <c r="Q55" s="45">
        <f t="shared" si="10"/>
        <v>39692.820673341324</v>
      </c>
    </row>
    <row r="56" spans="1:17" ht="20" customHeight="1">
      <c r="A56" s="5">
        <v>44572</v>
      </c>
      <c r="B56" s="6">
        <v>4184</v>
      </c>
      <c r="C56" s="7" t="s">
        <v>63</v>
      </c>
      <c r="D56" s="6">
        <v>57580</v>
      </c>
      <c r="E56" s="8">
        <v>9.4E-2</v>
      </c>
      <c r="F56" s="9">
        <f t="shared" si="19"/>
        <v>52167.48</v>
      </c>
      <c r="G56" s="10">
        <v>0</v>
      </c>
      <c r="H56" s="11">
        <v>0</v>
      </c>
      <c r="I56" s="11">
        <v>2.4E-2</v>
      </c>
      <c r="J56" s="29">
        <f t="shared" si="21"/>
        <v>0</v>
      </c>
      <c r="K56" s="26">
        <v>0</v>
      </c>
      <c r="L56" s="30">
        <v>0</v>
      </c>
      <c r="M56" s="31">
        <f t="shared" si="20"/>
        <v>1252.0195200000001</v>
      </c>
      <c r="N56" s="32">
        <v>34.03</v>
      </c>
      <c r="O56" s="33">
        <v>0.38</v>
      </c>
      <c r="P56" s="34">
        <f t="shared" ref="P56:P62" si="22">F56*G56*K56*L56/100</f>
        <v>0</v>
      </c>
      <c r="Q56" s="45">
        <f t="shared" si="10"/>
        <v>35693.602973362293</v>
      </c>
    </row>
    <row r="57" spans="1:17" ht="20" customHeight="1">
      <c r="A57" s="5">
        <v>44572</v>
      </c>
      <c r="B57" s="6">
        <v>3862</v>
      </c>
      <c r="C57" s="7" t="s">
        <v>64</v>
      </c>
      <c r="D57" s="6">
        <v>67160</v>
      </c>
      <c r="E57" s="8">
        <v>0.09</v>
      </c>
      <c r="F57" s="9">
        <f t="shared" si="19"/>
        <v>61115.6</v>
      </c>
      <c r="G57" s="10">
        <v>0</v>
      </c>
      <c r="H57" s="11">
        <v>0</v>
      </c>
      <c r="I57" s="11">
        <v>2.4E-2</v>
      </c>
      <c r="J57" s="29">
        <f t="shared" si="21"/>
        <v>0</v>
      </c>
      <c r="K57" s="26">
        <v>0</v>
      </c>
      <c r="L57" s="30">
        <v>0</v>
      </c>
      <c r="M57" s="31">
        <f t="shared" si="20"/>
        <v>1466.7744</v>
      </c>
      <c r="N57" s="32">
        <v>34.03</v>
      </c>
      <c r="O57" s="32">
        <v>0.38</v>
      </c>
      <c r="P57" s="34">
        <f t="shared" si="22"/>
        <v>0</v>
      </c>
      <c r="Q57" s="45">
        <f t="shared" si="10"/>
        <v>41816.011850271861</v>
      </c>
    </row>
    <row r="58" spans="1:17" ht="20" customHeight="1">
      <c r="A58" s="5">
        <v>44572</v>
      </c>
      <c r="B58" s="6">
        <v>1722</v>
      </c>
      <c r="C58" s="7" t="s">
        <v>65</v>
      </c>
      <c r="D58" s="6">
        <v>71740</v>
      </c>
      <c r="E58" s="8">
        <v>8.8999999999999996E-2</v>
      </c>
      <c r="F58" s="9">
        <f t="shared" si="19"/>
        <v>65355.14</v>
      </c>
      <c r="G58" s="10">
        <v>0</v>
      </c>
      <c r="H58" s="11">
        <v>0</v>
      </c>
      <c r="I58" s="11">
        <v>2.4E-2</v>
      </c>
      <c r="J58" s="29">
        <f t="shared" si="21"/>
        <v>0</v>
      </c>
      <c r="K58" s="26">
        <v>0</v>
      </c>
      <c r="L58" s="30">
        <v>0</v>
      </c>
      <c r="M58" s="31">
        <f t="shared" si="20"/>
        <v>1568.5233599999999</v>
      </c>
      <c r="N58" s="32">
        <v>34.03</v>
      </c>
      <c r="O58" s="33">
        <v>0.38</v>
      </c>
      <c r="P58" s="34">
        <f t="shared" si="22"/>
        <v>0</v>
      </c>
      <c r="Q58" s="45">
        <f t="shared" si="10"/>
        <v>44716.754948264868</v>
      </c>
    </row>
    <row r="59" spans="1:17" ht="20" customHeight="1">
      <c r="A59" s="5">
        <v>44576</v>
      </c>
      <c r="B59" s="6">
        <v>741</v>
      </c>
      <c r="C59" s="7" t="s">
        <v>66</v>
      </c>
      <c r="D59" s="6">
        <v>62160</v>
      </c>
      <c r="E59" s="8">
        <v>0.1</v>
      </c>
      <c r="F59" s="9">
        <f t="shared" si="19"/>
        <v>55944</v>
      </c>
      <c r="G59" s="10">
        <v>0</v>
      </c>
      <c r="H59" s="11">
        <v>0</v>
      </c>
      <c r="I59" s="11">
        <v>2.4E-2</v>
      </c>
      <c r="J59" s="29">
        <f t="shared" si="21"/>
        <v>0</v>
      </c>
      <c r="K59" s="26">
        <v>0</v>
      </c>
      <c r="L59" s="30">
        <v>0</v>
      </c>
      <c r="M59" s="31">
        <f t="shared" si="20"/>
        <v>1342.6559999999999</v>
      </c>
      <c r="N59" s="32">
        <v>34.03</v>
      </c>
      <c r="O59" s="32">
        <v>0.38</v>
      </c>
      <c r="P59" s="34">
        <f t="shared" si="22"/>
        <v>0</v>
      </c>
      <c r="Q59" s="45">
        <f t="shared" si="10"/>
        <v>38277.542345188602</v>
      </c>
    </row>
    <row r="60" spans="1:17" ht="20" customHeight="1">
      <c r="A60" s="19">
        <v>44575</v>
      </c>
      <c r="B60" s="6">
        <v>688</v>
      </c>
      <c r="C60" s="7" t="s">
        <v>67</v>
      </c>
      <c r="D60" s="6">
        <v>59740</v>
      </c>
      <c r="E60" s="8">
        <v>8.6999999999999994E-2</v>
      </c>
      <c r="F60" s="9">
        <f t="shared" si="19"/>
        <v>54542.62</v>
      </c>
      <c r="G60" s="10">
        <v>0</v>
      </c>
      <c r="H60" s="11">
        <v>0</v>
      </c>
      <c r="I60" s="11">
        <v>2.4E-2</v>
      </c>
      <c r="J60" s="29">
        <f t="shared" si="21"/>
        <v>0</v>
      </c>
      <c r="K60" s="26">
        <v>0</v>
      </c>
      <c r="L60" s="30">
        <v>0</v>
      </c>
      <c r="M60" s="31">
        <f t="shared" si="20"/>
        <v>1309.02288</v>
      </c>
      <c r="N60" s="32">
        <v>34.03</v>
      </c>
      <c r="O60" s="33">
        <v>0.38</v>
      </c>
      <c r="P60" s="34">
        <f t="shared" si="22"/>
        <v>0</v>
      </c>
      <c r="Q60" s="45">
        <f t="shared" si="10"/>
        <v>37318.701677883793</v>
      </c>
    </row>
    <row r="61" spans="1:17" ht="20" customHeight="1">
      <c r="A61" s="19">
        <v>44566</v>
      </c>
      <c r="B61" s="6">
        <v>3566</v>
      </c>
      <c r="C61" s="7" t="s">
        <v>68</v>
      </c>
      <c r="D61" s="6">
        <v>64460</v>
      </c>
      <c r="E61" s="8">
        <v>0.09</v>
      </c>
      <c r="F61" s="9">
        <f t="shared" si="19"/>
        <v>58658.6</v>
      </c>
      <c r="G61" s="10">
        <v>0</v>
      </c>
      <c r="H61" s="11">
        <v>0</v>
      </c>
      <c r="I61" s="11">
        <v>2.3E-2</v>
      </c>
      <c r="J61" s="29">
        <f t="shared" si="21"/>
        <v>0</v>
      </c>
      <c r="K61" s="26">
        <v>0</v>
      </c>
      <c r="L61" s="30">
        <v>0</v>
      </c>
      <c r="M61" s="31">
        <f t="shared" si="20"/>
        <v>1349.1478</v>
      </c>
      <c r="N61" s="32">
        <v>34.03</v>
      </c>
      <c r="O61" s="32">
        <v>0.38</v>
      </c>
      <c r="P61" s="34">
        <f t="shared" si="22"/>
        <v>0</v>
      </c>
      <c r="Q61" s="45">
        <f t="shared" si="10"/>
        <v>38462.61592278145</v>
      </c>
    </row>
    <row r="62" spans="1:17" ht="20" customHeight="1">
      <c r="A62" s="5">
        <v>44576</v>
      </c>
      <c r="B62" s="6">
        <v>4183</v>
      </c>
      <c r="C62" s="7" t="s">
        <v>69</v>
      </c>
      <c r="D62" s="6">
        <v>61180</v>
      </c>
      <c r="E62" s="8">
        <v>0.10100000000000001</v>
      </c>
      <c r="F62" s="9">
        <f t="shared" si="19"/>
        <v>55000.82</v>
      </c>
      <c r="G62" s="10">
        <v>0</v>
      </c>
      <c r="H62" s="11">
        <v>0</v>
      </c>
      <c r="I62" s="11">
        <v>2.3E-2</v>
      </c>
      <c r="J62" s="29">
        <f t="shared" si="21"/>
        <v>0</v>
      </c>
      <c r="K62" s="26">
        <v>0</v>
      </c>
      <c r="L62" s="30">
        <v>0</v>
      </c>
      <c r="M62" s="31">
        <f t="shared" si="20"/>
        <v>1265.0188599999999</v>
      </c>
      <c r="N62" s="32">
        <v>34.03</v>
      </c>
      <c r="O62" s="33">
        <v>0.38</v>
      </c>
      <c r="P62" s="34">
        <f t="shared" si="22"/>
        <v>0</v>
      </c>
      <c r="Q62" s="45">
        <f t="shared" si="10"/>
        <v>36064.198857423056</v>
      </c>
    </row>
    <row r="63" spans="1:17" ht="20" customHeight="1">
      <c r="A63" s="19">
        <v>44591</v>
      </c>
      <c r="B63" s="6">
        <v>741</v>
      </c>
      <c r="C63" s="7" t="s">
        <v>70</v>
      </c>
      <c r="D63" s="6">
        <v>61060</v>
      </c>
      <c r="E63" s="8">
        <v>0.115</v>
      </c>
      <c r="F63" s="9">
        <f t="shared" si="19"/>
        <v>54038.1</v>
      </c>
      <c r="G63" s="10">
        <v>0</v>
      </c>
      <c r="H63" s="11">
        <v>0</v>
      </c>
      <c r="I63" s="11">
        <v>2.3E-2</v>
      </c>
      <c r="J63" s="29">
        <f t="shared" si="21"/>
        <v>0</v>
      </c>
      <c r="K63" s="26">
        <v>0</v>
      </c>
      <c r="L63" s="30">
        <v>0</v>
      </c>
      <c r="M63" s="31">
        <f t="shared" si="20"/>
        <v>1242.8762999999999</v>
      </c>
      <c r="N63" s="32">
        <v>34.03</v>
      </c>
      <c r="O63" s="32">
        <v>0.38</v>
      </c>
      <c r="P63" s="34">
        <f>F63*15/1000</f>
        <v>810.57150000000001</v>
      </c>
      <c r="Q63" s="45">
        <f t="shared" si="10"/>
        <v>35432.940532110486</v>
      </c>
    </row>
    <row r="64" spans="1:17" ht="20" customHeight="1">
      <c r="A64" s="12">
        <v>44569</v>
      </c>
      <c r="B64" s="20">
        <v>6804</v>
      </c>
      <c r="C64" s="14" t="s">
        <v>71</v>
      </c>
      <c r="D64" s="20">
        <v>77940</v>
      </c>
      <c r="E64" s="21">
        <v>0.20499999999999999</v>
      </c>
      <c r="F64" s="16">
        <v>61962.3</v>
      </c>
      <c r="G64" s="22">
        <v>0</v>
      </c>
      <c r="H64" s="23">
        <v>0</v>
      </c>
      <c r="I64" s="23">
        <v>2.3E-2</v>
      </c>
      <c r="J64" s="38">
        <v>0</v>
      </c>
      <c r="K64" s="39">
        <v>0</v>
      </c>
      <c r="L64" s="40">
        <v>0</v>
      </c>
      <c r="M64" s="16">
        <v>1425.1329000000001</v>
      </c>
      <c r="N64" s="32">
        <v>34.03</v>
      </c>
      <c r="O64" s="33">
        <v>0.38</v>
      </c>
      <c r="P64" s="41">
        <v>1239.2460000000001</v>
      </c>
      <c r="Q64" s="45">
        <f t="shared" si="10"/>
        <v>40628.861694485735</v>
      </c>
    </row>
    <row r="65" spans="1:17" ht="20" customHeight="1">
      <c r="A65" s="19">
        <v>44566</v>
      </c>
      <c r="B65" s="6">
        <v>4396</v>
      </c>
      <c r="C65" s="7" t="s">
        <v>72</v>
      </c>
      <c r="D65" s="6">
        <v>68140</v>
      </c>
      <c r="E65" s="8">
        <v>9.2999999999999999E-2</v>
      </c>
      <c r="F65" s="9">
        <v>61802.98</v>
      </c>
      <c r="G65" s="10">
        <v>0</v>
      </c>
      <c r="H65" s="11">
        <v>0</v>
      </c>
      <c r="I65" s="11">
        <v>2.1999999999999999E-2</v>
      </c>
      <c r="J65" s="29">
        <v>0</v>
      </c>
      <c r="K65" s="26">
        <v>0</v>
      </c>
      <c r="L65" s="30">
        <v>0</v>
      </c>
      <c r="M65" s="31">
        <v>1359.6655599999999</v>
      </c>
      <c r="N65" s="32">
        <v>34.03</v>
      </c>
      <c r="O65" s="32">
        <v>0.38</v>
      </c>
      <c r="P65" s="34">
        <v>0</v>
      </c>
      <c r="Q65" s="45">
        <f t="shared" si="10"/>
        <v>38762.464881693137</v>
      </c>
    </row>
    <row r="66" spans="1:17" ht="20" customHeight="1">
      <c r="A66" s="5">
        <v>44572</v>
      </c>
      <c r="B66" s="6">
        <v>787</v>
      </c>
      <c r="C66" s="7" t="s">
        <v>73</v>
      </c>
      <c r="D66" s="6">
        <v>66940</v>
      </c>
      <c r="E66" s="8">
        <v>8.6999999999999994E-2</v>
      </c>
      <c r="F66" s="9">
        <f t="shared" ref="F66:F71" si="23">D66*(1-E66)</f>
        <v>61116.22</v>
      </c>
      <c r="G66" s="10">
        <v>0</v>
      </c>
      <c r="H66" s="11">
        <v>0</v>
      </c>
      <c r="I66" s="11">
        <v>2.1999999999999999E-2</v>
      </c>
      <c r="J66" s="29">
        <f t="shared" ref="J66:J71" si="24">F66*G66</f>
        <v>0</v>
      </c>
      <c r="K66" s="26">
        <v>0</v>
      </c>
      <c r="L66" s="30">
        <v>0</v>
      </c>
      <c r="M66" s="31">
        <f t="shared" ref="M66:M71" si="25">F66*I66</f>
        <v>1344.55684</v>
      </c>
      <c r="N66" s="32">
        <v>34.03</v>
      </c>
      <c r="O66" s="33">
        <v>0.38</v>
      </c>
      <c r="P66" s="34">
        <f t="shared" ref="P66:P71" si="26">F66*G66*K66*L66/100</f>
        <v>0</v>
      </c>
      <c r="Q66" s="45">
        <f t="shared" si="10"/>
        <v>38331.733056429177</v>
      </c>
    </row>
    <row r="67" spans="1:17" ht="20" customHeight="1">
      <c r="A67" s="5">
        <v>44576</v>
      </c>
      <c r="B67" s="6">
        <v>4182</v>
      </c>
      <c r="C67" s="7" t="s">
        <v>74</v>
      </c>
      <c r="D67" s="6">
        <v>60740</v>
      </c>
      <c r="E67" s="8">
        <v>8.8999999999999996E-2</v>
      </c>
      <c r="F67" s="9">
        <f t="shared" si="23"/>
        <v>55334.14</v>
      </c>
      <c r="G67" s="10">
        <v>0</v>
      </c>
      <c r="H67" s="11">
        <v>0</v>
      </c>
      <c r="I67" s="11">
        <v>2.1999999999999999E-2</v>
      </c>
      <c r="J67" s="29">
        <f t="shared" si="24"/>
        <v>0</v>
      </c>
      <c r="K67" s="26">
        <v>0</v>
      </c>
      <c r="L67" s="30">
        <v>0</v>
      </c>
      <c r="M67" s="31">
        <f t="shared" si="25"/>
        <v>1217.3510799999999</v>
      </c>
      <c r="N67" s="32">
        <v>34.03</v>
      </c>
      <c r="O67" s="32">
        <v>0.38</v>
      </c>
      <c r="P67" s="34">
        <f t="shared" si="26"/>
        <v>0</v>
      </c>
      <c r="Q67" s="45">
        <f t="shared" si="10"/>
        <v>34705.246551358709</v>
      </c>
    </row>
    <row r="68" spans="1:17" ht="20" customHeight="1">
      <c r="A68" s="18">
        <v>44579</v>
      </c>
      <c r="B68" s="13">
        <v>4305</v>
      </c>
      <c r="C68" s="14" t="s">
        <v>75</v>
      </c>
      <c r="D68" s="13">
        <v>49480</v>
      </c>
      <c r="E68" s="15">
        <v>0.23</v>
      </c>
      <c r="F68" s="16">
        <v>38099.599999999999</v>
      </c>
      <c r="G68" s="24">
        <v>0</v>
      </c>
      <c r="H68" s="25">
        <v>0</v>
      </c>
      <c r="I68" s="25">
        <v>2.1999999999999999E-2</v>
      </c>
      <c r="J68" s="42">
        <v>0</v>
      </c>
      <c r="K68" s="39">
        <v>0</v>
      </c>
      <c r="L68" s="43">
        <v>0</v>
      </c>
      <c r="M68" s="36">
        <v>838.19119999999998</v>
      </c>
      <c r="N68" s="32">
        <v>34.03</v>
      </c>
      <c r="O68" s="33">
        <v>0.38</v>
      </c>
      <c r="P68" s="44">
        <v>761.99199999999996</v>
      </c>
      <c r="Q68" s="45">
        <f t="shared" ref="Q68:Q99" si="27">M68*O68*N68*2.20462</f>
        <v>23895.844617954601</v>
      </c>
    </row>
    <row r="69" spans="1:17" ht="20" customHeight="1">
      <c r="A69" s="19">
        <v>44566</v>
      </c>
      <c r="B69" s="6">
        <v>741</v>
      </c>
      <c r="C69" s="7" t="s">
        <v>76</v>
      </c>
      <c r="D69" s="6">
        <v>66660</v>
      </c>
      <c r="E69" s="8">
        <v>9.2999999999999999E-2</v>
      </c>
      <c r="F69" s="9">
        <v>60460.62</v>
      </c>
      <c r="G69" s="10">
        <v>0</v>
      </c>
      <c r="H69" s="11">
        <v>0</v>
      </c>
      <c r="I69" s="11">
        <v>2.1000000000000001E-2</v>
      </c>
      <c r="J69" s="29">
        <v>0</v>
      </c>
      <c r="K69" s="26">
        <v>0</v>
      </c>
      <c r="L69" s="30">
        <v>0</v>
      </c>
      <c r="M69" s="31">
        <v>1269.67302</v>
      </c>
      <c r="N69" s="32">
        <v>34.03</v>
      </c>
      <c r="O69" s="32">
        <v>0.38</v>
      </c>
      <c r="P69" s="34">
        <v>0</v>
      </c>
      <c r="Q69" s="45">
        <f t="shared" si="27"/>
        <v>36196.883481393219</v>
      </c>
    </row>
    <row r="70" spans="1:17" ht="20" customHeight="1">
      <c r="A70" s="19">
        <v>44567</v>
      </c>
      <c r="B70" s="6">
        <v>688</v>
      </c>
      <c r="C70" s="7" t="s">
        <v>77</v>
      </c>
      <c r="D70" s="6">
        <v>67040</v>
      </c>
      <c r="E70" s="8">
        <v>9.4E-2</v>
      </c>
      <c r="F70" s="9">
        <f t="shared" si="23"/>
        <v>60738.240000000005</v>
      </c>
      <c r="G70" s="10">
        <v>0</v>
      </c>
      <c r="H70" s="11">
        <v>0</v>
      </c>
      <c r="I70" s="11">
        <v>2.1000000000000001E-2</v>
      </c>
      <c r="J70" s="29">
        <f t="shared" si="24"/>
        <v>0</v>
      </c>
      <c r="K70" s="26">
        <v>0</v>
      </c>
      <c r="L70" s="30">
        <v>0</v>
      </c>
      <c r="M70" s="31">
        <f t="shared" si="25"/>
        <v>1275.5030400000003</v>
      </c>
      <c r="N70" s="32">
        <v>34.03</v>
      </c>
      <c r="O70" s="33">
        <v>0.38</v>
      </c>
      <c r="P70" s="34">
        <f>F70*15/1000</f>
        <v>911.07360000000006</v>
      </c>
      <c r="Q70" s="45">
        <f t="shared" si="27"/>
        <v>36363.090490056136</v>
      </c>
    </row>
    <row r="71" spans="1:17" ht="20" customHeight="1">
      <c r="A71" s="5">
        <v>44572</v>
      </c>
      <c r="B71" s="6">
        <v>4183</v>
      </c>
      <c r="C71" s="7" t="s">
        <v>78</v>
      </c>
      <c r="D71" s="6">
        <v>57640</v>
      </c>
      <c r="E71" s="8">
        <v>8.7999999999999995E-2</v>
      </c>
      <c r="F71" s="9">
        <f t="shared" si="23"/>
        <v>52567.68</v>
      </c>
      <c r="G71" s="10">
        <v>0</v>
      </c>
      <c r="H71" s="11">
        <v>0</v>
      </c>
      <c r="I71" s="11">
        <v>2.1000000000000001E-2</v>
      </c>
      <c r="J71" s="29">
        <f t="shared" si="24"/>
        <v>0</v>
      </c>
      <c r="K71" s="26">
        <v>0</v>
      </c>
      <c r="L71" s="30">
        <v>0</v>
      </c>
      <c r="M71" s="31">
        <f t="shared" si="25"/>
        <v>1103.92128</v>
      </c>
      <c r="N71" s="32">
        <v>34.03</v>
      </c>
      <c r="O71" s="32">
        <v>0.38</v>
      </c>
      <c r="P71" s="34">
        <f t="shared" si="26"/>
        <v>0</v>
      </c>
      <c r="Q71" s="45">
        <f t="shared" si="27"/>
        <v>31471.496452520088</v>
      </c>
    </row>
    <row r="72" spans="1:17" ht="20" customHeight="1">
      <c r="A72" s="12">
        <v>44576</v>
      </c>
      <c r="B72" s="20">
        <v>5795</v>
      </c>
      <c r="C72" s="14" t="s">
        <v>79</v>
      </c>
      <c r="D72" s="20">
        <v>71140</v>
      </c>
      <c r="E72" s="21">
        <v>0.156</v>
      </c>
      <c r="F72" s="16">
        <v>60042.16</v>
      </c>
      <c r="G72" s="22">
        <v>0</v>
      </c>
      <c r="H72" s="23">
        <v>0</v>
      </c>
      <c r="I72" s="23">
        <v>2.1000000000000001E-2</v>
      </c>
      <c r="J72" s="38">
        <v>0</v>
      </c>
      <c r="K72" s="39">
        <v>0</v>
      </c>
      <c r="L72" s="40">
        <v>0</v>
      </c>
      <c r="M72" s="16">
        <v>1260.88536</v>
      </c>
      <c r="N72" s="32">
        <v>34.03</v>
      </c>
      <c r="O72" s="33">
        <v>0.38</v>
      </c>
      <c r="P72" s="41">
        <v>0</v>
      </c>
      <c r="Q72" s="45">
        <f t="shared" si="27"/>
        <v>35946.357637271482</v>
      </c>
    </row>
    <row r="73" spans="1:17" ht="20" customHeight="1">
      <c r="A73" s="12">
        <v>44573</v>
      </c>
      <c r="B73" s="20">
        <v>4182</v>
      </c>
      <c r="C73" s="14" t="s">
        <v>80</v>
      </c>
      <c r="D73" s="20">
        <v>70060</v>
      </c>
      <c r="E73" s="21">
        <v>0.151</v>
      </c>
      <c r="F73" s="16">
        <v>59480.94</v>
      </c>
      <c r="G73" s="22">
        <v>0</v>
      </c>
      <c r="H73" s="23">
        <v>0</v>
      </c>
      <c r="I73" s="23">
        <v>0.02</v>
      </c>
      <c r="J73" s="38">
        <v>0</v>
      </c>
      <c r="K73" s="39">
        <v>0</v>
      </c>
      <c r="L73" s="40">
        <v>0</v>
      </c>
      <c r="M73" s="16">
        <v>1189.6188</v>
      </c>
      <c r="N73" s="32">
        <v>34.03</v>
      </c>
      <c r="O73" s="32">
        <v>0.38</v>
      </c>
      <c r="P73" s="41">
        <v>0</v>
      </c>
      <c r="Q73" s="45">
        <f t="shared" si="27"/>
        <v>33914.63188756648</v>
      </c>
    </row>
    <row r="74" spans="1:17" ht="20" customHeight="1">
      <c r="A74" s="12">
        <v>44582</v>
      </c>
      <c r="B74" s="20">
        <v>1673</v>
      </c>
      <c r="C74" s="14" t="s">
        <v>81</v>
      </c>
      <c r="D74" s="20">
        <v>63360</v>
      </c>
      <c r="E74" s="21">
        <v>7.6999999999999999E-2</v>
      </c>
      <c r="F74" s="16">
        <v>58481.279999999999</v>
      </c>
      <c r="G74" s="22">
        <v>0</v>
      </c>
      <c r="H74" s="23">
        <v>0</v>
      </c>
      <c r="I74" s="23">
        <v>0.02</v>
      </c>
      <c r="J74" s="38">
        <v>0</v>
      </c>
      <c r="K74" s="39">
        <v>0</v>
      </c>
      <c r="L74" s="40">
        <v>0</v>
      </c>
      <c r="M74" s="16">
        <v>1169.6256000000001</v>
      </c>
      <c r="N74" s="32">
        <v>34.03</v>
      </c>
      <c r="O74" s="33">
        <v>0.38</v>
      </c>
      <c r="P74" s="41">
        <v>0</v>
      </c>
      <c r="Q74" s="45">
        <f t="shared" si="27"/>
        <v>33344.649286203341</v>
      </c>
    </row>
    <row r="75" spans="1:17" ht="20" customHeight="1">
      <c r="A75" s="19">
        <v>44581</v>
      </c>
      <c r="B75" s="6">
        <v>1020</v>
      </c>
      <c r="C75" s="7" t="s">
        <v>82</v>
      </c>
      <c r="D75" s="6">
        <v>82520</v>
      </c>
      <c r="E75" s="8">
        <v>8.8999999999999996E-2</v>
      </c>
      <c r="F75" s="9">
        <f t="shared" ref="F75:F79" si="28">D75*(1-E75)</f>
        <v>75175.72</v>
      </c>
      <c r="G75" s="10">
        <v>0</v>
      </c>
      <c r="H75" s="11">
        <v>0</v>
      </c>
      <c r="I75" s="47">
        <v>1.9E-2</v>
      </c>
      <c r="J75" s="29">
        <f t="shared" ref="J75:J79" si="29">F75*G75</f>
        <v>0</v>
      </c>
      <c r="K75" s="26">
        <v>0</v>
      </c>
      <c r="L75" s="30">
        <v>0</v>
      </c>
      <c r="M75" s="31">
        <f t="shared" ref="M75:M79" si="30">F75*I75</f>
        <v>1428.3386800000001</v>
      </c>
      <c r="N75" s="32">
        <v>34.03</v>
      </c>
      <c r="O75" s="32">
        <v>0.38</v>
      </c>
      <c r="P75" s="34">
        <f t="shared" ref="P75:P79" si="31">F75*G75*K75*L75/100</f>
        <v>0</v>
      </c>
      <c r="Q75" s="45">
        <f t="shared" si="27"/>
        <v>40720.254709300672</v>
      </c>
    </row>
    <row r="76" spans="1:17" ht="20" customHeight="1">
      <c r="A76" s="12">
        <v>44584</v>
      </c>
      <c r="B76" s="20">
        <v>4182</v>
      </c>
      <c r="C76" s="14" t="s">
        <v>83</v>
      </c>
      <c r="D76" s="20">
        <v>72920</v>
      </c>
      <c r="E76" s="21">
        <v>0.13800000000000001</v>
      </c>
      <c r="F76" s="16">
        <v>62857.04</v>
      </c>
      <c r="G76" s="22">
        <v>0</v>
      </c>
      <c r="H76" s="23">
        <v>0</v>
      </c>
      <c r="I76" s="48">
        <v>1.9E-2</v>
      </c>
      <c r="J76" s="38">
        <v>0</v>
      </c>
      <c r="K76" s="39">
        <v>0</v>
      </c>
      <c r="L76" s="40">
        <v>0</v>
      </c>
      <c r="M76" s="16">
        <v>1194.28376</v>
      </c>
      <c r="N76" s="32">
        <v>34.03</v>
      </c>
      <c r="O76" s="33">
        <v>0.38</v>
      </c>
      <c r="P76" s="41">
        <v>0</v>
      </c>
      <c r="Q76" s="45">
        <f t="shared" si="27"/>
        <v>34047.624406825773</v>
      </c>
    </row>
    <row r="77" spans="1:17" ht="20" customHeight="1">
      <c r="A77" s="12">
        <v>44569</v>
      </c>
      <c r="B77" s="20">
        <v>6186</v>
      </c>
      <c r="C77" s="14" t="s">
        <v>84</v>
      </c>
      <c r="D77" s="20">
        <v>74180</v>
      </c>
      <c r="E77" s="21">
        <v>0.152</v>
      </c>
      <c r="F77" s="16">
        <v>62904.639999999999</v>
      </c>
      <c r="G77" s="22">
        <v>0</v>
      </c>
      <c r="H77" s="23">
        <v>0</v>
      </c>
      <c r="I77" s="48">
        <v>1.9E-2</v>
      </c>
      <c r="J77" s="38">
        <v>0</v>
      </c>
      <c r="K77" s="39">
        <v>0</v>
      </c>
      <c r="L77" s="40">
        <v>0</v>
      </c>
      <c r="M77" s="16">
        <v>1195.1881599999999</v>
      </c>
      <c r="N77" s="32">
        <v>34.03</v>
      </c>
      <c r="O77" s="32">
        <v>0.38</v>
      </c>
      <c r="P77" s="41">
        <v>0</v>
      </c>
      <c r="Q77" s="45">
        <f t="shared" si="27"/>
        <v>34073.407786408468</v>
      </c>
    </row>
    <row r="78" spans="1:17" ht="20" customHeight="1">
      <c r="A78" s="5">
        <v>44572</v>
      </c>
      <c r="B78" s="6">
        <v>785</v>
      </c>
      <c r="C78" s="7" t="s">
        <v>85</v>
      </c>
      <c r="D78" s="6">
        <v>66280</v>
      </c>
      <c r="E78" s="8">
        <v>8.8999999999999996E-2</v>
      </c>
      <c r="F78" s="9">
        <f t="shared" si="28"/>
        <v>60381.08</v>
      </c>
      <c r="G78" s="10">
        <v>0</v>
      </c>
      <c r="H78" s="11">
        <v>0</v>
      </c>
      <c r="I78" s="47">
        <v>1.7999999999999999E-2</v>
      </c>
      <c r="J78" s="29">
        <f t="shared" si="29"/>
        <v>0</v>
      </c>
      <c r="K78" s="26">
        <v>0</v>
      </c>
      <c r="L78" s="30">
        <v>0</v>
      </c>
      <c r="M78" s="31">
        <f t="shared" si="30"/>
        <v>1086.8594399999999</v>
      </c>
      <c r="N78" s="32">
        <v>34.03</v>
      </c>
      <c r="O78" s="33">
        <v>0.38</v>
      </c>
      <c r="P78" s="34">
        <f t="shared" si="31"/>
        <v>0</v>
      </c>
      <c r="Q78" s="45">
        <f t="shared" si="27"/>
        <v>30985.083474745563</v>
      </c>
    </row>
    <row r="79" spans="1:17" ht="20" customHeight="1">
      <c r="A79" s="5">
        <v>44576</v>
      </c>
      <c r="B79" s="6">
        <v>743</v>
      </c>
      <c r="C79" s="7" t="s">
        <v>86</v>
      </c>
      <c r="D79" s="6">
        <v>57460</v>
      </c>
      <c r="E79" s="8">
        <v>9.8000000000000004E-2</v>
      </c>
      <c r="F79" s="9">
        <f t="shared" si="28"/>
        <v>51828.92</v>
      </c>
      <c r="G79" s="10">
        <v>0</v>
      </c>
      <c r="H79" s="11">
        <v>0</v>
      </c>
      <c r="I79" s="47">
        <v>1.7999999999999999E-2</v>
      </c>
      <c r="J79" s="29">
        <f t="shared" si="29"/>
        <v>0</v>
      </c>
      <c r="K79" s="26">
        <v>0</v>
      </c>
      <c r="L79" s="30">
        <v>0</v>
      </c>
      <c r="M79" s="31">
        <f t="shared" si="30"/>
        <v>932.92055999999991</v>
      </c>
      <c r="N79" s="32">
        <v>34.03</v>
      </c>
      <c r="O79" s="32">
        <v>0.38</v>
      </c>
      <c r="P79" s="34">
        <f t="shared" si="31"/>
        <v>0</v>
      </c>
      <c r="Q79" s="45">
        <f t="shared" si="27"/>
        <v>26596.467181539476</v>
      </c>
    </row>
    <row r="80" spans="1:17" ht="20" customHeight="1">
      <c r="A80" s="19">
        <v>44566</v>
      </c>
      <c r="B80" s="6">
        <v>3535</v>
      </c>
      <c r="C80" s="7" t="s">
        <v>87</v>
      </c>
      <c r="D80" s="6">
        <v>71780</v>
      </c>
      <c r="E80" s="8">
        <v>8.2000000000000003E-2</v>
      </c>
      <c r="F80" s="9">
        <v>65894.039999999994</v>
      </c>
      <c r="G80" s="10">
        <v>0</v>
      </c>
      <c r="H80" s="11">
        <v>0</v>
      </c>
      <c r="I80" s="47">
        <v>1.7000000000000001E-2</v>
      </c>
      <c r="J80" s="29">
        <v>0</v>
      </c>
      <c r="K80" s="26">
        <v>0</v>
      </c>
      <c r="L80" s="30">
        <v>0</v>
      </c>
      <c r="M80" s="31">
        <v>1120.19868</v>
      </c>
      <c r="N80" s="32">
        <v>34.03</v>
      </c>
      <c r="O80" s="33">
        <v>0.38</v>
      </c>
      <c r="P80" s="34">
        <v>0</v>
      </c>
      <c r="Q80" s="45">
        <f t="shared" si="27"/>
        <v>31935.545969127146</v>
      </c>
    </row>
    <row r="81" spans="1:17" ht="20" customHeight="1">
      <c r="A81" s="19">
        <v>44571</v>
      </c>
      <c r="B81" s="6">
        <v>1239</v>
      </c>
      <c r="C81" s="7" t="s">
        <v>88</v>
      </c>
      <c r="D81" s="6">
        <v>63200</v>
      </c>
      <c r="E81" s="8">
        <v>9.4E-2</v>
      </c>
      <c r="F81" s="9">
        <f t="shared" ref="F81:F84" si="32">D81*(1-E81)</f>
        <v>57259.200000000004</v>
      </c>
      <c r="G81" s="10">
        <v>0</v>
      </c>
      <c r="H81" s="11">
        <v>0</v>
      </c>
      <c r="I81" s="47">
        <v>1.7000000000000001E-2</v>
      </c>
      <c r="J81" s="29">
        <f t="shared" ref="J81:J84" si="33">F81*G81</f>
        <v>0</v>
      </c>
      <c r="K81" s="26">
        <v>0</v>
      </c>
      <c r="L81" s="30">
        <v>0</v>
      </c>
      <c r="M81" s="31">
        <f t="shared" ref="M81:M84" si="34">F81*I81</f>
        <v>973.40640000000019</v>
      </c>
      <c r="N81" s="32">
        <v>34.03</v>
      </c>
      <c r="O81" s="32">
        <v>0.38</v>
      </c>
      <c r="P81" s="34">
        <f t="shared" ref="P81:P84" si="35">F81*G81*K81*L81/100</f>
        <v>0</v>
      </c>
      <c r="Q81" s="45">
        <f t="shared" si="27"/>
        <v>27750.670830858835</v>
      </c>
    </row>
    <row r="82" spans="1:17" ht="20" customHeight="1">
      <c r="A82" s="19">
        <v>44571</v>
      </c>
      <c r="B82" s="6">
        <v>1486</v>
      </c>
      <c r="C82" s="7" t="s">
        <v>89</v>
      </c>
      <c r="D82" s="6">
        <v>72100</v>
      </c>
      <c r="E82" s="8">
        <v>8.8999999999999996E-2</v>
      </c>
      <c r="F82" s="9">
        <f t="shared" si="32"/>
        <v>65683.100000000006</v>
      </c>
      <c r="G82" s="10">
        <v>0</v>
      </c>
      <c r="H82" s="11">
        <v>0</v>
      </c>
      <c r="I82" s="47">
        <v>1.7000000000000001E-2</v>
      </c>
      <c r="J82" s="29">
        <f t="shared" si="33"/>
        <v>0</v>
      </c>
      <c r="K82" s="26">
        <v>0</v>
      </c>
      <c r="L82" s="30">
        <v>0</v>
      </c>
      <c r="M82" s="31">
        <f t="shared" si="34"/>
        <v>1116.6127000000001</v>
      </c>
      <c r="N82" s="32">
        <v>34.03</v>
      </c>
      <c r="O82" s="33">
        <v>0.38</v>
      </c>
      <c r="P82" s="34">
        <f t="shared" si="35"/>
        <v>0</v>
      </c>
      <c r="Q82" s="45">
        <f t="shared" si="27"/>
        <v>31833.313899781762</v>
      </c>
    </row>
    <row r="83" spans="1:17" ht="20" customHeight="1">
      <c r="A83" s="19">
        <v>44591</v>
      </c>
      <c r="B83" s="6">
        <v>3289</v>
      </c>
      <c r="C83" s="7" t="s">
        <v>90</v>
      </c>
      <c r="D83" s="6">
        <v>71420</v>
      </c>
      <c r="E83" s="8">
        <v>8.8999999999999996E-2</v>
      </c>
      <c r="F83" s="9">
        <f t="shared" si="32"/>
        <v>65063.62</v>
      </c>
      <c r="G83" s="10">
        <v>0</v>
      </c>
      <c r="H83" s="11">
        <v>0</v>
      </c>
      <c r="I83" s="47">
        <v>1.7000000000000001E-2</v>
      </c>
      <c r="J83" s="29">
        <f t="shared" si="33"/>
        <v>0</v>
      </c>
      <c r="K83" s="26">
        <v>0</v>
      </c>
      <c r="L83" s="30">
        <v>0</v>
      </c>
      <c r="M83" s="31">
        <f t="shared" si="34"/>
        <v>1106.0815400000001</v>
      </c>
      <c r="N83" s="32">
        <v>34.03</v>
      </c>
      <c r="O83" s="32">
        <v>0.38</v>
      </c>
      <c r="P83" s="34">
        <f t="shared" si="35"/>
        <v>0</v>
      </c>
      <c r="Q83" s="45">
        <f t="shared" si="27"/>
        <v>31533.082922640966</v>
      </c>
    </row>
    <row r="84" spans="1:17" ht="20" customHeight="1">
      <c r="A84" s="19">
        <v>44566</v>
      </c>
      <c r="B84" s="6">
        <v>487</v>
      </c>
      <c r="C84" s="7" t="s">
        <v>91</v>
      </c>
      <c r="D84" s="6">
        <v>75340</v>
      </c>
      <c r="E84" s="8">
        <v>8.5999999999999993E-2</v>
      </c>
      <c r="F84" s="9">
        <f t="shared" si="32"/>
        <v>68860.760000000009</v>
      </c>
      <c r="G84" s="10">
        <v>0</v>
      </c>
      <c r="H84" s="11">
        <v>0</v>
      </c>
      <c r="I84" s="47">
        <v>1.6E-2</v>
      </c>
      <c r="J84" s="29">
        <f t="shared" si="33"/>
        <v>0</v>
      </c>
      <c r="K84" s="26">
        <v>0</v>
      </c>
      <c r="L84" s="30">
        <v>0</v>
      </c>
      <c r="M84" s="31">
        <f t="shared" si="34"/>
        <v>1101.7721600000002</v>
      </c>
      <c r="N84" s="32">
        <v>34.03</v>
      </c>
      <c r="O84" s="33">
        <v>0.38</v>
      </c>
      <c r="P84" s="34">
        <f t="shared" si="35"/>
        <v>0</v>
      </c>
      <c r="Q84" s="45">
        <f t="shared" si="27"/>
        <v>31410.227570688192</v>
      </c>
    </row>
    <row r="85" spans="1:17" ht="20" customHeight="1">
      <c r="A85" s="12">
        <v>44591</v>
      </c>
      <c r="B85" s="20">
        <v>5795</v>
      </c>
      <c r="C85" s="14" t="s">
        <v>92</v>
      </c>
      <c r="D85" s="20">
        <v>73380</v>
      </c>
      <c r="E85" s="21">
        <v>0.13400000000000001</v>
      </c>
      <c r="F85" s="16">
        <v>63547.08</v>
      </c>
      <c r="G85" s="22">
        <v>0</v>
      </c>
      <c r="H85" s="23">
        <v>0</v>
      </c>
      <c r="I85" s="48">
        <v>1.6E-2</v>
      </c>
      <c r="J85" s="38">
        <v>0</v>
      </c>
      <c r="K85" s="39">
        <v>0</v>
      </c>
      <c r="L85" s="40">
        <v>0</v>
      </c>
      <c r="M85" s="16">
        <v>1016.75328</v>
      </c>
      <c r="N85" s="32">
        <v>34.03</v>
      </c>
      <c r="O85" s="32">
        <v>0.38</v>
      </c>
      <c r="P85" s="41">
        <v>0</v>
      </c>
      <c r="Q85" s="45">
        <f t="shared" si="27"/>
        <v>28986.439363328664</v>
      </c>
    </row>
    <row r="86" spans="1:17" ht="20" customHeight="1">
      <c r="A86" s="12">
        <v>44588</v>
      </c>
      <c r="B86" s="20">
        <v>4808</v>
      </c>
      <c r="C86" s="14" t="s">
        <v>93</v>
      </c>
      <c r="D86" s="20">
        <v>80740</v>
      </c>
      <c r="E86" s="21">
        <v>0.161</v>
      </c>
      <c r="F86" s="16">
        <v>67740.86</v>
      </c>
      <c r="G86" s="22">
        <v>0</v>
      </c>
      <c r="H86" s="23">
        <v>0</v>
      </c>
      <c r="I86" s="48">
        <v>1.6E-2</v>
      </c>
      <c r="J86" s="38">
        <v>0</v>
      </c>
      <c r="K86" s="39">
        <v>0</v>
      </c>
      <c r="L86" s="40">
        <v>0</v>
      </c>
      <c r="M86" s="16">
        <v>1083.85376</v>
      </c>
      <c r="N86" s="32">
        <v>34.03</v>
      </c>
      <c r="O86" s="33">
        <v>0.38</v>
      </c>
      <c r="P86" s="41">
        <v>0</v>
      </c>
      <c r="Q86" s="45">
        <f t="shared" si="27"/>
        <v>30899.395075426535</v>
      </c>
    </row>
    <row r="87" spans="1:17" ht="20" customHeight="1">
      <c r="A87" s="19">
        <v>44571</v>
      </c>
      <c r="B87" s="6">
        <v>688</v>
      </c>
      <c r="C87" s="7" t="s">
        <v>94</v>
      </c>
      <c r="D87" s="6">
        <v>58160</v>
      </c>
      <c r="E87" s="8">
        <v>9.4E-2</v>
      </c>
      <c r="F87" s="9">
        <f t="shared" ref="F87:F102" si="36">D87*(1-E87)</f>
        <v>52692.959999999999</v>
      </c>
      <c r="G87" s="10">
        <v>0</v>
      </c>
      <c r="H87" s="11">
        <v>0</v>
      </c>
      <c r="I87" s="47">
        <v>1.4999999999999999E-2</v>
      </c>
      <c r="J87" s="29">
        <f t="shared" ref="J87:J102" si="37">F87*G87</f>
        <v>0</v>
      </c>
      <c r="K87" s="26">
        <v>0</v>
      </c>
      <c r="L87" s="30">
        <v>0</v>
      </c>
      <c r="M87" s="31">
        <f t="shared" ref="M87:M102" si="38">F87*I87</f>
        <v>790.39439999999991</v>
      </c>
      <c r="N87" s="32">
        <v>34.03</v>
      </c>
      <c r="O87" s="32">
        <v>0.38</v>
      </c>
      <c r="P87" s="34">
        <f t="shared" ref="P87:P102" si="39">F87*G87*K87*L87/100</f>
        <v>0</v>
      </c>
      <c r="Q87" s="45">
        <f t="shared" si="27"/>
        <v>22533.214103538015</v>
      </c>
    </row>
    <row r="88" spans="1:17" ht="20" customHeight="1">
      <c r="A88" s="19">
        <v>44571</v>
      </c>
      <c r="B88" s="6">
        <v>1732</v>
      </c>
      <c r="C88" s="7" t="s">
        <v>95</v>
      </c>
      <c r="D88" s="6">
        <v>63420</v>
      </c>
      <c r="E88" s="8">
        <v>8.8999999999999996E-2</v>
      </c>
      <c r="F88" s="9">
        <f t="shared" si="36"/>
        <v>57775.62</v>
      </c>
      <c r="G88" s="10">
        <v>0</v>
      </c>
      <c r="H88" s="11">
        <v>0</v>
      </c>
      <c r="I88" s="47">
        <v>1.4E-2</v>
      </c>
      <c r="J88" s="29">
        <f t="shared" si="37"/>
        <v>0</v>
      </c>
      <c r="K88" s="26">
        <v>0</v>
      </c>
      <c r="L88" s="30">
        <v>0</v>
      </c>
      <c r="M88" s="31">
        <f t="shared" si="38"/>
        <v>808.85868000000005</v>
      </c>
      <c r="N88" s="32">
        <v>34.03</v>
      </c>
      <c r="O88" s="33">
        <v>0.38</v>
      </c>
      <c r="P88" s="34">
        <f t="shared" si="39"/>
        <v>0</v>
      </c>
      <c r="Q88" s="45">
        <f t="shared" si="27"/>
        <v>23059.60899513603</v>
      </c>
    </row>
    <row r="89" spans="1:17" ht="20" customHeight="1">
      <c r="A89" s="19">
        <v>44571</v>
      </c>
      <c r="B89" s="6">
        <v>487</v>
      </c>
      <c r="C89" s="7" t="s">
        <v>96</v>
      </c>
      <c r="D89" s="6">
        <v>74440</v>
      </c>
      <c r="E89" s="8">
        <v>7.3999999999999996E-2</v>
      </c>
      <c r="F89" s="9">
        <f t="shared" si="36"/>
        <v>68931.44</v>
      </c>
      <c r="G89" s="10">
        <v>0</v>
      </c>
      <c r="H89" s="11">
        <v>0</v>
      </c>
      <c r="I89" s="47">
        <v>1.2999999999999999E-2</v>
      </c>
      <c r="J89" s="29">
        <f t="shared" si="37"/>
        <v>0</v>
      </c>
      <c r="K89" s="26">
        <v>0</v>
      </c>
      <c r="L89" s="30">
        <v>0</v>
      </c>
      <c r="M89" s="31">
        <f t="shared" si="38"/>
        <v>896.10871999999995</v>
      </c>
      <c r="N89" s="32">
        <v>34.03</v>
      </c>
      <c r="O89" s="32">
        <v>0.38</v>
      </c>
      <c r="P89" s="34">
        <f t="shared" si="39"/>
        <v>0</v>
      </c>
      <c r="Q89" s="45">
        <f t="shared" si="27"/>
        <v>25547.004948171951</v>
      </c>
    </row>
    <row r="90" spans="1:17" ht="20" customHeight="1">
      <c r="A90" s="19">
        <v>44591</v>
      </c>
      <c r="B90" s="6">
        <v>2318</v>
      </c>
      <c r="C90" s="7" t="s">
        <v>97</v>
      </c>
      <c r="D90" s="6">
        <v>65000</v>
      </c>
      <c r="E90" s="8">
        <v>9.8000000000000004E-2</v>
      </c>
      <c r="F90" s="9">
        <f t="shared" si="36"/>
        <v>58630</v>
      </c>
      <c r="G90" s="10">
        <v>0</v>
      </c>
      <c r="H90" s="11">
        <v>0</v>
      </c>
      <c r="I90" s="47">
        <v>1.2999999999999999E-2</v>
      </c>
      <c r="J90" s="29">
        <f t="shared" si="37"/>
        <v>0</v>
      </c>
      <c r="K90" s="26">
        <v>0</v>
      </c>
      <c r="L90" s="30">
        <v>0</v>
      </c>
      <c r="M90" s="31">
        <f t="shared" si="38"/>
        <v>762.18999999999994</v>
      </c>
      <c r="N90" s="32">
        <v>34.03</v>
      </c>
      <c r="O90" s="33">
        <v>0.38</v>
      </c>
      <c r="P90" s="34">
        <f t="shared" si="39"/>
        <v>0</v>
      </c>
      <c r="Q90" s="45">
        <f t="shared" si="27"/>
        <v>21729.139854198915</v>
      </c>
    </row>
    <row r="91" spans="1:17" ht="20" customHeight="1">
      <c r="A91" s="19">
        <v>44591</v>
      </c>
      <c r="B91" s="6">
        <v>2234</v>
      </c>
      <c r="C91" s="7" t="s">
        <v>98</v>
      </c>
      <c r="D91" s="6">
        <v>58820</v>
      </c>
      <c r="E91" s="8">
        <v>9.7000000000000003E-2</v>
      </c>
      <c r="F91" s="9">
        <f t="shared" si="36"/>
        <v>53114.46</v>
      </c>
      <c r="G91" s="10">
        <v>0</v>
      </c>
      <c r="H91" s="11">
        <v>0</v>
      </c>
      <c r="I91" s="47">
        <v>1.2E-2</v>
      </c>
      <c r="J91" s="29">
        <f t="shared" si="37"/>
        <v>0</v>
      </c>
      <c r="K91" s="26">
        <v>0</v>
      </c>
      <c r="L91" s="30">
        <v>0</v>
      </c>
      <c r="M91" s="31">
        <f t="shared" si="38"/>
        <v>637.37351999999998</v>
      </c>
      <c r="N91" s="32">
        <v>34.03</v>
      </c>
      <c r="O91" s="32">
        <v>0.38</v>
      </c>
      <c r="P91" s="34">
        <f t="shared" si="39"/>
        <v>0</v>
      </c>
      <c r="Q91" s="45">
        <f t="shared" si="27"/>
        <v>18170.768909908358</v>
      </c>
    </row>
    <row r="92" spans="1:17" ht="20" customHeight="1">
      <c r="A92" s="19">
        <v>44571</v>
      </c>
      <c r="B92" s="6">
        <v>252</v>
      </c>
      <c r="C92" s="7" t="s">
        <v>99</v>
      </c>
      <c r="D92" s="6">
        <v>58880</v>
      </c>
      <c r="E92" s="8">
        <v>9.4E-2</v>
      </c>
      <c r="F92" s="9">
        <f t="shared" si="36"/>
        <v>53345.279999999999</v>
      </c>
      <c r="G92" s="10">
        <v>0</v>
      </c>
      <c r="H92" s="11">
        <v>0</v>
      </c>
      <c r="I92" s="47">
        <v>1.0999999999999999E-2</v>
      </c>
      <c r="J92" s="29">
        <f t="shared" si="37"/>
        <v>0</v>
      </c>
      <c r="K92" s="26">
        <v>0</v>
      </c>
      <c r="L92" s="30">
        <v>0</v>
      </c>
      <c r="M92" s="31">
        <f t="shared" si="38"/>
        <v>586.79807999999991</v>
      </c>
      <c r="N92" s="32">
        <v>34.03</v>
      </c>
      <c r="O92" s="33">
        <v>0.38</v>
      </c>
      <c r="P92" s="34">
        <f t="shared" si="39"/>
        <v>0</v>
      </c>
      <c r="Q92" s="45">
        <f t="shared" si="27"/>
        <v>16728.922639362107</v>
      </c>
    </row>
    <row r="93" spans="1:17" ht="20" customHeight="1">
      <c r="A93" s="19">
        <v>44571</v>
      </c>
      <c r="B93" s="6">
        <v>3813</v>
      </c>
      <c r="C93" s="7" t="s">
        <v>100</v>
      </c>
      <c r="D93" s="6">
        <v>74180</v>
      </c>
      <c r="E93" s="8">
        <v>7.4999999999999997E-2</v>
      </c>
      <c r="F93" s="9">
        <f t="shared" si="36"/>
        <v>68616.5</v>
      </c>
      <c r="G93" s="10">
        <v>0</v>
      </c>
      <c r="H93" s="11">
        <v>0</v>
      </c>
      <c r="I93" s="47">
        <v>1.0999999999999999E-2</v>
      </c>
      <c r="J93" s="29">
        <f t="shared" si="37"/>
        <v>0</v>
      </c>
      <c r="K93" s="26">
        <v>0</v>
      </c>
      <c r="L93" s="30">
        <v>0</v>
      </c>
      <c r="M93" s="31">
        <f t="shared" si="38"/>
        <v>754.78149999999994</v>
      </c>
      <c r="N93" s="32">
        <v>34.03</v>
      </c>
      <c r="O93" s="32">
        <v>0.38</v>
      </c>
      <c r="P93" s="34">
        <f t="shared" si="39"/>
        <v>0</v>
      </c>
      <c r="Q93" s="45">
        <f t="shared" si="27"/>
        <v>21517.932238499641</v>
      </c>
    </row>
    <row r="94" spans="1:17" ht="20" customHeight="1">
      <c r="A94" s="19">
        <v>44591</v>
      </c>
      <c r="B94" s="6">
        <v>3566</v>
      </c>
      <c r="C94" s="7" t="s">
        <v>101</v>
      </c>
      <c r="D94" s="6">
        <v>63940</v>
      </c>
      <c r="E94" s="8">
        <v>0.10100000000000001</v>
      </c>
      <c r="F94" s="9">
        <f t="shared" si="36"/>
        <v>57482.060000000005</v>
      </c>
      <c r="G94" s="10">
        <v>0</v>
      </c>
      <c r="H94" s="11">
        <v>0</v>
      </c>
      <c r="I94" s="47">
        <v>1.0999999999999999E-2</v>
      </c>
      <c r="J94" s="29">
        <f t="shared" si="37"/>
        <v>0</v>
      </c>
      <c r="K94" s="26">
        <v>0</v>
      </c>
      <c r="L94" s="30">
        <v>0</v>
      </c>
      <c r="M94" s="31">
        <f t="shared" si="38"/>
        <v>632.30266000000006</v>
      </c>
      <c r="N94" s="32">
        <v>34.03</v>
      </c>
      <c r="O94" s="33">
        <v>0.38</v>
      </c>
      <c r="P94" s="34">
        <f t="shared" si="39"/>
        <v>0</v>
      </c>
      <c r="Q94" s="45">
        <f t="shared" si="27"/>
        <v>18026.204659365761</v>
      </c>
    </row>
    <row r="95" spans="1:17" ht="20" customHeight="1">
      <c r="A95" s="19">
        <v>44591</v>
      </c>
      <c r="B95" s="6">
        <v>3813</v>
      </c>
      <c r="C95" s="7" t="s">
        <v>102</v>
      </c>
      <c r="D95" s="6">
        <v>66160</v>
      </c>
      <c r="E95" s="8">
        <v>0.10100000000000001</v>
      </c>
      <c r="F95" s="9">
        <f t="shared" si="36"/>
        <v>59477.840000000004</v>
      </c>
      <c r="G95" s="10">
        <v>0</v>
      </c>
      <c r="H95" s="11">
        <v>0</v>
      </c>
      <c r="I95" s="47">
        <v>1.0999999999999999E-2</v>
      </c>
      <c r="J95" s="29">
        <f t="shared" si="37"/>
        <v>0</v>
      </c>
      <c r="K95" s="26">
        <v>0</v>
      </c>
      <c r="L95" s="30">
        <v>0</v>
      </c>
      <c r="M95" s="31">
        <f t="shared" si="38"/>
        <v>654.25624000000005</v>
      </c>
      <c r="N95" s="32">
        <v>34.03</v>
      </c>
      <c r="O95" s="32">
        <v>0.38</v>
      </c>
      <c r="P95" s="34">
        <f t="shared" si="39"/>
        <v>0</v>
      </c>
      <c r="Q95" s="45">
        <f t="shared" si="27"/>
        <v>18652.075387294943</v>
      </c>
    </row>
    <row r="96" spans="1:17" ht="20" customHeight="1">
      <c r="A96" s="19">
        <v>44591</v>
      </c>
      <c r="B96" s="6">
        <v>9816</v>
      </c>
      <c r="C96" s="7" t="s">
        <v>103</v>
      </c>
      <c r="D96" s="6">
        <v>67220</v>
      </c>
      <c r="E96" s="8">
        <v>9.5000000000000001E-2</v>
      </c>
      <c r="F96" s="9">
        <f t="shared" si="36"/>
        <v>60834.1</v>
      </c>
      <c r="G96" s="10">
        <v>0</v>
      </c>
      <c r="H96" s="11">
        <v>0</v>
      </c>
      <c r="I96" s="47">
        <v>1.0999999999999999E-2</v>
      </c>
      <c r="J96" s="29">
        <f t="shared" si="37"/>
        <v>0</v>
      </c>
      <c r="K96" s="26">
        <v>0</v>
      </c>
      <c r="L96" s="30">
        <v>0</v>
      </c>
      <c r="M96" s="31">
        <f t="shared" si="38"/>
        <v>669.17509999999993</v>
      </c>
      <c r="N96" s="32">
        <v>34.03</v>
      </c>
      <c r="O96" s="33">
        <v>0.38</v>
      </c>
      <c r="P96" s="34">
        <f t="shared" si="39"/>
        <v>0</v>
      </c>
      <c r="Q96" s="45">
        <f t="shared" si="27"/>
        <v>19077.394527411205</v>
      </c>
    </row>
    <row r="97" spans="1:17" ht="20" customHeight="1">
      <c r="A97" s="19">
        <v>44591</v>
      </c>
      <c r="B97" s="6">
        <v>1732</v>
      </c>
      <c r="C97" s="7" t="s">
        <v>104</v>
      </c>
      <c r="D97" s="6">
        <v>66580</v>
      </c>
      <c r="E97" s="8">
        <v>0.10199999999999999</v>
      </c>
      <c r="F97" s="9">
        <f t="shared" si="36"/>
        <v>59788.840000000004</v>
      </c>
      <c r="G97" s="10">
        <v>0</v>
      </c>
      <c r="H97" s="11">
        <v>0</v>
      </c>
      <c r="I97" s="47">
        <v>1.0999999999999999E-2</v>
      </c>
      <c r="J97" s="29">
        <f t="shared" si="37"/>
        <v>0</v>
      </c>
      <c r="K97" s="26">
        <v>0</v>
      </c>
      <c r="L97" s="30">
        <v>0</v>
      </c>
      <c r="M97" s="31">
        <f t="shared" si="38"/>
        <v>657.67723999999998</v>
      </c>
      <c r="N97" s="32">
        <v>34.03</v>
      </c>
      <c r="O97" s="32">
        <v>0.38</v>
      </c>
      <c r="P97" s="34">
        <f t="shared" si="39"/>
        <v>0</v>
      </c>
      <c r="Q97" s="45">
        <f t="shared" si="27"/>
        <v>18749.60407101057</v>
      </c>
    </row>
    <row r="98" spans="1:17" ht="20" customHeight="1">
      <c r="A98" s="19">
        <v>44591</v>
      </c>
      <c r="B98" s="6">
        <v>743</v>
      </c>
      <c r="C98" s="7" t="s">
        <v>105</v>
      </c>
      <c r="D98" s="6">
        <v>61600</v>
      </c>
      <c r="E98" s="8">
        <v>9.6000000000000002E-2</v>
      </c>
      <c r="F98" s="9">
        <f t="shared" si="36"/>
        <v>55686.400000000001</v>
      </c>
      <c r="G98" s="10">
        <v>0</v>
      </c>
      <c r="H98" s="11">
        <v>0</v>
      </c>
      <c r="I98" s="47">
        <v>1.0999999999999999E-2</v>
      </c>
      <c r="J98" s="29">
        <f t="shared" si="37"/>
        <v>0</v>
      </c>
      <c r="K98" s="26">
        <v>0</v>
      </c>
      <c r="L98" s="30">
        <v>0</v>
      </c>
      <c r="M98" s="31">
        <f t="shared" si="38"/>
        <v>612.55039999999997</v>
      </c>
      <c r="N98" s="32">
        <v>34.03</v>
      </c>
      <c r="O98" s="33">
        <v>0.38</v>
      </c>
      <c r="P98" s="34">
        <f t="shared" si="39"/>
        <v>0</v>
      </c>
      <c r="Q98" s="45">
        <f t="shared" si="27"/>
        <v>17463.090973832626</v>
      </c>
    </row>
    <row r="99" spans="1:17" ht="20" customHeight="1">
      <c r="A99" s="19">
        <v>44591</v>
      </c>
      <c r="B99" s="6">
        <v>1818</v>
      </c>
      <c r="C99" s="7" t="s">
        <v>106</v>
      </c>
      <c r="D99" s="6">
        <v>66220</v>
      </c>
      <c r="E99" s="8">
        <v>0.10299999999999999</v>
      </c>
      <c r="F99" s="9">
        <f t="shared" si="36"/>
        <v>59399.340000000004</v>
      </c>
      <c r="G99" s="10">
        <v>0</v>
      </c>
      <c r="H99" s="11">
        <v>0</v>
      </c>
      <c r="I99" s="47">
        <v>1.0999999999999999E-2</v>
      </c>
      <c r="J99" s="29">
        <f t="shared" si="37"/>
        <v>0</v>
      </c>
      <c r="K99" s="26">
        <v>0</v>
      </c>
      <c r="L99" s="30">
        <v>0</v>
      </c>
      <c r="M99" s="31">
        <f t="shared" si="38"/>
        <v>653.39274</v>
      </c>
      <c r="N99" s="32">
        <v>34.03</v>
      </c>
      <c r="O99" s="32">
        <v>0.38</v>
      </c>
      <c r="P99" s="34">
        <f t="shared" si="39"/>
        <v>0</v>
      </c>
      <c r="Q99" s="45">
        <f t="shared" si="27"/>
        <v>18627.458018575722</v>
      </c>
    </row>
    <row r="100" spans="1:17" ht="20" customHeight="1">
      <c r="A100" s="19">
        <v>44591</v>
      </c>
      <c r="B100" s="6">
        <v>785</v>
      </c>
      <c r="C100" s="7" t="s">
        <v>107</v>
      </c>
      <c r="D100" s="6">
        <v>65200</v>
      </c>
      <c r="E100" s="8">
        <v>0.1</v>
      </c>
      <c r="F100" s="9">
        <f t="shared" si="36"/>
        <v>58680</v>
      </c>
      <c r="G100" s="10">
        <v>0</v>
      </c>
      <c r="H100" s="11">
        <v>0</v>
      </c>
      <c r="I100" s="47">
        <v>1.0999999999999999E-2</v>
      </c>
      <c r="J100" s="29">
        <f t="shared" si="37"/>
        <v>0</v>
      </c>
      <c r="K100" s="26">
        <v>0</v>
      </c>
      <c r="L100" s="30">
        <v>0</v>
      </c>
      <c r="M100" s="31">
        <f t="shared" si="38"/>
        <v>645.48</v>
      </c>
      <c r="N100" s="32">
        <v>34.03</v>
      </c>
      <c r="O100" s="33">
        <v>0.38</v>
      </c>
      <c r="P100" s="34">
        <f t="shared" si="39"/>
        <v>0</v>
      </c>
      <c r="Q100" s="45">
        <f>M100*O100*N100*2.20462</f>
        <v>18401.875113932641</v>
      </c>
    </row>
    <row r="101" spans="1:17" ht="20" customHeight="1">
      <c r="A101" s="19">
        <v>44592</v>
      </c>
      <c r="B101" s="6">
        <v>1209</v>
      </c>
      <c r="C101" s="7" t="s">
        <v>108</v>
      </c>
      <c r="D101" s="6">
        <v>60760</v>
      </c>
      <c r="E101" s="8">
        <v>0.10299999999999999</v>
      </c>
      <c r="F101" s="9">
        <f t="shared" si="36"/>
        <v>54501.72</v>
      </c>
      <c r="G101" s="10">
        <v>0</v>
      </c>
      <c r="H101" s="11">
        <v>0</v>
      </c>
      <c r="I101" s="11">
        <v>1.0999999999999999E-2</v>
      </c>
      <c r="J101" s="29">
        <f t="shared" si="37"/>
        <v>0</v>
      </c>
      <c r="K101" s="26">
        <v>0</v>
      </c>
      <c r="L101" s="30">
        <v>0</v>
      </c>
      <c r="M101" s="31">
        <f t="shared" si="38"/>
        <v>599.51891999999998</v>
      </c>
      <c r="N101" s="32">
        <v>34.03</v>
      </c>
      <c r="O101" s="32">
        <v>0.38</v>
      </c>
      <c r="P101" s="34">
        <f t="shared" si="39"/>
        <v>0</v>
      </c>
      <c r="Q101" s="45">
        <f>M101*O101*N101*2.20462</f>
        <v>17091.578816198446</v>
      </c>
    </row>
    <row r="102" spans="1:17" ht="20" customHeight="1">
      <c r="A102" s="19">
        <v>44571</v>
      </c>
      <c r="B102" s="6">
        <v>1818</v>
      </c>
      <c r="C102" s="7" t="s">
        <v>109</v>
      </c>
      <c r="D102" s="6">
        <v>68580</v>
      </c>
      <c r="E102" s="8">
        <v>0.104</v>
      </c>
      <c r="F102" s="9">
        <f t="shared" si="36"/>
        <v>61447.68</v>
      </c>
      <c r="G102" s="10">
        <v>0</v>
      </c>
      <c r="H102" s="11">
        <v>0</v>
      </c>
      <c r="I102" s="49">
        <v>8.9999999999999993E-3</v>
      </c>
      <c r="J102" s="29">
        <f t="shared" si="37"/>
        <v>0</v>
      </c>
      <c r="K102" s="26">
        <v>0</v>
      </c>
      <c r="L102" s="30">
        <v>0</v>
      </c>
      <c r="M102" s="31">
        <f t="shared" si="38"/>
        <v>553.02911999999992</v>
      </c>
      <c r="N102" s="32">
        <v>34.03</v>
      </c>
      <c r="O102" s="33">
        <v>0.38</v>
      </c>
      <c r="P102" s="34">
        <f t="shared" si="39"/>
        <v>0</v>
      </c>
      <c r="Q102" s="45">
        <f>M102*O102*N102*2.20462</f>
        <v>15766.209333531739</v>
      </c>
    </row>
    <row r="103" spans="1:17" ht="16">
      <c r="F103">
        <f>SUM(F35:F102)</f>
        <v>4079742.0000000009</v>
      </c>
      <c r="I103">
        <f>M103/F103</f>
        <v>2.0042231611704847E-2</v>
      </c>
      <c r="M103">
        <f>SUM(M35:M102)</f>
        <v>81767.134079999974</v>
      </c>
      <c r="Q103" s="46">
        <f>SUM(Q35:Q102)</f>
        <v>2331084.7582641519</v>
      </c>
    </row>
    <row r="106" spans="1:17" ht="16">
      <c r="Q106" s="46">
        <f>Q103+Q30+Q15</f>
        <v>4003932.9994159485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tabSelected="1" topLeftCell="A55" workbookViewId="0">
      <selection activeCell="J103" sqref="J103"/>
    </sheetView>
  </sheetViews>
  <sheetFormatPr baseColWidth="10" defaultRowHeight="14"/>
  <cols>
    <col min="1" max="1" width="10.83203125" style="57"/>
    <col min="2" max="3" width="10.83203125" style="52"/>
    <col min="4" max="4" width="12" style="53" bestFit="1" customWidth="1"/>
    <col min="5" max="5" width="10.83203125" style="54"/>
    <col min="6" max="6" width="19.1640625" style="53" customWidth="1"/>
    <col min="7" max="7" width="22.5" style="55" customWidth="1"/>
    <col min="8" max="8" width="19.33203125" style="56" customWidth="1"/>
    <col min="9" max="9" width="17.33203125" style="56" customWidth="1"/>
    <col min="10" max="10" width="15.6640625" style="56" customWidth="1"/>
    <col min="11" max="11" width="18.6640625" customWidth="1"/>
  </cols>
  <sheetData>
    <row r="1" spans="1:11">
      <c r="A1" t="s">
        <v>0</v>
      </c>
      <c r="B1" s="52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55" t="s">
        <v>8</v>
      </c>
      <c r="H1" s="56" t="s">
        <v>12</v>
      </c>
      <c r="I1" s="56" t="s">
        <v>13</v>
      </c>
      <c r="J1" s="56" t="s">
        <v>14</v>
      </c>
      <c r="K1" t="s">
        <v>110</v>
      </c>
    </row>
    <row r="2" spans="1:11">
      <c r="A2" s="57">
        <v>44572</v>
      </c>
      <c r="B2" s="52">
        <v>2731</v>
      </c>
      <c r="C2" s="52" t="s">
        <v>17</v>
      </c>
      <c r="D2" s="53">
        <v>63960</v>
      </c>
      <c r="E2" s="54">
        <v>7.9000000000000001E-2</v>
      </c>
      <c r="F2" s="53">
        <v>58907.16</v>
      </c>
      <c r="G2" s="55">
        <f>H2/F2</f>
        <v>5.8000080126083139E-2</v>
      </c>
      <c r="H2" s="56">
        <v>3416.62</v>
      </c>
      <c r="I2" s="56">
        <v>34.03</v>
      </c>
      <c r="J2" s="56">
        <v>0.42</v>
      </c>
      <c r="K2">
        <f>H2*J2*I2*2.20462</f>
        <v>107656.84823591543</v>
      </c>
    </row>
    <row r="3" spans="1:11">
      <c r="A3" s="57">
        <v>44566</v>
      </c>
      <c r="B3" s="52">
        <v>2971</v>
      </c>
      <c r="C3" s="52" t="s">
        <v>18</v>
      </c>
      <c r="D3" s="53">
        <v>72500</v>
      </c>
      <c r="E3" s="54">
        <v>0.123</v>
      </c>
      <c r="F3" s="53">
        <v>63582</v>
      </c>
      <c r="G3" s="55">
        <f t="shared" ref="G3:G66" si="0">H3/F3</f>
        <v>4.4000031455443366E-2</v>
      </c>
      <c r="H3" s="56">
        <v>2797.61</v>
      </c>
      <c r="I3" s="56">
        <v>34.03</v>
      </c>
      <c r="J3" s="56">
        <v>0.42</v>
      </c>
      <c r="K3">
        <f t="shared" ref="K3:K66" si="1">H3*J3*I3*2.20462</f>
        <v>88151.996766769313</v>
      </c>
    </row>
    <row r="4" spans="1:11">
      <c r="A4" s="57">
        <v>44575</v>
      </c>
      <c r="B4" s="52">
        <v>2970</v>
      </c>
      <c r="C4" s="52" t="s">
        <v>19</v>
      </c>
      <c r="D4" s="53">
        <v>72080</v>
      </c>
      <c r="E4" s="54">
        <v>0.13800000000000001</v>
      </c>
      <c r="F4" s="53">
        <v>62132</v>
      </c>
      <c r="G4" s="55">
        <f t="shared" si="0"/>
        <v>4.1999935620936069E-2</v>
      </c>
      <c r="H4" s="56">
        <v>2609.54</v>
      </c>
      <c r="I4" s="56">
        <v>34.03</v>
      </c>
      <c r="J4" s="56">
        <v>0.42</v>
      </c>
      <c r="K4">
        <f t="shared" si="1"/>
        <v>82225.957743486462</v>
      </c>
    </row>
    <row r="5" spans="1:11">
      <c r="A5" s="57">
        <v>44576</v>
      </c>
      <c r="B5" s="52">
        <v>1722</v>
      </c>
      <c r="C5" s="52" t="s">
        <v>20</v>
      </c>
      <c r="D5" s="53">
        <v>72800</v>
      </c>
      <c r="E5" s="54">
        <v>0.10100000000000001</v>
      </c>
      <c r="F5" s="53">
        <v>65447.199999999997</v>
      </c>
      <c r="G5" s="55">
        <f t="shared" si="0"/>
        <v>4.1000073341563893E-2</v>
      </c>
      <c r="H5" s="56">
        <v>2683.34</v>
      </c>
      <c r="I5" s="56">
        <v>34.03</v>
      </c>
      <c r="J5" s="56">
        <v>0.42</v>
      </c>
      <c r="K5">
        <f t="shared" si="1"/>
        <v>84551.377427212079</v>
      </c>
    </row>
    <row r="6" spans="1:11">
      <c r="A6" s="57">
        <v>44569</v>
      </c>
      <c r="B6" s="52">
        <v>4181</v>
      </c>
      <c r="C6" s="52" t="s">
        <v>21</v>
      </c>
      <c r="D6" s="53">
        <v>59640</v>
      </c>
      <c r="E6" s="54">
        <v>8.4000000000000005E-2</v>
      </c>
      <c r="F6" s="53">
        <v>54630.239999999998</v>
      </c>
      <c r="G6" s="55">
        <f t="shared" si="0"/>
        <v>4.0000007321952094E-2</v>
      </c>
      <c r="H6" s="56">
        <v>2185.21</v>
      </c>
      <c r="I6" s="56">
        <v>34.03</v>
      </c>
      <c r="J6" s="56">
        <v>0.42</v>
      </c>
      <c r="K6">
        <f t="shared" si="1"/>
        <v>68855.424757100511</v>
      </c>
    </row>
    <row r="7" spans="1:11">
      <c r="A7" s="57">
        <v>44576</v>
      </c>
      <c r="B7" s="52">
        <v>4184</v>
      </c>
      <c r="C7" s="52" t="s">
        <v>22</v>
      </c>
      <c r="D7" s="53">
        <v>63240</v>
      </c>
      <c r="E7" s="54">
        <v>9.9000000000000005E-2</v>
      </c>
      <c r="F7" s="53">
        <v>56979.24</v>
      </c>
      <c r="G7" s="55">
        <f t="shared" si="0"/>
        <v>4.0000007020100654E-2</v>
      </c>
      <c r="H7" s="56">
        <v>2279.17</v>
      </c>
      <c r="I7" s="56">
        <v>34.03</v>
      </c>
      <c r="J7" s="56">
        <v>0.42</v>
      </c>
      <c r="K7">
        <f t="shared" si="1"/>
        <v>71816.081037356038</v>
      </c>
    </row>
    <row r="8" spans="1:11">
      <c r="A8" s="57">
        <v>44572</v>
      </c>
      <c r="B8" s="52">
        <v>2966</v>
      </c>
      <c r="C8" s="52" t="s">
        <v>23</v>
      </c>
      <c r="D8" s="53">
        <v>71420</v>
      </c>
      <c r="E8" s="54">
        <v>0.13100000000000001</v>
      </c>
      <c r="F8" s="53">
        <v>62063</v>
      </c>
      <c r="G8" s="55">
        <f t="shared" si="0"/>
        <v>3.9000048337979154E-2</v>
      </c>
      <c r="H8" s="56">
        <v>2420.46</v>
      </c>
      <c r="I8" s="56">
        <v>34.03</v>
      </c>
      <c r="J8" s="56">
        <v>0.42</v>
      </c>
      <c r="K8">
        <f t="shared" si="1"/>
        <v>76268.093870873519</v>
      </c>
    </row>
    <row r="9" spans="1:11">
      <c r="A9" s="57">
        <v>44579</v>
      </c>
      <c r="B9" s="52">
        <v>2961</v>
      </c>
      <c r="C9" s="52" t="s">
        <v>24</v>
      </c>
      <c r="D9" s="53">
        <v>71300</v>
      </c>
      <c r="E9" s="54">
        <v>0.13400000000000001</v>
      </c>
      <c r="F9" s="53">
        <v>61745</v>
      </c>
      <c r="G9" s="55">
        <f t="shared" si="0"/>
        <v>3.7999999999999999E-2</v>
      </c>
      <c r="H9" s="56">
        <v>2346.31</v>
      </c>
      <c r="I9" s="56">
        <v>34.03</v>
      </c>
      <c r="J9" s="56">
        <v>0.42</v>
      </c>
      <c r="K9">
        <f t="shared" si="1"/>
        <v>73931.645774013727</v>
      </c>
    </row>
    <row r="10" spans="1:11">
      <c r="A10" s="57">
        <v>44586</v>
      </c>
      <c r="B10" s="52">
        <v>2975</v>
      </c>
      <c r="C10" s="52" t="s">
        <v>25</v>
      </c>
      <c r="D10" s="53">
        <v>72660</v>
      </c>
      <c r="E10" s="54">
        <v>0.14299999999999999</v>
      </c>
      <c r="F10" s="53">
        <v>62269</v>
      </c>
      <c r="G10" s="55">
        <f t="shared" si="0"/>
        <v>3.6999951821933864E-2</v>
      </c>
      <c r="H10" s="56">
        <v>2303.9499999999998</v>
      </c>
      <c r="I10" s="56">
        <v>34.03</v>
      </c>
      <c r="J10" s="56">
        <v>0.42</v>
      </c>
      <c r="K10">
        <f t="shared" si="1"/>
        <v>72596.892687257379</v>
      </c>
    </row>
    <row r="11" spans="1:11">
      <c r="A11" s="57">
        <v>44569</v>
      </c>
      <c r="B11" s="52">
        <v>3841</v>
      </c>
      <c r="C11" s="52" t="s">
        <v>26</v>
      </c>
      <c r="D11" s="53">
        <v>69080</v>
      </c>
      <c r="E11" s="54">
        <v>6.7000000000000004E-2</v>
      </c>
      <c r="F11" s="53">
        <v>64451.64</v>
      </c>
      <c r="G11" s="55">
        <f t="shared" si="0"/>
        <v>3.6999989449453888E-2</v>
      </c>
      <c r="H11" s="56">
        <v>2384.71</v>
      </c>
      <c r="I11" s="56">
        <v>34.03</v>
      </c>
      <c r="J11" s="56">
        <v>0.42</v>
      </c>
      <c r="K11">
        <f t="shared" si="1"/>
        <v>75141.620243594502</v>
      </c>
    </row>
    <row r="12" spans="1:11">
      <c r="A12" s="57">
        <v>44570</v>
      </c>
      <c r="B12" s="52">
        <v>3535</v>
      </c>
      <c r="C12" s="52" t="s">
        <v>27</v>
      </c>
      <c r="D12" s="53">
        <v>69140</v>
      </c>
      <c r="E12" s="54">
        <v>9.9000000000000005E-2</v>
      </c>
      <c r="F12" s="53">
        <v>62295.14</v>
      </c>
      <c r="G12" s="55">
        <f t="shared" si="0"/>
        <v>3.6999997110529009E-2</v>
      </c>
      <c r="H12" s="56">
        <v>2304.92</v>
      </c>
      <c r="I12" s="56">
        <v>34.03</v>
      </c>
      <c r="J12" s="56">
        <v>0.42</v>
      </c>
      <c r="K12">
        <f t="shared" si="1"/>
        <v>72627.457146515037</v>
      </c>
    </row>
    <row r="13" spans="1:11">
      <c r="A13" s="57">
        <v>44570</v>
      </c>
      <c r="B13" s="52">
        <v>787</v>
      </c>
      <c r="C13" s="52" t="s">
        <v>29</v>
      </c>
      <c r="D13" s="53">
        <v>69380</v>
      </c>
      <c r="E13" s="54">
        <v>8.8999999999999996E-2</v>
      </c>
      <c r="F13" s="53">
        <v>63205.18</v>
      </c>
      <c r="G13" s="55">
        <f t="shared" si="0"/>
        <v>3.4999979432065537E-2</v>
      </c>
      <c r="H13" s="56">
        <v>2212.1799999999998</v>
      </c>
      <c r="I13" s="56">
        <v>34.03</v>
      </c>
      <c r="J13" s="56">
        <v>0.42</v>
      </c>
      <c r="K13">
        <f t="shared" si="1"/>
        <v>69705.242763470145</v>
      </c>
    </row>
    <row r="14" spans="1:11">
      <c r="A14" s="57">
        <v>44590</v>
      </c>
      <c r="B14" s="52">
        <v>6804</v>
      </c>
      <c r="C14" s="52" t="s">
        <v>31</v>
      </c>
      <c r="D14" s="53">
        <v>68380</v>
      </c>
      <c r="E14" s="54">
        <v>5.3999999999999999E-2</v>
      </c>
      <c r="F14" s="53">
        <v>64687.48</v>
      </c>
      <c r="G14" s="55">
        <f t="shared" si="0"/>
        <v>3.3999933217370652E-2</v>
      </c>
      <c r="H14" s="56">
        <v>2199.37</v>
      </c>
      <c r="I14" s="56">
        <v>34.03</v>
      </c>
      <c r="J14" s="56">
        <v>0.42</v>
      </c>
      <c r="K14">
        <f t="shared" si="1"/>
        <v>69301.602842758424</v>
      </c>
    </row>
    <row r="15" spans="1:11">
      <c r="F15" s="58">
        <f>SUM(F2:F14)</f>
        <v>802394.28</v>
      </c>
      <c r="G15" s="59">
        <f t="shared" si="0"/>
        <v>4.00593458866631E-2</v>
      </c>
      <c r="H15" s="60">
        <f>SUM(H2:H14)</f>
        <v>32143.390000000003</v>
      </c>
    </row>
    <row r="17" spans="1:11">
      <c r="A17" s="57">
        <v>44569</v>
      </c>
      <c r="B17" s="52">
        <v>688</v>
      </c>
      <c r="C17" s="52" t="s">
        <v>28</v>
      </c>
      <c r="D17" s="53">
        <v>58300</v>
      </c>
      <c r="E17" s="54">
        <v>8.4000000000000005E-2</v>
      </c>
      <c r="F17" s="53">
        <v>53402.8</v>
      </c>
      <c r="G17" s="55">
        <f t="shared" si="0"/>
        <v>3.5999985019512085E-2</v>
      </c>
      <c r="H17" s="56">
        <v>1922.5</v>
      </c>
      <c r="I17" s="56">
        <v>34.03</v>
      </c>
      <c r="J17" s="56">
        <v>0.4</v>
      </c>
      <c r="K17">
        <f t="shared" si="1"/>
        <v>57692.855103399997</v>
      </c>
    </row>
    <row r="18" spans="1:11">
      <c r="A18" s="57">
        <v>44570</v>
      </c>
      <c r="B18" s="52">
        <v>785</v>
      </c>
      <c r="C18" s="52" t="s">
        <v>30</v>
      </c>
      <c r="D18" s="53">
        <v>68580</v>
      </c>
      <c r="E18" s="54">
        <v>9.5000000000000001E-2</v>
      </c>
      <c r="F18" s="53">
        <v>62064.9</v>
      </c>
      <c r="G18" s="55">
        <f t="shared" si="0"/>
        <v>3.400005478136596E-2</v>
      </c>
      <c r="H18" s="56">
        <v>2110.21</v>
      </c>
      <c r="I18" s="56">
        <v>34.03</v>
      </c>
      <c r="J18" s="56">
        <v>0.4</v>
      </c>
      <c r="K18">
        <f t="shared" si="1"/>
        <v>63325.898448762397</v>
      </c>
    </row>
    <row r="19" spans="1:11">
      <c r="A19" s="57">
        <v>44571</v>
      </c>
      <c r="B19" s="52">
        <v>7603</v>
      </c>
      <c r="C19" s="52" t="s">
        <v>32</v>
      </c>
      <c r="D19" s="53">
        <v>70440</v>
      </c>
      <c r="E19" s="54">
        <v>8.6999999999999994E-2</v>
      </c>
      <c r="F19" s="53">
        <v>64311.72</v>
      </c>
      <c r="G19" s="55">
        <f t="shared" si="0"/>
        <v>3.200007712435618E-2</v>
      </c>
      <c r="H19" s="56">
        <v>2057.98</v>
      </c>
      <c r="I19" s="56">
        <v>34.03</v>
      </c>
      <c r="J19" s="56">
        <v>0.4</v>
      </c>
      <c r="K19">
        <f t="shared" si="1"/>
        <v>61758.513365771199</v>
      </c>
    </row>
    <row r="20" spans="1:11">
      <c r="A20" s="57">
        <v>44579</v>
      </c>
      <c r="B20" s="52">
        <v>2114</v>
      </c>
      <c r="C20" s="52" t="s">
        <v>33</v>
      </c>
      <c r="D20" s="53">
        <v>57340</v>
      </c>
      <c r="E20" s="54">
        <v>0.16500000000000001</v>
      </c>
      <c r="F20" s="53">
        <v>47878.9</v>
      </c>
      <c r="G20" s="55">
        <f t="shared" si="0"/>
        <v>3.199989974707021E-2</v>
      </c>
      <c r="H20" s="56">
        <v>1532.12</v>
      </c>
      <c r="I20" s="56">
        <v>34.03</v>
      </c>
      <c r="J20" s="56">
        <v>0.4</v>
      </c>
      <c r="K20">
        <f t="shared" si="1"/>
        <v>45977.829472572797</v>
      </c>
    </row>
    <row r="21" spans="1:11">
      <c r="A21" s="57">
        <v>44581</v>
      </c>
      <c r="B21" s="52">
        <v>2968</v>
      </c>
      <c r="C21" s="52" t="s">
        <v>34</v>
      </c>
      <c r="D21" s="53">
        <v>72360</v>
      </c>
      <c r="E21" s="54">
        <v>0.14399999999999999</v>
      </c>
      <c r="F21" s="53">
        <v>61940</v>
      </c>
      <c r="G21" s="55">
        <f t="shared" si="0"/>
        <v>3.2000000000000001E-2</v>
      </c>
      <c r="H21" s="56">
        <v>1982.08</v>
      </c>
      <c r="I21" s="56">
        <v>34.03</v>
      </c>
      <c r="J21" s="56">
        <v>0.4</v>
      </c>
      <c r="K21">
        <f t="shared" si="1"/>
        <v>59480.808449075201</v>
      </c>
    </row>
    <row r="22" spans="1:11">
      <c r="A22" s="57">
        <v>44571</v>
      </c>
      <c r="B22" s="52">
        <v>4396</v>
      </c>
      <c r="C22" s="52" t="s">
        <v>35</v>
      </c>
      <c r="D22" s="53">
        <v>64620</v>
      </c>
      <c r="E22" s="54">
        <v>9.0999999999999998E-2</v>
      </c>
      <c r="F22" s="53">
        <v>58739.58</v>
      </c>
      <c r="G22" s="55">
        <f t="shared" si="0"/>
        <v>3.1000051413374082E-2</v>
      </c>
      <c r="H22" s="56">
        <v>1820.93</v>
      </c>
      <c r="I22" s="56">
        <v>34.03</v>
      </c>
      <c r="J22" s="56">
        <v>0.4</v>
      </c>
      <c r="K22">
        <f t="shared" si="1"/>
        <v>54644.811778119205</v>
      </c>
    </row>
    <row r="23" spans="1:11">
      <c r="A23" s="57">
        <v>44572</v>
      </c>
      <c r="B23" s="52">
        <v>786</v>
      </c>
      <c r="C23" s="52" t="s">
        <v>36</v>
      </c>
      <c r="D23" s="53">
        <v>67140</v>
      </c>
      <c r="E23" s="54">
        <v>8.7999999999999995E-2</v>
      </c>
      <c r="F23" s="53">
        <v>61231.68</v>
      </c>
      <c r="G23" s="55">
        <f t="shared" si="0"/>
        <v>2.9999993467433851E-2</v>
      </c>
      <c r="H23" s="56">
        <v>1836.95</v>
      </c>
      <c r="I23" s="56">
        <v>34.03</v>
      </c>
      <c r="J23" s="56">
        <v>0.4</v>
      </c>
      <c r="K23">
        <f t="shared" si="1"/>
        <v>55125.560562908002</v>
      </c>
    </row>
    <row r="24" spans="1:11">
      <c r="A24" s="57">
        <v>44569</v>
      </c>
      <c r="B24" s="52">
        <v>5795</v>
      </c>
      <c r="C24" s="52" t="s">
        <v>38</v>
      </c>
      <c r="D24" s="53">
        <v>67580</v>
      </c>
      <c r="E24" s="54">
        <v>0.13800000000000001</v>
      </c>
      <c r="F24" s="53">
        <v>58253.96</v>
      </c>
      <c r="G24" s="55">
        <f t="shared" si="0"/>
        <v>3.0000020599457958E-2</v>
      </c>
      <c r="H24" s="56">
        <v>1747.62</v>
      </c>
      <c r="I24" s="56">
        <v>34.03</v>
      </c>
      <c r="J24" s="56">
        <v>0.4</v>
      </c>
      <c r="K24">
        <f t="shared" si="1"/>
        <v>52444.830915892802</v>
      </c>
    </row>
    <row r="25" spans="1:11">
      <c r="A25" s="57">
        <v>44568</v>
      </c>
      <c r="B25" s="52">
        <v>3531</v>
      </c>
      <c r="C25" s="52" t="s">
        <v>42</v>
      </c>
      <c r="D25" s="53">
        <v>71080</v>
      </c>
      <c r="E25" s="54">
        <v>0.14499999999999999</v>
      </c>
      <c r="F25" s="53">
        <v>60773</v>
      </c>
      <c r="G25" s="55">
        <f t="shared" si="0"/>
        <v>2.6999983545324402E-2</v>
      </c>
      <c r="H25" s="56">
        <v>1640.87</v>
      </c>
      <c r="I25" s="56">
        <v>34.03</v>
      </c>
      <c r="J25" s="56">
        <v>0.4</v>
      </c>
      <c r="K25">
        <f t="shared" si="1"/>
        <v>49241.339481672796</v>
      </c>
    </row>
    <row r="26" spans="1:11">
      <c r="A26" s="57">
        <v>44566</v>
      </c>
      <c r="B26" s="52">
        <v>3813</v>
      </c>
      <c r="C26" s="52" t="s">
        <v>41</v>
      </c>
      <c r="D26" s="53">
        <v>77880</v>
      </c>
      <c r="E26" s="54">
        <v>9.0999999999999998E-2</v>
      </c>
      <c r="F26" s="53">
        <v>70792.92</v>
      </c>
      <c r="G26" s="55">
        <f t="shared" si="0"/>
        <v>2.7000016385819375E-2</v>
      </c>
      <c r="H26" s="56">
        <v>1911.41</v>
      </c>
      <c r="I26" s="56">
        <v>34.03</v>
      </c>
      <c r="J26" s="56">
        <v>0.4</v>
      </c>
      <c r="K26">
        <f t="shared" si="1"/>
        <v>57360.052105690404</v>
      </c>
    </row>
    <row r="27" spans="1:11">
      <c r="A27" s="57">
        <v>44567</v>
      </c>
      <c r="B27" s="52">
        <v>786</v>
      </c>
      <c r="C27" s="52" t="s">
        <v>45</v>
      </c>
      <c r="D27" s="53">
        <v>72340</v>
      </c>
      <c r="E27" s="54">
        <v>0.10299999999999999</v>
      </c>
      <c r="F27" s="53">
        <v>64888.98</v>
      </c>
      <c r="G27" s="55">
        <f t="shared" si="0"/>
        <v>2.6999962089094325E-2</v>
      </c>
      <c r="H27" s="56">
        <v>1752</v>
      </c>
      <c r="I27" s="56">
        <v>34.03</v>
      </c>
      <c r="J27" s="56">
        <v>0.4</v>
      </c>
      <c r="K27">
        <f t="shared" si="1"/>
        <v>52576.271594880003</v>
      </c>
    </row>
    <row r="28" spans="1:11">
      <c r="A28" s="57">
        <v>44570</v>
      </c>
      <c r="B28" s="52">
        <v>9682</v>
      </c>
      <c r="C28" s="52" t="s">
        <v>46</v>
      </c>
      <c r="D28" s="53">
        <v>69760</v>
      </c>
      <c r="E28" s="54">
        <v>9.2999999999999999E-2</v>
      </c>
      <c r="F28" s="53">
        <v>63272.32</v>
      </c>
      <c r="G28" s="55">
        <f t="shared" si="0"/>
        <v>2.6999958275593497E-2</v>
      </c>
      <c r="H28" s="56">
        <v>1708.35</v>
      </c>
      <c r="I28" s="56">
        <v>34.03</v>
      </c>
      <c r="J28" s="56">
        <v>0.4</v>
      </c>
      <c r="K28">
        <f t="shared" si="1"/>
        <v>51266.366198124</v>
      </c>
    </row>
    <row r="29" spans="1:11">
      <c r="A29" s="57">
        <v>44575</v>
      </c>
      <c r="B29" s="52">
        <v>9682</v>
      </c>
      <c r="C29" s="52" t="s">
        <v>47</v>
      </c>
      <c r="D29" s="53">
        <v>72580</v>
      </c>
      <c r="E29" s="54">
        <v>0.11799999999999999</v>
      </c>
      <c r="F29" s="53">
        <v>64015.56</v>
      </c>
      <c r="G29" s="55">
        <f t="shared" si="0"/>
        <v>2.6999998125455751E-2</v>
      </c>
      <c r="H29" s="56">
        <v>1728.42</v>
      </c>
      <c r="I29" s="56">
        <v>34.03</v>
      </c>
      <c r="J29" s="56">
        <v>0.4</v>
      </c>
      <c r="K29">
        <f t="shared" si="1"/>
        <v>51868.652597044806</v>
      </c>
    </row>
    <row r="30" spans="1:11">
      <c r="F30" s="58">
        <f>SUM(F17:F29)</f>
        <v>791566.32000000007</v>
      </c>
      <c r="G30" s="59">
        <f t="shared" si="0"/>
        <v>3.0005622270538233E-2</v>
      </c>
      <c r="H30" s="60">
        <f>SUM(H17:H29)</f>
        <v>23751.439999999995</v>
      </c>
      <c r="K30" s="56"/>
    </row>
    <row r="32" spans="1:11">
      <c r="A32" s="57">
        <v>44576</v>
      </c>
      <c r="B32" s="52">
        <v>2234</v>
      </c>
      <c r="C32" s="52" t="s">
        <v>37</v>
      </c>
      <c r="D32" s="53">
        <v>63460</v>
      </c>
      <c r="E32" s="54">
        <v>8.8999999999999996E-2</v>
      </c>
      <c r="F32" s="53">
        <v>57812.06</v>
      </c>
      <c r="G32" s="55">
        <f t="shared" si="0"/>
        <v>2.9999968864627899E-2</v>
      </c>
      <c r="H32" s="56">
        <v>1734.36</v>
      </c>
      <c r="I32" s="56">
        <v>34.03</v>
      </c>
      <c r="J32" s="56">
        <v>0.38</v>
      </c>
      <c r="K32">
        <f t="shared" si="1"/>
        <v>49444.562376216469</v>
      </c>
    </row>
    <row r="33" spans="1:11">
      <c r="A33" s="57">
        <v>44565</v>
      </c>
      <c r="B33" s="52">
        <v>4181</v>
      </c>
      <c r="C33" s="52" t="s">
        <v>39</v>
      </c>
      <c r="D33" s="53">
        <v>61200</v>
      </c>
      <c r="E33" s="54">
        <v>9.6000000000000002E-2</v>
      </c>
      <c r="F33" s="53">
        <v>55324.800000000003</v>
      </c>
      <c r="G33" s="55">
        <f t="shared" si="0"/>
        <v>2.900001446006131E-2</v>
      </c>
      <c r="H33" s="56">
        <v>1604.42</v>
      </c>
      <c r="I33" s="56">
        <v>34.03</v>
      </c>
      <c r="J33" s="56">
        <v>0.38</v>
      </c>
      <c r="K33">
        <f t="shared" si="1"/>
        <v>45740.125906760557</v>
      </c>
    </row>
    <row r="34" spans="1:11">
      <c r="A34" s="57">
        <v>44588</v>
      </c>
      <c r="B34" s="52">
        <v>4393</v>
      </c>
      <c r="C34" s="52" t="s">
        <v>40</v>
      </c>
      <c r="D34" s="53">
        <v>66040</v>
      </c>
      <c r="E34" s="54">
        <v>9.5000000000000001E-2</v>
      </c>
      <c r="F34" s="53">
        <v>59766.2</v>
      </c>
      <c r="G34" s="55">
        <f t="shared" si="0"/>
        <v>2.9000003346373034E-2</v>
      </c>
      <c r="H34" s="56">
        <v>1733.22</v>
      </c>
      <c r="I34" s="56">
        <v>34.03</v>
      </c>
      <c r="J34" s="56">
        <v>0.38</v>
      </c>
      <c r="K34">
        <f>H34*J34*I34*2.20462</f>
        <v>49412.062317918957</v>
      </c>
    </row>
    <row r="35" spans="1:11">
      <c r="A35" s="57">
        <v>44591</v>
      </c>
      <c r="B35" s="52">
        <v>2956</v>
      </c>
      <c r="C35" s="52" t="s">
        <v>44</v>
      </c>
      <c r="D35" s="53">
        <v>70800</v>
      </c>
      <c r="E35" s="54">
        <v>0.14499999999999999</v>
      </c>
      <c r="F35" s="53">
        <v>60534</v>
      </c>
      <c r="G35" s="55">
        <f t="shared" si="0"/>
        <v>2.7000033039283708E-2</v>
      </c>
      <c r="H35" s="56">
        <v>1634.42</v>
      </c>
      <c r="I35" s="56">
        <v>34.03</v>
      </c>
      <c r="J35" s="56">
        <v>0.38</v>
      </c>
      <c r="K35">
        <f t="shared" si="1"/>
        <v>46595.390598800557</v>
      </c>
    </row>
    <row r="36" spans="1:11">
      <c r="A36" s="57">
        <v>44565</v>
      </c>
      <c r="B36" s="52">
        <v>744</v>
      </c>
      <c r="C36" s="52" t="s">
        <v>43</v>
      </c>
      <c r="D36" s="53">
        <v>64000</v>
      </c>
      <c r="E36" s="54">
        <v>0.10199999999999999</v>
      </c>
      <c r="F36" s="53">
        <v>57472</v>
      </c>
      <c r="G36" s="55">
        <f t="shared" si="0"/>
        <v>2.6999930400890867E-2</v>
      </c>
      <c r="H36" s="56">
        <v>1551.74</v>
      </c>
      <c r="I36" s="56">
        <v>34.03</v>
      </c>
      <c r="J36" s="56">
        <v>0.38</v>
      </c>
      <c r="K36">
        <f t="shared" si="1"/>
        <v>44238.281107538322</v>
      </c>
    </row>
    <row r="37" spans="1:11">
      <c r="A37" s="57">
        <v>44572</v>
      </c>
      <c r="B37" s="52">
        <v>2967</v>
      </c>
      <c r="C37" s="52" t="s">
        <v>48</v>
      </c>
      <c r="D37" s="53">
        <v>74020</v>
      </c>
      <c r="E37" s="54">
        <v>0.14499999999999999</v>
      </c>
      <c r="F37" s="53">
        <v>63287</v>
      </c>
      <c r="G37" s="55">
        <f t="shared" si="0"/>
        <v>2.5999968397933226E-2</v>
      </c>
      <c r="H37" s="56">
        <v>1645.46</v>
      </c>
      <c r="I37" s="56">
        <v>34.03</v>
      </c>
      <c r="J37" s="56">
        <v>0.38</v>
      </c>
      <c r="K37">
        <f t="shared" si="1"/>
        <v>46910.128005471277</v>
      </c>
    </row>
    <row r="38" spans="1:11">
      <c r="A38" s="57">
        <v>44573</v>
      </c>
      <c r="B38" s="52">
        <v>9816</v>
      </c>
      <c r="C38" s="52" t="s">
        <v>49</v>
      </c>
      <c r="D38" s="53">
        <v>71300</v>
      </c>
      <c r="E38" s="54">
        <v>0.13700000000000001</v>
      </c>
      <c r="F38" s="53">
        <v>61531</v>
      </c>
      <c r="G38" s="55">
        <f t="shared" si="0"/>
        <v>2.6000065007882205E-2</v>
      </c>
      <c r="H38" s="56">
        <v>1599.81</v>
      </c>
      <c r="I38" s="56">
        <v>34.03</v>
      </c>
      <c r="J38" s="56">
        <v>0.38</v>
      </c>
      <c r="K38">
        <f t="shared" si="1"/>
        <v>45608.700232417075</v>
      </c>
    </row>
    <row r="39" spans="1:11">
      <c r="A39" s="57">
        <v>44567</v>
      </c>
      <c r="B39" s="52">
        <v>3841</v>
      </c>
      <c r="C39" s="52" t="s">
        <v>50</v>
      </c>
      <c r="D39" s="53">
        <v>69320</v>
      </c>
      <c r="E39" s="54">
        <v>0.108</v>
      </c>
      <c r="F39" s="53">
        <v>61833.440000000002</v>
      </c>
      <c r="G39" s="55">
        <f t="shared" si="0"/>
        <v>2.6000009056588152E-2</v>
      </c>
      <c r="H39" s="56">
        <v>1607.67</v>
      </c>
      <c r="I39" s="56">
        <v>34.03</v>
      </c>
      <c r="J39" s="56">
        <v>0.38</v>
      </c>
      <c r="K39">
        <f t="shared" si="1"/>
        <v>45832.779581731564</v>
      </c>
    </row>
    <row r="40" spans="1:11">
      <c r="A40" s="57">
        <v>44569</v>
      </c>
      <c r="B40" s="52">
        <v>741</v>
      </c>
      <c r="C40" s="52" t="s">
        <v>51</v>
      </c>
      <c r="D40" s="53">
        <v>63920</v>
      </c>
      <c r="E40" s="54">
        <v>5.8999999999999997E-2</v>
      </c>
      <c r="F40" s="53">
        <v>60148.72</v>
      </c>
      <c r="G40" s="55">
        <f t="shared" si="0"/>
        <v>2.6000054531501251E-2</v>
      </c>
      <c r="H40" s="56">
        <v>1563.87</v>
      </c>
      <c r="I40" s="56">
        <v>34.03</v>
      </c>
      <c r="J40" s="56">
        <v>0.38</v>
      </c>
      <c r="K40">
        <f t="shared" si="1"/>
        <v>44584.093131353155</v>
      </c>
    </row>
    <row r="41" spans="1:11">
      <c r="A41" s="57">
        <v>44572</v>
      </c>
      <c r="B41" s="52">
        <v>3535</v>
      </c>
      <c r="C41" s="52" t="s">
        <v>52</v>
      </c>
      <c r="D41" s="53">
        <v>67140</v>
      </c>
      <c r="E41" s="54">
        <v>8.5000000000000006E-2</v>
      </c>
      <c r="F41" s="53">
        <v>61433.1</v>
      </c>
      <c r="G41" s="55">
        <f t="shared" si="0"/>
        <v>2.5999990233278151E-2</v>
      </c>
      <c r="H41" s="56">
        <v>1597.26</v>
      </c>
      <c r="I41" s="56">
        <v>34.03</v>
      </c>
      <c r="J41" s="56">
        <v>0.38</v>
      </c>
      <c r="K41">
        <f t="shared" si="1"/>
        <v>45536.002733593676</v>
      </c>
    </row>
    <row r="42" spans="1:11">
      <c r="A42" s="57">
        <v>44572</v>
      </c>
      <c r="B42" s="52">
        <v>1239</v>
      </c>
      <c r="C42" s="52" t="s">
        <v>53</v>
      </c>
      <c r="D42" s="53">
        <v>64160</v>
      </c>
      <c r="E42" s="54">
        <v>8.5999999999999993E-2</v>
      </c>
      <c r="F42" s="53">
        <v>58642.239999999998</v>
      </c>
      <c r="G42" s="55">
        <f t="shared" si="0"/>
        <v>2.6000030012496112E-2</v>
      </c>
      <c r="H42" s="56">
        <v>1524.7</v>
      </c>
      <c r="I42" s="56">
        <v>34.03</v>
      </c>
      <c r="J42" s="56">
        <v>0.38</v>
      </c>
      <c r="K42">
        <f t="shared" si="1"/>
        <v>43467.402531779597</v>
      </c>
    </row>
    <row r="43" spans="1:11">
      <c r="A43" s="57">
        <v>44590</v>
      </c>
      <c r="B43" s="52">
        <v>9682</v>
      </c>
      <c r="C43" s="52" t="s">
        <v>54</v>
      </c>
      <c r="D43" s="53">
        <v>73600</v>
      </c>
      <c r="E43" s="54">
        <v>0.114</v>
      </c>
      <c r="F43" s="53">
        <v>65209.599999999999</v>
      </c>
      <c r="G43" s="55">
        <f t="shared" si="0"/>
        <v>2.600000613406615E-2</v>
      </c>
      <c r="H43" s="56">
        <v>1695.45</v>
      </c>
      <c r="I43" s="56">
        <v>34.03</v>
      </c>
      <c r="J43" s="56">
        <v>0.38</v>
      </c>
      <c r="K43">
        <f t="shared" si="1"/>
        <v>48335.284070640599</v>
      </c>
    </row>
    <row r="44" spans="1:11">
      <c r="A44" s="57">
        <v>44565</v>
      </c>
      <c r="B44" s="52">
        <v>3566</v>
      </c>
      <c r="C44" s="52" t="s">
        <v>55</v>
      </c>
      <c r="D44" s="53">
        <v>65440</v>
      </c>
      <c r="E44" s="54">
        <v>0.09</v>
      </c>
      <c r="F44" s="53">
        <v>59550.400000000001</v>
      </c>
      <c r="G44" s="55">
        <f t="shared" si="0"/>
        <v>2.4999999999999998E-2</v>
      </c>
      <c r="H44" s="56">
        <v>1488.76</v>
      </c>
      <c r="I44" s="56">
        <v>34.03</v>
      </c>
      <c r="J44" s="56">
        <v>0.38</v>
      </c>
      <c r="K44">
        <f t="shared" si="1"/>
        <v>42442.795430715676</v>
      </c>
    </row>
    <row r="45" spans="1:11">
      <c r="A45" s="57">
        <v>44572</v>
      </c>
      <c r="B45" s="52">
        <v>688</v>
      </c>
      <c r="C45" s="52" t="s">
        <v>56</v>
      </c>
      <c r="D45" s="53">
        <v>58640</v>
      </c>
      <c r="E45" s="54">
        <v>9.4E-2</v>
      </c>
      <c r="F45" s="53">
        <v>53127.839999999997</v>
      </c>
      <c r="G45" s="55">
        <f t="shared" si="0"/>
        <v>2.5000075290092731E-2</v>
      </c>
      <c r="H45" s="56">
        <v>1328.2</v>
      </c>
      <c r="I45" s="56">
        <v>34.03</v>
      </c>
      <c r="J45" s="56">
        <v>0.38</v>
      </c>
      <c r="K45">
        <f t="shared" si="1"/>
        <v>37865.418798917592</v>
      </c>
    </row>
    <row r="46" spans="1:11">
      <c r="A46" s="57">
        <v>44572</v>
      </c>
      <c r="B46" s="52">
        <v>1719</v>
      </c>
      <c r="C46" s="52" t="s">
        <v>57</v>
      </c>
      <c r="D46" s="53">
        <v>71640</v>
      </c>
      <c r="E46" s="54">
        <v>8.2000000000000003E-2</v>
      </c>
      <c r="F46" s="53">
        <v>65765.52</v>
      </c>
      <c r="G46" s="55">
        <f t="shared" si="0"/>
        <v>2.500003041107255E-2</v>
      </c>
      <c r="H46" s="56">
        <v>1644.14</v>
      </c>
      <c r="I46" s="56">
        <v>34.03</v>
      </c>
      <c r="J46" s="56">
        <v>0.38</v>
      </c>
      <c r="K46">
        <f t="shared" si="1"/>
        <v>46872.496359021527</v>
      </c>
    </row>
    <row r="47" spans="1:11">
      <c r="A47" s="57">
        <v>44575</v>
      </c>
      <c r="B47" s="52">
        <v>3862</v>
      </c>
      <c r="C47" s="52" t="s">
        <v>58</v>
      </c>
      <c r="D47" s="53">
        <v>65740</v>
      </c>
      <c r="E47" s="54">
        <v>7.4999999999999997E-2</v>
      </c>
      <c r="F47" s="53">
        <v>60809.5</v>
      </c>
      <c r="G47" s="55">
        <f t="shared" si="0"/>
        <v>2.5000041111997304E-2</v>
      </c>
      <c r="H47" s="56">
        <v>1520.24</v>
      </c>
      <c r="I47" s="56">
        <v>34.03</v>
      </c>
      <c r="J47" s="56">
        <v>0.38</v>
      </c>
      <c r="K47">
        <f t="shared" si="1"/>
        <v>43340.253180896318</v>
      </c>
    </row>
    <row r="48" spans="1:11">
      <c r="A48" s="57">
        <v>44589</v>
      </c>
      <c r="B48" s="52">
        <v>1209</v>
      </c>
      <c r="C48" s="52" t="s">
        <v>59</v>
      </c>
      <c r="D48" s="53">
        <v>75240</v>
      </c>
      <c r="E48" s="54">
        <v>0.20799999999999999</v>
      </c>
      <c r="F48" s="53">
        <v>59590.080000000002</v>
      </c>
      <c r="G48" s="55">
        <f t="shared" si="0"/>
        <v>2.4999966437366756E-2</v>
      </c>
      <c r="H48" s="56">
        <v>1489.75</v>
      </c>
      <c r="I48" s="56">
        <v>34.03</v>
      </c>
      <c r="J48" s="56">
        <v>0.38</v>
      </c>
      <c r="K48">
        <f t="shared" si="1"/>
        <v>42471.019165552992</v>
      </c>
    </row>
    <row r="49" spans="1:11">
      <c r="A49" s="57">
        <v>44582</v>
      </c>
      <c r="B49" s="52">
        <v>2971</v>
      </c>
      <c r="C49" s="52" t="s">
        <v>60</v>
      </c>
      <c r="D49" s="53">
        <v>72120</v>
      </c>
      <c r="E49" s="54">
        <v>0.155</v>
      </c>
      <c r="F49" s="53">
        <v>60941.4</v>
      </c>
      <c r="G49" s="55">
        <f t="shared" si="0"/>
        <v>2.5000082046031102E-2</v>
      </c>
      <c r="H49" s="56">
        <v>1523.54</v>
      </c>
      <c r="I49" s="56">
        <v>34.03</v>
      </c>
      <c r="J49" s="56">
        <v>0.38</v>
      </c>
      <c r="K49">
        <f t="shared" si="1"/>
        <v>43434.332297020715</v>
      </c>
    </row>
    <row r="50" spans="1:11">
      <c r="A50" s="57">
        <v>44584</v>
      </c>
      <c r="B50" s="52">
        <v>450</v>
      </c>
      <c r="C50" s="52" t="s">
        <v>61</v>
      </c>
      <c r="D50" s="53">
        <v>74360</v>
      </c>
      <c r="E50" s="54">
        <v>0.13400000000000001</v>
      </c>
      <c r="F50" s="53">
        <v>64395</v>
      </c>
      <c r="G50" s="55">
        <f t="shared" si="0"/>
        <v>2.5000077645779953E-2</v>
      </c>
      <c r="H50" s="56">
        <v>1609.88</v>
      </c>
      <c r="I50" s="56">
        <v>34.03</v>
      </c>
      <c r="J50" s="56">
        <v>0.38</v>
      </c>
      <c r="K50">
        <f t="shared" si="1"/>
        <v>45895.784080711841</v>
      </c>
    </row>
    <row r="51" spans="1:11">
      <c r="A51" s="57">
        <v>44567</v>
      </c>
      <c r="B51" s="52">
        <v>4183</v>
      </c>
      <c r="C51" s="52" t="s">
        <v>62</v>
      </c>
      <c r="D51" s="53">
        <v>63680</v>
      </c>
      <c r="E51" s="54">
        <v>8.8999999999999996E-2</v>
      </c>
      <c r="F51" s="53">
        <v>58012.480000000003</v>
      </c>
      <c r="G51" s="55">
        <f t="shared" si="0"/>
        <v>2.4000008274081712E-2</v>
      </c>
      <c r="H51" s="56">
        <v>1392.3</v>
      </c>
      <c r="I51" s="56">
        <v>34.03</v>
      </c>
      <c r="J51" s="56">
        <v>0.38</v>
      </c>
      <c r="K51">
        <f t="shared" si="1"/>
        <v>39692.834357576401</v>
      </c>
    </row>
    <row r="52" spans="1:11">
      <c r="A52" s="57">
        <v>44572</v>
      </c>
      <c r="B52" s="52">
        <v>4184</v>
      </c>
      <c r="C52" s="52" t="s">
        <v>63</v>
      </c>
      <c r="D52" s="53">
        <v>57580</v>
      </c>
      <c r="E52" s="54">
        <v>9.4E-2</v>
      </c>
      <c r="F52" s="53">
        <v>52167.48</v>
      </c>
      <c r="G52" s="55">
        <f t="shared" si="0"/>
        <v>2.4000009201134497E-2</v>
      </c>
      <c r="H52" s="56">
        <v>1252.02</v>
      </c>
      <c r="I52" s="56">
        <v>34.03</v>
      </c>
      <c r="J52" s="56">
        <v>0.38</v>
      </c>
      <c r="K52">
        <f t="shared" si="1"/>
        <v>35693.616657597355</v>
      </c>
    </row>
    <row r="53" spans="1:11">
      <c r="A53" s="57">
        <v>44572</v>
      </c>
      <c r="B53" s="52">
        <v>3862</v>
      </c>
      <c r="C53" s="52" t="s">
        <v>64</v>
      </c>
      <c r="D53" s="53">
        <v>67160</v>
      </c>
      <c r="E53" s="54">
        <v>0.09</v>
      </c>
      <c r="F53" s="53">
        <v>61115.6</v>
      </c>
      <c r="G53" s="55">
        <f t="shared" si="0"/>
        <v>2.3999928005288339E-2</v>
      </c>
      <c r="H53" s="56">
        <v>1466.77</v>
      </c>
      <c r="I53" s="56">
        <v>34.03</v>
      </c>
      <c r="J53" s="56">
        <v>0.38</v>
      </c>
      <c r="K53">
        <f t="shared" si="1"/>
        <v>41815.886411450359</v>
      </c>
    </row>
    <row r="54" spans="1:11">
      <c r="A54" s="57">
        <v>44572</v>
      </c>
      <c r="B54" s="52">
        <v>1722</v>
      </c>
      <c r="C54" s="52" t="s">
        <v>65</v>
      </c>
      <c r="D54" s="53">
        <v>71740</v>
      </c>
      <c r="E54" s="54">
        <v>8.8999999999999996E-2</v>
      </c>
      <c r="F54" s="53">
        <v>65355.14</v>
      </c>
      <c r="G54" s="55">
        <f t="shared" si="0"/>
        <v>2.3999948588588442E-2</v>
      </c>
      <c r="H54" s="56">
        <v>1568.52</v>
      </c>
      <c r="I54" s="56">
        <v>34.03</v>
      </c>
      <c r="J54" s="56">
        <v>0.38</v>
      </c>
      <c r="K54">
        <f t="shared" si="1"/>
        <v>44716.659158619354</v>
      </c>
    </row>
    <row r="55" spans="1:11">
      <c r="A55" s="57">
        <v>44576</v>
      </c>
      <c r="B55" s="52">
        <v>741</v>
      </c>
      <c r="C55" s="52" t="s">
        <v>66</v>
      </c>
      <c r="D55" s="53">
        <v>62160</v>
      </c>
      <c r="E55" s="54">
        <v>0.1</v>
      </c>
      <c r="F55" s="53">
        <v>55944</v>
      </c>
      <c r="G55" s="55">
        <f t="shared" si="0"/>
        <v>2.4000071500071503E-2</v>
      </c>
      <c r="H55" s="56">
        <v>1342.66</v>
      </c>
      <c r="I55" s="56">
        <v>34.03</v>
      </c>
      <c r="J55" s="56">
        <v>0.38</v>
      </c>
      <c r="K55">
        <f t="shared" si="1"/>
        <v>38277.656380480876</v>
      </c>
    </row>
    <row r="56" spans="1:11">
      <c r="A56" s="57">
        <v>44575</v>
      </c>
      <c r="B56" s="52">
        <v>688</v>
      </c>
      <c r="C56" s="52" t="s">
        <v>67</v>
      </c>
      <c r="D56" s="53">
        <v>59740</v>
      </c>
      <c r="E56" s="54">
        <v>8.6999999999999994E-2</v>
      </c>
      <c r="F56" s="53">
        <v>54542.62</v>
      </c>
      <c r="G56" s="55">
        <f t="shared" si="0"/>
        <v>2.3999947197256014E-2</v>
      </c>
      <c r="H56" s="56">
        <v>1309.02</v>
      </c>
      <c r="I56" s="56">
        <v>34.03</v>
      </c>
      <c r="J56" s="56">
        <v>0.38</v>
      </c>
      <c r="K56">
        <f t="shared" si="1"/>
        <v>37318.619572473355</v>
      </c>
    </row>
    <row r="57" spans="1:11">
      <c r="A57" s="57">
        <v>44566</v>
      </c>
      <c r="B57" s="52">
        <v>3566</v>
      </c>
      <c r="C57" s="52" t="s">
        <v>68</v>
      </c>
      <c r="D57" s="53">
        <v>64460</v>
      </c>
      <c r="E57" s="54">
        <v>0.09</v>
      </c>
      <c r="F57" s="53">
        <v>58658.6</v>
      </c>
      <c r="G57" s="55">
        <f t="shared" si="0"/>
        <v>2.3000037505156962E-2</v>
      </c>
      <c r="H57" s="56">
        <v>1349.15</v>
      </c>
      <c r="I57" s="56">
        <v>34.03</v>
      </c>
      <c r="J57" s="56">
        <v>0.38</v>
      </c>
      <c r="K57">
        <f t="shared" si="1"/>
        <v>38462.678642192201</v>
      </c>
    </row>
    <row r="58" spans="1:11">
      <c r="A58" s="57">
        <v>44576</v>
      </c>
      <c r="B58" s="52">
        <v>4183</v>
      </c>
      <c r="C58" s="52" t="s">
        <v>69</v>
      </c>
      <c r="D58" s="53">
        <v>61180</v>
      </c>
      <c r="E58" s="54">
        <v>0.10100000000000001</v>
      </c>
      <c r="F58" s="53">
        <v>55000.82</v>
      </c>
      <c r="G58" s="55">
        <f t="shared" si="0"/>
        <v>2.3000020726963707E-2</v>
      </c>
      <c r="H58" s="56">
        <v>1265.02</v>
      </c>
      <c r="I58" s="56">
        <v>34.03</v>
      </c>
      <c r="J58" s="56">
        <v>0.38</v>
      </c>
      <c r="K58">
        <f t="shared" si="1"/>
        <v>36064.23135748136</v>
      </c>
    </row>
    <row r="59" spans="1:11">
      <c r="A59" s="57">
        <v>44591</v>
      </c>
      <c r="B59" s="52">
        <v>741</v>
      </c>
      <c r="C59" s="52" t="s">
        <v>70</v>
      </c>
      <c r="D59" s="53">
        <v>61060</v>
      </c>
      <c r="E59" s="54">
        <v>0.115</v>
      </c>
      <c r="F59" s="53">
        <v>54038.1</v>
      </c>
      <c r="G59" s="55">
        <f t="shared" si="0"/>
        <v>2.3000068470208985E-2</v>
      </c>
      <c r="H59" s="56">
        <v>1242.8800000000001</v>
      </c>
      <c r="I59" s="56">
        <v>34.03</v>
      </c>
      <c r="J59" s="56">
        <v>0.38</v>
      </c>
      <c r="K59">
        <f t="shared" si="1"/>
        <v>35433.046014755841</v>
      </c>
    </row>
    <row r="60" spans="1:11">
      <c r="A60" s="57">
        <v>44569</v>
      </c>
      <c r="B60" s="52">
        <v>6804</v>
      </c>
      <c r="C60" s="52" t="s">
        <v>71</v>
      </c>
      <c r="D60" s="53">
        <v>77940</v>
      </c>
      <c r="E60" s="54">
        <v>0.20499999999999999</v>
      </c>
      <c r="F60" s="53">
        <v>61962.3</v>
      </c>
      <c r="G60" s="55">
        <f t="shared" si="0"/>
        <v>2.299995319734742E-2</v>
      </c>
      <c r="H60" s="56">
        <v>1425.13</v>
      </c>
      <c r="I60" s="56">
        <v>34.03</v>
      </c>
      <c r="J60" s="56">
        <v>0.38</v>
      </c>
      <c r="K60">
        <f t="shared" si="1"/>
        <v>40628.779018898844</v>
      </c>
    </row>
    <row r="61" spans="1:11">
      <c r="A61" s="57">
        <v>44566</v>
      </c>
      <c r="B61" s="52">
        <v>4396</v>
      </c>
      <c r="C61" s="52" t="s">
        <v>72</v>
      </c>
      <c r="D61" s="53">
        <v>68140</v>
      </c>
      <c r="E61" s="54">
        <v>9.2999999999999999E-2</v>
      </c>
      <c r="F61" s="53">
        <v>61802.98</v>
      </c>
      <c r="G61" s="55">
        <f t="shared" si="0"/>
        <v>2.2000071841196008E-2</v>
      </c>
      <c r="H61" s="56">
        <v>1359.67</v>
      </c>
      <c r="I61" s="56">
        <v>34.03</v>
      </c>
      <c r="J61" s="56">
        <v>0.38</v>
      </c>
      <c r="K61">
        <f>H61*J61*I61*2.20462</f>
        <v>38762.591460867559</v>
      </c>
    </row>
    <row r="62" spans="1:11">
      <c r="A62" s="57">
        <v>44572</v>
      </c>
      <c r="B62" s="52">
        <v>787</v>
      </c>
      <c r="C62" s="52" t="s">
        <v>73</v>
      </c>
      <c r="D62" s="53">
        <v>66940</v>
      </c>
      <c r="E62" s="54">
        <v>8.6999999999999994E-2</v>
      </c>
      <c r="F62" s="53">
        <v>61116.22</v>
      </c>
      <c r="G62" s="55">
        <f t="shared" si="0"/>
        <v>2.2000051704768389E-2</v>
      </c>
      <c r="H62" s="56">
        <v>1344.56</v>
      </c>
      <c r="I62" s="56">
        <v>34.03</v>
      </c>
      <c r="J62" s="56">
        <v>0.38</v>
      </c>
      <c r="K62">
        <f t="shared" si="1"/>
        <v>38331.823144310074</v>
      </c>
    </row>
    <row r="63" spans="1:11">
      <c r="A63" s="57">
        <v>44576</v>
      </c>
      <c r="B63" s="52">
        <v>4182</v>
      </c>
      <c r="C63" s="52" t="s">
        <v>74</v>
      </c>
      <c r="D63" s="53">
        <v>60740</v>
      </c>
      <c r="E63" s="54">
        <v>8.8999999999999996E-2</v>
      </c>
      <c r="F63" s="53">
        <v>55334.14</v>
      </c>
      <c r="G63" s="55">
        <f t="shared" si="0"/>
        <v>2.1999980482212245E-2</v>
      </c>
      <c r="H63" s="56">
        <v>1217.3499999999999</v>
      </c>
      <c r="I63" s="56">
        <v>34.03</v>
      </c>
      <c r="J63" s="56">
        <v>0.38</v>
      </c>
      <c r="K63">
        <f t="shared" si="1"/>
        <v>34705.215761829793</v>
      </c>
    </row>
    <row r="64" spans="1:11">
      <c r="A64" s="57">
        <v>44579</v>
      </c>
      <c r="B64" s="52">
        <v>4305</v>
      </c>
      <c r="C64" s="52" t="s">
        <v>75</v>
      </c>
      <c r="D64" s="53">
        <v>49480</v>
      </c>
      <c r="E64" s="54">
        <v>0.23</v>
      </c>
      <c r="F64" s="53">
        <v>38099.599999999999</v>
      </c>
      <c r="G64" s="55">
        <f t="shared" si="0"/>
        <v>2.1999968503606339E-2</v>
      </c>
      <c r="H64" s="56">
        <v>838.19</v>
      </c>
      <c r="I64" s="56">
        <v>34.03</v>
      </c>
      <c r="J64" s="56">
        <v>0.38</v>
      </c>
      <c r="K64">
        <f t="shared" si="1"/>
        <v>23895.81040736692</v>
      </c>
    </row>
    <row r="65" spans="1:11">
      <c r="A65" s="57">
        <v>44566</v>
      </c>
      <c r="B65" s="52">
        <v>741</v>
      </c>
      <c r="C65" s="52" t="s">
        <v>76</v>
      </c>
      <c r="D65" s="53">
        <v>66660</v>
      </c>
      <c r="E65" s="54">
        <v>9.2999999999999999E-2</v>
      </c>
      <c r="F65" s="53">
        <v>60460.62</v>
      </c>
      <c r="G65" s="55">
        <f t="shared" si="0"/>
        <v>2.0999950050131805E-2</v>
      </c>
      <c r="H65" s="56">
        <v>1269.67</v>
      </c>
      <c r="I65" s="56">
        <v>34.03</v>
      </c>
      <c r="J65" s="56">
        <v>0.38</v>
      </c>
      <c r="K65">
        <f t="shared" si="1"/>
        <v>36196.797384747559</v>
      </c>
    </row>
    <row r="66" spans="1:11">
      <c r="A66" s="57">
        <v>44567</v>
      </c>
      <c r="B66" s="52">
        <v>688</v>
      </c>
      <c r="C66" s="52" t="s">
        <v>77</v>
      </c>
      <c r="D66" s="53">
        <v>67040</v>
      </c>
      <c r="E66" s="54">
        <v>9.4E-2</v>
      </c>
      <c r="F66" s="53">
        <v>60738.239999999998</v>
      </c>
      <c r="G66" s="55">
        <f t="shared" si="0"/>
        <v>2.0999949949158884E-2</v>
      </c>
      <c r="H66" s="56">
        <v>1275.5</v>
      </c>
      <c r="I66" s="56">
        <v>34.03</v>
      </c>
      <c r="J66" s="56">
        <v>0.38</v>
      </c>
      <c r="K66">
        <f t="shared" si="1"/>
        <v>36363.003823234001</v>
      </c>
    </row>
    <row r="67" spans="1:11">
      <c r="A67" s="57">
        <v>44572</v>
      </c>
      <c r="B67" s="52">
        <v>4183</v>
      </c>
      <c r="C67" s="52" t="s">
        <v>78</v>
      </c>
      <c r="D67" s="53">
        <v>57640</v>
      </c>
      <c r="E67" s="54">
        <v>8.7999999999999995E-2</v>
      </c>
      <c r="F67" s="53">
        <v>52567.68</v>
      </c>
      <c r="G67" s="55">
        <f t="shared" ref="G67:G99" si="2">H67/F67</f>
        <v>2.0999975650437683E-2</v>
      </c>
      <c r="H67" s="56">
        <v>1103.92</v>
      </c>
      <c r="I67" s="56">
        <v>34.03</v>
      </c>
      <c r="J67" s="56">
        <v>0.38</v>
      </c>
      <c r="K67">
        <f t="shared" ref="K67:K88" si="3">H67*J67*I67*2.20462</f>
        <v>31471.459961226563</v>
      </c>
    </row>
    <row r="68" spans="1:11">
      <c r="A68" s="57">
        <v>44576</v>
      </c>
      <c r="B68" s="52">
        <v>5795</v>
      </c>
      <c r="C68" s="52" t="s">
        <v>79</v>
      </c>
      <c r="D68" s="53">
        <v>71140</v>
      </c>
      <c r="E68" s="54">
        <v>0.156</v>
      </c>
      <c r="F68" s="53">
        <v>60042.16</v>
      </c>
      <c r="G68" s="55">
        <f t="shared" si="2"/>
        <v>2.1000077279031935E-2</v>
      </c>
      <c r="H68" s="56">
        <v>1260.8900000000001</v>
      </c>
      <c r="I68" s="56">
        <v>34.03</v>
      </c>
      <c r="J68" s="56">
        <v>0.38</v>
      </c>
      <c r="K68">
        <f t="shared" si="3"/>
        <v>35946.489918210522</v>
      </c>
    </row>
    <row r="69" spans="1:11">
      <c r="A69" s="57">
        <v>44573</v>
      </c>
      <c r="B69" s="52">
        <v>4182</v>
      </c>
      <c r="C69" s="52" t="s">
        <v>80</v>
      </c>
      <c r="D69" s="53">
        <v>70060</v>
      </c>
      <c r="E69" s="54">
        <v>0.151</v>
      </c>
      <c r="F69" s="53">
        <v>59480.94</v>
      </c>
      <c r="G69" s="55">
        <f t="shared" si="2"/>
        <v>2.0000020174529856E-2</v>
      </c>
      <c r="H69" s="56">
        <v>1189.6199999999999</v>
      </c>
      <c r="I69" s="56">
        <v>34.03</v>
      </c>
      <c r="J69" s="56">
        <v>0.38</v>
      </c>
      <c r="K69">
        <f t="shared" si="3"/>
        <v>33914.666098154157</v>
      </c>
    </row>
    <row r="70" spans="1:11">
      <c r="A70" s="57">
        <v>44582</v>
      </c>
      <c r="B70" s="52">
        <v>1673</v>
      </c>
      <c r="C70" s="52" t="s">
        <v>81</v>
      </c>
      <c r="D70" s="53">
        <v>63360</v>
      </c>
      <c r="E70" s="54">
        <v>7.6999999999999999E-2</v>
      </c>
      <c r="F70" s="53">
        <v>58481.279999999999</v>
      </c>
      <c r="G70" s="55">
        <f t="shared" si="2"/>
        <v>2.0000075237751297E-2</v>
      </c>
      <c r="H70" s="56">
        <v>1169.6300000000001</v>
      </c>
      <c r="I70" s="56">
        <v>34.03</v>
      </c>
      <c r="J70" s="56">
        <v>0.38</v>
      </c>
      <c r="K70">
        <f t="shared" si="3"/>
        <v>33344.774725024843</v>
      </c>
    </row>
    <row r="71" spans="1:11">
      <c r="A71" s="57">
        <v>44581</v>
      </c>
      <c r="B71" s="52">
        <v>1020</v>
      </c>
      <c r="C71" s="52" t="s">
        <v>82</v>
      </c>
      <c r="D71" s="53">
        <v>82520</v>
      </c>
      <c r="E71" s="54">
        <v>8.8999999999999996E-2</v>
      </c>
      <c r="F71" s="53">
        <v>75175.72</v>
      </c>
      <c r="G71" s="55">
        <f t="shared" si="2"/>
        <v>1.9000017558860757E-2</v>
      </c>
      <c r="H71" s="56">
        <v>1428.34</v>
      </c>
      <c r="I71" s="56">
        <v>34.03</v>
      </c>
      <c r="J71" s="56">
        <v>0.38</v>
      </c>
      <c r="K71">
        <f t="shared" si="3"/>
        <v>40720.292340947119</v>
      </c>
    </row>
    <row r="72" spans="1:11">
      <c r="A72" s="57">
        <v>44584</v>
      </c>
      <c r="B72" s="52">
        <v>4182</v>
      </c>
      <c r="C72" s="52" t="s">
        <v>83</v>
      </c>
      <c r="D72" s="53">
        <v>72920</v>
      </c>
      <c r="E72" s="54">
        <v>0.13800000000000001</v>
      </c>
      <c r="F72" s="53">
        <v>62857.04</v>
      </c>
      <c r="G72" s="55">
        <f t="shared" si="2"/>
        <v>1.8999940181720295E-2</v>
      </c>
      <c r="H72" s="56">
        <v>1194.28</v>
      </c>
      <c r="I72" s="56">
        <v>34.03</v>
      </c>
      <c r="J72" s="56">
        <v>0.38</v>
      </c>
      <c r="K72">
        <f t="shared" si="3"/>
        <v>34047.517213651037</v>
      </c>
    </row>
    <row r="73" spans="1:11">
      <c r="A73" s="57">
        <v>44569</v>
      </c>
      <c r="B73" s="52">
        <v>6186</v>
      </c>
      <c r="C73" s="52" t="s">
        <v>84</v>
      </c>
      <c r="D73" s="53">
        <v>74180</v>
      </c>
      <c r="E73" s="54">
        <v>0.152</v>
      </c>
      <c r="F73" s="53">
        <v>62904.639999999999</v>
      </c>
      <c r="G73" s="55">
        <f t="shared" si="2"/>
        <v>1.9000029250624439E-2</v>
      </c>
      <c r="H73" s="56">
        <v>1195.19</v>
      </c>
      <c r="I73" s="56">
        <v>34.03</v>
      </c>
      <c r="J73" s="56">
        <v>0.38</v>
      </c>
      <c r="K73">
        <f t="shared" si="3"/>
        <v>34073.460242642919</v>
      </c>
    </row>
    <row r="74" spans="1:11">
      <c r="A74" s="57">
        <v>44572</v>
      </c>
      <c r="B74" s="52">
        <v>785</v>
      </c>
      <c r="C74" s="52" t="s">
        <v>85</v>
      </c>
      <c r="D74" s="53">
        <v>66280</v>
      </c>
      <c r="E74" s="54">
        <v>8.8999999999999996E-2</v>
      </c>
      <c r="F74" s="53">
        <v>60381.08</v>
      </c>
      <c r="G74" s="55">
        <f t="shared" si="2"/>
        <v>1.8000009274428345E-2</v>
      </c>
      <c r="H74" s="56">
        <v>1086.8599999999999</v>
      </c>
      <c r="I74" s="56">
        <v>34.03</v>
      </c>
      <c r="J74" s="56">
        <v>0.38</v>
      </c>
      <c r="K74">
        <f t="shared" si="3"/>
        <v>30985.099439686473</v>
      </c>
    </row>
    <row r="75" spans="1:11">
      <c r="A75" s="57">
        <v>44576</v>
      </c>
      <c r="B75" s="52">
        <v>743</v>
      </c>
      <c r="C75" s="52" t="s">
        <v>86</v>
      </c>
      <c r="D75" s="53">
        <v>57460</v>
      </c>
      <c r="E75" s="54">
        <v>9.8000000000000004E-2</v>
      </c>
      <c r="F75" s="53">
        <v>51828.92</v>
      </c>
      <c r="G75" s="55">
        <f t="shared" si="2"/>
        <v>1.799998919522151E-2</v>
      </c>
      <c r="H75" s="56">
        <v>932.92</v>
      </c>
      <c r="I75" s="56">
        <v>34.03</v>
      </c>
      <c r="J75" s="56">
        <v>0.38</v>
      </c>
      <c r="K75">
        <f t="shared" si="3"/>
        <v>26596.451216598558</v>
      </c>
    </row>
    <row r="76" spans="1:11">
      <c r="A76" s="57">
        <v>44566</v>
      </c>
      <c r="B76" s="52">
        <v>3535</v>
      </c>
      <c r="C76" s="52" t="s">
        <v>87</v>
      </c>
      <c r="D76" s="53">
        <v>71780</v>
      </c>
      <c r="E76" s="54">
        <v>8.2000000000000003E-2</v>
      </c>
      <c r="F76" s="53">
        <v>65894.039999999994</v>
      </c>
      <c r="G76" s="55">
        <f t="shared" si="2"/>
        <v>1.7000020032160727E-2</v>
      </c>
      <c r="H76" s="56">
        <v>1120.2</v>
      </c>
      <c r="I76" s="56">
        <v>34.03</v>
      </c>
      <c r="J76" s="56">
        <v>0.38</v>
      </c>
      <c r="K76">
        <f t="shared" si="3"/>
        <v>31935.583600773603</v>
      </c>
    </row>
    <row r="77" spans="1:11">
      <c r="A77" s="57">
        <v>44571</v>
      </c>
      <c r="B77" s="52">
        <v>1239</v>
      </c>
      <c r="C77" s="52" t="s">
        <v>88</v>
      </c>
      <c r="D77" s="53">
        <v>63200</v>
      </c>
      <c r="E77" s="54">
        <v>9.4E-2</v>
      </c>
      <c r="F77" s="53">
        <v>57259.199999999997</v>
      </c>
      <c r="G77" s="55">
        <f t="shared" si="2"/>
        <v>1.7000062871992624E-2</v>
      </c>
      <c r="H77" s="56">
        <v>973.41</v>
      </c>
      <c r="I77" s="56">
        <v>34.03</v>
      </c>
      <c r="J77" s="56">
        <v>0.38</v>
      </c>
      <c r="K77">
        <f t="shared" si="3"/>
        <v>27750.773462621881</v>
      </c>
    </row>
    <row r="78" spans="1:11">
      <c r="A78" s="57">
        <v>44571</v>
      </c>
      <c r="B78" s="52">
        <v>1486</v>
      </c>
      <c r="C78" s="52" t="s">
        <v>89</v>
      </c>
      <c r="D78" s="53">
        <v>72100</v>
      </c>
      <c r="E78" s="54">
        <v>8.8999999999999996E-2</v>
      </c>
      <c r="F78" s="53">
        <v>65683.100000000006</v>
      </c>
      <c r="G78" s="55">
        <f t="shared" si="2"/>
        <v>1.6999958893535776E-2</v>
      </c>
      <c r="H78" s="56">
        <v>1116.6099999999999</v>
      </c>
      <c r="I78" s="56">
        <v>34.03</v>
      </c>
      <c r="J78" s="56">
        <v>0.38</v>
      </c>
      <c r="K78">
        <f t="shared" si="3"/>
        <v>31833.236925959474</v>
      </c>
    </row>
    <row r="79" spans="1:11">
      <c r="A79" s="57">
        <v>44591</v>
      </c>
      <c r="B79" s="52">
        <v>3289</v>
      </c>
      <c r="C79" s="52" t="s">
        <v>90</v>
      </c>
      <c r="D79" s="53">
        <v>71420</v>
      </c>
      <c r="E79" s="54">
        <v>8.8999999999999996E-2</v>
      </c>
      <c r="F79" s="53">
        <v>65063.62</v>
      </c>
      <c r="G79" s="55">
        <f t="shared" si="2"/>
        <v>1.6999976330858934E-2</v>
      </c>
      <c r="H79" s="56">
        <v>1106.08</v>
      </c>
      <c r="I79" s="56">
        <v>34.03</v>
      </c>
      <c r="J79" s="56">
        <v>0.38</v>
      </c>
      <c r="K79">
        <f t="shared" si="3"/>
        <v>31533.039019053438</v>
      </c>
    </row>
    <row r="80" spans="1:11">
      <c r="A80" s="57">
        <v>44566</v>
      </c>
      <c r="B80" s="52">
        <v>487</v>
      </c>
      <c r="C80" s="52" t="s">
        <v>91</v>
      </c>
      <c r="D80" s="53">
        <v>75340</v>
      </c>
      <c r="E80" s="54">
        <v>8.5999999999999993E-2</v>
      </c>
      <c r="F80" s="53">
        <v>68860.759999999995</v>
      </c>
      <c r="G80" s="55">
        <f t="shared" si="2"/>
        <v>1.5999968632353173E-2</v>
      </c>
      <c r="H80" s="56">
        <v>1101.77</v>
      </c>
      <c r="I80" s="56">
        <v>34.03</v>
      </c>
      <c r="J80" s="56">
        <v>0.38</v>
      </c>
      <c r="K80">
        <f t="shared" si="3"/>
        <v>31410.165991630358</v>
      </c>
    </row>
    <row r="81" spans="1:11">
      <c r="A81" s="57">
        <v>44591</v>
      </c>
      <c r="B81" s="52">
        <v>5795</v>
      </c>
      <c r="C81" s="52" t="s">
        <v>92</v>
      </c>
      <c r="D81" s="53">
        <v>73380</v>
      </c>
      <c r="E81" s="54">
        <v>0.13400000000000001</v>
      </c>
      <c r="F81" s="53">
        <v>63547.08</v>
      </c>
      <c r="G81" s="55">
        <f t="shared" si="2"/>
        <v>1.5999948384725151E-2</v>
      </c>
      <c r="H81" s="56">
        <v>1016.75</v>
      </c>
      <c r="I81" s="56">
        <v>34.03</v>
      </c>
      <c r="J81" s="56">
        <v>0.38</v>
      </c>
      <c r="K81">
        <f t="shared" si="3"/>
        <v>28986.345854389001</v>
      </c>
    </row>
    <row r="82" spans="1:11">
      <c r="A82" s="57">
        <v>44588</v>
      </c>
      <c r="B82" s="52">
        <v>4808</v>
      </c>
      <c r="C82" s="52" t="s">
        <v>93</v>
      </c>
      <c r="D82" s="53">
        <v>80740</v>
      </c>
      <c r="E82" s="54">
        <v>0.161</v>
      </c>
      <c r="F82" s="53">
        <v>67740.86</v>
      </c>
      <c r="G82" s="55">
        <f t="shared" si="2"/>
        <v>1.5999944494356877E-2</v>
      </c>
      <c r="H82" s="56">
        <v>1083.8499999999999</v>
      </c>
      <c r="I82" s="56">
        <v>34.03</v>
      </c>
      <c r="J82" s="56">
        <v>0.38</v>
      </c>
      <c r="K82">
        <f t="shared" si="3"/>
        <v>30899.287882251792</v>
      </c>
    </row>
    <row r="83" spans="1:11">
      <c r="A83" s="57">
        <v>44571</v>
      </c>
      <c r="B83" s="52">
        <v>688</v>
      </c>
      <c r="C83" s="52" t="s">
        <v>94</v>
      </c>
      <c r="D83" s="53">
        <v>58160</v>
      </c>
      <c r="E83" s="54">
        <v>9.4E-2</v>
      </c>
      <c r="F83" s="53">
        <v>52692.959999999999</v>
      </c>
      <c r="G83" s="55">
        <f t="shared" si="2"/>
        <v>1.4999916497384091E-2</v>
      </c>
      <c r="H83" s="56">
        <v>790.39</v>
      </c>
      <c r="I83" s="56">
        <v>34.03</v>
      </c>
      <c r="J83" s="56">
        <v>0.38</v>
      </c>
      <c r="K83">
        <f t="shared" si="3"/>
        <v>22533.088664716521</v>
      </c>
    </row>
    <row r="84" spans="1:11">
      <c r="A84" s="57">
        <v>44571</v>
      </c>
      <c r="B84" s="52">
        <v>1732</v>
      </c>
      <c r="C84" s="52" t="s">
        <v>95</v>
      </c>
      <c r="D84" s="53">
        <v>63420</v>
      </c>
      <c r="E84" s="54">
        <v>8.8999999999999996E-2</v>
      </c>
      <c r="F84" s="53">
        <v>57775.62</v>
      </c>
      <c r="G84" s="55">
        <f t="shared" si="2"/>
        <v>1.4000022847007094E-2</v>
      </c>
      <c r="H84" s="56">
        <v>808.86</v>
      </c>
      <c r="I84" s="56">
        <v>34.03</v>
      </c>
      <c r="J84" s="56">
        <v>0.38</v>
      </c>
      <c r="K84">
        <f t="shared" si="3"/>
        <v>23059.64662678248</v>
      </c>
    </row>
    <row r="85" spans="1:11">
      <c r="A85" s="57">
        <v>44571</v>
      </c>
      <c r="B85" s="52">
        <v>487</v>
      </c>
      <c r="C85" s="52" t="s">
        <v>96</v>
      </c>
      <c r="D85" s="53">
        <v>74440</v>
      </c>
      <c r="E85" s="54">
        <v>7.3999999999999996E-2</v>
      </c>
      <c r="F85" s="53">
        <v>68931.44</v>
      </c>
      <c r="G85" s="55">
        <f t="shared" si="2"/>
        <v>1.30000185691754E-2</v>
      </c>
      <c r="H85" s="56">
        <v>896.11</v>
      </c>
      <c r="I85" s="56">
        <v>34.03</v>
      </c>
      <c r="J85" s="56">
        <v>0.38</v>
      </c>
      <c r="K85">
        <f t="shared" si="3"/>
        <v>25547.041439465476</v>
      </c>
    </row>
    <row r="86" spans="1:11">
      <c r="A86" s="57">
        <v>44591</v>
      </c>
      <c r="B86" s="52">
        <v>2318</v>
      </c>
      <c r="C86" s="52" t="s">
        <v>97</v>
      </c>
      <c r="D86" s="53">
        <v>65000</v>
      </c>
      <c r="E86" s="54">
        <v>9.8000000000000004E-2</v>
      </c>
      <c r="F86" s="53">
        <v>58630</v>
      </c>
      <c r="G86" s="55">
        <f t="shared" si="2"/>
        <v>1.3000000000000001E-2</v>
      </c>
      <c r="H86" s="56">
        <v>762.19</v>
      </c>
      <c r="I86" s="56">
        <v>34.03</v>
      </c>
      <c r="J86" s="56">
        <v>0.38</v>
      </c>
      <c r="K86">
        <f t="shared" si="3"/>
        <v>21729.139854198918</v>
      </c>
    </row>
    <row r="87" spans="1:11">
      <c r="A87" s="57">
        <v>44591</v>
      </c>
      <c r="B87" s="52">
        <v>2234</v>
      </c>
      <c r="C87" s="52" t="s">
        <v>98</v>
      </c>
      <c r="D87" s="53">
        <v>58820</v>
      </c>
      <c r="E87" s="54">
        <v>9.7000000000000003E-2</v>
      </c>
      <c r="F87" s="53">
        <v>53114.46</v>
      </c>
      <c r="G87" s="55">
        <f t="shared" si="2"/>
        <v>1.1999933728028111E-2</v>
      </c>
      <c r="H87" s="56">
        <v>637.37</v>
      </c>
      <c r="I87" s="56">
        <v>34.03</v>
      </c>
      <c r="J87" s="56">
        <v>0.38</v>
      </c>
      <c r="K87">
        <f t="shared" si="3"/>
        <v>18170.668558851161</v>
      </c>
    </row>
    <row r="88" spans="1:11">
      <c r="A88" s="57">
        <v>44571</v>
      </c>
      <c r="B88" s="52">
        <v>252</v>
      </c>
      <c r="C88" s="52" t="s">
        <v>99</v>
      </c>
      <c r="D88" s="53">
        <v>58880</v>
      </c>
      <c r="E88" s="54">
        <v>9.4E-2</v>
      </c>
      <c r="F88" s="53">
        <v>53345.279999999999</v>
      </c>
      <c r="G88" s="55">
        <f t="shared" si="2"/>
        <v>1.1000035991937804E-2</v>
      </c>
      <c r="H88" s="56">
        <v>586.79999999999995</v>
      </c>
      <c r="I88" s="56">
        <v>34.03</v>
      </c>
      <c r="J88" s="56">
        <v>0.38</v>
      </c>
      <c r="K88">
        <f t="shared" si="3"/>
        <v>16728.977376302399</v>
      </c>
    </row>
    <row r="89" spans="1:11">
      <c r="A89" s="57">
        <v>44571</v>
      </c>
      <c r="B89" s="52">
        <v>3813</v>
      </c>
      <c r="C89" s="52" t="s">
        <v>100</v>
      </c>
      <c r="D89" s="53">
        <v>74180</v>
      </c>
      <c r="E89" s="54">
        <v>7.4999999999999997E-2</v>
      </c>
      <c r="F89" s="53">
        <v>68616.5</v>
      </c>
      <c r="G89" s="55">
        <f t="shared" si="2"/>
        <v>1.099997813936881E-2</v>
      </c>
      <c r="H89" s="56">
        <v>754.78</v>
      </c>
      <c r="I89" s="56">
        <v>34.03</v>
      </c>
      <c r="J89" s="56">
        <v>0.38</v>
      </c>
      <c r="K89">
        <f>H89*J89*I89*2.20462</f>
        <v>21517.889475265038</v>
      </c>
    </row>
    <row r="90" spans="1:11">
      <c r="A90" s="57">
        <v>44591</v>
      </c>
      <c r="B90" s="52">
        <v>3566</v>
      </c>
      <c r="C90" s="52" t="s">
        <v>101</v>
      </c>
      <c r="D90" s="53">
        <v>63940</v>
      </c>
      <c r="E90" s="54">
        <v>0.10100000000000001</v>
      </c>
      <c r="F90" s="53">
        <v>57482.06</v>
      </c>
      <c r="G90" s="55">
        <f t="shared" si="2"/>
        <v>1.0999953724692538E-2</v>
      </c>
      <c r="H90" s="56">
        <v>632.29999999999995</v>
      </c>
      <c r="I90" s="56">
        <v>34.03</v>
      </c>
      <c r="J90" s="56">
        <v>0.38</v>
      </c>
      <c r="K90">
        <f t="shared" ref="K90:K98" si="4">H90*J90*I90*2.20462</f>
        <v>18026.128825896398</v>
      </c>
    </row>
    <row r="91" spans="1:11">
      <c r="A91" s="57">
        <v>44591</v>
      </c>
      <c r="B91" s="52">
        <v>3813</v>
      </c>
      <c r="C91" s="52" t="s">
        <v>102</v>
      </c>
      <c r="D91" s="53">
        <v>66160</v>
      </c>
      <c r="E91" s="54">
        <v>0.10100000000000001</v>
      </c>
      <c r="F91" s="53">
        <v>59477.84</v>
      </c>
      <c r="G91" s="55">
        <f t="shared" si="2"/>
        <v>1.1000063216821593E-2</v>
      </c>
      <c r="H91" s="56">
        <v>654.26</v>
      </c>
      <c r="I91" s="56">
        <v>34.03</v>
      </c>
      <c r="J91" s="56">
        <v>0.38</v>
      </c>
      <c r="K91">
        <f t="shared" si="4"/>
        <v>18652.182580469678</v>
      </c>
    </row>
    <row r="92" spans="1:11">
      <c r="A92" s="57">
        <v>44591</v>
      </c>
      <c r="B92" s="52">
        <v>9816</v>
      </c>
      <c r="C92" s="52" t="s">
        <v>103</v>
      </c>
      <c r="D92" s="53">
        <v>67220</v>
      </c>
      <c r="E92" s="54">
        <v>9.5000000000000001E-2</v>
      </c>
      <c r="F92" s="53">
        <v>60834.1</v>
      </c>
      <c r="G92" s="55">
        <f t="shared" si="2"/>
        <v>1.1000080546930092E-2</v>
      </c>
      <c r="H92" s="56">
        <v>669.18</v>
      </c>
      <c r="I92" s="56">
        <v>34.03</v>
      </c>
      <c r="J92" s="56">
        <v>0.38</v>
      </c>
      <c r="K92">
        <f t="shared" si="4"/>
        <v>19077.53422064424</v>
      </c>
    </row>
    <row r="93" spans="1:11">
      <c r="A93" s="57">
        <v>44591</v>
      </c>
      <c r="B93" s="52">
        <v>1732</v>
      </c>
      <c r="C93" s="52" t="s">
        <v>104</v>
      </c>
      <c r="D93" s="53">
        <v>66580</v>
      </c>
      <c r="E93" s="54">
        <v>0.10199999999999999</v>
      </c>
      <c r="F93" s="53">
        <v>59788.84</v>
      </c>
      <c r="G93" s="55">
        <f t="shared" si="2"/>
        <v>1.1000046162461087E-2</v>
      </c>
      <c r="H93" s="56">
        <v>657.68</v>
      </c>
      <c r="I93" s="56">
        <v>34.03</v>
      </c>
      <c r="J93" s="56">
        <v>0.38</v>
      </c>
      <c r="K93">
        <f t="shared" si="4"/>
        <v>18749.682755362239</v>
      </c>
    </row>
    <row r="94" spans="1:11">
      <c r="A94" s="57">
        <v>44591</v>
      </c>
      <c r="B94" s="52">
        <v>743</v>
      </c>
      <c r="C94" s="52" t="s">
        <v>105</v>
      </c>
      <c r="D94" s="53">
        <v>61600</v>
      </c>
      <c r="E94" s="54">
        <v>9.6000000000000002E-2</v>
      </c>
      <c r="F94" s="53">
        <v>55686.400000000001</v>
      </c>
      <c r="G94" s="55">
        <f t="shared" si="2"/>
        <v>1.0999992816917594E-2</v>
      </c>
      <c r="H94" s="56">
        <v>612.54999999999995</v>
      </c>
      <c r="I94" s="56">
        <v>34.03</v>
      </c>
      <c r="J94" s="56">
        <v>0.38</v>
      </c>
      <c r="K94">
        <f t="shared" si="4"/>
        <v>17463.079570303395</v>
      </c>
    </row>
    <row r="95" spans="1:11">
      <c r="A95" s="57">
        <v>44591</v>
      </c>
      <c r="B95" s="52">
        <v>1818</v>
      </c>
      <c r="C95" s="52" t="s">
        <v>106</v>
      </c>
      <c r="D95" s="53">
        <v>66220</v>
      </c>
      <c r="E95" s="54">
        <v>0.10299999999999999</v>
      </c>
      <c r="F95" s="53">
        <v>59399.34</v>
      </c>
      <c r="G95" s="55">
        <f t="shared" si="2"/>
        <v>1.0999953871541334E-2</v>
      </c>
      <c r="H95" s="56">
        <v>653.39</v>
      </c>
      <c r="I95" s="56">
        <v>34.03</v>
      </c>
      <c r="J95" s="56">
        <v>0.38</v>
      </c>
      <c r="K95">
        <f t="shared" si="4"/>
        <v>18627.379904400517</v>
      </c>
    </row>
    <row r="96" spans="1:11">
      <c r="A96" s="57">
        <v>44591</v>
      </c>
      <c r="B96" s="52">
        <v>785</v>
      </c>
      <c r="C96" s="52" t="s">
        <v>107</v>
      </c>
      <c r="D96" s="53">
        <v>65200</v>
      </c>
      <c r="E96" s="54">
        <v>0.1</v>
      </c>
      <c r="F96" s="53">
        <v>58680</v>
      </c>
      <c r="G96" s="55">
        <f t="shared" si="2"/>
        <v>1.1000000000000001E-2</v>
      </c>
      <c r="H96" s="56">
        <v>645.48</v>
      </c>
      <c r="I96" s="56">
        <v>34.03</v>
      </c>
      <c r="J96" s="56">
        <v>0.38</v>
      </c>
      <c r="K96">
        <f t="shared" si="4"/>
        <v>18401.875113932641</v>
      </c>
    </row>
    <row r="97" spans="1:11">
      <c r="A97" s="57">
        <v>44592</v>
      </c>
      <c r="B97" s="52">
        <v>1209</v>
      </c>
      <c r="C97" s="52" t="s">
        <v>108</v>
      </c>
      <c r="D97" s="53">
        <v>60760</v>
      </c>
      <c r="E97" s="54">
        <v>0.10299999999999999</v>
      </c>
      <c r="F97" s="53">
        <v>54501.72</v>
      </c>
      <c r="G97" s="55">
        <f t="shared" si="2"/>
        <v>1.1000019815888379E-2</v>
      </c>
      <c r="H97" s="56">
        <v>599.52</v>
      </c>
      <c r="I97" s="56">
        <v>34.03</v>
      </c>
      <c r="J97" s="56">
        <v>0.38</v>
      </c>
      <c r="K97">
        <f t="shared" si="4"/>
        <v>17091.609605727357</v>
      </c>
    </row>
    <row r="98" spans="1:11">
      <c r="A98" s="57">
        <v>44571</v>
      </c>
      <c r="B98" s="52">
        <v>1818</v>
      </c>
      <c r="C98" s="52" t="s">
        <v>109</v>
      </c>
      <c r="D98" s="53">
        <v>68580</v>
      </c>
      <c r="E98" s="54">
        <v>0.104</v>
      </c>
      <c r="F98" s="53">
        <v>61447.68</v>
      </c>
      <c r="G98" s="55">
        <f t="shared" si="2"/>
        <v>9.0000143211265253E-3</v>
      </c>
      <c r="H98" s="56">
        <v>553.03</v>
      </c>
      <c r="I98" s="56">
        <v>34.03</v>
      </c>
      <c r="J98" s="56">
        <v>0.38</v>
      </c>
      <c r="K98">
        <f t="shared" si="4"/>
        <v>15766.234421296038</v>
      </c>
    </row>
    <row r="99" spans="1:11">
      <c r="F99" s="58">
        <f>SUM(F32:F98)</f>
        <v>3999695.2000000007</v>
      </c>
      <c r="G99" s="59">
        <f t="shared" si="2"/>
        <v>2.0003901797316943E-2</v>
      </c>
      <c r="H99" s="60">
        <f>SUM(H32:H98)</f>
        <v>80009.509999999966</v>
      </c>
    </row>
    <row r="100" spans="1:11" ht="17">
      <c r="K100" s="61">
        <f>SUM(K2:K98)</f>
        <v>4006570.9957176135</v>
      </c>
    </row>
  </sheetData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3996144</vt:lpstr>
      <vt:lpstr>4003932</vt:lpstr>
      <vt:lpstr>4006571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T191667</cp:lastModifiedBy>
  <dcterms:created xsi:type="dcterms:W3CDTF">2022-03-05T06:17:00Z</dcterms:created>
  <dcterms:modified xsi:type="dcterms:W3CDTF">2022-04-03T06:27:59Z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FB306938FD224646A7E06FFD7C8AD49F</vt:lpwstr>
  </property>
  <property fmtid="{D5CDD505-2E9C-101B-9397-08002B2CF9AE}" pid="3" name="KSOProductBuildVer">
    <vt:lpwstr>2052-11.1.0.11365</vt:lpwstr>
  </property>
</Properties>
</file>