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jackxzhu/Library/Containers/com.tencent.WeWorkMac/Data/Documents/Profiles/C93B1202C59CE58906A4ECBDB1A204C2/Caches/Files/2022-04/94e3dfef5fec3619081e484125e528bb/"/>
    </mc:Choice>
  </mc:AlternateContent>
  <xr:revisionPtr revIDLastSave="0" documentId="13_ncr:1_{AF38EE16-9865-FB4A-B8AB-5E800E193C4A}" xr6:coauthVersionLast="47" xr6:coauthVersionMax="47" xr10:uidLastSave="{00000000-0000-0000-0000-000000000000}"/>
  <bookViews>
    <workbookView xWindow="0" yWindow="500" windowWidth="28120" windowHeight="12540" activeTab="2" xr2:uid="{00000000-000D-0000-FFFF-FFFF00000000}"/>
  </bookViews>
  <sheets>
    <sheet name="4714233" sheetId="1" r:id="rId1"/>
    <sheet name="4718880" sheetId="2" r:id="rId2"/>
    <sheet name="4725569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5" i="3" l="1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2" i="3"/>
  <c r="G11" i="3"/>
  <c r="G10" i="3"/>
  <c r="G9" i="3"/>
  <c r="G8" i="3"/>
  <c r="G7" i="3"/>
  <c r="G6" i="3"/>
  <c r="G4" i="3"/>
  <c r="G3" i="3"/>
  <c r="G2" i="3"/>
  <c r="F96" i="2"/>
  <c r="O96" i="2" s="1"/>
  <c r="O95" i="2"/>
  <c r="F95" i="2"/>
  <c r="L95" i="2" s="1"/>
  <c r="P95" i="2" s="1"/>
  <c r="F94" i="2"/>
  <c r="O94" i="2" s="1"/>
  <c r="O93" i="2"/>
  <c r="L93" i="2"/>
  <c r="P93" i="2" s="1"/>
  <c r="I93" i="2"/>
  <c r="F93" i="2"/>
  <c r="F92" i="2"/>
  <c r="O92" i="2" s="1"/>
  <c r="I91" i="2"/>
  <c r="F91" i="2"/>
  <c r="O91" i="2" s="1"/>
  <c r="I90" i="2"/>
  <c r="F90" i="2"/>
  <c r="O90" i="2" s="1"/>
  <c r="F89" i="2"/>
  <c r="O89" i="2" s="1"/>
  <c r="P88" i="2"/>
  <c r="L88" i="2"/>
  <c r="I88" i="2"/>
  <c r="F88" i="2"/>
  <c r="F87" i="2"/>
  <c r="O87" i="2" s="1"/>
  <c r="L86" i="2"/>
  <c r="P86" i="2" s="1"/>
  <c r="I86" i="2"/>
  <c r="F86" i="2"/>
  <c r="O86" i="2" s="1"/>
  <c r="F85" i="2"/>
  <c r="L85" i="2" s="1"/>
  <c r="P85" i="2" s="1"/>
  <c r="F84" i="2"/>
  <c r="O84" i="2" s="1"/>
  <c r="P83" i="2"/>
  <c r="O83" i="2"/>
  <c r="L83" i="2"/>
  <c r="I83" i="2"/>
  <c r="F83" i="2"/>
  <c r="F82" i="2"/>
  <c r="O82" i="2" s="1"/>
  <c r="L81" i="2"/>
  <c r="P81" i="2" s="1"/>
  <c r="I81" i="2"/>
  <c r="F81" i="2"/>
  <c r="O81" i="2" s="1"/>
  <c r="I80" i="2"/>
  <c r="F80" i="2"/>
  <c r="O80" i="2" s="1"/>
  <c r="F79" i="2"/>
  <c r="O79" i="2" s="1"/>
  <c r="O78" i="2"/>
  <c r="L78" i="2"/>
  <c r="P78" i="2" s="1"/>
  <c r="I78" i="2"/>
  <c r="F78" i="2"/>
  <c r="I77" i="2"/>
  <c r="F77" i="2"/>
  <c r="O77" i="2" s="1"/>
  <c r="F76" i="2"/>
  <c r="O76" i="2" s="1"/>
  <c r="P75" i="2"/>
  <c r="F74" i="2"/>
  <c r="L74" i="2" s="1"/>
  <c r="P74" i="2" s="1"/>
  <c r="P73" i="2"/>
  <c r="L72" i="2"/>
  <c r="P72" i="2" s="1"/>
  <c r="F72" i="2"/>
  <c r="O72" i="2" s="1"/>
  <c r="F71" i="2"/>
  <c r="O71" i="2" s="1"/>
  <c r="F70" i="2"/>
  <c r="L70" i="2" s="1"/>
  <c r="P70" i="2" s="1"/>
  <c r="P69" i="2"/>
  <c r="O68" i="2"/>
  <c r="L68" i="2"/>
  <c r="P68" i="2" s="1"/>
  <c r="I68" i="2"/>
  <c r="F68" i="2"/>
  <c r="I67" i="2"/>
  <c r="F67" i="2"/>
  <c r="O67" i="2" s="1"/>
  <c r="F63" i="2"/>
  <c r="O63" i="2" s="1"/>
  <c r="F62" i="2"/>
  <c r="O62" i="2" s="1"/>
  <c r="P61" i="2"/>
  <c r="O60" i="2"/>
  <c r="F60" i="2"/>
  <c r="L60" i="2" s="1"/>
  <c r="P60" i="2" s="1"/>
  <c r="I59" i="2"/>
  <c r="F59" i="2"/>
  <c r="L59" i="2" s="1"/>
  <c r="P59" i="2" s="1"/>
  <c r="L58" i="2"/>
  <c r="P58" i="2" s="1"/>
  <c r="F58" i="2"/>
  <c r="I58" i="2" s="1"/>
  <c r="F57" i="2"/>
  <c r="O57" i="2" s="1"/>
  <c r="P56" i="2"/>
  <c r="F55" i="2"/>
  <c r="L55" i="2" s="1"/>
  <c r="P55" i="2" s="1"/>
  <c r="O54" i="2"/>
  <c r="L54" i="2"/>
  <c r="P54" i="2" s="1"/>
  <c r="I54" i="2"/>
  <c r="F54" i="2"/>
  <c r="I53" i="2"/>
  <c r="F53" i="2"/>
  <c r="O53" i="2" s="1"/>
  <c r="L52" i="2"/>
  <c r="P52" i="2" s="1"/>
  <c r="F52" i="2"/>
  <c r="I52" i="2" s="1"/>
  <c r="F51" i="2"/>
  <c r="L51" i="2" s="1"/>
  <c r="P51" i="2" s="1"/>
  <c r="I50" i="2"/>
  <c r="F50" i="2"/>
  <c r="L50" i="2" s="1"/>
  <c r="P50" i="2" s="1"/>
  <c r="L49" i="2"/>
  <c r="P49" i="2" s="1"/>
  <c r="F49" i="2"/>
  <c r="I49" i="2" s="1"/>
  <c r="F48" i="2"/>
  <c r="O48" i="2" s="1"/>
  <c r="F47" i="2"/>
  <c r="L47" i="2" s="1"/>
  <c r="P47" i="2" s="1"/>
  <c r="F46" i="2"/>
  <c r="L46" i="2" s="1"/>
  <c r="P46" i="2" s="1"/>
  <c r="F45" i="2"/>
  <c r="L45" i="2" s="1"/>
  <c r="P45" i="2" s="1"/>
  <c r="F44" i="2"/>
  <c r="L44" i="2" s="1"/>
  <c r="P44" i="2" s="1"/>
  <c r="F43" i="2"/>
  <c r="L43" i="2" s="1"/>
  <c r="P43" i="2" s="1"/>
  <c r="F42" i="2"/>
  <c r="O42" i="2" s="1"/>
  <c r="F41" i="2"/>
  <c r="L41" i="2" s="1"/>
  <c r="P41" i="2" s="1"/>
  <c r="O40" i="2"/>
  <c r="L40" i="2"/>
  <c r="P40" i="2" s="1"/>
  <c r="F40" i="2"/>
  <c r="I40" i="2" s="1"/>
  <c r="I39" i="2"/>
  <c r="F39" i="2"/>
  <c r="O39" i="2" s="1"/>
  <c r="F38" i="2"/>
  <c r="O38" i="2" s="1"/>
  <c r="F37" i="2"/>
  <c r="L37" i="2" s="1"/>
  <c r="P37" i="2" s="1"/>
  <c r="F36" i="2"/>
  <c r="O36" i="2" s="1"/>
  <c r="O35" i="2"/>
  <c r="L35" i="2"/>
  <c r="F35" i="2"/>
  <c r="I35" i="2" s="1"/>
  <c r="P29" i="2"/>
  <c r="L28" i="2"/>
  <c r="P28" i="2" s="1"/>
  <c r="F28" i="2"/>
  <c r="I28" i="2" s="1"/>
  <c r="P27" i="2"/>
  <c r="F26" i="2"/>
  <c r="O26" i="2" s="1"/>
  <c r="F25" i="2"/>
  <c r="L25" i="2" s="1"/>
  <c r="P25" i="2" s="1"/>
  <c r="O24" i="2"/>
  <c r="L24" i="2"/>
  <c r="P24" i="2" s="1"/>
  <c r="F24" i="2"/>
  <c r="I24" i="2" s="1"/>
  <c r="F23" i="2"/>
  <c r="L23" i="2" s="1"/>
  <c r="P23" i="2" s="1"/>
  <c r="I22" i="2"/>
  <c r="F22" i="2"/>
  <c r="L22" i="2" s="1"/>
  <c r="P22" i="2" s="1"/>
  <c r="L21" i="2"/>
  <c r="P21" i="2" s="1"/>
  <c r="F21" i="2"/>
  <c r="I21" i="2" s="1"/>
  <c r="I20" i="2"/>
  <c r="F20" i="2"/>
  <c r="O20" i="2" s="1"/>
  <c r="F19" i="2"/>
  <c r="O19" i="2" s="1"/>
  <c r="F18" i="2"/>
  <c r="L18" i="2" s="1"/>
  <c r="P18" i="2" s="1"/>
  <c r="P17" i="2"/>
  <c r="I16" i="2"/>
  <c r="F16" i="2"/>
  <c r="O16" i="2" s="1"/>
  <c r="L15" i="2"/>
  <c r="P15" i="2" s="1"/>
  <c r="F15" i="2"/>
  <c r="I15" i="2" s="1"/>
  <c r="I14" i="2"/>
  <c r="F14" i="2"/>
  <c r="O14" i="2" s="1"/>
  <c r="L13" i="2"/>
  <c r="P13" i="2" s="1"/>
  <c r="F13" i="2"/>
  <c r="I13" i="2" s="1"/>
  <c r="P12" i="2"/>
  <c r="F11" i="2"/>
  <c r="O11" i="2" s="1"/>
  <c r="I10" i="2"/>
  <c r="F10" i="2"/>
  <c r="F30" i="2" s="1"/>
  <c r="O9" i="2"/>
  <c r="F9" i="2"/>
  <c r="L9" i="2" s="1"/>
  <c r="F6" i="2"/>
  <c r="O6" i="2" s="1"/>
  <c r="F5" i="2"/>
  <c r="O5" i="2" s="1"/>
  <c r="I4" i="2"/>
  <c r="F4" i="2"/>
  <c r="F7" i="2" s="1"/>
  <c r="O3" i="2"/>
  <c r="F3" i="2"/>
  <c r="L3" i="2" s="1"/>
  <c r="P2" i="2"/>
  <c r="O101" i="1"/>
  <c r="L101" i="1"/>
  <c r="P101" i="1" s="1"/>
  <c r="F101" i="1"/>
  <c r="I101" i="1" s="1"/>
  <c r="I100" i="1"/>
  <c r="F100" i="1"/>
  <c r="O100" i="1" s="1"/>
  <c r="F99" i="1"/>
  <c r="O99" i="1" s="1"/>
  <c r="F98" i="1"/>
  <c r="O98" i="1" s="1"/>
  <c r="I97" i="1"/>
  <c r="F97" i="1"/>
  <c r="O97" i="1" s="1"/>
  <c r="O96" i="1"/>
  <c r="F96" i="1"/>
  <c r="L96" i="1" s="1"/>
  <c r="P96" i="1" s="1"/>
  <c r="F95" i="1"/>
  <c r="O95" i="1" s="1"/>
  <c r="P94" i="1"/>
  <c r="O94" i="1"/>
  <c r="L94" i="1"/>
  <c r="I94" i="1"/>
  <c r="F94" i="1"/>
  <c r="F93" i="1"/>
  <c r="L93" i="1" s="1"/>
  <c r="P93" i="1" s="1"/>
  <c r="I92" i="1"/>
  <c r="F92" i="1"/>
  <c r="O92" i="1" s="1"/>
  <c r="O91" i="1"/>
  <c r="F91" i="1"/>
  <c r="L91" i="1" s="1"/>
  <c r="P91" i="1" s="1"/>
  <c r="F90" i="1"/>
  <c r="L90" i="1" s="1"/>
  <c r="P90" i="1" s="1"/>
  <c r="F89" i="1"/>
  <c r="O89" i="1" s="1"/>
  <c r="F88" i="1"/>
  <c r="O88" i="1" s="1"/>
  <c r="I87" i="1"/>
  <c r="F87" i="1"/>
  <c r="O87" i="1" s="1"/>
  <c r="O86" i="1"/>
  <c r="F86" i="1"/>
  <c r="L86" i="1" s="1"/>
  <c r="P86" i="1" s="1"/>
  <c r="F85" i="1"/>
  <c r="O85" i="1" s="1"/>
  <c r="P84" i="1"/>
  <c r="O84" i="1"/>
  <c r="L84" i="1"/>
  <c r="I84" i="1"/>
  <c r="F84" i="1"/>
  <c r="I83" i="1"/>
  <c r="F83" i="1"/>
  <c r="O83" i="1" s="1"/>
  <c r="L82" i="1"/>
  <c r="P82" i="1" s="1"/>
  <c r="F82" i="1"/>
  <c r="O82" i="1" s="1"/>
  <c r="F81" i="1"/>
  <c r="O81" i="1" s="1"/>
  <c r="P80" i="1"/>
  <c r="F79" i="1"/>
  <c r="L79" i="1" s="1"/>
  <c r="P79" i="1" s="1"/>
  <c r="P78" i="1"/>
  <c r="O77" i="1"/>
  <c r="F77" i="1"/>
  <c r="L77" i="1" s="1"/>
  <c r="P77" i="1" s="1"/>
  <c r="O76" i="1"/>
  <c r="F76" i="1"/>
  <c r="L76" i="1" s="1"/>
  <c r="P76" i="1" s="1"/>
  <c r="F75" i="1"/>
  <c r="L75" i="1" s="1"/>
  <c r="P75" i="1" s="1"/>
  <c r="P74" i="1"/>
  <c r="I73" i="1"/>
  <c r="F73" i="1"/>
  <c r="O73" i="1" s="1"/>
  <c r="L72" i="1"/>
  <c r="F72" i="1"/>
  <c r="O72" i="1" s="1"/>
  <c r="F67" i="1"/>
  <c r="O67" i="1" s="1"/>
  <c r="P66" i="1"/>
  <c r="O66" i="1"/>
  <c r="L66" i="1"/>
  <c r="I66" i="1"/>
  <c r="F66" i="1"/>
  <c r="P65" i="1"/>
  <c r="F64" i="1"/>
  <c r="O64" i="1" s="1"/>
  <c r="L63" i="1"/>
  <c r="P63" i="1" s="1"/>
  <c r="F63" i="1"/>
  <c r="I63" i="1" s="1"/>
  <c r="F62" i="1"/>
  <c r="L62" i="1" s="1"/>
  <c r="P62" i="1" s="1"/>
  <c r="F61" i="1"/>
  <c r="O61" i="1" s="1"/>
  <c r="P60" i="1"/>
  <c r="L59" i="1"/>
  <c r="P59" i="1" s="1"/>
  <c r="I59" i="1"/>
  <c r="F59" i="1"/>
  <c r="F58" i="1"/>
  <c r="O58" i="1" s="1"/>
  <c r="L57" i="1"/>
  <c r="P57" i="1" s="1"/>
  <c r="F57" i="1"/>
  <c r="O57" i="1" s="1"/>
  <c r="F56" i="1"/>
  <c r="L56" i="1" s="1"/>
  <c r="P56" i="1" s="1"/>
  <c r="F55" i="1"/>
  <c r="L55" i="1" s="1"/>
  <c r="P55" i="1" s="1"/>
  <c r="L54" i="1"/>
  <c r="P54" i="1" s="1"/>
  <c r="F54" i="1"/>
  <c r="I54" i="1" s="1"/>
  <c r="F53" i="1"/>
  <c r="L53" i="1" s="1"/>
  <c r="P53" i="1" s="1"/>
  <c r="L52" i="1"/>
  <c r="P52" i="1" s="1"/>
  <c r="F52" i="1"/>
  <c r="O52" i="1" s="1"/>
  <c r="F51" i="1"/>
  <c r="L51" i="1" s="1"/>
  <c r="P51" i="1" s="1"/>
  <c r="F50" i="1"/>
  <c r="L50" i="1" s="1"/>
  <c r="P50" i="1" s="1"/>
  <c r="F49" i="1"/>
  <c r="L49" i="1" s="1"/>
  <c r="P49" i="1" s="1"/>
  <c r="F48" i="1"/>
  <c r="L48" i="1" s="1"/>
  <c r="P48" i="1" s="1"/>
  <c r="F47" i="1"/>
  <c r="L47" i="1" s="1"/>
  <c r="P47" i="1" s="1"/>
  <c r="F46" i="1"/>
  <c r="O46" i="1" s="1"/>
  <c r="L45" i="1"/>
  <c r="P45" i="1" s="1"/>
  <c r="I45" i="1"/>
  <c r="F45" i="1"/>
  <c r="F44" i="1"/>
  <c r="O44" i="1" s="1"/>
  <c r="L43" i="1"/>
  <c r="P43" i="1" s="1"/>
  <c r="F43" i="1"/>
  <c r="O43" i="1" s="1"/>
  <c r="F42" i="1"/>
  <c r="O42" i="1" s="1"/>
  <c r="F41" i="1"/>
  <c r="L41" i="1" s="1"/>
  <c r="P41" i="1" s="1"/>
  <c r="P40" i="1"/>
  <c r="O40" i="1"/>
  <c r="L40" i="1"/>
  <c r="I40" i="1"/>
  <c r="F40" i="1"/>
  <c r="P39" i="1"/>
  <c r="P38" i="1"/>
  <c r="F37" i="1"/>
  <c r="O37" i="1" s="1"/>
  <c r="F36" i="1"/>
  <c r="L36" i="1" s="1"/>
  <c r="P36" i="1" s="1"/>
  <c r="F35" i="1"/>
  <c r="O35" i="1" s="1"/>
  <c r="F34" i="1"/>
  <c r="L34" i="1" s="1"/>
  <c r="P34" i="1" s="1"/>
  <c r="O33" i="1"/>
  <c r="L33" i="1"/>
  <c r="F33" i="1"/>
  <c r="I33" i="1" s="1"/>
  <c r="I28" i="1"/>
  <c r="F28" i="1"/>
  <c r="L28" i="1" s="1"/>
  <c r="P28" i="1" s="1"/>
  <c r="L27" i="1"/>
  <c r="P27" i="1" s="1"/>
  <c r="F27" i="1"/>
  <c r="I27" i="1" s="1"/>
  <c r="F26" i="1"/>
  <c r="I26" i="1" s="1"/>
  <c r="L25" i="1"/>
  <c r="P25" i="1" s="1"/>
  <c r="F25" i="1"/>
  <c r="O25" i="1" s="1"/>
  <c r="P24" i="1"/>
  <c r="F23" i="1"/>
  <c r="L23" i="1" s="1"/>
  <c r="P23" i="1" s="1"/>
  <c r="F22" i="1"/>
  <c r="O22" i="1" s="1"/>
  <c r="O21" i="1"/>
  <c r="L21" i="1"/>
  <c r="P21" i="1" s="1"/>
  <c r="F21" i="1"/>
  <c r="I21" i="1" s="1"/>
  <c r="F20" i="1"/>
  <c r="I20" i="1" s="1"/>
  <c r="L19" i="1"/>
  <c r="P19" i="1" s="1"/>
  <c r="F19" i="1"/>
  <c r="O19" i="1" s="1"/>
  <c r="F18" i="1"/>
  <c r="L18" i="1" s="1"/>
  <c r="P13" i="1"/>
  <c r="P12" i="1"/>
  <c r="O12" i="1"/>
  <c r="L12" i="1"/>
  <c r="I12" i="1"/>
  <c r="F12" i="1"/>
  <c r="F11" i="1"/>
  <c r="L11" i="1" s="1"/>
  <c r="P11" i="1" s="1"/>
  <c r="L10" i="1"/>
  <c r="P10" i="1" s="1"/>
  <c r="F10" i="1"/>
  <c r="O10" i="1" s="1"/>
  <c r="F9" i="1"/>
  <c r="O9" i="1" s="1"/>
  <c r="F8" i="1"/>
  <c r="O8" i="1" s="1"/>
  <c r="O7" i="1"/>
  <c r="L7" i="1"/>
  <c r="F7" i="1"/>
  <c r="I7" i="1" s="1"/>
  <c r="L3" i="1"/>
  <c r="L4" i="1" s="1"/>
  <c r="F3" i="1"/>
  <c r="F4" i="1" s="1"/>
  <c r="P2" i="1"/>
  <c r="P3" i="2" l="1"/>
  <c r="H4" i="1"/>
  <c r="P9" i="2"/>
  <c r="P4" i="1"/>
  <c r="P18" i="1"/>
  <c r="I36" i="1"/>
  <c r="I48" i="1"/>
  <c r="I51" i="1"/>
  <c r="I75" i="1"/>
  <c r="I89" i="1"/>
  <c r="I99" i="1"/>
  <c r="I6" i="2"/>
  <c r="I19" i="2"/>
  <c r="I38" i="2"/>
  <c r="I43" i="2"/>
  <c r="I46" i="2"/>
  <c r="F64" i="2"/>
  <c r="I76" i="2"/>
  <c r="I3" i="1"/>
  <c r="P7" i="1"/>
  <c r="I10" i="1"/>
  <c r="I19" i="1"/>
  <c r="I25" i="1"/>
  <c r="P33" i="1"/>
  <c r="I43" i="1"/>
  <c r="I57" i="1"/>
  <c r="I72" i="1"/>
  <c r="I82" i="1"/>
  <c r="L89" i="1"/>
  <c r="P89" i="1" s="1"/>
  <c r="L99" i="1"/>
  <c r="P99" i="1" s="1"/>
  <c r="L6" i="2"/>
  <c r="P6" i="2" s="1"/>
  <c r="L19" i="2"/>
  <c r="P19" i="2" s="1"/>
  <c r="P35" i="2"/>
  <c r="L38" i="2"/>
  <c r="P38" i="2" s="1"/>
  <c r="I72" i="2"/>
  <c r="L76" i="2"/>
  <c r="P76" i="2" s="1"/>
  <c r="F102" i="1"/>
  <c r="L91" i="2"/>
  <c r="P91" i="2" s="1"/>
  <c r="I96" i="2"/>
  <c r="I8" i="1"/>
  <c r="I22" i="1"/>
  <c r="I34" i="1"/>
  <c r="I46" i="1"/>
  <c r="I79" i="1"/>
  <c r="L87" i="1"/>
  <c r="P87" i="1" s="1"/>
  <c r="L92" i="1"/>
  <c r="P92" i="1" s="1"/>
  <c r="L97" i="1"/>
  <c r="P97" i="1" s="1"/>
  <c r="L4" i="2"/>
  <c r="P4" i="2" s="1"/>
  <c r="P7" i="2" s="1"/>
  <c r="L10" i="2"/>
  <c r="P10" i="2" s="1"/>
  <c r="L16" i="2"/>
  <c r="P16" i="2" s="1"/>
  <c r="I25" i="2"/>
  <c r="I36" i="2"/>
  <c r="I41" i="2"/>
  <c r="I55" i="2"/>
  <c r="I62" i="2"/>
  <c r="I79" i="2"/>
  <c r="I89" i="2"/>
  <c r="L96" i="2"/>
  <c r="P96" i="2" s="1"/>
  <c r="P3" i="1"/>
  <c r="L22" i="1"/>
  <c r="P22" i="1" s="1"/>
  <c r="I37" i="1"/>
  <c r="I41" i="1"/>
  <c r="L46" i="1"/>
  <c r="P46" i="1" s="1"/>
  <c r="I49" i="1"/>
  <c r="I52" i="1"/>
  <c r="I61" i="1"/>
  <c r="I67" i="1"/>
  <c r="P72" i="1"/>
  <c r="I76" i="1"/>
  <c r="I85" i="1"/>
  <c r="I95" i="1"/>
  <c r="O4" i="2"/>
  <c r="O10" i="2"/>
  <c r="L36" i="2"/>
  <c r="P36" i="2" s="1"/>
  <c r="I44" i="2"/>
  <c r="I47" i="2"/>
  <c r="L62" i="2"/>
  <c r="P62" i="2" s="1"/>
  <c r="I70" i="2"/>
  <c r="L79" i="2"/>
  <c r="P79" i="2" s="1"/>
  <c r="I84" i="2"/>
  <c r="L89" i="2"/>
  <c r="P89" i="2" s="1"/>
  <c r="I94" i="2"/>
  <c r="O3" i="1"/>
  <c r="F29" i="1"/>
  <c r="L37" i="1"/>
  <c r="P37" i="1" s="1"/>
  <c r="I55" i="1"/>
  <c r="L61" i="1"/>
  <c r="P61" i="1" s="1"/>
  <c r="I64" i="1"/>
  <c r="L67" i="1"/>
  <c r="P67" i="1" s="1"/>
  <c r="L85" i="1"/>
  <c r="P85" i="1" s="1"/>
  <c r="I90" i="1"/>
  <c r="L95" i="1"/>
  <c r="P95" i="1" s="1"/>
  <c r="L84" i="2"/>
  <c r="P84" i="2" s="1"/>
  <c r="L94" i="2"/>
  <c r="P94" i="2" s="1"/>
  <c r="I58" i="1"/>
  <c r="L100" i="1"/>
  <c r="P100" i="1" s="1"/>
  <c r="L14" i="2"/>
  <c r="P14" i="2" s="1"/>
  <c r="L20" i="2"/>
  <c r="P20" i="2" s="1"/>
  <c r="I23" i="2"/>
  <c r="L39" i="2"/>
  <c r="P39" i="2" s="1"/>
  <c r="L53" i="2"/>
  <c r="P53" i="2" s="1"/>
  <c r="L67" i="2"/>
  <c r="L77" i="2"/>
  <c r="P77" i="2" s="1"/>
  <c r="I82" i="2"/>
  <c r="I87" i="2"/>
  <c r="I92" i="2"/>
  <c r="F97" i="2"/>
  <c r="L8" i="1"/>
  <c r="P8" i="1" s="1"/>
  <c r="I44" i="1"/>
  <c r="L64" i="1"/>
  <c r="P64" i="1" s="1"/>
  <c r="L20" i="1"/>
  <c r="P20" i="1" s="1"/>
  <c r="L26" i="1"/>
  <c r="P26" i="1" s="1"/>
  <c r="I35" i="1"/>
  <c r="L44" i="1"/>
  <c r="P44" i="1" s="1"/>
  <c r="L58" i="1"/>
  <c r="P58" i="1" s="1"/>
  <c r="L73" i="1"/>
  <c r="P73" i="1" s="1"/>
  <c r="L83" i="1"/>
  <c r="P83" i="1" s="1"/>
  <c r="I88" i="1"/>
  <c r="I93" i="1"/>
  <c r="I98" i="1"/>
  <c r="I5" i="2"/>
  <c r="I11" i="2"/>
  <c r="I26" i="2"/>
  <c r="I42" i="2"/>
  <c r="I74" i="2"/>
  <c r="L82" i="2"/>
  <c r="P82" i="2" s="1"/>
  <c r="L87" i="2"/>
  <c r="P87" i="2" s="1"/>
  <c r="L92" i="2"/>
  <c r="P92" i="2" s="1"/>
  <c r="I11" i="1"/>
  <c r="I9" i="1"/>
  <c r="I23" i="1"/>
  <c r="L35" i="1"/>
  <c r="P35" i="1" s="1"/>
  <c r="I42" i="1"/>
  <c r="I47" i="1"/>
  <c r="I50" i="1"/>
  <c r="F68" i="1"/>
  <c r="I81" i="1"/>
  <c r="L88" i="1"/>
  <c r="P88" i="1" s="1"/>
  <c r="L98" i="1"/>
  <c r="P98" i="1" s="1"/>
  <c r="L5" i="2"/>
  <c r="P5" i="2" s="1"/>
  <c r="L11" i="2"/>
  <c r="P11" i="2" s="1"/>
  <c r="I18" i="2"/>
  <c r="L26" i="2"/>
  <c r="P26" i="2" s="1"/>
  <c r="I37" i="2"/>
  <c r="L42" i="2"/>
  <c r="P42" i="2" s="1"/>
  <c r="I45" i="2"/>
  <c r="I48" i="2"/>
  <c r="I57" i="2"/>
  <c r="I63" i="2"/>
  <c r="I71" i="2"/>
  <c r="O11" i="1"/>
  <c r="L9" i="1"/>
  <c r="P9" i="1" s="1"/>
  <c r="I18" i="1"/>
  <c r="L42" i="1"/>
  <c r="P42" i="1" s="1"/>
  <c r="I53" i="1"/>
  <c r="I56" i="1"/>
  <c r="I62" i="1"/>
  <c r="I77" i="1"/>
  <c r="L81" i="1"/>
  <c r="P81" i="1" s="1"/>
  <c r="I86" i="1"/>
  <c r="I91" i="1"/>
  <c r="I96" i="1"/>
  <c r="I3" i="2"/>
  <c r="I9" i="2"/>
  <c r="L48" i="2"/>
  <c r="P48" i="2" s="1"/>
  <c r="I51" i="2"/>
  <c r="L57" i="2"/>
  <c r="P57" i="2" s="1"/>
  <c r="I60" i="2"/>
  <c r="L63" i="2"/>
  <c r="P63" i="2" s="1"/>
  <c r="L71" i="2"/>
  <c r="P71" i="2" s="1"/>
  <c r="L80" i="2"/>
  <c r="P80" i="2" s="1"/>
  <c r="I85" i="2"/>
  <c r="L90" i="2"/>
  <c r="P90" i="2" s="1"/>
  <c r="I95" i="2"/>
  <c r="L29" i="1" l="1"/>
  <c r="H29" i="1" s="1"/>
  <c r="P29" i="1"/>
  <c r="L64" i="2"/>
  <c r="H64" i="2" s="1"/>
  <c r="P30" i="2"/>
  <c r="L30" i="2"/>
  <c r="H30" i="2" s="1"/>
  <c r="P64" i="2"/>
  <c r="P68" i="1"/>
  <c r="P102" i="1"/>
  <c r="P105" i="1" s="1"/>
  <c r="P14" i="1"/>
  <c r="L68" i="1"/>
  <c r="H68" i="1" s="1"/>
  <c r="L97" i="2"/>
  <c r="H97" i="2" s="1"/>
  <c r="P67" i="2"/>
  <c r="P97" i="2" s="1"/>
  <c r="L102" i="1"/>
  <c r="H102" i="1" s="1"/>
  <c r="L7" i="2"/>
  <c r="H7" i="2" s="1"/>
  <c r="P100" i="2" l="1"/>
  <c r="F14" i="1"/>
  <c r="H14" i="1"/>
  <c r="L14" i="1"/>
</calcChain>
</file>

<file path=xl/sharedStrings.xml><?xml version="1.0" encoding="utf-8"?>
<sst xmlns="http://schemas.openxmlformats.org/spreadsheetml/2006/main" count="298" uniqueCount="102">
  <si>
    <t>日期</t>
  </si>
  <si>
    <t>车牌</t>
  </si>
  <si>
    <t>编号</t>
  </si>
  <si>
    <t>湿重吨</t>
  </si>
  <si>
    <t>水分</t>
  </si>
  <si>
    <t>干重吨</t>
  </si>
  <si>
    <t>铜平均品位</t>
  </si>
  <si>
    <t>可溶钴品位</t>
  </si>
  <si>
    <t>铜金属量</t>
  </si>
  <si>
    <t>lme铜均价格</t>
  </si>
  <si>
    <t>CU价格系数</t>
  </si>
  <si>
    <t>钴金属量</t>
  </si>
  <si>
    <t>MB价格</t>
  </si>
  <si>
    <t>钴系数</t>
  </si>
  <si>
    <t>铜货值</t>
  </si>
  <si>
    <t>钴货值</t>
  </si>
  <si>
    <t>211226B</t>
  </si>
  <si>
    <t>211214B</t>
  </si>
  <si>
    <t>211214I</t>
  </si>
  <si>
    <t>211214D</t>
  </si>
  <si>
    <t>211214C</t>
  </si>
  <si>
    <t>211228B</t>
  </si>
  <si>
    <t>211214A</t>
  </si>
  <si>
    <t>211214G</t>
  </si>
  <si>
    <t>211229H</t>
  </si>
  <si>
    <t>211230F</t>
  </si>
  <si>
    <t>211214H</t>
  </si>
  <si>
    <t>211220G</t>
  </si>
  <si>
    <t>211204A</t>
  </si>
  <si>
    <t>211219B</t>
  </si>
  <si>
    <t>211220C</t>
  </si>
  <si>
    <t>211214K</t>
  </si>
  <si>
    <t>211204B</t>
  </si>
  <si>
    <t>211220F</t>
  </si>
  <si>
    <t>211220D</t>
  </si>
  <si>
    <t>211231C</t>
  </si>
  <si>
    <t>211216A</t>
  </si>
  <si>
    <t>211229J</t>
  </si>
  <si>
    <t>211226C</t>
  </si>
  <si>
    <t>211229G</t>
  </si>
  <si>
    <t>211231D</t>
  </si>
  <si>
    <t>211211A</t>
  </si>
  <si>
    <t>211208A</t>
  </si>
  <si>
    <t>211215C</t>
  </si>
  <si>
    <t>211231E</t>
  </si>
  <si>
    <t>211210A</t>
  </si>
  <si>
    <t>211210B</t>
  </si>
  <si>
    <t>211210E</t>
  </si>
  <si>
    <t>211219C</t>
  </si>
  <si>
    <t>211204C</t>
  </si>
  <si>
    <t>211220H</t>
  </si>
  <si>
    <t>211228C</t>
  </si>
  <si>
    <t>211229A</t>
  </si>
  <si>
    <t>211220B</t>
  </si>
  <si>
    <t>211210C</t>
  </si>
  <si>
    <t>211215B</t>
  </si>
  <si>
    <t>211229F</t>
  </si>
  <si>
    <t>211230D</t>
  </si>
  <si>
    <t>211230C</t>
  </si>
  <si>
    <t>211231B</t>
  </si>
  <si>
    <t>211214E</t>
  </si>
  <si>
    <t>211214J</t>
  </si>
  <si>
    <t>211230E</t>
  </si>
  <si>
    <t>211203A</t>
  </si>
  <si>
    <t>211229C</t>
  </si>
  <si>
    <t>211229E</t>
  </si>
  <si>
    <t>211230B</t>
  </si>
  <si>
    <t>211230A</t>
  </si>
  <si>
    <t>211218C</t>
  </si>
  <si>
    <t>211215D</t>
  </si>
  <si>
    <t>211225A</t>
  </si>
  <si>
    <t>211204D</t>
  </si>
  <si>
    <t>211214F</t>
  </si>
  <si>
    <t>211203B</t>
  </si>
  <si>
    <t>211220A</t>
  </si>
  <si>
    <t>211210D</t>
  </si>
  <si>
    <t>211229I</t>
  </si>
  <si>
    <t>211202A</t>
  </si>
  <si>
    <t>211229B</t>
  </si>
  <si>
    <t>211231A</t>
  </si>
  <si>
    <t>211213A</t>
  </si>
  <si>
    <t>211204E</t>
  </si>
  <si>
    <t>211226A</t>
  </si>
  <si>
    <t>211215A</t>
  </si>
  <si>
    <t>211229D</t>
  </si>
  <si>
    <t>211217D</t>
  </si>
  <si>
    <t>211217E</t>
  </si>
  <si>
    <t>211218A</t>
  </si>
  <si>
    <t>211218B</t>
  </si>
  <si>
    <t>211221B</t>
  </si>
  <si>
    <t>211228A</t>
  </si>
  <si>
    <t>211217B</t>
  </si>
  <si>
    <t>211221A</t>
  </si>
  <si>
    <t>211217C</t>
  </si>
  <si>
    <t>211218D</t>
  </si>
  <si>
    <t>211219A</t>
  </si>
  <si>
    <t>211220E</t>
  </si>
  <si>
    <t>211231F</t>
  </si>
  <si>
    <t>211231G</t>
  </si>
  <si>
    <t>211217A</t>
  </si>
  <si>
    <t>211219D</t>
  </si>
  <si>
    <t>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</si>
</sst>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9" formatCode="_ * #,##0.00_ ;_ * \-#,##0.00_ ;_ * &quot;-&quot;??_ ;_ @_ "/>
    <numFmt numFmtId="180" formatCode="_ * #,##0.0_ ;_ * \-#,##0.0_ ;_ * &quot;-&quot;??_ ;_ @_ "/>
    <numFmt numFmtId="181" formatCode="0.00_);\(0.00\)"/>
    <numFmt numFmtId="182" formatCode="0_);[Red]\(0\)"/>
    <numFmt numFmtId="183" formatCode="\$#,##0;\-\$#,##0"/>
    <numFmt numFmtId="184" formatCode="0.00000000%"/>
  </numFmts>
  <fonts count="10">
    <font>
      <sz val="11"/>
      <color theme="1"/>
      <name val="宋体"/>
      <charset val="134"/>
      <scheme val="minor"/>
    </font>
    <font>
      <b/>
      <sz val="12"/>
      <color indexed="8"/>
      <name val="等线"/>
      <family val="4"/>
      <charset val="134"/>
    </font>
    <font>
      <sz val="12"/>
      <color theme="1"/>
      <name val="等线"/>
      <family val="4"/>
      <charset val="134"/>
    </font>
    <font>
      <sz val="12"/>
      <color indexed="8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name val="等线"/>
      <family val="4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14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shrinkToFit="1"/>
    </xf>
    <xf numFmtId="179" fontId="3" fillId="2" borderId="1" xfId="1" applyFont="1" applyFill="1" applyBorder="1" applyAlignment="1">
      <alignment horizontal="center" vertical="center" shrinkToFit="1"/>
    </xf>
    <xf numFmtId="10" fontId="4" fillId="2" borderId="1" xfId="2" applyNumberFormat="1" applyFont="1" applyFill="1" applyBorder="1" applyAlignment="1">
      <alignment horizontal="center" vertical="center" shrinkToFit="1"/>
    </xf>
    <xf numFmtId="10" fontId="3" fillId="2" borderId="1" xfId="2" applyNumberFormat="1" applyFont="1" applyFill="1" applyBorder="1" applyAlignment="1">
      <alignment horizontal="center" vertical="center" shrinkToFit="1"/>
    </xf>
    <xf numFmtId="14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shrinkToFit="1"/>
    </xf>
    <xf numFmtId="179" fontId="3" fillId="0" borderId="1" xfId="1" applyFont="1" applyFill="1" applyBorder="1" applyAlignment="1">
      <alignment horizontal="center" vertical="center" shrinkToFit="1"/>
    </xf>
    <xf numFmtId="10" fontId="4" fillId="0" borderId="1" xfId="2" applyNumberFormat="1" applyFont="1" applyFill="1" applyBorder="1" applyAlignment="1">
      <alignment horizontal="center" vertical="center" shrinkToFit="1"/>
    </xf>
    <xf numFmtId="10" fontId="3" fillId="0" borderId="1" xfId="2" applyNumberFormat="1" applyFont="1" applyFill="1" applyBorder="1" applyAlignment="1">
      <alignment horizontal="center" vertical="center" shrinkToFit="1"/>
    </xf>
    <xf numFmtId="180" fontId="1" fillId="0" borderId="1" xfId="1" applyNumberFormat="1" applyFont="1" applyFill="1" applyBorder="1" applyAlignment="1">
      <alignment vertical="center" shrinkToFit="1"/>
    </xf>
    <xf numFmtId="181" fontId="1" fillId="0" borderId="1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179" fontId="5" fillId="2" borderId="1" xfId="1" applyFont="1" applyFill="1" applyBorder="1" applyAlignment="1">
      <alignment horizontal="center" vertical="center"/>
    </xf>
    <xf numFmtId="180" fontId="1" fillId="2" borderId="1" xfId="1" applyNumberFormat="1" applyFont="1" applyFill="1" applyBorder="1" applyAlignment="1">
      <alignment vertical="center" shrinkToFit="1"/>
    </xf>
    <xf numFmtId="0" fontId="3" fillId="2" borderId="1" xfId="2" applyFont="1" applyFill="1" applyBorder="1" applyAlignment="1">
      <alignment horizontal="center" vertical="center" shrinkToFit="1"/>
    </xf>
    <xf numFmtId="181" fontId="3" fillId="2" borderId="1" xfId="2" applyNumberFormat="1" applyFont="1" applyFill="1" applyBorder="1" applyAlignment="1">
      <alignment horizontal="center" vertical="center" shrinkToFit="1"/>
    </xf>
    <xf numFmtId="181" fontId="3" fillId="0" borderId="1" xfId="2" applyNumberFormat="1" applyFont="1" applyFill="1" applyBorder="1" applyAlignment="1">
      <alignment horizontal="center" vertical="center" shrinkToFit="1"/>
    </xf>
    <xf numFmtId="182" fontId="3" fillId="2" borderId="1" xfId="1" applyNumberFormat="1" applyFont="1" applyFill="1" applyBorder="1" applyAlignment="1">
      <alignment horizontal="center" vertical="center" shrinkToFit="1"/>
    </xf>
    <xf numFmtId="183" fontId="3" fillId="0" borderId="1" xfId="1" applyNumberFormat="1" applyFont="1" applyFill="1" applyBorder="1" applyAlignment="1">
      <alignment horizontal="center" vertical="center" shrinkToFit="1"/>
    </xf>
    <xf numFmtId="179" fontId="5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shrinkToFit="1"/>
    </xf>
    <xf numFmtId="182" fontId="3" fillId="0" borderId="1" xfId="1" applyNumberFormat="1" applyFont="1" applyFill="1" applyBorder="1" applyAlignment="1">
      <alignment horizontal="center" vertical="center" shrinkToFit="1"/>
    </xf>
    <xf numFmtId="183" fontId="3" fillId="3" borderId="1" xfId="1" applyNumberFormat="1" applyFont="1" applyFill="1" applyBorder="1" applyAlignment="1">
      <alignment horizontal="center" vertical="center" shrinkToFit="1"/>
    </xf>
    <xf numFmtId="183" fontId="3" fillId="0" borderId="1" xfId="1" applyNumberFormat="1" applyFont="1" applyFill="1" applyBorder="1" applyAlignment="1">
      <alignment horizontal="center" vertical="center" shrinkToFit="1"/>
    </xf>
    <xf numFmtId="183" fontId="3" fillId="2" borderId="1" xfId="1" applyNumberFormat="1" applyFont="1" applyFill="1" applyBorder="1" applyAlignment="1">
      <alignment horizontal="center" vertical="center" shrinkToFit="1"/>
    </xf>
    <xf numFmtId="10" fontId="5" fillId="2" borderId="1" xfId="0" applyNumberFormat="1" applyFont="1" applyFill="1" applyBorder="1" applyAlignment="1">
      <alignment vertical="center" shrinkToFit="1"/>
    </xf>
    <xf numFmtId="0" fontId="0" fillId="3" borderId="0" xfId="0" applyFill="1">
      <alignment vertical="center"/>
    </xf>
    <xf numFmtId="184" fontId="0" fillId="0" borderId="0" xfId="0" applyNumberFormat="1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84" fontId="0" fillId="3" borderId="0" xfId="0" applyNumberFormat="1" applyFill="1">
      <alignment vertical="center"/>
    </xf>
    <xf numFmtId="0" fontId="9" fillId="4" borderId="0" xfId="0" applyFont="1" applyFill="1">
      <alignment vertical="center"/>
    </xf>
  </cellXfs>
  <cellStyles count="3">
    <cellStyle name="常规" xfId="0" builtinId="0"/>
    <cellStyle name="常规_Sheet1" xfId="2" xr:uid="{00000000-0005-0000-0000-00003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workbookViewId="0">
      <pane ySplit="1" topLeftCell="A2" activePane="bottomLeft" state="frozen"/>
      <selection pane="bottomLeft" activeCell="S24" sqref="S24"/>
    </sheetView>
  </sheetViews>
  <sheetFormatPr baseColWidth="10" defaultColWidth="9" defaultRowHeight="14"/>
  <cols>
    <col min="3" max="3" width="9" style="1"/>
    <col min="6" max="6" width="12.6640625" style="1" customWidth="1"/>
    <col min="7" max="7" width="9" style="1"/>
    <col min="8" max="8" width="12.6640625"/>
    <col min="12" max="12" width="10.83203125" customWidth="1"/>
    <col min="16" max="16" width="12.6640625"/>
  </cols>
  <sheetData>
    <row r="1" spans="1:16" ht="3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21" t="s">
        <v>9</v>
      </c>
      <c r="K1" s="3" t="s">
        <v>10</v>
      </c>
      <c r="L1" s="3" t="s">
        <v>11</v>
      </c>
      <c r="M1" s="22" t="s">
        <v>12</v>
      </c>
      <c r="N1" s="22" t="s">
        <v>13</v>
      </c>
      <c r="O1" s="23" t="s">
        <v>14</v>
      </c>
      <c r="P1" s="3" t="s">
        <v>15</v>
      </c>
    </row>
    <row r="2" spans="1:16" ht="16">
      <c r="A2" s="7">
        <v>44921</v>
      </c>
      <c r="B2" s="8">
        <v>4254</v>
      </c>
      <c r="C2" s="9" t="s">
        <v>16</v>
      </c>
      <c r="D2" s="8">
        <v>59800</v>
      </c>
      <c r="E2" s="10">
        <v>0.105</v>
      </c>
      <c r="F2" s="11">
        <v>53521</v>
      </c>
      <c r="G2" s="12">
        <v>0</v>
      </c>
      <c r="H2" s="13">
        <v>7.5999999999999998E-2</v>
      </c>
      <c r="I2" s="24">
        <v>0</v>
      </c>
      <c r="J2" s="25">
        <v>0</v>
      </c>
      <c r="K2" s="26">
        <v>0</v>
      </c>
      <c r="L2" s="11">
        <v>4067.596</v>
      </c>
      <c r="M2" s="27">
        <v>32.78</v>
      </c>
      <c r="N2" s="27">
        <v>0.48</v>
      </c>
      <c r="O2" s="29">
        <v>802.81500000000005</v>
      </c>
      <c r="P2" s="30">
        <f>L2*N2*M2*2.20462</f>
        <v>141098.28696844107</v>
      </c>
    </row>
    <row r="3" spans="1:16" ht="16">
      <c r="A3" s="14">
        <v>44544</v>
      </c>
      <c r="B3" s="15">
        <v>1239</v>
      </c>
      <c r="C3" s="16" t="s">
        <v>17</v>
      </c>
      <c r="D3" s="15">
        <v>71260</v>
      </c>
      <c r="E3" s="17">
        <v>0.109</v>
      </c>
      <c r="F3" s="18">
        <f>D3*(1-E3)</f>
        <v>63492.66</v>
      </c>
      <c r="G3" s="19">
        <v>0</v>
      </c>
      <c r="H3" s="20">
        <v>6.7000000000000004E-2</v>
      </c>
      <c r="I3" s="31">
        <f>F3*G3</f>
        <v>0</v>
      </c>
      <c r="J3" s="21">
        <v>0</v>
      </c>
      <c r="K3" s="32">
        <v>0</v>
      </c>
      <c r="L3" s="18">
        <f>F3*H3</f>
        <v>4254.0082200000006</v>
      </c>
      <c r="M3" s="28">
        <v>32.78</v>
      </c>
      <c r="N3" s="28">
        <v>0.48</v>
      </c>
      <c r="O3" s="33">
        <f>F3*G3*J3*K3/100</f>
        <v>0</v>
      </c>
      <c r="P3" s="30">
        <f>L3*N3*M3*2.20462</f>
        <v>147564.62357413745</v>
      </c>
    </row>
    <row r="4" spans="1:16" ht="16">
      <c r="A4" s="14"/>
      <c r="B4" s="15"/>
      <c r="C4" s="16"/>
      <c r="D4" s="15"/>
      <c r="E4" s="17"/>
      <c r="F4" s="18">
        <f>SUM(F2:F3)</f>
        <v>117013.66</v>
      </c>
      <c r="G4" s="19"/>
      <c r="H4" s="38">
        <f>L4/F4</f>
        <v>7.1116519387565524E-2</v>
      </c>
      <c r="I4" s="31"/>
      <c r="J4" s="21"/>
      <c r="K4" s="32"/>
      <c r="L4" s="18">
        <f>SUM(L2:L3)</f>
        <v>8321.6042200000011</v>
      </c>
      <c r="M4" s="28"/>
      <c r="N4" s="28"/>
      <c r="O4" s="33"/>
      <c r="P4" s="34">
        <f>SUM(P2:P3)</f>
        <v>288662.91054257855</v>
      </c>
    </row>
    <row r="5" spans="1:16" ht="16">
      <c r="A5" s="14"/>
      <c r="B5" s="15"/>
      <c r="C5" s="16"/>
      <c r="D5" s="15"/>
      <c r="E5" s="17"/>
      <c r="F5" s="18"/>
      <c r="G5" s="19"/>
      <c r="H5" s="20"/>
      <c r="I5" s="31"/>
      <c r="J5" s="21"/>
      <c r="K5" s="32"/>
      <c r="L5" s="18"/>
      <c r="M5" s="28"/>
      <c r="N5" s="28"/>
      <c r="O5" s="33"/>
      <c r="P5" s="30"/>
    </row>
    <row r="6" spans="1:16" ht="16">
      <c r="A6" s="14"/>
      <c r="B6" s="15"/>
      <c r="C6" s="16"/>
      <c r="D6" s="15"/>
      <c r="E6" s="17"/>
      <c r="F6" s="18"/>
      <c r="G6" s="19"/>
      <c r="H6" s="20"/>
      <c r="I6" s="31"/>
      <c r="J6" s="21"/>
      <c r="K6" s="32"/>
      <c r="L6" s="18"/>
      <c r="M6" s="28"/>
      <c r="N6" s="28"/>
      <c r="O6" s="33"/>
      <c r="P6" s="30"/>
    </row>
    <row r="7" spans="1:16" ht="16">
      <c r="A7" s="14">
        <v>44544</v>
      </c>
      <c r="B7" s="15">
        <v>1722</v>
      </c>
      <c r="C7" s="16" t="s">
        <v>18</v>
      </c>
      <c r="D7" s="15">
        <v>71780</v>
      </c>
      <c r="E7" s="17">
        <v>0.112</v>
      </c>
      <c r="F7" s="18">
        <f t="shared" ref="F7:F12" si="0">D7*(1-E7)</f>
        <v>63740.639999999999</v>
      </c>
      <c r="G7" s="19">
        <v>0</v>
      </c>
      <c r="H7" s="20">
        <v>5.6000000000000001E-2</v>
      </c>
      <c r="I7" s="31">
        <f t="shared" ref="I7:I12" si="1">F7*G7</f>
        <v>0</v>
      </c>
      <c r="J7" s="21">
        <v>0</v>
      </c>
      <c r="K7" s="32">
        <v>0</v>
      </c>
      <c r="L7" s="18">
        <f t="shared" ref="L7:L12" si="2">F7*H7</f>
        <v>3569.4758400000001</v>
      </c>
      <c r="M7" s="28">
        <v>32.78</v>
      </c>
      <c r="N7" s="28">
        <v>0.44</v>
      </c>
      <c r="O7" s="33">
        <f t="shared" ref="O7:O12" si="3">F7*G7*J7*K7/100</f>
        <v>0</v>
      </c>
      <c r="P7" s="30">
        <f>L7*N7*M7*2.20462</f>
        <v>113501.03333745555</v>
      </c>
    </row>
    <row r="8" spans="1:16" ht="16">
      <c r="A8" s="14">
        <v>44544</v>
      </c>
      <c r="B8" s="15">
        <v>1732</v>
      </c>
      <c r="C8" s="16" t="s">
        <v>19</v>
      </c>
      <c r="D8" s="15">
        <v>64280</v>
      </c>
      <c r="E8" s="17">
        <v>0.11700000000000001</v>
      </c>
      <c r="F8" s="18">
        <f t="shared" si="0"/>
        <v>56759.24</v>
      </c>
      <c r="G8" s="19">
        <v>0</v>
      </c>
      <c r="H8" s="20">
        <v>5.5E-2</v>
      </c>
      <c r="I8" s="31">
        <f t="shared" si="1"/>
        <v>0</v>
      </c>
      <c r="J8" s="21">
        <v>0</v>
      </c>
      <c r="K8" s="32">
        <v>0</v>
      </c>
      <c r="L8" s="18">
        <f t="shared" si="2"/>
        <v>3121.7581999999998</v>
      </c>
      <c r="M8" s="28">
        <v>32.78</v>
      </c>
      <c r="N8" s="28">
        <v>0.44</v>
      </c>
      <c r="O8" s="33">
        <f t="shared" si="3"/>
        <v>0</v>
      </c>
      <c r="P8" s="30">
        <f t="shared" ref="P8:P13" si="4">L8*N8*M8*2.20462</f>
        <v>99264.653246588496</v>
      </c>
    </row>
    <row r="9" spans="1:16" ht="16">
      <c r="A9" s="14">
        <v>44544</v>
      </c>
      <c r="B9" s="15">
        <v>3813</v>
      </c>
      <c r="C9" s="16" t="s">
        <v>20</v>
      </c>
      <c r="D9" s="15">
        <v>73760</v>
      </c>
      <c r="E9" s="17">
        <v>8.2000000000000003E-2</v>
      </c>
      <c r="F9" s="18">
        <f t="shared" si="0"/>
        <v>67711.680000000008</v>
      </c>
      <c r="G9" s="19">
        <v>0</v>
      </c>
      <c r="H9" s="20">
        <v>5.2999999999999999E-2</v>
      </c>
      <c r="I9" s="31">
        <f t="shared" si="1"/>
        <v>0</v>
      </c>
      <c r="J9" s="21">
        <v>0</v>
      </c>
      <c r="K9" s="32">
        <v>0</v>
      </c>
      <c r="L9" s="18">
        <f t="shared" si="2"/>
        <v>3588.7190400000004</v>
      </c>
      <c r="M9" s="28">
        <v>32.78</v>
      </c>
      <c r="N9" s="28">
        <v>0.44</v>
      </c>
      <c r="O9" s="33">
        <f t="shared" si="3"/>
        <v>0</v>
      </c>
      <c r="P9" s="30">
        <f t="shared" si="4"/>
        <v>114112.9223605563</v>
      </c>
    </row>
    <row r="10" spans="1:16" ht="16">
      <c r="A10" s="14">
        <v>44558</v>
      </c>
      <c r="B10" s="15">
        <v>787</v>
      </c>
      <c r="C10" s="16" t="s">
        <v>21</v>
      </c>
      <c r="D10" s="15">
        <v>65080</v>
      </c>
      <c r="E10" s="17">
        <v>8.4000000000000005E-2</v>
      </c>
      <c r="F10" s="18">
        <f t="shared" si="0"/>
        <v>59613.279999999999</v>
      </c>
      <c r="G10" s="19">
        <v>0</v>
      </c>
      <c r="H10" s="20">
        <v>5.0999999999999997E-2</v>
      </c>
      <c r="I10" s="31">
        <f t="shared" si="1"/>
        <v>0</v>
      </c>
      <c r="J10" s="21">
        <v>0</v>
      </c>
      <c r="K10" s="32">
        <v>0</v>
      </c>
      <c r="L10" s="18">
        <f t="shared" si="2"/>
        <v>3040.2772799999998</v>
      </c>
      <c r="M10" s="28">
        <v>32.78</v>
      </c>
      <c r="N10" s="28">
        <v>0.44</v>
      </c>
      <c r="O10" s="33">
        <f t="shared" si="3"/>
        <v>0</v>
      </c>
      <c r="P10" s="30">
        <f t="shared" si="4"/>
        <v>96673.749418735009</v>
      </c>
    </row>
    <row r="11" spans="1:16" ht="16">
      <c r="A11" s="14">
        <v>44544</v>
      </c>
      <c r="B11" s="15">
        <v>1485</v>
      </c>
      <c r="C11" s="16" t="s">
        <v>22</v>
      </c>
      <c r="D11" s="15">
        <v>72240</v>
      </c>
      <c r="E11" s="17">
        <v>0.108</v>
      </c>
      <c r="F11" s="18">
        <f t="shared" si="0"/>
        <v>64438.080000000002</v>
      </c>
      <c r="G11" s="19">
        <v>0</v>
      </c>
      <c r="H11" s="20">
        <v>4.9000000000000002E-2</v>
      </c>
      <c r="I11" s="31">
        <f t="shared" si="1"/>
        <v>0</v>
      </c>
      <c r="J11" s="21">
        <v>0</v>
      </c>
      <c r="K11" s="32">
        <v>0</v>
      </c>
      <c r="L11" s="18">
        <f t="shared" si="2"/>
        <v>3157.4659200000001</v>
      </c>
      <c r="M11" s="28">
        <v>32.78</v>
      </c>
      <c r="N11" s="28">
        <v>0.44</v>
      </c>
      <c r="O11" s="33">
        <f t="shared" si="3"/>
        <v>0</v>
      </c>
      <c r="P11" s="30">
        <f t="shared" si="4"/>
        <v>100400.07572870974</v>
      </c>
    </row>
    <row r="12" spans="1:16" ht="16">
      <c r="A12" s="14">
        <v>44544</v>
      </c>
      <c r="B12" s="15">
        <v>1818</v>
      </c>
      <c r="C12" s="16" t="s">
        <v>23</v>
      </c>
      <c r="D12" s="15">
        <v>71440</v>
      </c>
      <c r="E12" s="17">
        <v>9.2999999999999999E-2</v>
      </c>
      <c r="F12" s="18">
        <f t="shared" si="0"/>
        <v>64796.08</v>
      </c>
      <c r="G12" s="19">
        <v>0</v>
      </c>
      <c r="H12" s="20">
        <v>4.4999999999999998E-2</v>
      </c>
      <c r="I12" s="31">
        <f t="shared" si="1"/>
        <v>0</v>
      </c>
      <c r="J12" s="21">
        <v>0</v>
      </c>
      <c r="K12" s="32">
        <v>0</v>
      </c>
      <c r="L12" s="18">
        <f t="shared" si="2"/>
        <v>2915.8236000000002</v>
      </c>
      <c r="M12" s="28">
        <v>32.78</v>
      </c>
      <c r="N12" s="28">
        <v>0.44</v>
      </c>
      <c r="O12" s="33">
        <f t="shared" si="3"/>
        <v>0</v>
      </c>
      <c r="P12" s="30">
        <f t="shared" si="4"/>
        <v>92716.411726641556</v>
      </c>
    </row>
    <row r="13" spans="1:16" ht="16">
      <c r="A13" s="7">
        <v>44924</v>
      </c>
      <c r="B13" s="8">
        <v>2966</v>
      </c>
      <c r="C13" s="9" t="s">
        <v>24</v>
      </c>
      <c r="D13" s="8">
        <v>71610</v>
      </c>
      <c r="E13" s="10">
        <v>0.11799999999999999</v>
      </c>
      <c r="F13" s="11">
        <v>63160.02</v>
      </c>
      <c r="G13" s="12">
        <v>0</v>
      </c>
      <c r="H13" s="13">
        <v>4.2999999999999997E-2</v>
      </c>
      <c r="I13" s="24">
        <v>0</v>
      </c>
      <c r="J13" s="25">
        <v>0</v>
      </c>
      <c r="K13" s="26">
        <v>0</v>
      </c>
      <c r="L13" s="11">
        <v>2715.8808600000002</v>
      </c>
      <c r="M13" s="27">
        <v>32.78</v>
      </c>
      <c r="N13" s="28">
        <v>0.44</v>
      </c>
      <c r="O13" s="29">
        <v>947.40030000000002</v>
      </c>
      <c r="P13" s="30">
        <f t="shared" si="4"/>
        <v>86358.697424722573</v>
      </c>
    </row>
    <row r="14" spans="1:16" ht="16">
      <c r="F14" s="1">
        <f ca="1">SUM(F7:F14)</f>
        <v>440219.02</v>
      </c>
      <c r="H14" s="38">
        <f ca="1">L14/F14</f>
        <v>5.0223638088149801E-2</v>
      </c>
      <c r="L14">
        <f ca="1">SUM(L7:L14)</f>
        <v>22109.400740000001</v>
      </c>
      <c r="P14" s="34">
        <f>SUM(P7:P13)</f>
        <v>703027.54324340925</v>
      </c>
    </row>
    <row r="18" spans="1:16" ht="16">
      <c r="A18" s="7">
        <v>44560</v>
      </c>
      <c r="B18" s="8">
        <v>4305</v>
      </c>
      <c r="C18" s="9" t="s">
        <v>25</v>
      </c>
      <c r="D18" s="8">
        <v>50580</v>
      </c>
      <c r="E18" s="10">
        <v>0.19800000000000001</v>
      </c>
      <c r="F18" s="11">
        <f t="shared" ref="F18:F23" si="5">D18*(1-E18)</f>
        <v>40565.160000000003</v>
      </c>
      <c r="G18" s="12">
        <v>0</v>
      </c>
      <c r="H18" s="13">
        <v>4.3999999999999997E-2</v>
      </c>
      <c r="I18" s="24">
        <f t="shared" ref="I18:I23" si="6">F18*G18</f>
        <v>0</v>
      </c>
      <c r="J18" s="25">
        <v>0</v>
      </c>
      <c r="K18" s="26">
        <v>0</v>
      </c>
      <c r="L18" s="11">
        <f t="shared" ref="L18:L23" si="7">F18*H18</f>
        <v>1784.8670400000001</v>
      </c>
      <c r="M18" s="27">
        <v>32.78</v>
      </c>
      <c r="N18" s="27">
        <v>0.42</v>
      </c>
      <c r="O18" s="29">
        <v>811</v>
      </c>
      <c r="P18" s="36">
        <f>L18*N18*M18*2.20462</f>
        <v>54174.866821613556</v>
      </c>
    </row>
    <row r="19" spans="1:16" ht="16">
      <c r="A19" s="14">
        <v>44544</v>
      </c>
      <c r="B19" s="15">
        <v>2729</v>
      </c>
      <c r="C19" s="16" t="s">
        <v>26</v>
      </c>
      <c r="D19" s="15">
        <v>63900</v>
      </c>
      <c r="E19" s="17">
        <v>8.8999999999999996E-2</v>
      </c>
      <c r="F19" s="18">
        <f t="shared" si="5"/>
        <v>58212.9</v>
      </c>
      <c r="G19" s="19">
        <v>0</v>
      </c>
      <c r="H19" s="20">
        <v>4.2999999999999997E-2</v>
      </c>
      <c r="I19" s="31">
        <f t="shared" si="6"/>
        <v>0</v>
      </c>
      <c r="J19" s="21">
        <v>0</v>
      </c>
      <c r="K19" s="32">
        <v>0</v>
      </c>
      <c r="L19" s="18">
        <f t="shared" si="7"/>
        <v>2503.1547</v>
      </c>
      <c r="M19" s="28">
        <v>32.78</v>
      </c>
      <c r="N19" s="28">
        <v>0.42</v>
      </c>
      <c r="O19" s="33">
        <f>F19*G19*J19*K19/100</f>
        <v>0</v>
      </c>
      <c r="P19" s="36">
        <f t="shared" ref="P19:P28" si="8">L19*N19*M19*2.20462</f>
        <v>75976.568263816444</v>
      </c>
    </row>
    <row r="20" spans="1:16" ht="16">
      <c r="A20" s="14">
        <v>44551</v>
      </c>
      <c r="B20" s="15">
        <v>3531</v>
      </c>
      <c r="C20" s="16" t="s">
        <v>27</v>
      </c>
      <c r="D20" s="15">
        <v>78080</v>
      </c>
      <c r="E20" s="17">
        <v>8.7999999999999995E-2</v>
      </c>
      <c r="F20" s="18">
        <f t="shared" si="5"/>
        <v>71208.960000000006</v>
      </c>
      <c r="G20" s="19">
        <v>0</v>
      </c>
      <c r="H20" s="20">
        <v>4.1000000000000002E-2</v>
      </c>
      <c r="I20" s="31">
        <f t="shared" si="6"/>
        <v>0</v>
      </c>
      <c r="J20" s="21">
        <v>0</v>
      </c>
      <c r="K20" s="32">
        <v>0</v>
      </c>
      <c r="L20" s="18">
        <f t="shared" si="7"/>
        <v>2919.5673600000005</v>
      </c>
      <c r="M20" s="28">
        <v>32.78</v>
      </c>
      <c r="N20" s="28">
        <v>0.42</v>
      </c>
      <c r="O20" s="33">
        <v>1068</v>
      </c>
      <c r="P20" s="36">
        <f t="shared" si="8"/>
        <v>88615.661200584378</v>
      </c>
    </row>
    <row r="21" spans="1:16" ht="16">
      <c r="A21" s="14">
        <v>44534</v>
      </c>
      <c r="B21" s="15">
        <v>3566</v>
      </c>
      <c r="C21" s="16" t="s">
        <v>28</v>
      </c>
      <c r="D21" s="15">
        <v>63660</v>
      </c>
      <c r="E21" s="17">
        <v>9.5000000000000001E-2</v>
      </c>
      <c r="F21" s="18">
        <f t="shared" si="5"/>
        <v>57612.3</v>
      </c>
      <c r="G21" s="19">
        <v>0</v>
      </c>
      <c r="H21" s="20">
        <v>0.04</v>
      </c>
      <c r="I21" s="31">
        <f t="shared" si="6"/>
        <v>0</v>
      </c>
      <c r="J21" s="21">
        <v>15</v>
      </c>
      <c r="K21" s="32">
        <v>0</v>
      </c>
      <c r="L21" s="18">
        <f t="shared" si="7"/>
        <v>2304.4920000000002</v>
      </c>
      <c r="M21" s="27">
        <v>32.78</v>
      </c>
      <c r="N21" s="28">
        <v>0.42</v>
      </c>
      <c r="O21" s="33">
        <f>J21*F21/1000</f>
        <v>864.18449999999996</v>
      </c>
      <c r="P21" s="36">
        <f t="shared" si="8"/>
        <v>69946.693167393503</v>
      </c>
    </row>
    <row r="22" spans="1:16" ht="16">
      <c r="A22" s="14">
        <v>44549</v>
      </c>
      <c r="B22" s="15">
        <v>785</v>
      </c>
      <c r="C22" s="16" t="s">
        <v>29</v>
      </c>
      <c r="D22" s="15">
        <v>70400</v>
      </c>
      <c r="E22" s="17">
        <v>0.13700000000000001</v>
      </c>
      <c r="F22" s="18">
        <f t="shared" si="5"/>
        <v>60755.199999999997</v>
      </c>
      <c r="G22" s="19">
        <v>0</v>
      </c>
      <c r="H22" s="20">
        <v>0.04</v>
      </c>
      <c r="I22" s="31">
        <f t="shared" si="6"/>
        <v>0</v>
      </c>
      <c r="J22" s="21">
        <v>0</v>
      </c>
      <c r="K22" s="32">
        <v>0</v>
      </c>
      <c r="L22" s="18">
        <f t="shared" si="7"/>
        <v>2430.2080000000001</v>
      </c>
      <c r="M22" s="28">
        <v>32.78</v>
      </c>
      <c r="N22" s="28">
        <v>0.42</v>
      </c>
      <c r="O22" s="33">
        <f>F22*G22*J22*K22/100</f>
        <v>0</v>
      </c>
      <c r="P22" s="36">
        <f t="shared" si="8"/>
        <v>73762.466222032905</v>
      </c>
    </row>
    <row r="23" spans="1:16" ht="16">
      <c r="A23" s="14">
        <v>44550</v>
      </c>
      <c r="B23" s="15">
        <v>256</v>
      </c>
      <c r="C23" s="16" t="s">
        <v>30</v>
      </c>
      <c r="D23" s="15">
        <v>63800</v>
      </c>
      <c r="E23" s="17">
        <v>0.104</v>
      </c>
      <c r="F23" s="18">
        <f t="shared" si="5"/>
        <v>57164.800000000003</v>
      </c>
      <c r="G23" s="19">
        <v>0</v>
      </c>
      <c r="H23" s="20">
        <v>0.04</v>
      </c>
      <c r="I23" s="31">
        <f t="shared" si="6"/>
        <v>0</v>
      </c>
      <c r="J23" s="21">
        <v>0</v>
      </c>
      <c r="K23" s="32">
        <v>0</v>
      </c>
      <c r="L23" s="18">
        <f t="shared" si="7"/>
        <v>2286.5920000000001</v>
      </c>
      <c r="M23" s="28">
        <v>32.78</v>
      </c>
      <c r="N23" s="28">
        <v>0.42</v>
      </c>
      <c r="O23" s="33">
        <v>857</v>
      </c>
      <c r="P23" s="36">
        <f t="shared" si="8"/>
        <v>69403.386526408707</v>
      </c>
    </row>
    <row r="24" spans="1:16" ht="16">
      <c r="A24" s="7">
        <v>44909</v>
      </c>
      <c r="B24" s="8">
        <v>2957</v>
      </c>
      <c r="C24" s="9" t="s">
        <v>31</v>
      </c>
      <c r="D24" s="8">
        <v>71140</v>
      </c>
      <c r="E24" s="10">
        <v>0.13900000000000001</v>
      </c>
      <c r="F24" s="11">
        <v>61251.54</v>
      </c>
      <c r="G24" s="12">
        <v>0</v>
      </c>
      <c r="H24" s="13">
        <v>0.04</v>
      </c>
      <c r="I24" s="24">
        <v>0</v>
      </c>
      <c r="J24" s="25">
        <v>0</v>
      </c>
      <c r="K24" s="26">
        <v>0</v>
      </c>
      <c r="L24" s="11">
        <v>2450.0616</v>
      </c>
      <c r="M24" s="27">
        <v>32.78</v>
      </c>
      <c r="N24" s="27">
        <v>0.42</v>
      </c>
      <c r="O24" s="29">
        <v>918.7731</v>
      </c>
      <c r="P24" s="36">
        <f t="shared" si="8"/>
        <v>74365.069167700814</v>
      </c>
    </row>
    <row r="25" spans="1:16" ht="16">
      <c r="A25" s="14">
        <v>44534</v>
      </c>
      <c r="B25" s="15">
        <v>3535</v>
      </c>
      <c r="C25" s="16" t="s">
        <v>32</v>
      </c>
      <c r="D25" s="15">
        <v>73620</v>
      </c>
      <c r="E25" s="17">
        <v>0.09</v>
      </c>
      <c r="F25" s="18">
        <f>D25*(1-E25)</f>
        <v>66994.2</v>
      </c>
      <c r="G25" s="19">
        <v>0</v>
      </c>
      <c r="H25" s="20">
        <v>3.9E-2</v>
      </c>
      <c r="I25" s="31">
        <f>F25*G25</f>
        <v>0</v>
      </c>
      <c r="J25" s="21">
        <v>15</v>
      </c>
      <c r="K25" s="32">
        <v>0</v>
      </c>
      <c r="L25" s="18">
        <f>F25*H25</f>
        <v>2612.7737999999999</v>
      </c>
      <c r="M25" s="27">
        <v>32.78</v>
      </c>
      <c r="N25" s="28">
        <v>0.42</v>
      </c>
      <c r="O25" s="33">
        <f>F25*J25/1000</f>
        <v>1004.913</v>
      </c>
      <c r="P25" s="36">
        <f t="shared" si="8"/>
        <v>79303.762957044222</v>
      </c>
    </row>
    <row r="26" spans="1:16" ht="16">
      <c r="A26" s="14">
        <v>44550</v>
      </c>
      <c r="B26" s="15">
        <v>252</v>
      </c>
      <c r="C26" s="16" t="s">
        <v>33</v>
      </c>
      <c r="D26" s="15">
        <v>63960</v>
      </c>
      <c r="E26" s="17">
        <v>0.113</v>
      </c>
      <c r="F26" s="18">
        <f>D26*(1-E26)</f>
        <v>56732.520000000004</v>
      </c>
      <c r="G26" s="19">
        <v>0</v>
      </c>
      <c r="H26" s="20">
        <v>3.9E-2</v>
      </c>
      <c r="I26" s="31">
        <f>F26*G26</f>
        <v>0</v>
      </c>
      <c r="J26" s="21">
        <v>0</v>
      </c>
      <c r="K26" s="32">
        <v>0</v>
      </c>
      <c r="L26" s="18">
        <f>F26*H26</f>
        <v>2212.56828</v>
      </c>
      <c r="M26" s="28">
        <v>32.78</v>
      </c>
      <c r="N26" s="27">
        <v>0.42</v>
      </c>
      <c r="O26" s="33">
        <v>850</v>
      </c>
      <c r="P26" s="36">
        <f t="shared" si="8"/>
        <v>67156.594422140581</v>
      </c>
    </row>
    <row r="27" spans="1:16" ht="16">
      <c r="A27" s="14">
        <v>44550</v>
      </c>
      <c r="B27" s="15">
        <v>3566</v>
      </c>
      <c r="C27" s="16" t="s">
        <v>34</v>
      </c>
      <c r="D27" s="15">
        <v>66860</v>
      </c>
      <c r="E27" s="17">
        <v>0.112</v>
      </c>
      <c r="F27" s="18">
        <f>D27*(1-E27)</f>
        <v>59371.68</v>
      </c>
      <c r="G27" s="19">
        <v>0</v>
      </c>
      <c r="H27" s="20">
        <v>3.7999999999999999E-2</v>
      </c>
      <c r="I27" s="31">
        <f>F27*G27</f>
        <v>0</v>
      </c>
      <c r="J27" s="21">
        <v>0</v>
      </c>
      <c r="K27" s="32">
        <v>0</v>
      </c>
      <c r="L27" s="18">
        <f>F27*H27</f>
        <v>2256.1238399999997</v>
      </c>
      <c r="M27" s="28">
        <v>32.78</v>
      </c>
      <c r="N27" s="28">
        <v>0.42</v>
      </c>
      <c r="O27" s="33">
        <v>890</v>
      </c>
      <c r="P27" s="36">
        <f t="shared" si="8"/>
        <v>68478.606991962457</v>
      </c>
    </row>
    <row r="28" spans="1:16" ht="16">
      <c r="A28" s="14">
        <v>44926</v>
      </c>
      <c r="B28" s="15">
        <v>688</v>
      </c>
      <c r="C28" s="16" t="s">
        <v>35</v>
      </c>
      <c r="D28" s="15">
        <v>63020</v>
      </c>
      <c r="E28" s="17">
        <v>8.3000000000000004E-2</v>
      </c>
      <c r="F28" s="18">
        <f>D28*(1-E28)</f>
        <v>57789.340000000004</v>
      </c>
      <c r="G28" s="19">
        <v>0</v>
      </c>
      <c r="H28" s="20">
        <v>3.7999999999999999E-2</v>
      </c>
      <c r="I28" s="31">
        <f>F28*G28</f>
        <v>0</v>
      </c>
      <c r="J28" s="21">
        <v>0</v>
      </c>
      <c r="K28" s="32">
        <v>0</v>
      </c>
      <c r="L28" s="18">
        <f>F28*H28</f>
        <v>2195.9949200000001</v>
      </c>
      <c r="M28" s="28">
        <v>32.78</v>
      </c>
      <c r="N28" s="27">
        <v>0.42</v>
      </c>
      <c r="O28" s="33">
        <v>866</v>
      </c>
      <c r="P28" s="36">
        <f t="shared" si="8"/>
        <v>66653.554391334328</v>
      </c>
    </row>
    <row r="29" spans="1:16" ht="16">
      <c r="F29" s="18">
        <f>SUM(F18:F28)</f>
        <v>647658.6</v>
      </c>
      <c r="G29" s="19"/>
      <c r="H29" s="38">
        <f>L29/F29</f>
        <v>4.0077293098555324E-2</v>
      </c>
      <c r="I29" s="31"/>
      <c r="J29" s="21"/>
      <c r="K29" s="32"/>
      <c r="L29" s="18">
        <f>SUM(L18:L28)</f>
        <v>25956.403540000003</v>
      </c>
      <c r="P29" s="34">
        <f>SUM(P18:P28)</f>
        <v>787837.23013203184</v>
      </c>
    </row>
    <row r="30" spans="1:16" ht="16">
      <c r="A30" s="14"/>
      <c r="B30" s="15"/>
      <c r="C30" s="16"/>
      <c r="D30" s="15"/>
      <c r="E30" s="17"/>
      <c r="M30" s="28"/>
      <c r="N30" s="28"/>
      <c r="O30" s="33"/>
      <c r="P30" s="30"/>
    </row>
    <row r="31" spans="1:16" ht="16">
      <c r="A31" s="14"/>
      <c r="B31" s="15"/>
      <c r="C31" s="16"/>
      <c r="D31" s="15"/>
      <c r="E31" s="17"/>
      <c r="F31" s="18"/>
      <c r="G31" s="19"/>
      <c r="H31" s="20"/>
      <c r="I31" s="31"/>
      <c r="J31" s="21"/>
      <c r="K31" s="32"/>
      <c r="L31" s="18"/>
      <c r="M31" s="28"/>
      <c r="N31" s="28"/>
      <c r="O31" s="33"/>
      <c r="P31" s="30"/>
    </row>
    <row r="32" spans="1:16" ht="16">
      <c r="A32" s="14"/>
      <c r="B32" s="15"/>
      <c r="C32" s="16"/>
      <c r="D32" s="15"/>
      <c r="E32" s="17"/>
      <c r="F32" s="18"/>
      <c r="G32" s="19"/>
      <c r="H32" s="20"/>
      <c r="I32" s="31"/>
      <c r="J32" s="21"/>
      <c r="K32" s="32"/>
      <c r="L32" s="18"/>
      <c r="M32" s="28"/>
      <c r="N32" s="28"/>
      <c r="O32" s="33"/>
      <c r="P32" s="30"/>
    </row>
    <row r="33" spans="1:16" ht="16">
      <c r="A33" s="14">
        <v>44546</v>
      </c>
      <c r="B33" s="15">
        <v>1209</v>
      </c>
      <c r="C33" s="16" t="s">
        <v>36</v>
      </c>
      <c r="D33" s="15">
        <v>71440</v>
      </c>
      <c r="E33" s="17">
        <v>0.14000000000000001</v>
      </c>
      <c r="F33" s="18">
        <f>D33*(1-E33)</f>
        <v>61438.400000000001</v>
      </c>
      <c r="G33" s="19">
        <v>0</v>
      </c>
      <c r="H33" s="20">
        <v>3.5999999999999997E-2</v>
      </c>
      <c r="I33" s="31">
        <f>F33*G33</f>
        <v>0</v>
      </c>
      <c r="J33" s="21">
        <v>0</v>
      </c>
      <c r="K33" s="32">
        <v>0</v>
      </c>
      <c r="L33" s="18">
        <f>F33*H33</f>
        <v>2211.7824000000001</v>
      </c>
      <c r="M33" s="28">
        <v>32.78</v>
      </c>
      <c r="N33" s="28">
        <v>0.4</v>
      </c>
      <c r="O33" s="33">
        <f>F33*G33*J33*K33/100</f>
        <v>0</v>
      </c>
      <c r="P33" s="30">
        <f>L33*N33*M33*2.20462</f>
        <v>63935.943938989054</v>
      </c>
    </row>
    <row r="34" spans="1:16" ht="16">
      <c r="A34" s="14">
        <v>44559</v>
      </c>
      <c r="B34" s="15">
        <v>2615</v>
      </c>
      <c r="C34" s="16" t="s">
        <v>37</v>
      </c>
      <c r="D34" s="15">
        <v>65460</v>
      </c>
      <c r="E34" s="17">
        <v>9.2999999999999999E-2</v>
      </c>
      <c r="F34" s="18">
        <f>D34*(1-E34)</f>
        <v>59372.22</v>
      </c>
      <c r="G34" s="19">
        <v>0</v>
      </c>
      <c r="H34" s="20">
        <v>3.5999999999999997E-2</v>
      </c>
      <c r="I34" s="31">
        <f>F34*G34</f>
        <v>0</v>
      </c>
      <c r="J34" s="21">
        <v>0</v>
      </c>
      <c r="K34" s="32">
        <v>0</v>
      </c>
      <c r="L34" s="18">
        <f>F34*H34</f>
        <v>2137.3999199999998</v>
      </c>
      <c r="M34" s="28">
        <v>32.78</v>
      </c>
      <c r="N34" s="28">
        <v>0.4</v>
      </c>
      <c r="O34" s="33">
        <v>890</v>
      </c>
      <c r="P34" s="30">
        <f t="shared" ref="P34:P66" si="9">L34*N34*M34*2.20462</f>
        <v>61785.771267697804</v>
      </c>
    </row>
    <row r="35" spans="1:16" ht="16">
      <c r="A35" s="7">
        <v>44556</v>
      </c>
      <c r="B35" s="8">
        <v>2114</v>
      </c>
      <c r="C35" s="9" t="s">
        <v>38</v>
      </c>
      <c r="D35" s="8">
        <v>52480</v>
      </c>
      <c r="E35" s="10">
        <v>0.17100000000000001</v>
      </c>
      <c r="F35" s="11">
        <f>D35*(1-E35)</f>
        <v>43505.919999999998</v>
      </c>
      <c r="G35" s="12">
        <v>0</v>
      </c>
      <c r="H35" s="13">
        <v>3.5000000000000003E-2</v>
      </c>
      <c r="I35" s="24">
        <f>F35*G35</f>
        <v>0</v>
      </c>
      <c r="J35" s="25">
        <v>0</v>
      </c>
      <c r="K35" s="26">
        <v>0</v>
      </c>
      <c r="L35" s="11">
        <f>F35*H35</f>
        <v>1522.7072000000001</v>
      </c>
      <c r="M35" s="27">
        <v>32.78</v>
      </c>
      <c r="N35" s="28">
        <v>0.4</v>
      </c>
      <c r="O35" s="29">
        <f>F35*15/1000</f>
        <v>652.58879999999988</v>
      </c>
      <c r="P35" s="30">
        <f t="shared" si="9"/>
        <v>44016.862678125573</v>
      </c>
    </row>
    <row r="36" spans="1:16" ht="16">
      <c r="A36" s="14">
        <v>44559</v>
      </c>
      <c r="B36" s="15">
        <v>744</v>
      </c>
      <c r="C36" s="16" t="s">
        <v>39</v>
      </c>
      <c r="D36" s="15">
        <v>71800</v>
      </c>
      <c r="E36" s="17">
        <v>9.2999999999999999E-2</v>
      </c>
      <c r="F36" s="18">
        <f>D36*(1-E36)</f>
        <v>65122.6</v>
      </c>
      <c r="G36" s="19">
        <v>0</v>
      </c>
      <c r="H36" s="20">
        <v>3.5000000000000003E-2</v>
      </c>
      <c r="I36" s="31">
        <f>F36*G36</f>
        <v>0</v>
      </c>
      <c r="J36" s="21">
        <v>0</v>
      </c>
      <c r="K36" s="32">
        <v>0</v>
      </c>
      <c r="L36" s="18">
        <f>F36*H36</f>
        <v>2279.2910000000002</v>
      </c>
      <c r="M36" s="28">
        <v>32.78</v>
      </c>
      <c r="N36" s="28">
        <v>0.4</v>
      </c>
      <c r="O36" s="33">
        <v>976</v>
      </c>
      <c r="P36" s="30">
        <f t="shared" si="9"/>
        <v>65887.41351619504</v>
      </c>
    </row>
    <row r="37" spans="1:16" ht="16">
      <c r="A37" s="14">
        <v>44926</v>
      </c>
      <c r="B37" s="15">
        <v>1732</v>
      </c>
      <c r="C37" s="16" t="s">
        <v>40</v>
      </c>
      <c r="D37" s="15">
        <v>65360</v>
      </c>
      <c r="E37" s="17">
        <v>7.6999999999999999E-2</v>
      </c>
      <c r="F37" s="18">
        <f>D37*(1-E37)</f>
        <v>60327.280000000006</v>
      </c>
      <c r="G37" s="19">
        <v>0</v>
      </c>
      <c r="H37" s="20">
        <v>3.5000000000000003E-2</v>
      </c>
      <c r="I37" s="31">
        <f>F37*G37</f>
        <v>0</v>
      </c>
      <c r="J37" s="21">
        <v>0</v>
      </c>
      <c r="K37" s="32">
        <v>0</v>
      </c>
      <c r="L37" s="18">
        <f>F37*H37</f>
        <v>2111.4548000000004</v>
      </c>
      <c r="M37" s="28">
        <v>32.78</v>
      </c>
      <c r="N37" s="28">
        <v>0.4</v>
      </c>
      <c r="O37" s="33">
        <f>F37*G37*J37*K37/100</f>
        <v>0</v>
      </c>
      <c r="P37" s="30">
        <f t="shared" si="9"/>
        <v>61035.776269179718</v>
      </c>
    </row>
    <row r="38" spans="1:16" ht="16">
      <c r="A38" s="7">
        <v>44906</v>
      </c>
      <c r="B38" s="8">
        <v>2951</v>
      </c>
      <c r="C38" s="9" t="s">
        <v>41</v>
      </c>
      <c r="D38" s="8">
        <v>72840</v>
      </c>
      <c r="E38" s="10">
        <v>0.14099999999999999</v>
      </c>
      <c r="F38" s="11">
        <v>62569.56</v>
      </c>
      <c r="G38" s="12">
        <v>0</v>
      </c>
      <c r="H38" s="13">
        <v>3.5000000000000003E-2</v>
      </c>
      <c r="I38" s="24">
        <v>0</v>
      </c>
      <c r="J38" s="25">
        <v>0</v>
      </c>
      <c r="K38" s="26">
        <v>0</v>
      </c>
      <c r="L38" s="11">
        <v>2189.9346</v>
      </c>
      <c r="M38" s="27">
        <v>32.78</v>
      </c>
      <c r="N38" s="28">
        <v>0.4</v>
      </c>
      <c r="O38" s="29">
        <v>938.54340000000002</v>
      </c>
      <c r="P38" s="30">
        <f t="shared" si="9"/>
        <v>63304.390077275428</v>
      </c>
    </row>
    <row r="39" spans="1:16" ht="16">
      <c r="A39" s="7">
        <v>44903</v>
      </c>
      <c r="B39" s="8">
        <v>2967</v>
      </c>
      <c r="C39" s="9" t="s">
        <v>42</v>
      </c>
      <c r="D39" s="8">
        <v>71380</v>
      </c>
      <c r="E39" s="10">
        <v>0.13700000000000001</v>
      </c>
      <c r="F39" s="11">
        <v>61600.94</v>
      </c>
      <c r="G39" s="12">
        <v>0</v>
      </c>
      <c r="H39" s="13">
        <v>3.5000000000000003E-2</v>
      </c>
      <c r="I39" s="24">
        <v>0</v>
      </c>
      <c r="J39" s="25">
        <v>0</v>
      </c>
      <c r="K39" s="26">
        <v>0</v>
      </c>
      <c r="L39" s="11">
        <v>2156.0329000000002</v>
      </c>
      <c r="M39" s="27">
        <v>32.78</v>
      </c>
      <c r="N39" s="28">
        <v>0.4</v>
      </c>
      <c r="O39" s="29">
        <v>924.01409999999998</v>
      </c>
      <c r="P39" s="30">
        <f t="shared" si="9"/>
        <v>62324.39440019778</v>
      </c>
    </row>
    <row r="40" spans="1:16" ht="16">
      <c r="A40" s="14">
        <v>44545</v>
      </c>
      <c r="B40" s="15">
        <v>5795</v>
      </c>
      <c r="C40" s="16" t="s">
        <v>43</v>
      </c>
      <c r="D40" s="15">
        <v>71680</v>
      </c>
      <c r="E40" s="17">
        <v>9.8000000000000004E-2</v>
      </c>
      <c r="F40" s="18">
        <f t="shared" ref="F40:F59" si="10">D40*(1-E40)</f>
        <v>64655.360000000001</v>
      </c>
      <c r="G40" s="19">
        <v>0</v>
      </c>
      <c r="H40" s="20">
        <v>3.4000000000000002E-2</v>
      </c>
      <c r="I40" s="31">
        <f t="shared" ref="I40:I59" si="11">F40*G40</f>
        <v>0</v>
      </c>
      <c r="J40" s="21">
        <v>0</v>
      </c>
      <c r="K40" s="32">
        <v>0</v>
      </c>
      <c r="L40" s="18">
        <f t="shared" ref="L40:L59" si="12">F40*H40</f>
        <v>2198.28224</v>
      </c>
      <c r="M40" s="28">
        <v>32.78</v>
      </c>
      <c r="N40" s="28">
        <v>0.4</v>
      </c>
      <c r="O40" s="33">
        <f>F40*G40*J40*K40/100</f>
        <v>0</v>
      </c>
      <c r="P40" s="30">
        <f t="shared" si="9"/>
        <v>63545.695118432661</v>
      </c>
    </row>
    <row r="41" spans="1:16" ht="16">
      <c r="A41" s="14">
        <v>44926</v>
      </c>
      <c r="B41" s="15">
        <v>4396</v>
      </c>
      <c r="C41" s="16" t="s">
        <v>44</v>
      </c>
      <c r="D41" s="15">
        <v>65460</v>
      </c>
      <c r="E41" s="17">
        <v>6.8000000000000005E-2</v>
      </c>
      <c r="F41" s="18">
        <f t="shared" si="10"/>
        <v>61008.719999999994</v>
      </c>
      <c r="G41" s="19">
        <v>0</v>
      </c>
      <c r="H41" s="20">
        <v>3.4000000000000002E-2</v>
      </c>
      <c r="I41" s="31">
        <f t="shared" si="11"/>
        <v>0</v>
      </c>
      <c r="J41" s="21">
        <v>0</v>
      </c>
      <c r="K41" s="32">
        <v>0</v>
      </c>
      <c r="L41" s="18">
        <f t="shared" si="12"/>
        <v>2074.29648</v>
      </c>
      <c r="M41" s="28">
        <v>32.78</v>
      </c>
      <c r="N41" s="28">
        <v>0.4</v>
      </c>
      <c r="O41" s="33">
        <v>915</v>
      </c>
      <c r="P41" s="30">
        <f t="shared" si="9"/>
        <v>59961.641551231412</v>
      </c>
    </row>
    <row r="42" spans="1:16" ht="16">
      <c r="A42" s="14">
        <v>44540</v>
      </c>
      <c r="B42" s="15">
        <v>3289</v>
      </c>
      <c r="C42" s="16" t="s">
        <v>45</v>
      </c>
      <c r="D42" s="15">
        <v>80480</v>
      </c>
      <c r="E42" s="17">
        <v>0.106</v>
      </c>
      <c r="F42" s="18">
        <f t="shared" si="10"/>
        <v>71949.119999999995</v>
      </c>
      <c r="G42" s="19">
        <v>0</v>
      </c>
      <c r="H42" s="20">
        <v>3.3000000000000002E-2</v>
      </c>
      <c r="I42" s="31">
        <f t="shared" si="11"/>
        <v>0</v>
      </c>
      <c r="J42" s="21">
        <v>0</v>
      </c>
      <c r="K42" s="32">
        <v>0</v>
      </c>
      <c r="L42" s="18">
        <f t="shared" si="12"/>
        <v>2374.32096</v>
      </c>
      <c r="M42" s="27">
        <v>32.78</v>
      </c>
      <c r="N42" s="28">
        <v>0.4</v>
      </c>
      <c r="O42" s="33">
        <f>F42*G42*J42*K42/100</f>
        <v>0</v>
      </c>
      <c r="P42" s="30">
        <f t="shared" si="9"/>
        <v>68634.442426039139</v>
      </c>
    </row>
    <row r="43" spans="1:16" ht="16">
      <c r="A43" s="14">
        <v>44540</v>
      </c>
      <c r="B43" s="15">
        <v>256</v>
      </c>
      <c r="C43" s="16" t="s">
        <v>46</v>
      </c>
      <c r="D43" s="15">
        <v>71460</v>
      </c>
      <c r="E43" s="17">
        <v>8.5999999999999993E-2</v>
      </c>
      <c r="F43" s="18">
        <f t="shared" si="10"/>
        <v>65314.44</v>
      </c>
      <c r="G43" s="19">
        <v>0</v>
      </c>
      <c r="H43" s="20">
        <v>3.3000000000000002E-2</v>
      </c>
      <c r="I43" s="31">
        <f t="shared" si="11"/>
        <v>0</v>
      </c>
      <c r="J43" s="21">
        <v>0</v>
      </c>
      <c r="K43" s="32">
        <v>0</v>
      </c>
      <c r="L43" s="18">
        <f t="shared" si="12"/>
        <v>2155.3765200000003</v>
      </c>
      <c r="M43" s="27">
        <v>32.78</v>
      </c>
      <c r="N43" s="28">
        <v>0.4</v>
      </c>
      <c r="O43" s="33">
        <f>F43*15/1000</f>
        <v>979.71660000000008</v>
      </c>
      <c r="P43" s="30">
        <f t="shared" si="9"/>
        <v>62305.420438345718</v>
      </c>
    </row>
    <row r="44" spans="1:16" ht="16">
      <c r="A44" s="14">
        <v>44540</v>
      </c>
      <c r="B44" s="15">
        <v>2731</v>
      </c>
      <c r="C44" s="16" t="s">
        <v>47</v>
      </c>
      <c r="D44" s="15">
        <v>75140</v>
      </c>
      <c r="E44" s="17">
        <v>8.2000000000000003E-2</v>
      </c>
      <c r="F44" s="18">
        <f t="shared" si="10"/>
        <v>68978.52</v>
      </c>
      <c r="G44" s="19">
        <v>0</v>
      </c>
      <c r="H44" s="20">
        <v>3.3000000000000002E-2</v>
      </c>
      <c r="I44" s="31">
        <f t="shared" si="11"/>
        <v>0</v>
      </c>
      <c r="J44" s="21">
        <v>0</v>
      </c>
      <c r="K44" s="32">
        <v>0</v>
      </c>
      <c r="L44" s="18">
        <f t="shared" si="12"/>
        <v>2276.2911600000002</v>
      </c>
      <c r="M44" s="28">
        <v>32.78</v>
      </c>
      <c r="N44" s="28">
        <v>0.4</v>
      </c>
      <c r="O44" s="33">
        <f>F44*15/1000</f>
        <v>1034.6777999999999</v>
      </c>
      <c r="P44" s="30">
        <f t="shared" si="9"/>
        <v>65800.697208991434</v>
      </c>
    </row>
    <row r="45" spans="1:16" ht="16">
      <c r="A45" s="14">
        <v>44549</v>
      </c>
      <c r="B45" s="15">
        <v>5795</v>
      </c>
      <c r="C45" s="16" t="s">
        <v>48</v>
      </c>
      <c r="D45" s="15">
        <v>72920</v>
      </c>
      <c r="E45" s="17">
        <v>0.109</v>
      </c>
      <c r="F45" s="18">
        <f t="shared" si="10"/>
        <v>64971.72</v>
      </c>
      <c r="G45" s="19">
        <v>0</v>
      </c>
      <c r="H45" s="20">
        <v>3.3000000000000002E-2</v>
      </c>
      <c r="I45" s="31">
        <f t="shared" si="11"/>
        <v>0</v>
      </c>
      <c r="J45" s="21">
        <v>0</v>
      </c>
      <c r="K45" s="32">
        <v>0</v>
      </c>
      <c r="L45" s="18">
        <f t="shared" si="12"/>
        <v>2144.0667600000002</v>
      </c>
      <c r="M45" s="28">
        <v>32.78</v>
      </c>
      <c r="N45" s="28">
        <v>0.4</v>
      </c>
      <c r="O45" s="33">
        <v>974</v>
      </c>
      <c r="P45" s="30">
        <f t="shared" si="9"/>
        <v>61978.4894611739</v>
      </c>
    </row>
    <row r="46" spans="1:16" ht="16">
      <c r="A46" s="14">
        <v>44534</v>
      </c>
      <c r="B46" s="15">
        <v>256</v>
      </c>
      <c r="C46" s="16" t="s">
        <v>49</v>
      </c>
      <c r="D46" s="15">
        <v>66280</v>
      </c>
      <c r="E46" s="17">
        <v>8.5000000000000006E-2</v>
      </c>
      <c r="F46" s="18">
        <f t="shared" si="10"/>
        <v>60646.200000000004</v>
      </c>
      <c r="G46" s="19">
        <v>0</v>
      </c>
      <c r="H46" s="20">
        <v>3.2000000000000001E-2</v>
      </c>
      <c r="I46" s="31">
        <f t="shared" si="11"/>
        <v>0</v>
      </c>
      <c r="J46" s="21">
        <v>15</v>
      </c>
      <c r="K46" s="32">
        <v>0</v>
      </c>
      <c r="L46" s="18">
        <f t="shared" si="12"/>
        <v>1940.6784000000002</v>
      </c>
      <c r="M46" s="27">
        <v>32.78</v>
      </c>
      <c r="N46" s="28">
        <v>0.4</v>
      </c>
      <c r="O46" s="33">
        <f>F46*J46/1000</f>
        <v>909.6930000000001</v>
      </c>
      <c r="P46" s="30">
        <f t="shared" si="9"/>
        <v>56099.146727095307</v>
      </c>
    </row>
    <row r="47" spans="1:16" ht="16">
      <c r="A47" s="14">
        <v>44550</v>
      </c>
      <c r="B47" s="15">
        <v>787</v>
      </c>
      <c r="C47" s="16" t="s">
        <v>50</v>
      </c>
      <c r="D47" s="15">
        <v>68560</v>
      </c>
      <c r="E47" s="17">
        <v>9.8000000000000004E-2</v>
      </c>
      <c r="F47" s="18">
        <f t="shared" si="10"/>
        <v>61841.120000000003</v>
      </c>
      <c r="G47" s="19">
        <v>0</v>
      </c>
      <c r="H47" s="20">
        <v>3.2000000000000001E-2</v>
      </c>
      <c r="I47" s="31">
        <f t="shared" si="11"/>
        <v>0</v>
      </c>
      <c r="J47" s="21">
        <v>0</v>
      </c>
      <c r="K47" s="32">
        <v>0</v>
      </c>
      <c r="L47" s="18">
        <f t="shared" si="12"/>
        <v>1978.9158400000001</v>
      </c>
      <c r="M47" s="28">
        <v>32.78</v>
      </c>
      <c r="N47" s="28">
        <v>0.4</v>
      </c>
      <c r="O47" s="33">
        <v>927</v>
      </c>
      <c r="P47" s="30">
        <f t="shared" si="9"/>
        <v>57204.475542538654</v>
      </c>
    </row>
    <row r="48" spans="1:16" ht="16">
      <c r="A48" s="14">
        <v>44558</v>
      </c>
      <c r="B48" s="15">
        <v>256</v>
      </c>
      <c r="C48" s="16" t="s">
        <v>51</v>
      </c>
      <c r="D48" s="15">
        <v>59980</v>
      </c>
      <c r="E48" s="17">
        <v>7.2999999999999995E-2</v>
      </c>
      <c r="F48" s="18">
        <f t="shared" si="10"/>
        <v>55601.460000000006</v>
      </c>
      <c r="G48" s="19">
        <v>0</v>
      </c>
      <c r="H48" s="20">
        <v>3.2000000000000001E-2</v>
      </c>
      <c r="I48" s="31">
        <f t="shared" si="11"/>
        <v>0</v>
      </c>
      <c r="J48" s="21">
        <v>0</v>
      </c>
      <c r="K48" s="32">
        <v>0</v>
      </c>
      <c r="L48" s="18">
        <f t="shared" si="12"/>
        <v>1779.2467200000003</v>
      </c>
      <c r="M48" s="28">
        <v>32.78</v>
      </c>
      <c r="N48" s="28">
        <v>0.4</v>
      </c>
      <c r="O48" s="33">
        <v>834</v>
      </c>
      <c r="P48" s="30">
        <f t="shared" si="9"/>
        <v>51432.644795234002</v>
      </c>
    </row>
    <row r="49" spans="1:16" ht="16">
      <c r="A49" s="14">
        <v>44559</v>
      </c>
      <c r="B49" s="15">
        <v>1732</v>
      </c>
      <c r="C49" s="16" t="s">
        <v>52</v>
      </c>
      <c r="D49" s="15">
        <v>65640</v>
      </c>
      <c r="E49" s="17">
        <v>9.1999999999999998E-2</v>
      </c>
      <c r="F49" s="18">
        <f t="shared" si="10"/>
        <v>59601.120000000003</v>
      </c>
      <c r="G49" s="19">
        <v>0</v>
      </c>
      <c r="H49" s="20">
        <v>3.2000000000000001E-2</v>
      </c>
      <c r="I49" s="31">
        <f t="shared" si="11"/>
        <v>0</v>
      </c>
      <c r="J49" s="21">
        <v>0</v>
      </c>
      <c r="K49" s="32">
        <v>0</v>
      </c>
      <c r="L49" s="18">
        <f t="shared" si="12"/>
        <v>1907.2358400000001</v>
      </c>
      <c r="M49" s="28">
        <v>32.78</v>
      </c>
      <c r="N49" s="28">
        <v>0.4</v>
      </c>
      <c r="O49" s="33">
        <v>894</v>
      </c>
      <c r="P49" s="30">
        <f t="shared" si="9"/>
        <v>55132.423399639447</v>
      </c>
    </row>
    <row r="50" spans="1:16" ht="16">
      <c r="A50" s="7">
        <v>44550</v>
      </c>
      <c r="B50" s="8">
        <v>2114</v>
      </c>
      <c r="C50" s="9" t="s">
        <v>53</v>
      </c>
      <c r="D50" s="8">
        <v>53360</v>
      </c>
      <c r="E50" s="10">
        <v>0.14899999999999999</v>
      </c>
      <c r="F50" s="11">
        <f t="shared" si="10"/>
        <v>45409.36</v>
      </c>
      <c r="G50" s="12">
        <v>0</v>
      </c>
      <c r="H50" s="13">
        <v>3.1E-2</v>
      </c>
      <c r="I50" s="24">
        <f t="shared" si="11"/>
        <v>0</v>
      </c>
      <c r="J50" s="25">
        <v>0</v>
      </c>
      <c r="K50" s="26">
        <v>0</v>
      </c>
      <c r="L50" s="11">
        <f t="shared" si="12"/>
        <v>1407.6901600000001</v>
      </c>
      <c r="M50" s="27">
        <v>32.78</v>
      </c>
      <c r="N50" s="28">
        <v>0.4</v>
      </c>
      <c r="O50" s="29">
        <v>681</v>
      </c>
      <c r="P50" s="30">
        <f t="shared" si="9"/>
        <v>40692.067697629995</v>
      </c>
    </row>
    <row r="51" spans="1:16" ht="16">
      <c r="A51" s="14">
        <v>44540</v>
      </c>
      <c r="B51" s="15">
        <v>787</v>
      </c>
      <c r="C51" s="16" t="s">
        <v>54</v>
      </c>
      <c r="D51" s="15">
        <v>66880</v>
      </c>
      <c r="E51" s="17">
        <v>0.10299999999999999</v>
      </c>
      <c r="F51" s="18">
        <f t="shared" si="10"/>
        <v>59991.360000000001</v>
      </c>
      <c r="G51" s="19">
        <v>0</v>
      </c>
      <c r="H51" s="20">
        <v>3.1E-2</v>
      </c>
      <c r="I51" s="31">
        <f t="shared" si="11"/>
        <v>0</v>
      </c>
      <c r="J51" s="21">
        <v>0</v>
      </c>
      <c r="K51" s="32">
        <v>0</v>
      </c>
      <c r="L51" s="18">
        <f t="shared" si="12"/>
        <v>1859.73216</v>
      </c>
      <c r="M51" s="27">
        <v>32.78</v>
      </c>
      <c r="N51" s="28">
        <v>0.4</v>
      </c>
      <c r="O51" s="33">
        <v>0.39</v>
      </c>
      <c r="P51" s="30">
        <f t="shared" si="9"/>
        <v>53759.235593562466</v>
      </c>
    </row>
    <row r="52" spans="1:16" ht="16">
      <c r="A52" s="14">
        <v>44545</v>
      </c>
      <c r="B52" s="15">
        <v>1485</v>
      </c>
      <c r="C52" s="16" t="s">
        <v>55</v>
      </c>
      <c r="D52" s="15">
        <v>73920</v>
      </c>
      <c r="E52" s="17">
        <v>9.7000000000000003E-2</v>
      </c>
      <c r="F52" s="18">
        <f t="shared" si="10"/>
        <v>66749.759999999995</v>
      </c>
      <c r="G52" s="19">
        <v>0</v>
      </c>
      <c r="H52" s="20">
        <v>3.1E-2</v>
      </c>
      <c r="I52" s="31">
        <f t="shared" si="11"/>
        <v>0</v>
      </c>
      <c r="J52" s="21">
        <v>0</v>
      </c>
      <c r="K52" s="32">
        <v>0</v>
      </c>
      <c r="L52" s="18">
        <f t="shared" si="12"/>
        <v>2069.2425599999997</v>
      </c>
      <c r="M52" s="28">
        <v>32.78</v>
      </c>
      <c r="N52" s="28">
        <v>0.4</v>
      </c>
      <c r="O52" s="33">
        <f>F52*G52*J52*K52/100</f>
        <v>0</v>
      </c>
      <c r="P52" s="30">
        <f t="shared" si="9"/>
        <v>59815.547999807837</v>
      </c>
    </row>
    <row r="53" spans="1:16" ht="16">
      <c r="A53" s="14">
        <v>44559</v>
      </c>
      <c r="B53" s="15">
        <v>1722</v>
      </c>
      <c r="C53" s="16" t="s">
        <v>56</v>
      </c>
      <c r="D53" s="15">
        <v>70880</v>
      </c>
      <c r="E53" s="17">
        <v>7.9000000000000001E-2</v>
      </c>
      <c r="F53" s="18">
        <f t="shared" si="10"/>
        <v>65280.480000000003</v>
      </c>
      <c r="G53" s="19">
        <v>0</v>
      </c>
      <c r="H53" s="20">
        <v>3.1E-2</v>
      </c>
      <c r="I53" s="31">
        <f t="shared" si="11"/>
        <v>0</v>
      </c>
      <c r="J53" s="21">
        <v>0</v>
      </c>
      <c r="K53" s="32">
        <v>0</v>
      </c>
      <c r="L53" s="18">
        <f t="shared" si="12"/>
        <v>2023.69488</v>
      </c>
      <c r="M53" s="28">
        <v>32.78</v>
      </c>
      <c r="N53" s="28">
        <v>0.4</v>
      </c>
      <c r="O53" s="33">
        <v>979</v>
      </c>
      <c r="P53" s="30">
        <f t="shared" si="9"/>
        <v>58498.902241603508</v>
      </c>
    </row>
    <row r="54" spans="1:16" ht="16">
      <c r="A54" s="14">
        <v>44560</v>
      </c>
      <c r="B54" s="15">
        <v>1239</v>
      </c>
      <c r="C54" s="16" t="s">
        <v>57</v>
      </c>
      <c r="D54" s="15">
        <v>70140</v>
      </c>
      <c r="E54" s="17">
        <v>7.2999999999999995E-2</v>
      </c>
      <c r="F54" s="18">
        <f t="shared" si="10"/>
        <v>65019.780000000006</v>
      </c>
      <c r="G54" s="19">
        <v>0</v>
      </c>
      <c r="H54" s="20">
        <v>3.1E-2</v>
      </c>
      <c r="I54" s="31">
        <f t="shared" si="11"/>
        <v>0</v>
      </c>
      <c r="J54" s="21">
        <v>0</v>
      </c>
      <c r="K54" s="32">
        <v>0</v>
      </c>
      <c r="L54" s="18">
        <f t="shared" si="12"/>
        <v>2015.6131800000003</v>
      </c>
      <c r="M54" s="28">
        <v>32.78</v>
      </c>
      <c r="N54" s="28">
        <v>0.4</v>
      </c>
      <c r="O54" s="33">
        <v>975</v>
      </c>
      <c r="P54" s="30">
        <f t="shared" si="9"/>
        <v>58265.284722026663</v>
      </c>
    </row>
    <row r="55" spans="1:16" ht="16">
      <c r="A55" s="14">
        <v>44560</v>
      </c>
      <c r="B55" s="15">
        <v>4183</v>
      </c>
      <c r="C55" s="16" t="s">
        <v>58</v>
      </c>
      <c r="D55" s="15">
        <v>63860</v>
      </c>
      <c r="E55" s="17">
        <v>0.05</v>
      </c>
      <c r="F55" s="18">
        <f t="shared" si="10"/>
        <v>60667</v>
      </c>
      <c r="G55" s="19">
        <v>0</v>
      </c>
      <c r="H55" s="20">
        <v>3.1E-2</v>
      </c>
      <c r="I55" s="31">
        <f t="shared" si="11"/>
        <v>0</v>
      </c>
      <c r="J55" s="21">
        <v>0</v>
      </c>
      <c r="K55" s="32">
        <v>0</v>
      </c>
      <c r="L55" s="18">
        <f t="shared" si="12"/>
        <v>1880.6769999999999</v>
      </c>
      <c r="M55" s="28">
        <v>32.78</v>
      </c>
      <c r="N55" s="28">
        <v>0.4</v>
      </c>
      <c r="O55" s="33">
        <v>910</v>
      </c>
      <c r="P55" s="30">
        <f t="shared" si="9"/>
        <v>54364.687610926878</v>
      </c>
    </row>
    <row r="56" spans="1:16" ht="16">
      <c r="A56" s="14">
        <v>44926</v>
      </c>
      <c r="B56" s="15">
        <v>741</v>
      </c>
      <c r="C56" s="16" t="s">
        <v>59</v>
      </c>
      <c r="D56" s="15">
        <v>64560</v>
      </c>
      <c r="E56" s="17">
        <v>7.8E-2</v>
      </c>
      <c r="F56" s="18">
        <f t="shared" si="10"/>
        <v>59524.32</v>
      </c>
      <c r="G56" s="19">
        <v>0</v>
      </c>
      <c r="H56" s="20">
        <v>3.1E-2</v>
      </c>
      <c r="I56" s="31">
        <f t="shared" si="11"/>
        <v>0</v>
      </c>
      <c r="J56" s="21">
        <v>0</v>
      </c>
      <c r="K56" s="32">
        <v>0</v>
      </c>
      <c r="L56" s="18">
        <f t="shared" si="12"/>
        <v>1845.2539199999999</v>
      </c>
      <c r="M56" s="28">
        <v>32.78</v>
      </c>
      <c r="N56" s="28">
        <v>0.4</v>
      </c>
      <c r="O56" s="33">
        <v>892</v>
      </c>
      <c r="P56" s="30">
        <f t="shared" si="9"/>
        <v>53340.713436511563</v>
      </c>
    </row>
    <row r="57" spans="1:16" ht="16">
      <c r="A57" s="14">
        <v>44544</v>
      </c>
      <c r="B57" s="15">
        <v>3566</v>
      </c>
      <c r="C57" s="16" t="s">
        <v>60</v>
      </c>
      <c r="D57" s="15">
        <v>64040</v>
      </c>
      <c r="E57" s="17">
        <v>0.11</v>
      </c>
      <c r="F57" s="18">
        <f t="shared" si="10"/>
        <v>56995.6</v>
      </c>
      <c r="G57" s="19">
        <v>0</v>
      </c>
      <c r="H57" s="20">
        <v>0.03</v>
      </c>
      <c r="I57" s="31">
        <f t="shared" si="11"/>
        <v>0</v>
      </c>
      <c r="J57" s="21">
        <v>0</v>
      </c>
      <c r="K57" s="32">
        <v>0</v>
      </c>
      <c r="L57" s="18">
        <f t="shared" si="12"/>
        <v>1709.8679999999999</v>
      </c>
      <c r="M57" s="28">
        <v>32.78</v>
      </c>
      <c r="N57" s="28">
        <v>0.4</v>
      </c>
      <c r="O57" s="33">
        <f>F57*G57*J57*K57/100</f>
        <v>0</v>
      </c>
      <c r="P57" s="30">
        <f t="shared" si="9"/>
        <v>49427.115701377923</v>
      </c>
    </row>
    <row r="58" spans="1:16" ht="16">
      <c r="A58" s="14">
        <v>44544</v>
      </c>
      <c r="B58" s="15">
        <v>785</v>
      </c>
      <c r="C58" s="16" t="s">
        <v>61</v>
      </c>
      <c r="D58" s="15">
        <v>65200</v>
      </c>
      <c r="E58" s="17">
        <v>0.104</v>
      </c>
      <c r="F58" s="18">
        <f t="shared" si="10"/>
        <v>58419.200000000004</v>
      </c>
      <c r="G58" s="19">
        <v>0</v>
      </c>
      <c r="H58" s="20">
        <v>0.03</v>
      </c>
      <c r="I58" s="31">
        <f t="shared" si="11"/>
        <v>0</v>
      </c>
      <c r="J58" s="21">
        <v>0</v>
      </c>
      <c r="K58" s="32">
        <v>0</v>
      </c>
      <c r="L58" s="18">
        <f t="shared" si="12"/>
        <v>1752.576</v>
      </c>
      <c r="M58" s="28">
        <v>32.78</v>
      </c>
      <c r="N58" s="28">
        <v>0.4</v>
      </c>
      <c r="O58" s="33">
        <f>F58*G58*J58*K58/100</f>
        <v>0</v>
      </c>
      <c r="P58" s="30">
        <f t="shared" si="9"/>
        <v>50661.674893885443</v>
      </c>
    </row>
    <row r="59" spans="1:16" ht="16">
      <c r="A59" s="14">
        <v>44560</v>
      </c>
      <c r="B59" s="15">
        <v>1485</v>
      </c>
      <c r="C59" s="16" t="s">
        <v>62</v>
      </c>
      <c r="D59" s="15">
        <v>72200</v>
      </c>
      <c r="E59" s="17">
        <v>7.0000000000000007E-2</v>
      </c>
      <c r="F59" s="18">
        <f t="shared" si="10"/>
        <v>67146</v>
      </c>
      <c r="G59" s="19">
        <v>0</v>
      </c>
      <c r="H59" s="20">
        <v>0.03</v>
      </c>
      <c r="I59" s="31">
        <f t="shared" si="11"/>
        <v>0</v>
      </c>
      <c r="J59" s="21">
        <v>0</v>
      </c>
      <c r="K59" s="32">
        <v>0</v>
      </c>
      <c r="L59" s="18">
        <f t="shared" si="12"/>
        <v>2014.3799999999999</v>
      </c>
      <c r="M59" s="28">
        <v>32.78</v>
      </c>
      <c r="N59" s="28">
        <v>0.4</v>
      </c>
      <c r="O59" s="33">
        <v>1007</v>
      </c>
      <c r="P59" s="30">
        <f t="shared" si="9"/>
        <v>58229.637215587194</v>
      </c>
    </row>
    <row r="60" spans="1:16" ht="16">
      <c r="A60" s="7">
        <v>44898</v>
      </c>
      <c r="B60" s="8">
        <v>2958</v>
      </c>
      <c r="C60" s="9" t="s">
        <v>63</v>
      </c>
      <c r="D60" s="8">
        <v>73500</v>
      </c>
      <c r="E60" s="10">
        <v>0.13400000000000001</v>
      </c>
      <c r="F60" s="11">
        <v>63651</v>
      </c>
      <c r="G60" s="12">
        <v>0</v>
      </c>
      <c r="H60" s="13">
        <v>0.03</v>
      </c>
      <c r="I60" s="24">
        <v>0</v>
      </c>
      <c r="J60" s="25">
        <v>0</v>
      </c>
      <c r="K60" s="26">
        <v>0</v>
      </c>
      <c r="L60" s="11">
        <v>1909.53</v>
      </c>
      <c r="M60" s="27">
        <v>32.78</v>
      </c>
      <c r="N60" s="28">
        <v>0.4</v>
      </c>
      <c r="O60" s="29">
        <v>0</v>
      </c>
      <c r="P60" s="30">
        <f t="shared" si="9"/>
        <v>55198.740631003195</v>
      </c>
    </row>
    <row r="61" spans="1:16" ht="16">
      <c r="A61" s="14">
        <v>44559</v>
      </c>
      <c r="B61" s="15">
        <v>1719</v>
      </c>
      <c r="C61" s="16" t="s">
        <v>64</v>
      </c>
      <c r="D61" s="15">
        <v>73140</v>
      </c>
      <c r="E61" s="17">
        <v>8.2000000000000003E-2</v>
      </c>
      <c r="F61" s="18">
        <f>D61*(1-E61)</f>
        <v>67142.52</v>
      </c>
      <c r="G61" s="19">
        <v>0</v>
      </c>
      <c r="H61" s="20">
        <v>2.9000000000000001E-2</v>
      </c>
      <c r="I61" s="31">
        <f>F61*G61</f>
        <v>0</v>
      </c>
      <c r="J61" s="21">
        <v>0</v>
      </c>
      <c r="K61" s="32">
        <v>0</v>
      </c>
      <c r="L61" s="18">
        <f>F61*H61</f>
        <v>1947.1330800000003</v>
      </c>
      <c r="M61" s="28">
        <v>32.78</v>
      </c>
      <c r="N61" s="28">
        <v>0.4</v>
      </c>
      <c r="O61" s="33">
        <f>F61*G61*J61*K61/100</f>
        <v>0</v>
      </c>
      <c r="P61" s="30">
        <f t="shared" si="9"/>
        <v>56285.732016237722</v>
      </c>
    </row>
    <row r="62" spans="1:16" ht="16">
      <c r="A62" s="14">
        <v>44559</v>
      </c>
      <c r="B62" s="15">
        <v>743</v>
      </c>
      <c r="C62" s="16" t="s">
        <v>65</v>
      </c>
      <c r="D62" s="15">
        <v>66020</v>
      </c>
      <c r="E62" s="17">
        <v>7.1999999999999995E-2</v>
      </c>
      <c r="F62" s="18">
        <f>D62*(1-E62)</f>
        <v>61266.560000000005</v>
      </c>
      <c r="G62" s="19">
        <v>0</v>
      </c>
      <c r="H62" s="20">
        <v>2.8000000000000001E-2</v>
      </c>
      <c r="I62" s="31">
        <f>F62*G62</f>
        <v>0</v>
      </c>
      <c r="J62" s="21">
        <v>0</v>
      </c>
      <c r="K62" s="32">
        <v>0</v>
      </c>
      <c r="L62" s="18">
        <f>F62*H62</f>
        <v>1715.4636800000001</v>
      </c>
      <c r="M62" s="28">
        <v>32.78</v>
      </c>
      <c r="N62" s="28">
        <v>0.4</v>
      </c>
      <c r="O62" s="33">
        <v>918</v>
      </c>
      <c r="P62" s="30">
        <f t="shared" si="9"/>
        <v>49588.869896899385</v>
      </c>
    </row>
    <row r="63" spans="1:16" ht="16">
      <c r="A63" s="14">
        <v>44560</v>
      </c>
      <c r="B63" s="15">
        <v>4182</v>
      </c>
      <c r="C63" s="16" t="s">
        <v>66</v>
      </c>
      <c r="D63" s="15">
        <v>65300</v>
      </c>
      <c r="E63" s="17">
        <v>6.3E-2</v>
      </c>
      <c r="F63" s="18">
        <f>D63*(1-E63)</f>
        <v>61186.100000000006</v>
      </c>
      <c r="G63" s="19">
        <v>0</v>
      </c>
      <c r="H63" s="20">
        <v>2.8000000000000001E-2</v>
      </c>
      <c r="I63" s="31">
        <f>F63*G63</f>
        <v>0</v>
      </c>
      <c r="J63" s="21">
        <v>0</v>
      </c>
      <c r="K63" s="32">
        <v>0</v>
      </c>
      <c r="L63" s="18">
        <f>F63*H63</f>
        <v>1713.2108000000003</v>
      </c>
      <c r="M63" s="28">
        <v>32.78</v>
      </c>
      <c r="N63" s="28">
        <v>0.4</v>
      </c>
      <c r="O63" s="33">
        <v>917</v>
      </c>
      <c r="P63" s="30">
        <f t="shared" si="9"/>
        <v>49523.745945564362</v>
      </c>
    </row>
    <row r="64" spans="1:16" ht="16">
      <c r="A64" s="14">
        <v>44560</v>
      </c>
      <c r="B64" s="15">
        <v>487</v>
      </c>
      <c r="C64" s="16" t="s">
        <v>67</v>
      </c>
      <c r="D64" s="15">
        <v>72900</v>
      </c>
      <c r="E64" s="17">
        <v>0.05</v>
      </c>
      <c r="F64" s="18">
        <f>D64*(1-E64)</f>
        <v>69255</v>
      </c>
      <c r="G64" s="19">
        <v>0</v>
      </c>
      <c r="H64" s="20">
        <v>2.8000000000000001E-2</v>
      </c>
      <c r="I64" s="31">
        <f>F64*G64</f>
        <v>0</v>
      </c>
      <c r="J64" s="21">
        <v>0</v>
      </c>
      <c r="K64" s="32">
        <v>0</v>
      </c>
      <c r="L64" s="18">
        <f>F64*H64</f>
        <v>1939.14</v>
      </c>
      <c r="M64" s="28">
        <v>32.78</v>
      </c>
      <c r="N64" s="28">
        <v>0.4</v>
      </c>
      <c r="O64" s="33">
        <f>F64*G64*J64*K64/100</f>
        <v>0</v>
      </c>
      <c r="P64" s="30">
        <f t="shared" si="9"/>
        <v>56054.676233001599</v>
      </c>
    </row>
    <row r="65" spans="1:16" ht="16">
      <c r="A65" s="7">
        <v>44913</v>
      </c>
      <c r="B65" s="8">
        <v>2966</v>
      </c>
      <c r="C65" s="9" t="s">
        <v>68</v>
      </c>
      <c r="D65" s="8">
        <v>72960</v>
      </c>
      <c r="E65" s="10">
        <v>0.13700000000000001</v>
      </c>
      <c r="F65" s="11">
        <v>62964.480000000003</v>
      </c>
      <c r="G65" s="12">
        <v>0</v>
      </c>
      <c r="H65" s="13">
        <v>2.8000000000000001E-2</v>
      </c>
      <c r="I65" s="24">
        <v>0</v>
      </c>
      <c r="J65" s="25">
        <v>0</v>
      </c>
      <c r="K65" s="26">
        <v>0</v>
      </c>
      <c r="L65" s="11">
        <v>1763.0054399999999</v>
      </c>
      <c r="M65" s="27">
        <v>32.78</v>
      </c>
      <c r="N65" s="28">
        <v>0.4</v>
      </c>
      <c r="O65" s="29">
        <v>0</v>
      </c>
      <c r="P65" s="30">
        <f t="shared" si="9"/>
        <v>50963.158480677273</v>
      </c>
    </row>
    <row r="66" spans="1:16" ht="16">
      <c r="A66" s="14">
        <v>44545</v>
      </c>
      <c r="B66" s="15">
        <v>1239</v>
      </c>
      <c r="C66" s="16" t="s">
        <v>69</v>
      </c>
      <c r="D66" s="15">
        <v>74560</v>
      </c>
      <c r="E66" s="17">
        <v>0.108</v>
      </c>
      <c r="F66" s="18">
        <f>D66*(1-E66)</f>
        <v>66507.520000000004</v>
      </c>
      <c r="G66" s="19">
        <v>0</v>
      </c>
      <c r="H66" s="20">
        <v>2.7E-2</v>
      </c>
      <c r="I66" s="31">
        <f>F66*G66</f>
        <v>0</v>
      </c>
      <c r="J66" s="21">
        <v>0</v>
      </c>
      <c r="K66" s="32">
        <v>0</v>
      </c>
      <c r="L66" s="18">
        <f>F66*H66</f>
        <v>1795.7030400000001</v>
      </c>
      <c r="M66" s="28">
        <v>32.78</v>
      </c>
      <c r="N66" s="28">
        <v>0.4</v>
      </c>
      <c r="O66" s="33">
        <f>F66*G66*J66*K66/100</f>
        <v>0</v>
      </c>
      <c r="P66" s="30">
        <f t="shared" si="9"/>
        <v>51908.347266219425</v>
      </c>
    </row>
    <row r="67" spans="1:16" ht="16">
      <c r="A67" s="7">
        <v>44555</v>
      </c>
      <c r="B67" s="8">
        <v>786</v>
      </c>
      <c r="C67" s="9" t="s">
        <v>70</v>
      </c>
      <c r="D67" s="8">
        <v>69140</v>
      </c>
      <c r="E67" s="10">
        <v>0.13600000000000001</v>
      </c>
      <c r="F67" s="11">
        <f>D67*(1-E67)</f>
        <v>59736.959999999999</v>
      </c>
      <c r="G67" s="12">
        <v>0</v>
      </c>
      <c r="H67" s="13">
        <v>2.5000000000000001E-2</v>
      </c>
      <c r="I67" s="24">
        <f>F67*G67</f>
        <v>0</v>
      </c>
      <c r="J67" s="25">
        <v>0</v>
      </c>
      <c r="K67" s="26">
        <v>0</v>
      </c>
      <c r="L67" s="11">
        <f>F67*H67</f>
        <v>1493.424</v>
      </c>
      <c r="M67" s="27">
        <v>32.78</v>
      </c>
      <c r="N67" s="28">
        <v>0.4</v>
      </c>
      <c r="O67" s="29">
        <f>F67*G67*J67*K67/100</f>
        <v>0</v>
      </c>
      <c r="P67" s="30">
        <f>L67*N67*M67*2.20462</f>
        <v>43170.373876354555</v>
      </c>
    </row>
    <row r="68" spans="1:16" ht="16">
      <c r="F68" s="1">
        <f>SUM(F33:F67)</f>
        <v>2165417.7000000002</v>
      </c>
      <c r="H68" s="38">
        <f>L68/F68</f>
        <v>3.1537865253433557E-2</v>
      </c>
      <c r="L68">
        <f>SUM(L33:L67)</f>
        <v>68292.651640000011</v>
      </c>
      <c r="P68" s="34">
        <f>SUM(P33:P67)</f>
        <v>1974134.1402752588</v>
      </c>
    </row>
    <row r="72" spans="1:16" ht="16">
      <c r="A72" s="14">
        <v>44534</v>
      </c>
      <c r="B72" s="15">
        <v>252</v>
      </c>
      <c r="C72" s="16" t="s">
        <v>71</v>
      </c>
      <c r="D72" s="15">
        <v>67360</v>
      </c>
      <c r="E72" s="17">
        <v>0.105</v>
      </c>
      <c r="F72" s="18">
        <f>D72*(1-E72)</f>
        <v>60287.200000000004</v>
      </c>
      <c r="G72" s="19">
        <v>0</v>
      </c>
      <c r="H72" s="20">
        <v>2.7E-2</v>
      </c>
      <c r="I72" s="31">
        <f>F72*G72</f>
        <v>0</v>
      </c>
      <c r="J72" s="21">
        <v>0</v>
      </c>
      <c r="K72" s="32">
        <v>0</v>
      </c>
      <c r="L72" s="18">
        <f>F72*H72</f>
        <v>1627.7544</v>
      </c>
      <c r="M72" s="27">
        <v>32.78</v>
      </c>
      <c r="N72" s="28">
        <v>0.38</v>
      </c>
      <c r="O72" s="33">
        <f>F72*G72*J72*K72/100</f>
        <v>0</v>
      </c>
      <c r="P72" s="30">
        <f>L72*N72*M72*2.20462</f>
        <v>44700.786732727698</v>
      </c>
    </row>
    <row r="73" spans="1:16" ht="16">
      <c r="A73" s="14">
        <v>44544</v>
      </c>
      <c r="B73" s="15">
        <v>2234</v>
      </c>
      <c r="C73" s="16" t="s">
        <v>72</v>
      </c>
      <c r="D73" s="15">
        <v>64760</v>
      </c>
      <c r="E73" s="17">
        <v>9.0999999999999998E-2</v>
      </c>
      <c r="F73" s="18">
        <f>D73*(1-E73)</f>
        <v>58866.840000000004</v>
      </c>
      <c r="G73" s="19">
        <v>0</v>
      </c>
      <c r="H73" s="20">
        <v>2.5999999999999999E-2</v>
      </c>
      <c r="I73" s="31">
        <f>F73*G73</f>
        <v>0</v>
      </c>
      <c r="J73" s="21">
        <v>0</v>
      </c>
      <c r="K73" s="32">
        <v>0</v>
      </c>
      <c r="L73" s="18">
        <f>F73*H73</f>
        <v>1530.53784</v>
      </c>
      <c r="M73" s="28">
        <v>32.78</v>
      </c>
      <c r="N73" s="28">
        <v>0.38</v>
      </c>
      <c r="O73" s="33">
        <f>F73*G73*J73*K73/100</f>
        <v>0</v>
      </c>
      <c r="P73" s="30">
        <f>L73*N73*M73*2.20462</f>
        <v>42031.061671349009</v>
      </c>
    </row>
    <row r="74" spans="1:16" ht="16">
      <c r="A74" s="7">
        <v>44898</v>
      </c>
      <c r="B74" s="8">
        <v>9816</v>
      </c>
      <c r="C74" s="9" t="s">
        <v>73</v>
      </c>
      <c r="D74" s="8">
        <v>73120</v>
      </c>
      <c r="E74" s="10">
        <v>0.13200000000000001</v>
      </c>
      <c r="F74" s="11">
        <v>63468.160000000003</v>
      </c>
      <c r="G74" s="12">
        <v>0</v>
      </c>
      <c r="H74" s="13">
        <v>2.5999999999999999E-2</v>
      </c>
      <c r="I74" s="24">
        <v>0</v>
      </c>
      <c r="J74" s="25">
        <v>0</v>
      </c>
      <c r="K74" s="26">
        <v>0</v>
      </c>
      <c r="L74" s="11">
        <v>1650.1721600000001</v>
      </c>
      <c r="M74" s="27">
        <v>32.78</v>
      </c>
      <c r="N74" s="27">
        <v>0.38</v>
      </c>
      <c r="O74" s="29">
        <v>0</v>
      </c>
      <c r="P74" s="30">
        <f>L74*N74*M74*2.20462</f>
        <v>45316.414931174273</v>
      </c>
    </row>
    <row r="75" spans="1:16" ht="16">
      <c r="A75" s="7">
        <v>44550</v>
      </c>
      <c r="B75" s="8">
        <v>4305</v>
      </c>
      <c r="C75" s="9" t="s">
        <v>74</v>
      </c>
      <c r="D75" s="8">
        <v>44320</v>
      </c>
      <c r="E75" s="10">
        <v>0.30599999999999999</v>
      </c>
      <c r="F75" s="11">
        <f>D75*(1-E75)</f>
        <v>30758.079999999998</v>
      </c>
      <c r="G75" s="12">
        <v>0</v>
      </c>
      <c r="H75" s="13">
        <v>2.5000000000000001E-2</v>
      </c>
      <c r="I75" s="24">
        <f>F75*G75</f>
        <v>0</v>
      </c>
      <c r="J75" s="25">
        <v>0</v>
      </c>
      <c r="K75" s="26">
        <v>0</v>
      </c>
      <c r="L75" s="11">
        <f>F75*H75</f>
        <v>768.952</v>
      </c>
      <c r="M75" s="27">
        <v>32.78</v>
      </c>
      <c r="N75" s="28">
        <v>0.38</v>
      </c>
      <c r="O75" s="29">
        <v>615</v>
      </c>
      <c r="P75" s="30">
        <f t="shared" ref="P75:P101" si="13">L75*N75*M75*2.20462</f>
        <v>21116.674210620735</v>
      </c>
    </row>
    <row r="76" spans="1:16" ht="16">
      <c r="A76" s="14">
        <v>44540</v>
      </c>
      <c r="B76" s="15">
        <v>1719</v>
      </c>
      <c r="C76" s="16" t="s">
        <v>75</v>
      </c>
      <c r="D76" s="15">
        <v>70700</v>
      </c>
      <c r="E76" s="17">
        <v>9.1999999999999998E-2</v>
      </c>
      <c r="F76" s="18">
        <f>D76*(1-E76)</f>
        <v>64195.6</v>
      </c>
      <c r="G76" s="19">
        <v>0</v>
      </c>
      <c r="H76" s="20">
        <v>2.5000000000000001E-2</v>
      </c>
      <c r="I76" s="31">
        <f>F76*G76</f>
        <v>0</v>
      </c>
      <c r="J76" s="21">
        <v>0</v>
      </c>
      <c r="K76" s="32">
        <v>0</v>
      </c>
      <c r="L76" s="18">
        <f>F76*H76</f>
        <v>1604.89</v>
      </c>
      <c r="M76" s="27">
        <v>32.78</v>
      </c>
      <c r="N76" s="27">
        <v>0.38</v>
      </c>
      <c r="O76" s="33">
        <f>F76*G76*J76*K76/100</f>
        <v>0</v>
      </c>
      <c r="P76" s="30">
        <f t="shared" si="13"/>
        <v>44072.893072497522</v>
      </c>
    </row>
    <row r="77" spans="1:16" ht="16">
      <c r="A77" s="14">
        <v>44559</v>
      </c>
      <c r="B77" s="15">
        <v>4237</v>
      </c>
      <c r="C77" s="16" t="s">
        <v>76</v>
      </c>
      <c r="D77" s="15">
        <v>61460</v>
      </c>
      <c r="E77" s="17">
        <v>8.4000000000000005E-2</v>
      </c>
      <c r="F77" s="18">
        <f>D77*(1-E77)</f>
        <v>56297.36</v>
      </c>
      <c r="G77" s="19">
        <v>0</v>
      </c>
      <c r="H77" s="20">
        <v>2.5000000000000001E-2</v>
      </c>
      <c r="I77" s="31">
        <f>F77*G77</f>
        <v>0</v>
      </c>
      <c r="J77" s="21">
        <v>0</v>
      </c>
      <c r="K77" s="32">
        <v>0</v>
      </c>
      <c r="L77" s="18">
        <f>F77*H77</f>
        <v>1407.4340000000002</v>
      </c>
      <c r="M77" s="28">
        <v>32.78</v>
      </c>
      <c r="N77" s="28">
        <v>0.38</v>
      </c>
      <c r="O77" s="33">
        <f>F77*G77*J77*K77/100</f>
        <v>0</v>
      </c>
      <c r="P77" s="30">
        <f t="shared" si="13"/>
        <v>38650.42974197452</v>
      </c>
    </row>
    <row r="78" spans="1:16" ht="16">
      <c r="A78" s="7">
        <v>44897</v>
      </c>
      <c r="B78" s="8">
        <v>450</v>
      </c>
      <c r="C78" s="9" t="s">
        <v>77</v>
      </c>
      <c r="D78" s="8">
        <v>66660</v>
      </c>
      <c r="E78" s="10">
        <v>0.161</v>
      </c>
      <c r="F78" s="11">
        <v>55927.74</v>
      </c>
      <c r="G78" s="12">
        <v>0</v>
      </c>
      <c r="H78" s="13">
        <v>2.5000000000000001E-2</v>
      </c>
      <c r="I78" s="24">
        <v>0</v>
      </c>
      <c r="J78" s="25">
        <v>0</v>
      </c>
      <c r="K78" s="26">
        <v>0</v>
      </c>
      <c r="L78" s="11">
        <v>1398.1935000000001</v>
      </c>
      <c r="M78" s="27">
        <v>32.78</v>
      </c>
      <c r="N78" s="28">
        <v>0.38</v>
      </c>
      <c r="O78" s="29">
        <v>0</v>
      </c>
      <c r="P78" s="30">
        <f t="shared" si="13"/>
        <v>38396.670563191903</v>
      </c>
    </row>
    <row r="79" spans="1:16" ht="16">
      <c r="A79" s="14">
        <v>44559</v>
      </c>
      <c r="B79" s="15">
        <v>4183</v>
      </c>
      <c r="C79" s="16" t="s">
        <v>78</v>
      </c>
      <c r="D79" s="15">
        <v>60800</v>
      </c>
      <c r="E79" s="17">
        <v>6.7000000000000004E-2</v>
      </c>
      <c r="F79" s="18">
        <f>D79*(1-E79)</f>
        <v>56726.400000000001</v>
      </c>
      <c r="G79" s="19">
        <v>0</v>
      </c>
      <c r="H79" s="20">
        <v>2.4E-2</v>
      </c>
      <c r="I79" s="31">
        <f>F79*G79</f>
        <v>0</v>
      </c>
      <c r="J79" s="21">
        <v>0</v>
      </c>
      <c r="K79" s="32">
        <v>0</v>
      </c>
      <c r="L79" s="18">
        <f>F79*H79</f>
        <v>1361.4336000000001</v>
      </c>
      <c r="M79" s="28">
        <v>32.78</v>
      </c>
      <c r="N79" s="27">
        <v>0.38</v>
      </c>
      <c r="O79" s="33">
        <v>850</v>
      </c>
      <c r="P79" s="30">
        <f t="shared" si="13"/>
        <v>37387.183843195082</v>
      </c>
    </row>
    <row r="80" spans="1:16" ht="16">
      <c r="A80" s="7">
        <v>44926</v>
      </c>
      <c r="B80" s="8">
        <v>2968</v>
      </c>
      <c r="C80" s="9" t="s">
        <v>79</v>
      </c>
      <c r="D80" s="8">
        <v>70120</v>
      </c>
      <c r="E80" s="10">
        <v>0.16900000000000001</v>
      </c>
      <c r="F80" s="11">
        <v>58269.72</v>
      </c>
      <c r="G80" s="12">
        <v>0</v>
      </c>
      <c r="H80" s="13">
        <v>2.4E-2</v>
      </c>
      <c r="I80" s="24">
        <v>0</v>
      </c>
      <c r="J80" s="25">
        <v>0</v>
      </c>
      <c r="K80" s="26">
        <v>0</v>
      </c>
      <c r="L80" s="11">
        <v>1398.4732799999999</v>
      </c>
      <c r="M80" s="27">
        <v>32.78</v>
      </c>
      <c r="N80" s="28">
        <v>0.38</v>
      </c>
      <c r="O80" s="29">
        <v>0</v>
      </c>
      <c r="P80" s="30">
        <f t="shared" si="13"/>
        <v>38404.353777632663</v>
      </c>
    </row>
    <row r="81" spans="1:16" ht="16">
      <c r="A81" s="7">
        <v>44543</v>
      </c>
      <c r="B81" s="8">
        <v>786</v>
      </c>
      <c r="C81" s="9" t="s">
        <v>80</v>
      </c>
      <c r="D81" s="8">
        <v>68920</v>
      </c>
      <c r="E81" s="10">
        <v>0.13100000000000001</v>
      </c>
      <c r="F81" s="11">
        <f t="shared" ref="F81:F101" si="14">D81*(1-E81)</f>
        <v>59891.48</v>
      </c>
      <c r="G81" s="12">
        <v>0</v>
      </c>
      <c r="H81" s="13">
        <v>2.3E-2</v>
      </c>
      <c r="I81" s="24">
        <f t="shared" ref="I81:I101" si="15">F81*G81</f>
        <v>0</v>
      </c>
      <c r="J81" s="25">
        <v>0</v>
      </c>
      <c r="K81" s="26">
        <v>0</v>
      </c>
      <c r="L81" s="11">
        <f t="shared" ref="L81:L101" si="16">F81*H81</f>
        <v>1377.50404</v>
      </c>
      <c r="M81" s="27">
        <v>32.78</v>
      </c>
      <c r="N81" s="28">
        <v>0.38</v>
      </c>
      <c r="O81" s="29">
        <f>F81*G81*J81*K81/100</f>
        <v>0</v>
      </c>
      <c r="P81" s="30">
        <f t="shared" si="13"/>
        <v>37828.504297399413</v>
      </c>
    </row>
    <row r="82" spans="1:16" ht="16">
      <c r="A82" s="14">
        <v>44534</v>
      </c>
      <c r="B82" s="15">
        <v>2729</v>
      </c>
      <c r="C82" s="16" t="s">
        <v>81</v>
      </c>
      <c r="D82" s="15">
        <v>67480</v>
      </c>
      <c r="E82" s="17">
        <v>0.11899999999999999</v>
      </c>
      <c r="F82" s="18">
        <f t="shared" si="14"/>
        <v>59449.88</v>
      </c>
      <c r="G82" s="19">
        <v>0</v>
      </c>
      <c r="H82" s="20">
        <v>2.3E-2</v>
      </c>
      <c r="I82" s="31">
        <f t="shared" si="15"/>
        <v>0</v>
      </c>
      <c r="J82" s="21">
        <v>0</v>
      </c>
      <c r="K82" s="32">
        <v>0</v>
      </c>
      <c r="L82" s="18">
        <f t="shared" si="16"/>
        <v>1367.3472399999998</v>
      </c>
      <c r="M82" s="27">
        <v>32.78</v>
      </c>
      <c r="N82" s="27">
        <v>0.38</v>
      </c>
      <c r="O82" s="33">
        <f>F82*G82*J82*K82/100</f>
        <v>0</v>
      </c>
      <c r="P82" s="30">
        <f t="shared" si="13"/>
        <v>37549.582028359946</v>
      </c>
    </row>
    <row r="83" spans="1:16" ht="16">
      <c r="A83" s="7">
        <v>44556</v>
      </c>
      <c r="B83" s="8">
        <v>4305</v>
      </c>
      <c r="C83" s="9" t="s">
        <v>82</v>
      </c>
      <c r="D83" s="8">
        <v>47580</v>
      </c>
      <c r="E83" s="10">
        <v>0.31</v>
      </c>
      <c r="F83" s="11">
        <f t="shared" si="14"/>
        <v>32830.199999999997</v>
      </c>
      <c r="G83" s="12">
        <v>0</v>
      </c>
      <c r="H83" s="13">
        <v>2.1999999999999999E-2</v>
      </c>
      <c r="I83" s="24">
        <f t="shared" si="15"/>
        <v>0</v>
      </c>
      <c r="J83" s="25">
        <v>0</v>
      </c>
      <c r="K83" s="26">
        <v>0</v>
      </c>
      <c r="L83" s="11">
        <f t="shared" si="16"/>
        <v>722.26439999999991</v>
      </c>
      <c r="M83" s="27">
        <v>32.78</v>
      </c>
      <c r="N83" s="28">
        <v>0.38</v>
      </c>
      <c r="O83" s="29">
        <f>F83*20/1000</f>
        <v>656.60400000000004</v>
      </c>
      <c r="P83" s="30">
        <f t="shared" si="13"/>
        <v>19834.556680689377</v>
      </c>
    </row>
    <row r="84" spans="1:16" ht="16">
      <c r="A84" s="14">
        <v>44545</v>
      </c>
      <c r="B84" s="15">
        <v>1818</v>
      </c>
      <c r="C84" s="16" t="s">
        <v>83</v>
      </c>
      <c r="D84" s="15">
        <v>72920</v>
      </c>
      <c r="E84" s="17">
        <v>0.10100000000000001</v>
      </c>
      <c r="F84" s="18">
        <f t="shared" si="14"/>
        <v>65555.08</v>
      </c>
      <c r="G84" s="19">
        <v>0</v>
      </c>
      <c r="H84" s="20">
        <v>2.1999999999999999E-2</v>
      </c>
      <c r="I84" s="31">
        <f t="shared" si="15"/>
        <v>0</v>
      </c>
      <c r="J84" s="21">
        <v>0</v>
      </c>
      <c r="K84" s="32">
        <v>0</v>
      </c>
      <c r="L84" s="18">
        <f t="shared" si="16"/>
        <v>1442.2117599999999</v>
      </c>
      <c r="M84" s="28">
        <v>32.78</v>
      </c>
      <c r="N84" s="28">
        <v>0.38</v>
      </c>
      <c r="O84" s="33">
        <f t="shared" ref="O84:O89" si="17">F84*G84*J84*K84/100</f>
        <v>0</v>
      </c>
      <c r="P84" s="30">
        <f t="shared" si="13"/>
        <v>39605.483669521556</v>
      </c>
    </row>
    <row r="85" spans="1:16" ht="16">
      <c r="A85" s="14">
        <v>44559</v>
      </c>
      <c r="B85" s="15">
        <v>5795</v>
      </c>
      <c r="C85" s="16" t="s">
        <v>84</v>
      </c>
      <c r="D85" s="15">
        <v>66460</v>
      </c>
      <c r="E85" s="17">
        <v>8.8999999999999996E-2</v>
      </c>
      <c r="F85" s="18">
        <f t="shared" si="14"/>
        <v>60545.060000000005</v>
      </c>
      <c r="G85" s="19">
        <v>0</v>
      </c>
      <c r="H85" s="20">
        <v>2.1999999999999999E-2</v>
      </c>
      <c r="I85" s="31">
        <f t="shared" si="15"/>
        <v>0</v>
      </c>
      <c r="J85" s="21">
        <v>0</v>
      </c>
      <c r="K85" s="32">
        <v>0</v>
      </c>
      <c r="L85" s="18">
        <f t="shared" si="16"/>
        <v>1331.9913200000001</v>
      </c>
      <c r="M85" s="28">
        <v>32.78</v>
      </c>
      <c r="N85" s="27">
        <v>0.38</v>
      </c>
      <c r="O85" s="33">
        <f t="shared" si="17"/>
        <v>0</v>
      </c>
      <c r="P85" s="30">
        <f t="shared" si="13"/>
        <v>36578.650885640032</v>
      </c>
    </row>
    <row r="86" spans="1:16" ht="16">
      <c r="A86" s="14">
        <v>44547</v>
      </c>
      <c r="B86" s="15">
        <v>1239</v>
      </c>
      <c r="C86" s="16" t="s">
        <v>85</v>
      </c>
      <c r="D86" s="15">
        <v>70500</v>
      </c>
      <c r="E86" s="17">
        <v>0.10100000000000001</v>
      </c>
      <c r="F86" s="18">
        <f t="shared" si="14"/>
        <v>63379.5</v>
      </c>
      <c r="G86" s="19">
        <v>0</v>
      </c>
      <c r="H86" s="20">
        <v>1.9E-2</v>
      </c>
      <c r="I86" s="31">
        <f t="shared" si="15"/>
        <v>0</v>
      </c>
      <c r="J86" s="21">
        <v>0</v>
      </c>
      <c r="K86" s="32">
        <v>0</v>
      </c>
      <c r="L86" s="18">
        <f t="shared" si="16"/>
        <v>1204.2104999999999</v>
      </c>
      <c r="M86" s="28">
        <v>32.78</v>
      </c>
      <c r="N86" s="28">
        <v>0.38</v>
      </c>
      <c r="O86" s="33">
        <f t="shared" si="17"/>
        <v>0</v>
      </c>
      <c r="P86" s="30">
        <f t="shared" si="13"/>
        <v>33069.581468685559</v>
      </c>
    </row>
    <row r="87" spans="1:16" ht="16">
      <c r="A87" s="14">
        <v>44547</v>
      </c>
      <c r="B87" s="15">
        <v>1818</v>
      </c>
      <c r="C87" s="16" t="s">
        <v>86</v>
      </c>
      <c r="D87" s="15">
        <v>72580</v>
      </c>
      <c r="E87" s="17">
        <v>9.5000000000000001E-2</v>
      </c>
      <c r="F87" s="18">
        <f t="shared" si="14"/>
        <v>65684.900000000009</v>
      </c>
      <c r="G87" s="19">
        <v>0</v>
      </c>
      <c r="H87" s="20">
        <v>1.9E-2</v>
      </c>
      <c r="I87" s="31">
        <f t="shared" si="15"/>
        <v>0</v>
      </c>
      <c r="J87" s="21">
        <v>0</v>
      </c>
      <c r="K87" s="32">
        <v>0</v>
      </c>
      <c r="L87" s="18">
        <f t="shared" si="16"/>
        <v>1248.0131000000001</v>
      </c>
      <c r="M87" s="28">
        <v>32.78</v>
      </c>
      <c r="N87" s="28">
        <v>0.38</v>
      </c>
      <c r="O87" s="33">
        <f t="shared" si="17"/>
        <v>0</v>
      </c>
      <c r="P87" s="30">
        <f t="shared" si="13"/>
        <v>34272.472200198245</v>
      </c>
    </row>
    <row r="88" spans="1:16" ht="16">
      <c r="A88" s="14">
        <v>44548</v>
      </c>
      <c r="B88" s="15">
        <v>688</v>
      </c>
      <c r="C88" s="16" t="s">
        <v>87</v>
      </c>
      <c r="D88" s="15">
        <v>62100</v>
      </c>
      <c r="E88" s="17">
        <v>0.113</v>
      </c>
      <c r="F88" s="18">
        <f t="shared" si="14"/>
        <v>55082.7</v>
      </c>
      <c r="G88" s="19">
        <v>0</v>
      </c>
      <c r="H88" s="20">
        <v>1.9E-2</v>
      </c>
      <c r="I88" s="31">
        <f t="shared" si="15"/>
        <v>0</v>
      </c>
      <c r="J88" s="21">
        <v>0</v>
      </c>
      <c r="K88" s="32">
        <v>0</v>
      </c>
      <c r="L88" s="18">
        <f t="shared" si="16"/>
        <v>1046.5712999999998</v>
      </c>
      <c r="M88" s="28">
        <v>32.78</v>
      </c>
      <c r="N88" s="27">
        <v>0.38</v>
      </c>
      <c r="O88" s="33">
        <f t="shared" si="17"/>
        <v>0</v>
      </c>
      <c r="P88" s="30">
        <f t="shared" si="13"/>
        <v>28740.552310528892</v>
      </c>
    </row>
    <row r="89" spans="1:16" ht="16">
      <c r="A89" s="14">
        <v>44548</v>
      </c>
      <c r="B89" s="15">
        <v>487</v>
      </c>
      <c r="C89" s="16" t="s">
        <v>88</v>
      </c>
      <c r="D89" s="15">
        <v>72760</v>
      </c>
      <c r="E89" s="17">
        <v>0.113</v>
      </c>
      <c r="F89" s="18">
        <f t="shared" si="14"/>
        <v>64538.12</v>
      </c>
      <c r="G89" s="19">
        <v>0</v>
      </c>
      <c r="H89" s="20">
        <v>1.9E-2</v>
      </c>
      <c r="I89" s="31">
        <f t="shared" si="15"/>
        <v>0</v>
      </c>
      <c r="J89" s="21">
        <v>0</v>
      </c>
      <c r="K89" s="32">
        <v>0</v>
      </c>
      <c r="L89" s="18">
        <f t="shared" si="16"/>
        <v>1226.2242799999999</v>
      </c>
      <c r="M89" s="28">
        <v>32.78</v>
      </c>
      <c r="N89" s="28">
        <v>0.38</v>
      </c>
      <c r="O89" s="33">
        <f t="shared" si="17"/>
        <v>0</v>
      </c>
      <c r="P89" s="30">
        <f t="shared" si="13"/>
        <v>33674.115718423229</v>
      </c>
    </row>
    <row r="90" spans="1:16" ht="16">
      <c r="A90" s="14">
        <v>44551</v>
      </c>
      <c r="B90" s="15">
        <v>1239</v>
      </c>
      <c r="C90" s="16" t="s">
        <v>89</v>
      </c>
      <c r="D90" s="15">
        <v>70840</v>
      </c>
      <c r="E90" s="17">
        <v>0.106</v>
      </c>
      <c r="F90" s="18">
        <f t="shared" si="14"/>
        <v>63330.96</v>
      </c>
      <c r="G90" s="19">
        <v>0</v>
      </c>
      <c r="H90" s="20">
        <v>1.9E-2</v>
      </c>
      <c r="I90" s="31">
        <f t="shared" si="15"/>
        <v>0</v>
      </c>
      <c r="J90" s="21">
        <v>0</v>
      </c>
      <c r="K90" s="32">
        <v>0</v>
      </c>
      <c r="L90" s="18">
        <f t="shared" si="16"/>
        <v>1203.2882399999999</v>
      </c>
      <c r="M90" s="28">
        <v>32.78</v>
      </c>
      <c r="N90" s="28">
        <v>0.38</v>
      </c>
      <c r="O90" s="33">
        <v>0</v>
      </c>
      <c r="P90" s="30">
        <f t="shared" si="13"/>
        <v>33044.25470712244</v>
      </c>
    </row>
    <row r="91" spans="1:16" ht="16">
      <c r="A91" s="7">
        <v>44558</v>
      </c>
      <c r="B91" s="8">
        <v>99</v>
      </c>
      <c r="C91" s="9" t="s">
        <v>90</v>
      </c>
      <c r="D91" s="8">
        <v>70220</v>
      </c>
      <c r="E91" s="37">
        <v>0.123</v>
      </c>
      <c r="F91" s="11">
        <f t="shared" si="14"/>
        <v>61582.94</v>
      </c>
      <c r="G91" s="12">
        <v>0</v>
      </c>
      <c r="H91" s="20">
        <v>1.7999999999999999E-2</v>
      </c>
      <c r="I91" s="24">
        <f t="shared" si="15"/>
        <v>0</v>
      </c>
      <c r="J91" s="25">
        <v>0</v>
      </c>
      <c r="K91" s="26">
        <v>0</v>
      </c>
      <c r="L91" s="11">
        <f t="shared" si="16"/>
        <v>1108.4929199999999</v>
      </c>
      <c r="M91" s="27">
        <v>32.78</v>
      </c>
      <c r="N91" s="27">
        <v>0.38</v>
      </c>
      <c r="O91" s="29">
        <f>F91*G91*J91*K91/100</f>
        <v>0</v>
      </c>
      <c r="P91" s="30">
        <f t="shared" si="13"/>
        <v>30441.020839297737</v>
      </c>
    </row>
    <row r="92" spans="1:16" ht="16">
      <c r="A92" s="14">
        <v>44547</v>
      </c>
      <c r="B92" s="15">
        <v>1485</v>
      </c>
      <c r="C92" s="16" t="s">
        <v>91</v>
      </c>
      <c r="D92" s="15">
        <v>72020</v>
      </c>
      <c r="E92" s="17">
        <v>0.106</v>
      </c>
      <c r="F92" s="18">
        <f t="shared" si="14"/>
        <v>64385.880000000005</v>
      </c>
      <c r="G92" s="19">
        <v>0</v>
      </c>
      <c r="H92" s="20">
        <v>1.7999999999999999E-2</v>
      </c>
      <c r="I92" s="31">
        <f t="shared" si="15"/>
        <v>0</v>
      </c>
      <c r="J92" s="21">
        <v>0</v>
      </c>
      <c r="K92" s="32">
        <v>0</v>
      </c>
      <c r="L92" s="18">
        <f t="shared" si="16"/>
        <v>1158.9458400000001</v>
      </c>
      <c r="M92" s="28">
        <v>32.78</v>
      </c>
      <c r="N92" s="28">
        <v>0.38</v>
      </c>
      <c r="O92" s="33">
        <f>F92*G92*J92*K92/100</f>
        <v>0</v>
      </c>
      <c r="P92" s="30">
        <f t="shared" si="13"/>
        <v>31826.540188508756</v>
      </c>
    </row>
    <row r="93" spans="1:16" ht="16">
      <c r="A93" s="14">
        <v>44551</v>
      </c>
      <c r="B93" s="15">
        <v>1818</v>
      </c>
      <c r="C93" s="16" t="s">
        <v>92</v>
      </c>
      <c r="D93" s="15">
        <v>70400</v>
      </c>
      <c r="E93" s="17">
        <v>0.11</v>
      </c>
      <c r="F93" s="18">
        <f t="shared" si="14"/>
        <v>62656</v>
      </c>
      <c r="G93" s="19">
        <v>0</v>
      </c>
      <c r="H93" s="20">
        <v>1.7999999999999999E-2</v>
      </c>
      <c r="I93" s="31">
        <f t="shared" si="15"/>
        <v>0</v>
      </c>
      <c r="J93" s="21">
        <v>0</v>
      </c>
      <c r="K93" s="32">
        <v>0</v>
      </c>
      <c r="L93" s="18">
        <f t="shared" si="16"/>
        <v>1127.808</v>
      </c>
      <c r="M93" s="28">
        <v>32.78</v>
      </c>
      <c r="N93" s="28">
        <v>0.38</v>
      </c>
      <c r="O93" s="33">
        <v>0</v>
      </c>
      <c r="P93" s="30">
        <f t="shared" si="13"/>
        <v>30971.444392018944</v>
      </c>
    </row>
    <row r="94" spans="1:16" ht="16">
      <c r="A94" s="14">
        <v>44547</v>
      </c>
      <c r="B94" s="15">
        <v>3813</v>
      </c>
      <c r="C94" s="16" t="s">
        <v>93</v>
      </c>
      <c r="D94" s="15">
        <v>74040</v>
      </c>
      <c r="E94" s="17">
        <v>0.121</v>
      </c>
      <c r="F94" s="18">
        <f t="shared" si="14"/>
        <v>65081.16</v>
      </c>
      <c r="G94" s="19">
        <v>0</v>
      </c>
      <c r="H94" s="20">
        <v>1.7000000000000001E-2</v>
      </c>
      <c r="I94" s="31">
        <f t="shared" si="15"/>
        <v>0</v>
      </c>
      <c r="J94" s="21">
        <v>0</v>
      </c>
      <c r="K94" s="32">
        <v>0</v>
      </c>
      <c r="L94" s="18">
        <f t="shared" si="16"/>
        <v>1106.3797200000001</v>
      </c>
      <c r="M94" s="28">
        <v>32.78</v>
      </c>
      <c r="N94" s="27">
        <v>0.38</v>
      </c>
      <c r="O94" s="33">
        <f t="shared" ref="O94:O101" si="18">F94*G94*J94*K94/100</f>
        <v>0</v>
      </c>
      <c r="P94" s="30">
        <f t="shared" si="13"/>
        <v>30382.988925807844</v>
      </c>
    </row>
    <row r="95" spans="1:16" ht="16">
      <c r="A95" s="14">
        <v>44548</v>
      </c>
      <c r="B95" s="15">
        <v>632</v>
      </c>
      <c r="C95" s="16" t="s">
        <v>94</v>
      </c>
      <c r="D95" s="15">
        <v>69100</v>
      </c>
      <c r="E95" s="17">
        <v>0.107</v>
      </c>
      <c r="F95" s="18">
        <f t="shared" si="14"/>
        <v>61706.3</v>
      </c>
      <c r="G95" s="19">
        <v>0</v>
      </c>
      <c r="H95" s="20">
        <v>1.7000000000000001E-2</v>
      </c>
      <c r="I95" s="31">
        <f t="shared" si="15"/>
        <v>0</v>
      </c>
      <c r="J95" s="21">
        <v>0</v>
      </c>
      <c r="K95" s="32">
        <v>0</v>
      </c>
      <c r="L95" s="18">
        <f t="shared" si="16"/>
        <v>1049.0071</v>
      </c>
      <c r="M95" s="28">
        <v>32.78</v>
      </c>
      <c r="N95" s="28">
        <v>0.38</v>
      </c>
      <c r="O95" s="33">
        <f t="shared" si="18"/>
        <v>0</v>
      </c>
      <c r="P95" s="30">
        <f t="shared" si="13"/>
        <v>28807.443345394833</v>
      </c>
    </row>
    <row r="96" spans="1:16" ht="16">
      <c r="A96" s="14">
        <v>44549</v>
      </c>
      <c r="B96" s="15">
        <v>1732</v>
      </c>
      <c r="C96" s="16" t="s">
        <v>95</v>
      </c>
      <c r="D96" s="15">
        <v>70780</v>
      </c>
      <c r="E96" s="17">
        <v>0.11799999999999999</v>
      </c>
      <c r="F96" s="18">
        <f t="shared" si="14"/>
        <v>62427.96</v>
      </c>
      <c r="G96" s="19">
        <v>0</v>
      </c>
      <c r="H96" s="20">
        <v>1.6E-2</v>
      </c>
      <c r="I96" s="31">
        <f t="shared" si="15"/>
        <v>0</v>
      </c>
      <c r="J96" s="21">
        <v>0</v>
      </c>
      <c r="K96" s="32">
        <v>0</v>
      </c>
      <c r="L96" s="18">
        <f t="shared" si="16"/>
        <v>998.84735999999998</v>
      </c>
      <c r="M96" s="28">
        <v>32.78</v>
      </c>
      <c r="N96" s="28">
        <v>0.38</v>
      </c>
      <c r="O96" s="33">
        <f t="shared" si="18"/>
        <v>0</v>
      </c>
      <c r="P96" s="30">
        <f t="shared" si="13"/>
        <v>27429.975196447376</v>
      </c>
    </row>
    <row r="97" spans="1:16" ht="16">
      <c r="A97" s="14">
        <v>44550</v>
      </c>
      <c r="B97" s="15">
        <v>4836</v>
      </c>
      <c r="C97" s="16" t="s">
        <v>96</v>
      </c>
      <c r="D97" s="15">
        <v>70480</v>
      </c>
      <c r="E97" s="17">
        <v>0.11600000000000001</v>
      </c>
      <c r="F97" s="18">
        <f t="shared" si="14"/>
        <v>62304.32</v>
      </c>
      <c r="G97" s="19">
        <v>0</v>
      </c>
      <c r="H97" s="20">
        <v>1.4999999999999999E-2</v>
      </c>
      <c r="I97" s="31">
        <f t="shared" si="15"/>
        <v>0</v>
      </c>
      <c r="J97" s="21">
        <v>0</v>
      </c>
      <c r="K97" s="32">
        <v>0</v>
      </c>
      <c r="L97" s="18">
        <f t="shared" si="16"/>
        <v>934.56479999999999</v>
      </c>
      <c r="M97" s="28">
        <v>32.78</v>
      </c>
      <c r="N97" s="27">
        <v>0.38</v>
      </c>
      <c r="O97" s="33">
        <f t="shared" si="18"/>
        <v>0</v>
      </c>
      <c r="P97" s="30">
        <f t="shared" si="13"/>
        <v>25664.671410327202</v>
      </c>
    </row>
    <row r="98" spans="1:16" ht="16">
      <c r="A98" s="7">
        <v>44926</v>
      </c>
      <c r="B98" s="8">
        <v>4516</v>
      </c>
      <c r="C98" s="9" t="s">
        <v>97</v>
      </c>
      <c r="D98" s="8">
        <v>51460</v>
      </c>
      <c r="E98" s="10">
        <v>9.5000000000000001E-2</v>
      </c>
      <c r="F98" s="11">
        <f t="shared" si="14"/>
        <v>46571.3</v>
      </c>
      <c r="G98" s="12">
        <v>0</v>
      </c>
      <c r="H98" s="20">
        <v>1.2999999999999999E-2</v>
      </c>
      <c r="I98" s="24">
        <f t="shared" si="15"/>
        <v>0</v>
      </c>
      <c r="J98" s="25">
        <v>0</v>
      </c>
      <c r="K98" s="26">
        <v>0</v>
      </c>
      <c r="L98" s="11">
        <f t="shared" si="16"/>
        <v>605.42690000000005</v>
      </c>
      <c r="M98" s="27">
        <v>32.78</v>
      </c>
      <c r="N98" s="28">
        <v>0.38</v>
      </c>
      <c r="O98" s="29">
        <f t="shared" si="18"/>
        <v>0</v>
      </c>
      <c r="P98" s="30">
        <f t="shared" si="13"/>
        <v>16626.00865287568</v>
      </c>
    </row>
    <row r="99" spans="1:16" ht="16">
      <c r="A99" s="7">
        <v>44926</v>
      </c>
      <c r="B99" s="8">
        <v>2114</v>
      </c>
      <c r="C99" s="9" t="s">
        <v>98</v>
      </c>
      <c r="D99" s="8">
        <v>51540</v>
      </c>
      <c r="E99" s="10">
        <v>0.11</v>
      </c>
      <c r="F99" s="11">
        <f t="shared" si="14"/>
        <v>45870.6</v>
      </c>
      <c r="G99" s="12">
        <v>0</v>
      </c>
      <c r="H99" s="20">
        <v>1.2999999999999999E-2</v>
      </c>
      <c r="I99" s="24">
        <f t="shared" si="15"/>
        <v>0</v>
      </c>
      <c r="J99" s="25">
        <v>0</v>
      </c>
      <c r="K99" s="26">
        <v>0</v>
      </c>
      <c r="L99" s="11">
        <f t="shared" si="16"/>
        <v>596.31779999999992</v>
      </c>
      <c r="M99" s="27">
        <v>32.78</v>
      </c>
      <c r="N99" s="28">
        <v>0.38</v>
      </c>
      <c r="O99" s="29">
        <f t="shared" si="18"/>
        <v>0</v>
      </c>
      <c r="P99" s="30">
        <f t="shared" si="13"/>
        <v>16375.857932086907</v>
      </c>
    </row>
    <row r="100" spans="1:16" ht="16">
      <c r="A100" s="14">
        <v>44547</v>
      </c>
      <c r="B100" s="15">
        <v>3566</v>
      </c>
      <c r="C100" s="16" t="s">
        <v>99</v>
      </c>
      <c r="D100" s="15">
        <v>61980</v>
      </c>
      <c r="E100" s="17">
        <v>0.108</v>
      </c>
      <c r="F100" s="18">
        <f t="shared" si="14"/>
        <v>55286.16</v>
      </c>
      <c r="G100" s="19">
        <v>0</v>
      </c>
      <c r="H100" s="20">
        <v>1.2E-2</v>
      </c>
      <c r="I100" s="31">
        <f t="shared" si="15"/>
        <v>0</v>
      </c>
      <c r="J100" s="21">
        <v>0</v>
      </c>
      <c r="K100" s="32">
        <v>0</v>
      </c>
      <c r="L100" s="18">
        <f t="shared" si="16"/>
        <v>663.43392000000006</v>
      </c>
      <c r="M100" s="28">
        <v>32.78</v>
      </c>
      <c r="N100" s="27">
        <v>0.38</v>
      </c>
      <c r="O100" s="33">
        <f t="shared" si="18"/>
        <v>0</v>
      </c>
      <c r="P100" s="30">
        <f t="shared" si="13"/>
        <v>18218.975890452228</v>
      </c>
    </row>
    <row r="101" spans="1:16" ht="16">
      <c r="A101" s="14">
        <v>44549</v>
      </c>
      <c r="B101" s="15">
        <v>1239</v>
      </c>
      <c r="C101" s="16" t="s">
        <v>100</v>
      </c>
      <c r="D101" s="15">
        <v>72160</v>
      </c>
      <c r="E101" s="17">
        <v>0.10299999999999999</v>
      </c>
      <c r="F101" s="18">
        <f t="shared" si="14"/>
        <v>64727.520000000004</v>
      </c>
      <c r="G101" s="19">
        <v>0</v>
      </c>
      <c r="H101" s="20">
        <v>1.0999999999999999E-2</v>
      </c>
      <c r="I101" s="31">
        <f t="shared" si="15"/>
        <v>0</v>
      </c>
      <c r="J101" s="21">
        <v>0</v>
      </c>
      <c r="K101" s="32">
        <v>0</v>
      </c>
      <c r="L101" s="18">
        <f t="shared" si="16"/>
        <v>712.00271999999995</v>
      </c>
      <c r="M101" s="28">
        <v>32.78</v>
      </c>
      <c r="N101" s="28">
        <v>0.38</v>
      </c>
      <c r="O101" s="33">
        <f t="shared" si="18"/>
        <v>0</v>
      </c>
      <c r="P101" s="30">
        <f t="shared" si="13"/>
        <v>19552.754236045701</v>
      </c>
    </row>
    <row r="102" spans="1:16" ht="16">
      <c r="F102" s="1">
        <f>SUM(F72:F101)</f>
        <v>1747685.1199999999</v>
      </c>
      <c r="H102" s="38">
        <f>L102/F102</f>
        <v>2.0014299852824744E-2</v>
      </c>
      <c r="L102">
        <f>SUM(L72:L101)</f>
        <v>34978.694039999995</v>
      </c>
      <c r="P102" s="34">
        <f>SUM(P72:P101)</f>
        <v>960571.90352019551</v>
      </c>
    </row>
    <row r="105" spans="1:16">
      <c r="P105" s="38">
        <f>P102+P68+P29+P14+P4</f>
        <v>4714233.7277134741</v>
      </c>
    </row>
  </sheetData>
  <sortState xmlns:xlrd2="http://schemas.microsoft.com/office/spreadsheetml/2017/richdata2" ref="A2:Q86">
    <sortCondition descending="1" ref="H2"/>
  </sortState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opLeftCell="A82" workbookViewId="0">
      <selection activeCell="H33" sqref="H33"/>
    </sheetView>
  </sheetViews>
  <sheetFormatPr baseColWidth="10" defaultColWidth="9" defaultRowHeight="14"/>
  <cols>
    <col min="3" max="3" width="9" style="1"/>
    <col min="6" max="6" width="12.6640625" style="1" customWidth="1"/>
    <col min="7" max="7" width="9" style="1"/>
    <col min="8" max="8" width="12.6640625"/>
    <col min="12" max="12" width="10.83203125" customWidth="1"/>
    <col min="16" max="16" width="12.6640625"/>
  </cols>
  <sheetData>
    <row r="1" spans="1:16" ht="3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21" t="s">
        <v>9</v>
      </c>
      <c r="K1" s="3" t="s">
        <v>10</v>
      </c>
      <c r="L1" s="3" t="s">
        <v>11</v>
      </c>
      <c r="M1" s="22" t="s">
        <v>12</v>
      </c>
      <c r="N1" s="22" t="s">
        <v>13</v>
      </c>
      <c r="O1" s="23" t="s">
        <v>14</v>
      </c>
      <c r="P1" s="3" t="s">
        <v>15</v>
      </c>
    </row>
    <row r="2" spans="1:16" ht="16">
      <c r="A2" s="7">
        <v>44921</v>
      </c>
      <c r="B2" s="8">
        <v>4254</v>
      </c>
      <c r="C2" s="9" t="s">
        <v>16</v>
      </c>
      <c r="D2" s="8">
        <v>59800</v>
      </c>
      <c r="E2" s="10">
        <v>0.105</v>
      </c>
      <c r="F2" s="11">
        <v>53521</v>
      </c>
      <c r="G2" s="12">
        <v>0</v>
      </c>
      <c r="H2" s="13">
        <v>7.5999999999999998E-2</v>
      </c>
      <c r="I2" s="24">
        <v>0</v>
      </c>
      <c r="J2" s="25">
        <v>0</v>
      </c>
      <c r="K2" s="26">
        <v>0</v>
      </c>
      <c r="L2" s="11">
        <v>4067.596</v>
      </c>
      <c r="M2" s="27">
        <v>32.78</v>
      </c>
      <c r="N2" s="28">
        <v>0.46</v>
      </c>
      <c r="O2" s="29">
        <v>802.81500000000005</v>
      </c>
      <c r="P2" s="30">
        <f>L2*N2*M2*2.20462</f>
        <v>135219.19167808938</v>
      </c>
    </row>
    <row r="3" spans="1:16" ht="16">
      <c r="A3" s="14">
        <v>44544</v>
      </c>
      <c r="B3" s="15">
        <v>1239</v>
      </c>
      <c r="C3" s="16" t="s">
        <v>17</v>
      </c>
      <c r="D3" s="15">
        <v>71260</v>
      </c>
      <c r="E3" s="17">
        <v>0.109</v>
      </c>
      <c r="F3" s="18">
        <f>D3*(1-E3)</f>
        <v>63492.66</v>
      </c>
      <c r="G3" s="19">
        <v>0</v>
      </c>
      <c r="H3" s="20">
        <v>6.7000000000000004E-2</v>
      </c>
      <c r="I3" s="31">
        <f>F3*G3</f>
        <v>0</v>
      </c>
      <c r="J3" s="21">
        <v>0</v>
      </c>
      <c r="K3" s="32">
        <v>0</v>
      </c>
      <c r="L3" s="18">
        <f>F3*H3</f>
        <v>4254.0082200000006</v>
      </c>
      <c r="M3" s="28">
        <v>32.78</v>
      </c>
      <c r="N3" s="28">
        <v>0.46</v>
      </c>
      <c r="O3" s="33">
        <f>F3*G3*J3*K3/100</f>
        <v>0</v>
      </c>
      <c r="P3" s="30">
        <f>L3*N3*M3*2.20462</f>
        <v>141416.09759188176</v>
      </c>
    </row>
    <row r="4" spans="1:16" ht="16">
      <c r="A4" s="14">
        <v>44544</v>
      </c>
      <c r="B4" s="15">
        <v>1722</v>
      </c>
      <c r="C4" s="16" t="s">
        <v>18</v>
      </c>
      <c r="D4" s="15">
        <v>71780</v>
      </c>
      <c r="E4" s="17">
        <v>0.112</v>
      </c>
      <c r="F4" s="18">
        <f>D4*(1-E4)</f>
        <v>63740.639999999999</v>
      </c>
      <c r="G4" s="19">
        <v>0</v>
      </c>
      <c r="H4" s="20">
        <v>5.6000000000000001E-2</v>
      </c>
      <c r="I4" s="31">
        <f>F4*G4</f>
        <v>0</v>
      </c>
      <c r="J4" s="21">
        <v>0</v>
      </c>
      <c r="K4" s="32">
        <v>0</v>
      </c>
      <c r="L4" s="18">
        <f>F4*H4</f>
        <v>3569.4758400000001</v>
      </c>
      <c r="M4" s="28">
        <v>32.78</v>
      </c>
      <c r="N4" s="28">
        <v>0.46</v>
      </c>
      <c r="O4" s="33">
        <f>F4*G4*J4*K4/100</f>
        <v>0</v>
      </c>
      <c r="P4" s="30">
        <f>L4*N4*M4*2.20462</f>
        <v>118660.17121643081</v>
      </c>
    </row>
    <row r="5" spans="1:16" ht="16">
      <c r="A5" s="14">
        <v>44544</v>
      </c>
      <c r="B5" s="15">
        <v>1732</v>
      </c>
      <c r="C5" s="16" t="s">
        <v>19</v>
      </c>
      <c r="D5" s="15">
        <v>64280</v>
      </c>
      <c r="E5" s="17">
        <v>0.11700000000000001</v>
      </c>
      <c r="F5" s="18">
        <f>D5*(1-E5)</f>
        <v>56759.24</v>
      </c>
      <c r="G5" s="19">
        <v>0</v>
      </c>
      <c r="H5" s="20">
        <v>5.5E-2</v>
      </c>
      <c r="I5" s="31">
        <f>F5*G5</f>
        <v>0</v>
      </c>
      <c r="J5" s="21">
        <v>0</v>
      </c>
      <c r="K5" s="32">
        <v>0</v>
      </c>
      <c r="L5" s="18">
        <f>F5*H5</f>
        <v>3121.7581999999998</v>
      </c>
      <c r="M5" s="28">
        <v>32.78</v>
      </c>
      <c r="N5" s="28">
        <v>0.46</v>
      </c>
      <c r="O5" s="33">
        <f>F5*G5*J5*K5/100</f>
        <v>0</v>
      </c>
      <c r="P5" s="30">
        <f>L5*N5*M5*2.20462</f>
        <v>103776.68293961525</v>
      </c>
    </row>
    <row r="6" spans="1:16" ht="16">
      <c r="A6" s="14">
        <v>44544</v>
      </c>
      <c r="B6" s="15">
        <v>3813</v>
      </c>
      <c r="C6" s="16" t="s">
        <v>20</v>
      </c>
      <c r="D6" s="15">
        <v>73760</v>
      </c>
      <c r="E6" s="17">
        <v>8.2000000000000003E-2</v>
      </c>
      <c r="F6" s="18">
        <f>D6*(1-E6)</f>
        <v>67711.680000000008</v>
      </c>
      <c r="G6" s="19">
        <v>0</v>
      </c>
      <c r="H6" s="20">
        <v>5.2999999999999999E-2</v>
      </c>
      <c r="I6" s="31">
        <f>F6*G6</f>
        <v>0</v>
      </c>
      <c r="J6" s="21">
        <v>0</v>
      </c>
      <c r="K6" s="32">
        <v>0</v>
      </c>
      <c r="L6" s="18">
        <f>F6*H6</f>
        <v>3588.7190400000004</v>
      </c>
      <c r="M6" s="28">
        <v>32.78</v>
      </c>
      <c r="N6" s="28">
        <v>0.46</v>
      </c>
      <c r="O6" s="33">
        <f>F6*G6*J6*K6/100</f>
        <v>0</v>
      </c>
      <c r="P6" s="30">
        <f>L6*N6*M6*2.20462</f>
        <v>119299.87337694524</v>
      </c>
    </row>
    <row r="7" spans="1:16" ht="16">
      <c r="F7" s="1">
        <f>SUM(F2:F6)</f>
        <v>305225.21999999997</v>
      </c>
      <c r="H7">
        <f>L7/F7</f>
        <v>6.0943710025010388E-2</v>
      </c>
      <c r="L7">
        <f>SUM(L2:L6)</f>
        <v>18601.5573</v>
      </c>
      <c r="P7" s="34">
        <f>SUM(P2:P6)</f>
        <v>618372.0168029624</v>
      </c>
    </row>
    <row r="9" spans="1:16" ht="16">
      <c r="A9" s="14">
        <v>44558</v>
      </c>
      <c r="B9" s="15">
        <v>787</v>
      </c>
      <c r="C9" s="16" t="s">
        <v>21</v>
      </c>
      <c r="D9" s="15">
        <v>65080</v>
      </c>
      <c r="E9" s="17">
        <v>8.4000000000000005E-2</v>
      </c>
      <c r="F9" s="18">
        <f>D9*(1-E9)</f>
        <v>59613.279999999999</v>
      </c>
      <c r="G9" s="19">
        <v>0</v>
      </c>
      <c r="H9" s="20">
        <v>5.0999999999999997E-2</v>
      </c>
      <c r="I9" s="31">
        <f>F9*G9</f>
        <v>0</v>
      </c>
      <c r="J9" s="21">
        <v>0</v>
      </c>
      <c r="K9" s="32">
        <v>0</v>
      </c>
      <c r="L9" s="18">
        <f>F9*H9</f>
        <v>3040.2772799999998</v>
      </c>
      <c r="M9" s="28">
        <v>32.78</v>
      </c>
      <c r="N9" s="28">
        <v>0.42</v>
      </c>
      <c r="O9" s="33">
        <f>F9*G9*J9*K9/100</f>
        <v>0</v>
      </c>
      <c r="P9" s="35">
        <f t="shared" ref="P9:P29" si="0">L9*N9*M9*2.20462</f>
        <v>92279.488081519783</v>
      </c>
    </row>
    <row r="10" spans="1:16" ht="16">
      <c r="A10" s="14">
        <v>44544</v>
      </c>
      <c r="B10" s="15">
        <v>1485</v>
      </c>
      <c r="C10" s="16" t="s">
        <v>22</v>
      </c>
      <c r="D10" s="15">
        <v>72240</v>
      </c>
      <c r="E10" s="17">
        <v>0.108</v>
      </c>
      <c r="F10" s="18">
        <f>D10*(1-E10)</f>
        <v>64438.080000000002</v>
      </c>
      <c r="G10" s="19">
        <v>0</v>
      </c>
      <c r="H10" s="20">
        <v>4.9000000000000002E-2</v>
      </c>
      <c r="I10" s="31">
        <f>F10*G10</f>
        <v>0</v>
      </c>
      <c r="J10" s="21">
        <v>0</v>
      </c>
      <c r="K10" s="32">
        <v>0</v>
      </c>
      <c r="L10" s="18">
        <f>F10*H10</f>
        <v>3157.4659200000001</v>
      </c>
      <c r="M10" s="28">
        <v>32.78</v>
      </c>
      <c r="N10" s="28">
        <v>0.42</v>
      </c>
      <c r="O10" s="33">
        <f>F10*G10*J10*K10/100</f>
        <v>0</v>
      </c>
      <c r="P10" s="30">
        <f t="shared" si="0"/>
        <v>95836.43592285928</v>
      </c>
    </row>
    <row r="11" spans="1:16" ht="16">
      <c r="A11" s="14">
        <v>44544</v>
      </c>
      <c r="B11" s="15">
        <v>1818</v>
      </c>
      <c r="C11" s="16" t="s">
        <v>23</v>
      </c>
      <c r="D11" s="15">
        <v>71440</v>
      </c>
      <c r="E11" s="17">
        <v>9.2999999999999999E-2</v>
      </c>
      <c r="F11" s="18">
        <f>D11*(1-E11)</f>
        <v>64796.08</v>
      </c>
      <c r="G11" s="19">
        <v>0</v>
      </c>
      <c r="H11" s="20">
        <v>4.4999999999999998E-2</v>
      </c>
      <c r="I11" s="31">
        <f>F11*G11</f>
        <v>0</v>
      </c>
      <c r="J11" s="21">
        <v>0</v>
      </c>
      <c r="K11" s="32">
        <v>0</v>
      </c>
      <c r="L11" s="18">
        <f>F11*H11</f>
        <v>2915.8236000000002</v>
      </c>
      <c r="M11" s="28">
        <v>32.78</v>
      </c>
      <c r="N11" s="28">
        <v>0.42</v>
      </c>
      <c r="O11" s="33">
        <f>F11*G11*J11*K11/100</f>
        <v>0</v>
      </c>
      <c r="P11" s="30">
        <f t="shared" si="0"/>
        <v>88502.02937543056</v>
      </c>
    </row>
    <row r="12" spans="1:16" ht="16">
      <c r="A12" s="7">
        <v>44924</v>
      </c>
      <c r="B12" s="8">
        <v>2966</v>
      </c>
      <c r="C12" s="9" t="s">
        <v>24</v>
      </c>
      <c r="D12" s="8">
        <v>71610</v>
      </c>
      <c r="E12" s="10">
        <v>0.11799999999999999</v>
      </c>
      <c r="F12" s="11">
        <v>63160.02</v>
      </c>
      <c r="G12" s="12">
        <v>0</v>
      </c>
      <c r="H12" s="13">
        <v>4.2999999999999997E-2</v>
      </c>
      <c r="I12" s="24">
        <v>0</v>
      </c>
      <c r="J12" s="25">
        <v>0</v>
      </c>
      <c r="K12" s="26">
        <v>0</v>
      </c>
      <c r="L12" s="11">
        <v>2715.8808600000002</v>
      </c>
      <c r="M12" s="27">
        <v>32.78</v>
      </c>
      <c r="N12" s="28">
        <v>0.42</v>
      </c>
      <c r="O12" s="29">
        <v>947.40030000000002</v>
      </c>
      <c r="P12" s="30">
        <f t="shared" si="0"/>
        <v>82433.302087235192</v>
      </c>
    </row>
    <row r="13" spans="1:16" ht="16">
      <c r="A13" s="7">
        <v>44560</v>
      </c>
      <c r="B13" s="8">
        <v>4305</v>
      </c>
      <c r="C13" s="9" t="s">
        <v>25</v>
      </c>
      <c r="D13" s="8">
        <v>50580</v>
      </c>
      <c r="E13" s="10">
        <v>0.19800000000000001</v>
      </c>
      <c r="F13" s="11">
        <f>D13*(1-E13)</f>
        <v>40565.160000000003</v>
      </c>
      <c r="G13" s="12">
        <v>0</v>
      </c>
      <c r="H13" s="13">
        <v>4.3999999999999997E-2</v>
      </c>
      <c r="I13" s="24">
        <f>F13*G13</f>
        <v>0</v>
      </c>
      <c r="J13" s="25">
        <v>0</v>
      </c>
      <c r="K13" s="26">
        <v>0</v>
      </c>
      <c r="L13" s="11">
        <f>F13*H13</f>
        <v>1784.8670400000001</v>
      </c>
      <c r="M13" s="27">
        <v>32.78</v>
      </c>
      <c r="N13" s="28">
        <v>0.42</v>
      </c>
      <c r="O13" s="29">
        <v>811</v>
      </c>
      <c r="P13" s="36">
        <f t="shared" si="0"/>
        <v>54174.866821613556</v>
      </c>
    </row>
    <row r="14" spans="1:16" ht="16">
      <c r="A14" s="14">
        <v>44544</v>
      </c>
      <c r="B14" s="15">
        <v>2729</v>
      </c>
      <c r="C14" s="16" t="s">
        <v>26</v>
      </c>
      <c r="D14" s="15">
        <v>63900</v>
      </c>
      <c r="E14" s="17">
        <v>8.8999999999999996E-2</v>
      </c>
      <c r="F14" s="18">
        <f>D14*(1-E14)</f>
        <v>58212.9</v>
      </c>
      <c r="G14" s="19">
        <v>0</v>
      </c>
      <c r="H14" s="20">
        <v>4.2999999999999997E-2</v>
      </c>
      <c r="I14" s="31">
        <f>F14*G14</f>
        <v>0</v>
      </c>
      <c r="J14" s="21">
        <v>0</v>
      </c>
      <c r="K14" s="32">
        <v>0</v>
      </c>
      <c r="L14" s="18">
        <f>F14*H14</f>
        <v>2503.1547</v>
      </c>
      <c r="M14" s="28">
        <v>32.78</v>
      </c>
      <c r="N14" s="28">
        <v>0.42</v>
      </c>
      <c r="O14" s="33">
        <f>F14*G14*J14*K14/100</f>
        <v>0</v>
      </c>
      <c r="P14" s="36">
        <f t="shared" si="0"/>
        <v>75976.568263816444</v>
      </c>
    </row>
    <row r="15" spans="1:16" ht="16">
      <c r="A15" s="14">
        <v>44551</v>
      </c>
      <c r="B15" s="15">
        <v>3531</v>
      </c>
      <c r="C15" s="16" t="s">
        <v>27</v>
      </c>
      <c r="D15" s="15">
        <v>78080</v>
      </c>
      <c r="E15" s="17">
        <v>8.7999999999999995E-2</v>
      </c>
      <c r="F15" s="18">
        <f>D15*(1-E15)</f>
        <v>71208.960000000006</v>
      </c>
      <c r="G15" s="19">
        <v>0</v>
      </c>
      <c r="H15" s="20">
        <v>4.1000000000000002E-2</v>
      </c>
      <c r="I15" s="31">
        <f>F15*G15</f>
        <v>0</v>
      </c>
      <c r="J15" s="21">
        <v>0</v>
      </c>
      <c r="K15" s="32">
        <v>0</v>
      </c>
      <c r="L15" s="18">
        <f>F15*H15</f>
        <v>2919.5673600000005</v>
      </c>
      <c r="M15" s="28">
        <v>32.78</v>
      </c>
      <c r="N15" s="28">
        <v>0.42</v>
      </c>
      <c r="O15" s="33">
        <v>1068</v>
      </c>
      <c r="P15" s="36">
        <f t="shared" si="0"/>
        <v>88615.661200584378</v>
      </c>
    </row>
    <row r="16" spans="1:16" ht="16">
      <c r="A16" s="14">
        <v>44549</v>
      </c>
      <c r="B16" s="15">
        <v>785</v>
      </c>
      <c r="C16" s="16" t="s">
        <v>29</v>
      </c>
      <c r="D16" s="15">
        <v>70400</v>
      </c>
      <c r="E16" s="17">
        <v>0.13700000000000001</v>
      </c>
      <c r="F16" s="18">
        <f>D16*(1-E16)</f>
        <v>60755.199999999997</v>
      </c>
      <c r="G16" s="19">
        <v>0</v>
      </c>
      <c r="H16" s="20">
        <v>0.04</v>
      </c>
      <c r="I16" s="31">
        <f>F16*G16</f>
        <v>0</v>
      </c>
      <c r="J16" s="21">
        <v>0</v>
      </c>
      <c r="K16" s="32">
        <v>0</v>
      </c>
      <c r="L16" s="18">
        <f>F16*H16</f>
        <v>2430.2080000000001</v>
      </c>
      <c r="M16" s="28">
        <v>32.78</v>
      </c>
      <c r="N16" s="28">
        <v>0.42</v>
      </c>
      <c r="O16" s="33">
        <f>F16*G16*J16*K16/100</f>
        <v>0</v>
      </c>
      <c r="P16" s="36">
        <f t="shared" si="0"/>
        <v>73762.466222032905</v>
      </c>
    </row>
    <row r="17" spans="1:16" ht="16">
      <c r="A17" s="7">
        <v>44909</v>
      </c>
      <c r="B17" s="8">
        <v>2957</v>
      </c>
      <c r="C17" s="9" t="s">
        <v>31</v>
      </c>
      <c r="D17" s="8">
        <v>71140</v>
      </c>
      <c r="E17" s="10">
        <v>0.13900000000000001</v>
      </c>
      <c r="F17" s="11">
        <v>61251.54</v>
      </c>
      <c r="G17" s="12">
        <v>0</v>
      </c>
      <c r="H17" s="13">
        <v>0.04</v>
      </c>
      <c r="I17" s="24">
        <v>0</v>
      </c>
      <c r="J17" s="25">
        <v>0</v>
      </c>
      <c r="K17" s="26">
        <v>0</v>
      </c>
      <c r="L17" s="11">
        <v>2450.0616</v>
      </c>
      <c r="M17" s="27">
        <v>32.78</v>
      </c>
      <c r="N17" s="28">
        <v>0.42</v>
      </c>
      <c r="O17" s="29">
        <v>918.7731</v>
      </c>
      <c r="P17" s="36">
        <f t="shared" si="0"/>
        <v>74365.069167700814</v>
      </c>
    </row>
    <row r="18" spans="1:16" ht="16">
      <c r="A18" s="14">
        <v>44550</v>
      </c>
      <c r="B18" s="15">
        <v>256</v>
      </c>
      <c r="C18" s="16" t="s">
        <v>30</v>
      </c>
      <c r="D18" s="15">
        <v>63800</v>
      </c>
      <c r="E18" s="17">
        <v>0.104</v>
      </c>
      <c r="F18" s="18">
        <f>D18*(1-E18)</f>
        <v>57164.800000000003</v>
      </c>
      <c r="G18" s="19">
        <v>0</v>
      </c>
      <c r="H18" s="20">
        <v>0.04</v>
      </c>
      <c r="I18" s="31">
        <f>F18*G18</f>
        <v>0</v>
      </c>
      <c r="J18" s="21">
        <v>0</v>
      </c>
      <c r="K18" s="32">
        <v>0</v>
      </c>
      <c r="L18" s="18">
        <f>F18*H18</f>
        <v>2286.5920000000001</v>
      </c>
      <c r="M18" s="28">
        <v>32.78</v>
      </c>
      <c r="N18" s="28">
        <v>0.42</v>
      </c>
      <c r="O18" s="33">
        <v>857</v>
      </c>
      <c r="P18" s="36">
        <f t="shared" si="0"/>
        <v>69403.386526408707</v>
      </c>
    </row>
    <row r="19" spans="1:16" ht="16">
      <c r="A19" s="14">
        <v>44534</v>
      </c>
      <c r="B19" s="15">
        <v>3566</v>
      </c>
      <c r="C19" s="16" t="s">
        <v>28</v>
      </c>
      <c r="D19" s="15">
        <v>63660</v>
      </c>
      <c r="E19" s="17">
        <v>9.5000000000000001E-2</v>
      </c>
      <c r="F19" s="18">
        <f>D19*(1-E19)</f>
        <v>57612.3</v>
      </c>
      <c r="G19" s="19">
        <v>0</v>
      </c>
      <c r="H19" s="20">
        <v>0.04</v>
      </c>
      <c r="I19" s="31">
        <f>F19*G19</f>
        <v>0</v>
      </c>
      <c r="J19" s="21">
        <v>15</v>
      </c>
      <c r="K19" s="32">
        <v>0</v>
      </c>
      <c r="L19" s="18">
        <f>F19*H19</f>
        <v>2304.4920000000002</v>
      </c>
      <c r="M19" s="27">
        <v>32.78</v>
      </c>
      <c r="N19" s="28">
        <v>0.42</v>
      </c>
      <c r="O19" s="33">
        <f>J19*F19/1000</f>
        <v>864.18449999999996</v>
      </c>
      <c r="P19" s="36">
        <f t="shared" si="0"/>
        <v>69946.693167393503</v>
      </c>
    </row>
    <row r="20" spans="1:16" ht="16">
      <c r="A20" s="14">
        <v>44534</v>
      </c>
      <c r="B20" s="15">
        <v>3535</v>
      </c>
      <c r="C20" s="16" t="s">
        <v>32</v>
      </c>
      <c r="D20" s="15">
        <v>73620</v>
      </c>
      <c r="E20" s="17">
        <v>0.09</v>
      </c>
      <c r="F20" s="18">
        <f t="shared" ref="F20:F23" si="1">D20*(1-E20)</f>
        <v>66994.2</v>
      </c>
      <c r="G20" s="19">
        <v>0</v>
      </c>
      <c r="H20" s="20">
        <v>3.9E-2</v>
      </c>
      <c r="I20" s="31">
        <f t="shared" ref="I20:I23" si="2">F20*G20</f>
        <v>0</v>
      </c>
      <c r="J20" s="21">
        <v>15</v>
      </c>
      <c r="K20" s="32">
        <v>0</v>
      </c>
      <c r="L20" s="18">
        <f t="shared" ref="L20:L23" si="3">F20*H20</f>
        <v>2612.7737999999999</v>
      </c>
      <c r="M20" s="27">
        <v>32.78</v>
      </c>
      <c r="N20" s="28">
        <v>0.42</v>
      </c>
      <c r="O20" s="33">
        <f>F20*J20/1000</f>
        <v>1004.913</v>
      </c>
      <c r="P20" s="36">
        <f t="shared" si="0"/>
        <v>79303.762957044222</v>
      </c>
    </row>
    <row r="21" spans="1:16" ht="16">
      <c r="A21" s="14">
        <v>44550</v>
      </c>
      <c r="B21" s="15">
        <v>252</v>
      </c>
      <c r="C21" s="16" t="s">
        <v>33</v>
      </c>
      <c r="D21" s="15">
        <v>63960</v>
      </c>
      <c r="E21" s="17">
        <v>0.113</v>
      </c>
      <c r="F21" s="18">
        <f t="shared" si="1"/>
        <v>56732.520000000004</v>
      </c>
      <c r="G21" s="19">
        <v>0</v>
      </c>
      <c r="H21" s="20">
        <v>3.9E-2</v>
      </c>
      <c r="I21" s="31">
        <f t="shared" si="2"/>
        <v>0</v>
      </c>
      <c r="J21" s="21">
        <v>0</v>
      </c>
      <c r="K21" s="32">
        <v>0</v>
      </c>
      <c r="L21" s="18">
        <f t="shared" si="3"/>
        <v>2212.56828</v>
      </c>
      <c r="M21" s="28">
        <v>32.78</v>
      </c>
      <c r="N21" s="28">
        <v>0.42</v>
      </c>
      <c r="O21" s="33">
        <v>850</v>
      </c>
      <c r="P21" s="36">
        <f t="shared" si="0"/>
        <v>67156.594422140581</v>
      </c>
    </row>
    <row r="22" spans="1:16" ht="16">
      <c r="A22" s="14">
        <v>44550</v>
      </c>
      <c r="B22" s="15">
        <v>3566</v>
      </c>
      <c r="C22" s="16" t="s">
        <v>34</v>
      </c>
      <c r="D22" s="15">
        <v>66860</v>
      </c>
      <c r="E22" s="17">
        <v>0.112</v>
      </c>
      <c r="F22" s="18">
        <f t="shared" si="1"/>
        <v>59371.68</v>
      </c>
      <c r="G22" s="19">
        <v>0</v>
      </c>
      <c r="H22" s="20">
        <v>3.7999999999999999E-2</v>
      </c>
      <c r="I22" s="31">
        <f t="shared" si="2"/>
        <v>0</v>
      </c>
      <c r="J22" s="21">
        <v>0</v>
      </c>
      <c r="K22" s="32">
        <v>0</v>
      </c>
      <c r="L22" s="18">
        <f t="shared" si="3"/>
        <v>2256.1238399999997</v>
      </c>
      <c r="M22" s="28">
        <v>32.78</v>
      </c>
      <c r="N22" s="28">
        <v>0.42</v>
      </c>
      <c r="O22" s="33">
        <v>890</v>
      </c>
      <c r="P22" s="36">
        <f t="shared" si="0"/>
        <v>68478.606991962457</v>
      </c>
    </row>
    <row r="23" spans="1:16" ht="16">
      <c r="A23" s="14">
        <v>44926</v>
      </c>
      <c r="B23" s="15">
        <v>688</v>
      </c>
      <c r="C23" s="16" t="s">
        <v>35</v>
      </c>
      <c r="D23" s="15">
        <v>63020</v>
      </c>
      <c r="E23" s="17">
        <v>8.3000000000000004E-2</v>
      </c>
      <c r="F23" s="18">
        <f t="shared" si="1"/>
        <v>57789.340000000004</v>
      </c>
      <c r="G23" s="19">
        <v>0</v>
      </c>
      <c r="H23" s="20">
        <v>3.7999999999999999E-2</v>
      </c>
      <c r="I23" s="31">
        <f t="shared" si="2"/>
        <v>0</v>
      </c>
      <c r="J23" s="21">
        <v>0</v>
      </c>
      <c r="K23" s="32">
        <v>0</v>
      </c>
      <c r="L23" s="18">
        <f t="shared" si="3"/>
        <v>2195.9949200000001</v>
      </c>
      <c r="M23" s="28">
        <v>32.78</v>
      </c>
      <c r="N23" s="28">
        <v>0.42</v>
      </c>
      <c r="O23" s="33">
        <v>866</v>
      </c>
      <c r="P23" s="36">
        <f t="shared" si="0"/>
        <v>66653.554391334328</v>
      </c>
    </row>
    <row r="24" spans="1:16" ht="16">
      <c r="A24" s="14">
        <v>44546</v>
      </c>
      <c r="B24" s="15">
        <v>1209</v>
      </c>
      <c r="C24" s="16" t="s">
        <v>36</v>
      </c>
      <c r="D24" s="15">
        <v>71440</v>
      </c>
      <c r="E24" s="17">
        <v>0.14000000000000001</v>
      </c>
      <c r="F24" s="18">
        <f>D24*(1-E24)</f>
        <v>61438.400000000001</v>
      </c>
      <c r="G24" s="19">
        <v>0</v>
      </c>
      <c r="H24" s="20">
        <v>3.5999999999999997E-2</v>
      </c>
      <c r="I24" s="31">
        <f>F24*G24</f>
        <v>0</v>
      </c>
      <c r="J24" s="21">
        <v>0</v>
      </c>
      <c r="K24" s="32">
        <v>0</v>
      </c>
      <c r="L24" s="18">
        <f>F24*H24</f>
        <v>2211.7824000000001</v>
      </c>
      <c r="M24" s="28">
        <v>32.78</v>
      </c>
      <c r="N24" s="28">
        <v>0.42</v>
      </c>
      <c r="O24" s="33">
        <f>F24*G24*J24*K24/100</f>
        <v>0</v>
      </c>
      <c r="P24" s="30">
        <f t="shared" si="0"/>
        <v>67132.741135938515</v>
      </c>
    </row>
    <row r="25" spans="1:16" ht="16">
      <c r="A25" s="14">
        <v>44559</v>
      </c>
      <c r="B25" s="15">
        <v>2615</v>
      </c>
      <c r="C25" s="16" t="s">
        <v>37</v>
      </c>
      <c r="D25" s="15">
        <v>65460</v>
      </c>
      <c r="E25" s="17">
        <v>9.2999999999999999E-2</v>
      </c>
      <c r="F25" s="18">
        <f>D25*(1-E25)</f>
        <v>59372.22</v>
      </c>
      <c r="G25" s="19">
        <v>0</v>
      </c>
      <c r="H25" s="20">
        <v>3.5999999999999997E-2</v>
      </c>
      <c r="I25" s="31">
        <f>F25*G25</f>
        <v>0</v>
      </c>
      <c r="J25" s="21">
        <v>0</v>
      </c>
      <c r="K25" s="32">
        <v>0</v>
      </c>
      <c r="L25" s="18">
        <f>F25*H25</f>
        <v>2137.3999199999998</v>
      </c>
      <c r="M25" s="28">
        <v>32.78</v>
      </c>
      <c r="N25" s="28">
        <v>0.42</v>
      </c>
      <c r="O25" s="33">
        <v>890</v>
      </c>
      <c r="P25" s="30">
        <f t="shared" si="0"/>
        <v>64875.05983108269</v>
      </c>
    </row>
    <row r="26" spans="1:16" ht="16">
      <c r="A26" s="14">
        <v>44926</v>
      </c>
      <c r="B26" s="15">
        <v>1732</v>
      </c>
      <c r="C26" s="16" t="s">
        <v>40</v>
      </c>
      <c r="D26" s="15">
        <v>65360</v>
      </c>
      <c r="E26" s="17">
        <v>7.6999999999999999E-2</v>
      </c>
      <c r="F26" s="18">
        <f>D26*(1-E26)</f>
        <v>60327.280000000006</v>
      </c>
      <c r="G26" s="19">
        <v>0</v>
      </c>
      <c r="H26" s="20">
        <v>3.5000000000000003E-2</v>
      </c>
      <c r="I26" s="31">
        <f>F26*G26</f>
        <v>0</v>
      </c>
      <c r="J26" s="21">
        <v>0</v>
      </c>
      <c r="K26" s="32">
        <v>0</v>
      </c>
      <c r="L26" s="18">
        <f>F26*H26</f>
        <v>2111.4548000000004</v>
      </c>
      <c r="M26" s="28">
        <v>32.78</v>
      </c>
      <c r="N26" s="28">
        <v>0.42</v>
      </c>
      <c r="O26" s="33">
        <f>F26*G26*J26*K26/100</f>
        <v>0</v>
      </c>
      <c r="P26" s="30">
        <f t="shared" si="0"/>
        <v>64087.565082638706</v>
      </c>
    </row>
    <row r="27" spans="1:16" ht="16">
      <c r="A27" s="7">
        <v>44906</v>
      </c>
      <c r="B27" s="8">
        <v>2951</v>
      </c>
      <c r="C27" s="9" t="s">
        <v>41</v>
      </c>
      <c r="D27" s="8">
        <v>72840</v>
      </c>
      <c r="E27" s="10">
        <v>0.14099999999999999</v>
      </c>
      <c r="F27" s="11">
        <v>62569.56</v>
      </c>
      <c r="G27" s="12">
        <v>0</v>
      </c>
      <c r="H27" s="13">
        <v>3.5000000000000003E-2</v>
      </c>
      <c r="I27" s="24">
        <v>0</v>
      </c>
      <c r="J27" s="25">
        <v>0</v>
      </c>
      <c r="K27" s="26">
        <v>0</v>
      </c>
      <c r="L27" s="11">
        <v>2189.9346</v>
      </c>
      <c r="M27" s="27">
        <v>32.78</v>
      </c>
      <c r="N27" s="28">
        <v>0.42</v>
      </c>
      <c r="O27" s="29">
        <v>938.54340000000002</v>
      </c>
      <c r="P27" s="30">
        <f t="shared" si="0"/>
        <v>66469.609581139186</v>
      </c>
    </row>
    <row r="28" spans="1:16" ht="16">
      <c r="A28" s="14">
        <v>44559</v>
      </c>
      <c r="B28" s="15">
        <v>744</v>
      </c>
      <c r="C28" s="16" t="s">
        <v>39</v>
      </c>
      <c r="D28" s="15">
        <v>71800</v>
      </c>
      <c r="E28" s="17">
        <v>9.2999999999999999E-2</v>
      </c>
      <c r="F28" s="18">
        <f>D28*(1-E28)</f>
        <v>65122.6</v>
      </c>
      <c r="G28" s="19">
        <v>0</v>
      </c>
      <c r="H28" s="20">
        <v>3.5000000000000003E-2</v>
      </c>
      <c r="I28" s="31">
        <f>F28*G28</f>
        <v>0</v>
      </c>
      <c r="J28" s="21">
        <v>0</v>
      </c>
      <c r="K28" s="32">
        <v>0</v>
      </c>
      <c r="L28" s="18">
        <f>F28*H28</f>
        <v>2279.2910000000002</v>
      </c>
      <c r="M28" s="28">
        <v>32.78</v>
      </c>
      <c r="N28" s="28">
        <v>0.42</v>
      </c>
      <c r="O28" s="33">
        <v>976</v>
      </c>
      <c r="P28" s="30">
        <f t="shared" si="0"/>
        <v>69181.784192004794</v>
      </c>
    </row>
    <row r="29" spans="1:16" ht="16">
      <c r="A29" s="7">
        <v>44903</v>
      </c>
      <c r="B29" s="8">
        <v>2967</v>
      </c>
      <c r="C29" s="9" t="s">
        <v>42</v>
      </c>
      <c r="D29" s="8">
        <v>71380</v>
      </c>
      <c r="E29" s="10">
        <v>0.13700000000000001</v>
      </c>
      <c r="F29" s="11">
        <v>61600.94</v>
      </c>
      <c r="G29" s="12">
        <v>0</v>
      </c>
      <c r="H29" s="13">
        <v>3.5000000000000003E-2</v>
      </c>
      <c r="I29" s="24">
        <v>0</v>
      </c>
      <c r="J29" s="25">
        <v>0</v>
      </c>
      <c r="K29" s="26">
        <v>0</v>
      </c>
      <c r="L29" s="11">
        <v>2156.0329000000002</v>
      </c>
      <c r="M29" s="27">
        <v>32.78</v>
      </c>
      <c r="N29" s="28">
        <v>0.42</v>
      </c>
      <c r="O29" s="29">
        <v>924.01409999999998</v>
      </c>
      <c r="P29" s="30">
        <f t="shared" si="0"/>
        <v>65440.614120207661</v>
      </c>
    </row>
    <row r="30" spans="1:16" ht="16">
      <c r="F30" s="1">
        <f>SUM(F9:F29)</f>
        <v>1270097.0600000003</v>
      </c>
      <c r="H30">
        <f>L30/F30</f>
        <v>4.0053432467594234E-2</v>
      </c>
      <c r="L30">
        <f>SUM(L9:L29)</f>
        <v>50871.746819999993</v>
      </c>
      <c r="P30" s="34">
        <f>SUM(P9:P29)</f>
        <v>1544075.8595420884</v>
      </c>
    </row>
    <row r="35" spans="1:16" ht="16">
      <c r="A35" s="7">
        <v>44556</v>
      </c>
      <c r="B35" s="8">
        <v>2114</v>
      </c>
      <c r="C35" s="9" t="s">
        <v>38</v>
      </c>
      <c r="D35" s="8">
        <v>52480</v>
      </c>
      <c r="E35" s="10">
        <v>0.17100000000000001</v>
      </c>
      <c r="F35" s="11">
        <f>D35*(1-E35)</f>
        <v>43505.919999999998</v>
      </c>
      <c r="G35" s="12">
        <v>0</v>
      </c>
      <c r="H35" s="13">
        <v>3.5000000000000003E-2</v>
      </c>
      <c r="I35" s="24">
        <f>F35*G35</f>
        <v>0</v>
      </c>
      <c r="J35" s="25">
        <v>0</v>
      </c>
      <c r="K35" s="26">
        <v>0</v>
      </c>
      <c r="L35" s="11">
        <f>F35*H35</f>
        <v>1522.7072000000001</v>
      </c>
      <c r="M35" s="27">
        <v>32.78</v>
      </c>
      <c r="N35" s="28">
        <v>0.4</v>
      </c>
      <c r="O35" s="29">
        <f>F35*15/1000</f>
        <v>652.58879999999988</v>
      </c>
      <c r="P35" s="30">
        <f>L35*N35*M35*2.20462</f>
        <v>44016.862678125573</v>
      </c>
    </row>
    <row r="36" spans="1:16" ht="16">
      <c r="A36" s="14">
        <v>44545</v>
      </c>
      <c r="B36" s="15">
        <v>5795</v>
      </c>
      <c r="C36" s="16" t="s">
        <v>43</v>
      </c>
      <c r="D36" s="15">
        <v>71680</v>
      </c>
      <c r="E36" s="17">
        <v>9.8000000000000004E-2</v>
      </c>
      <c r="F36" s="18">
        <f t="shared" ref="F36:F55" si="4">D36*(1-E36)</f>
        <v>64655.360000000001</v>
      </c>
      <c r="G36" s="19">
        <v>0</v>
      </c>
      <c r="H36" s="20">
        <v>3.4000000000000002E-2</v>
      </c>
      <c r="I36" s="31">
        <f t="shared" ref="I36:I55" si="5">F36*G36</f>
        <v>0</v>
      </c>
      <c r="J36" s="21">
        <v>0</v>
      </c>
      <c r="K36" s="32">
        <v>0</v>
      </c>
      <c r="L36" s="18">
        <f t="shared" ref="L36:L55" si="6">F36*H36</f>
        <v>2198.28224</v>
      </c>
      <c r="M36" s="28">
        <v>32.78</v>
      </c>
      <c r="N36" s="28">
        <v>0.4</v>
      </c>
      <c r="O36" s="33">
        <f>F36*G36*J36*K36/100</f>
        <v>0</v>
      </c>
      <c r="P36" s="30">
        <f t="shared" ref="P36:P63" si="7">L36*N36*M36*2.20462</f>
        <v>63545.695118432661</v>
      </c>
    </row>
    <row r="37" spans="1:16" ht="16">
      <c r="A37" s="14">
        <v>44926</v>
      </c>
      <c r="B37" s="15">
        <v>4396</v>
      </c>
      <c r="C37" s="16" t="s">
        <v>44</v>
      </c>
      <c r="D37" s="15">
        <v>65460</v>
      </c>
      <c r="E37" s="17">
        <v>6.8000000000000005E-2</v>
      </c>
      <c r="F37" s="18">
        <f t="shared" si="4"/>
        <v>61008.719999999994</v>
      </c>
      <c r="G37" s="19">
        <v>0</v>
      </c>
      <c r="H37" s="20">
        <v>3.4000000000000002E-2</v>
      </c>
      <c r="I37" s="31">
        <f t="shared" si="5"/>
        <v>0</v>
      </c>
      <c r="J37" s="21">
        <v>0</v>
      </c>
      <c r="K37" s="32">
        <v>0</v>
      </c>
      <c r="L37" s="18">
        <f t="shared" si="6"/>
        <v>2074.29648</v>
      </c>
      <c r="M37" s="28">
        <v>32.78</v>
      </c>
      <c r="N37" s="28">
        <v>0.4</v>
      </c>
      <c r="O37" s="33">
        <v>915</v>
      </c>
      <c r="P37" s="30">
        <f t="shared" si="7"/>
        <v>59961.641551231412</v>
      </c>
    </row>
    <row r="38" spans="1:16" ht="16">
      <c r="A38" s="14">
        <v>44540</v>
      </c>
      <c r="B38" s="15">
        <v>3289</v>
      </c>
      <c r="C38" s="16" t="s">
        <v>45</v>
      </c>
      <c r="D38" s="15">
        <v>80480</v>
      </c>
      <c r="E38" s="17">
        <v>0.106</v>
      </c>
      <c r="F38" s="18">
        <f t="shared" si="4"/>
        <v>71949.119999999995</v>
      </c>
      <c r="G38" s="19">
        <v>0</v>
      </c>
      <c r="H38" s="20">
        <v>3.3000000000000002E-2</v>
      </c>
      <c r="I38" s="31">
        <f t="shared" si="5"/>
        <v>0</v>
      </c>
      <c r="J38" s="21">
        <v>0</v>
      </c>
      <c r="K38" s="32">
        <v>0</v>
      </c>
      <c r="L38" s="18">
        <f t="shared" si="6"/>
        <v>2374.32096</v>
      </c>
      <c r="M38" s="27">
        <v>32.78</v>
      </c>
      <c r="N38" s="28">
        <v>0.4</v>
      </c>
      <c r="O38" s="33">
        <f>F38*G38*J38*K38/100</f>
        <v>0</v>
      </c>
      <c r="P38" s="30">
        <f t="shared" si="7"/>
        <v>68634.442426039139</v>
      </c>
    </row>
    <row r="39" spans="1:16" ht="16">
      <c r="A39" s="14">
        <v>44540</v>
      </c>
      <c r="B39" s="15">
        <v>256</v>
      </c>
      <c r="C39" s="16" t="s">
        <v>46</v>
      </c>
      <c r="D39" s="15">
        <v>71460</v>
      </c>
      <c r="E39" s="17">
        <v>8.5999999999999993E-2</v>
      </c>
      <c r="F39" s="18">
        <f t="shared" si="4"/>
        <v>65314.44</v>
      </c>
      <c r="G39" s="19">
        <v>0</v>
      </c>
      <c r="H39" s="20">
        <v>3.3000000000000002E-2</v>
      </c>
      <c r="I39" s="31">
        <f t="shared" si="5"/>
        <v>0</v>
      </c>
      <c r="J39" s="21">
        <v>0</v>
      </c>
      <c r="K39" s="32">
        <v>0</v>
      </c>
      <c r="L39" s="18">
        <f t="shared" si="6"/>
        <v>2155.3765200000003</v>
      </c>
      <c r="M39" s="27">
        <v>32.78</v>
      </c>
      <c r="N39" s="28">
        <v>0.4</v>
      </c>
      <c r="O39" s="33">
        <f>F39*15/1000</f>
        <v>979.71660000000008</v>
      </c>
      <c r="P39" s="30">
        <f t="shared" si="7"/>
        <v>62305.420438345718</v>
      </c>
    </row>
    <row r="40" spans="1:16" ht="16">
      <c r="A40" s="14">
        <v>44540</v>
      </c>
      <c r="B40" s="15">
        <v>2731</v>
      </c>
      <c r="C40" s="16" t="s">
        <v>47</v>
      </c>
      <c r="D40" s="15">
        <v>75140</v>
      </c>
      <c r="E40" s="17">
        <v>8.2000000000000003E-2</v>
      </c>
      <c r="F40" s="18">
        <f t="shared" si="4"/>
        <v>68978.52</v>
      </c>
      <c r="G40" s="19">
        <v>0</v>
      </c>
      <c r="H40" s="20">
        <v>3.3000000000000002E-2</v>
      </c>
      <c r="I40" s="31">
        <f t="shared" si="5"/>
        <v>0</v>
      </c>
      <c r="J40" s="21">
        <v>0</v>
      </c>
      <c r="K40" s="32">
        <v>0</v>
      </c>
      <c r="L40" s="18">
        <f t="shared" si="6"/>
        <v>2276.2911600000002</v>
      </c>
      <c r="M40" s="28">
        <v>32.78</v>
      </c>
      <c r="N40" s="28">
        <v>0.4</v>
      </c>
      <c r="O40" s="33">
        <f>F40*15/1000</f>
        <v>1034.6777999999999</v>
      </c>
      <c r="P40" s="30">
        <f t="shared" si="7"/>
        <v>65800.697208991434</v>
      </c>
    </row>
    <row r="41" spans="1:16" ht="16">
      <c r="A41" s="14">
        <v>44549</v>
      </c>
      <c r="B41" s="15">
        <v>5795</v>
      </c>
      <c r="C41" s="16" t="s">
        <v>48</v>
      </c>
      <c r="D41" s="15">
        <v>72920</v>
      </c>
      <c r="E41" s="17">
        <v>0.109</v>
      </c>
      <c r="F41" s="18">
        <f t="shared" si="4"/>
        <v>64971.72</v>
      </c>
      <c r="G41" s="19">
        <v>0</v>
      </c>
      <c r="H41" s="20">
        <v>3.3000000000000002E-2</v>
      </c>
      <c r="I41" s="31">
        <f t="shared" si="5"/>
        <v>0</v>
      </c>
      <c r="J41" s="21">
        <v>0</v>
      </c>
      <c r="K41" s="32">
        <v>0</v>
      </c>
      <c r="L41" s="18">
        <f t="shared" si="6"/>
        <v>2144.0667600000002</v>
      </c>
      <c r="M41" s="28">
        <v>32.78</v>
      </c>
      <c r="N41" s="28">
        <v>0.4</v>
      </c>
      <c r="O41" s="33">
        <v>974</v>
      </c>
      <c r="P41" s="30">
        <f t="shared" si="7"/>
        <v>61978.4894611739</v>
      </c>
    </row>
    <row r="42" spans="1:16" ht="16">
      <c r="A42" s="14">
        <v>44534</v>
      </c>
      <c r="B42" s="15">
        <v>256</v>
      </c>
      <c r="C42" s="16" t="s">
        <v>49</v>
      </c>
      <c r="D42" s="15">
        <v>66280</v>
      </c>
      <c r="E42" s="17">
        <v>8.5000000000000006E-2</v>
      </c>
      <c r="F42" s="18">
        <f t="shared" si="4"/>
        <v>60646.200000000004</v>
      </c>
      <c r="G42" s="19">
        <v>0</v>
      </c>
      <c r="H42" s="20">
        <v>3.2000000000000001E-2</v>
      </c>
      <c r="I42" s="31">
        <f t="shared" si="5"/>
        <v>0</v>
      </c>
      <c r="J42" s="21">
        <v>15</v>
      </c>
      <c r="K42" s="32">
        <v>0</v>
      </c>
      <c r="L42" s="18">
        <f t="shared" si="6"/>
        <v>1940.6784000000002</v>
      </c>
      <c r="M42" s="27">
        <v>32.78</v>
      </c>
      <c r="N42" s="28">
        <v>0.4</v>
      </c>
      <c r="O42" s="33">
        <f>F42*J42/1000</f>
        <v>909.6930000000001</v>
      </c>
      <c r="P42" s="30">
        <f t="shared" si="7"/>
        <v>56099.146727095307</v>
      </c>
    </row>
    <row r="43" spans="1:16" ht="16">
      <c r="A43" s="14">
        <v>44550</v>
      </c>
      <c r="B43" s="15">
        <v>787</v>
      </c>
      <c r="C43" s="16" t="s">
        <v>50</v>
      </c>
      <c r="D43" s="15">
        <v>68560</v>
      </c>
      <c r="E43" s="17">
        <v>9.8000000000000004E-2</v>
      </c>
      <c r="F43" s="18">
        <f t="shared" si="4"/>
        <v>61841.120000000003</v>
      </c>
      <c r="G43" s="19">
        <v>0</v>
      </c>
      <c r="H43" s="20">
        <v>3.2000000000000001E-2</v>
      </c>
      <c r="I43" s="31">
        <f t="shared" si="5"/>
        <v>0</v>
      </c>
      <c r="J43" s="21">
        <v>0</v>
      </c>
      <c r="K43" s="32">
        <v>0</v>
      </c>
      <c r="L43" s="18">
        <f t="shared" si="6"/>
        <v>1978.9158400000001</v>
      </c>
      <c r="M43" s="28">
        <v>32.78</v>
      </c>
      <c r="N43" s="28">
        <v>0.4</v>
      </c>
      <c r="O43" s="33">
        <v>927</v>
      </c>
      <c r="P43" s="30">
        <f t="shared" si="7"/>
        <v>57204.475542538654</v>
      </c>
    </row>
    <row r="44" spans="1:16" ht="16">
      <c r="A44" s="14">
        <v>44558</v>
      </c>
      <c r="B44" s="15">
        <v>256</v>
      </c>
      <c r="C44" s="16" t="s">
        <v>51</v>
      </c>
      <c r="D44" s="15">
        <v>59980</v>
      </c>
      <c r="E44" s="17">
        <v>7.2999999999999995E-2</v>
      </c>
      <c r="F44" s="18">
        <f t="shared" si="4"/>
        <v>55601.460000000006</v>
      </c>
      <c r="G44" s="19">
        <v>0</v>
      </c>
      <c r="H44" s="20">
        <v>3.2000000000000001E-2</v>
      </c>
      <c r="I44" s="31">
        <f t="shared" si="5"/>
        <v>0</v>
      </c>
      <c r="J44" s="21">
        <v>0</v>
      </c>
      <c r="K44" s="32">
        <v>0</v>
      </c>
      <c r="L44" s="18">
        <f t="shared" si="6"/>
        <v>1779.2467200000003</v>
      </c>
      <c r="M44" s="28">
        <v>32.78</v>
      </c>
      <c r="N44" s="28">
        <v>0.4</v>
      </c>
      <c r="O44" s="33">
        <v>834</v>
      </c>
      <c r="P44" s="30">
        <f t="shared" si="7"/>
        <v>51432.644795234002</v>
      </c>
    </row>
    <row r="45" spans="1:16" ht="16">
      <c r="A45" s="14">
        <v>44559</v>
      </c>
      <c r="B45" s="15">
        <v>1732</v>
      </c>
      <c r="C45" s="16" t="s">
        <v>52</v>
      </c>
      <c r="D45" s="15">
        <v>65640</v>
      </c>
      <c r="E45" s="17">
        <v>9.1999999999999998E-2</v>
      </c>
      <c r="F45" s="18">
        <f t="shared" si="4"/>
        <v>59601.120000000003</v>
      </c>
      <c r="G45" s="19">
        <v>0</v>
      </c>
      <c r="H45" s="20">
        <v>3.2000000000000001E-2</v>
      </c>
      <c r="I45" s="31">
        <f t="shared" si="5"/>
        <v>0</v>
      </c>
      <c r="J45" s="21">
        <v>0</v>
      </c>
      <c r="K45" s="32">
        <v>0</v>
      </c>
      <c r="L45" s="18">
        <f t="shared" si="6"/>
        <v>1907.2358400000001</v>
      </c>
      <c r="M45" s="28">
        <v>32.78</v>
      </c>
      <c r="N45" s="28">
        <v>0.4</v>
      </c>
      <c r="O45" s="33">
        <v>894</v>
      </c>
      <c r="P45" s="30">
        <f t="shared" si="7"/>
        <v>55132.423399639447</v>
      </c>
    </row>
    <row r="46" spans="1:16" ht="16">
      <c r="A46" s="7">
        <v>44550</v>
      </c>
      <c r="B46" s="8">
        <v>2114</v>
      </c>
      <c r="C46" s="9" t="s">
        <v>53</v>
      </c>
      <c r="D46" s="8">
        <v>53360</v>
      </c>
      <c r="E46" s="10">
        <v>0.14899999999999999</v>
      </c>
      <c r="F46" s="11">
        <f t="shared" si="4"/>
        <v>45409.36</v>
      </c>
      <c r="G46" s="12">
        <v>0</v>
      </c>
      <c r="H46" s="13">
        <v>3.1E-2</v>
      </c>
      <c r="I46" s="24">
        <f t="shared" si="5"/>
        <v>0</v>
      </c>
      <c r="J46" s="25">
        <v>0</v>
      </c>
      <c r="K46" s="26">
        <v>0</v>
      </c>
      <c r="L46" s="11">
        <f t="shared" si="6"/>
        <v>1407.6901600000001</v>
      </c>
      <c r="M46" s="27">
        <v>32.78</v>
      </c>
      <c r="N46" s="28">
        <v>0.4</v>
      </c>
      <c r="O46" s="29">
        <v>681</v>
      </c>
      <c r="P46" s="30">
        <f t="shared" si="7"/>
        <v>40692.067697629995</v>
      </c>
    </row>
    <row r="47" spans="1:16" ht="16">
      <c r="A47" s="14">
        <v>44540</v>
      </c>
      <c r="B47" s="15">
        <v>787</v>
      </c>
      <c r="C47" s="16" t="s">
        <v>54</v>
      </c>
      <c r="D47" s="15">
        <v>66880</v>
      </c>
      <c r="E47" s="17">
        <v>0.10299999999999999</v>
      </c>
      <c r="F47" s="18">
        <f t="shared" si="4"/>
        <v>59991.360000000001</v>
      </c>
      <c r="G47" s="19">
        <v>0</v>
      </c>
      <c r="H47" s="20">
        <v>3.1E-2</v>
      </c>
      <c r="I47" s="31">
        <f t="shared" si="5"/>
        <v>0</v>
      </c>
      <c r="J47" s="21">
        <v>0</v>
      </c>
      <c r="K47" s="32">
        <v>0</v>
      </c>
      <c r="L47" s="18">
        <f t="shared" si="6"/>
        <v>1859.73216</v>
      </c>
      <c r="M47" s="27">
        <v>32.78</v>
      </c>
      <c r="N47" s="28">
        <v>0.4</v>
      </c>
      <c r="O47" s="33">
        <v>0.39</v>
      </c>
      <c r="P47" s="30">
        <f t="shared" si="7"/>
        <v>53759.235593562466</v>
      </c>
    </row>
    <row r="48" spans="1:16" ht="16">
      <c r="A48" s="14">
        <v>44545</v>
      </c>
      <c r="B48" s="15">
        <v>1485</v>
      </c>
      <c r="C48" s="16" t="s">
        <v>55</v>
      </c>
      <c r="D48" s="15">
        <v>73920</v>
      </c>
      <c r="E48" s="17">
        <v>9.7000000000000003E-2</v>
      </c>
      <c r="F48" s="18">
        <f t="shared" si="4"/>
        <v>66749.759999999995</v>
      </c>
      <c r="G48" s="19">
        <v>0</v>
      </c>
      <c r="H48" s="20">
        <v>3.1E-2</v>
      </c>
      <c r="I48" s="31">
        <f t="shared" si="5"/>
        <v>0</v>
      </c>
      <c r="J48" s="21">
        <v>0</v>
      </c>
      <c r="K48" s="32">
        <v>0</v>
      </c>
      <c r="L48" s="18">
        <f t="shared" si="6"/>
        <v>2069.2425599999997</v>
      </c>
      <c r="M48" s="28">
        <v>32.78</v>
      </c>
      <c r="N48" s="28">
        <v>0.4</v>
      </c>
      <c r="O48" s="33">
        <f>F48*G48*J48*K48/100</f>
        <v>0</v>
      </c>
      <c r="P48" s="30">
        <f t="shared" si="7"/>
        <v>59815.547999807837</v>
      </c>
    </row>
    <row r="49" spans="1:16" ht="16">
      <c r="A49" s="14">
        <v>44559</v>
      </c>
      <c r="B49" s="15">
        <v>1722</v>
      </c>
      <c r="C49" s="16" t="s">
        <v>56</v>
      </c>
      <c r="D49" s="15">
        <v>70880</v>
      </c>
      <c r="E49" s="17">
        <v>7.9000000000000001E-2</v>
      </c>
      <c r="F49" s="18">
        <f t="shared" si="4"/>
        <v>65280.480000000003</v>
      </c>
      <c r="G49" s="19">
        <v>0</v>
      </c>
      <c r="H49" s="20">
        <v>3.1E-2</v>
      </c>
      <c r="I49" s="31">
        <f t="shared" si="5"/>
        <v>0</v>
      </c>
      <c r="J49" s="21">
        <v>0</v>
      </c>
      <c r="K49" s="32">
        <v>0</v>
      </c>
      <c r="L49" s="18">
        <f t="shared" si="6"/>
        <v>2023.69488</v>
      </c>
      <c r="M49" s="28">
        <v>32.78</v>
      </c>
      <c r="N49" s="28">
        <v>0.4</v>
      </c>
      <c r="O49" s="33">
        <v>979</v>
      </c>
      <c r="P49" s="30">
        <f t="shared" si="7"/>
        <v>58498.902241603508</v>
      </c>
    </row>
    <row r="50" spans="1:16" ht="16">
      <c r="A50" s="14">
        <v>44560</v>
      </c>
      <c r="B50" s="15">
        <v>1239</v>
      </c>
      <c r="C50" s="16" t="s">
        <v>57</v>
      </c>
      <c r="D50" s="15">
        <v>70140</v>
      </c>
      <c r="E50" s="17">
        <v>7.2999999999999995E-2</v>
      </c>
      <c r="F50" s="18">
        <f t="shared" si="4"/>
        <v>65019.780000000006</v>
      </c>
      <c r="G50" s="19">
        <v>0</v>
      </c>
      <c r="H50" s="20">
        <v>3.1E-2</v>
      </c>
      <c r="I50" s="31">
        <f t="shared" si="5"/>
        <v>0</v>
      </c>
      <c r="J50" s="21">
        <v>0</v>
      </c>
      <c r="K50" s="32">
        <v>0</v>
      </c>
      <c r="L50" s="18">
        <f t="shared" si="6"/>
        <v>2015.6131800000003</v>
      </c>
      <c r="M50" s="28">
        <v>32.78</v>
      </c>
      <c r="N50" s="28">
        <v>0.4</v>
      </c>
      <c r="O50" s="33">
        <v>975</v>
      </c>
      <c r="P50" s="30">
        <f t="shared" si="7"/>
        <v>58265.284722026663</v>
      </c>
    </row>
    <row r="51" spans="1:16" ht="16">
      <c r="A51" s="14">
        <v>44560</v>
      </c>
      <c r="B51" s="15">
        <v>4183</v>
      </c>
      <c r="C51" s="16" t="s">
        <v>58</v>
      </c>
      <c r="D51" s="15">
        <v>63860</v>
      </c>
      <c r="E51" s="17">
        <v>0.05</v>
      </c>
      <c r="F51" s="18">
        <f t="shared" si="4"/>
        <v>60667</v>
      </c>
      <c r="G51" s="19">
        <v>0</v>
      </c>
      <c r="H51" s="20">
        <v>3.1E-2</v>
      </c>
      <c r="I51" s="31">
        <f t="shared" si="5"/>
        <v>0</v>
      </c>
      <c r="J51" s="21">
        <v>0</v>
      </c>
      <c r="K51" s="32">
        <v>0</v>
      </c>
      <c r="L51" s="18">
        <f t="shared" si="6"/>
        <v>1880.6769999999999</v>
      </c>
      <c r="M51" s="28">
        <v>32.78</v>
      </c>
      <c r="N51" s="28">
        <v>0.4</v>
      </c>
      <c r="O51" s="33">
        <v>910</v>
      </c>
      <c r="P51" s="30">
        <f t="shared" si="7"/>
        <v>54364.687610926878</v>
      </c>
    </row>
    <row r="52" spans="1:16" ht="16">
      <c r="A52" s="14">
        <v>44926</v>
      </c>
      <c r="B52" s="15">
        <v>741</v>
      </c>
      <c r="C52" s="16" t="s">
        <v>59</v>
      </c>
      <c r="D52" s="15">
        <v>64560</v>
      </c>
      <c r="E52" s="17">
        <v>7.8E-2</v>
      </c>
      <c r="F52" s="18">
        <f t="shared" si="4"/>
        <v>59524.32</v>
      </c>
      <c r="G52" s="19">
        <v>0</v>
      </c>
      <c r="H52" s="20">
        <v>3.1E-2</v>
      </c>
      <c r="I52" s="31">
        <f t="shared" si="5"/>
        <v>0</v>
      </c>
      <c r="J52" s="21">
        <v>0</v>
      </c>
      <c r="K52" s="32">
        <v>0</v>
      </c>
      <c r="L52" s="18">
        <f t="shared" si="6"/>
        <v>1845.2539199999999</v>
      </c>
      <c r="M52" s="28">
        <v>32.78</v>
      </c>
      <c r="N52" s="28">
        <v>0.4</v>
      </c>
      <c r="O52" s="33">
        <v>892</v>
      </c>
      <c r="P52" s="30">
        <f t="shared" si="7"/>
        <v>53340.713436511563</v>
      </c>
    </row>
    <row r="53" spans="1:16" ht="16">
      <c r="A53" s="14">
        <v>44544</v>
      </c>
      <c r="B53" s="15">
        <v>3566</v>
      </c>
      <c r="C53" s="16" t="s">
        <v>60</v>
      </c>
      <c r="D53" s="15">
        <v>64040</v>
      </c>
      <c r="E53" s="17">
        <v>0.11</v>
      </c>
      <c r="F53" s="18">
        <f t="shared" si="4"/>
        <v>56995.6</v>
      </c>
      <c r="G53" s="19">
        <v>0</v>
      </c>
      <c r="H53" s="20">
        <v>0.03</v>
      </c>
      <c r="I53" s="31">
        <f t="shared" si="5"/>
        <v>0</v>
      </c>
      <c r="J53" s="21">
        <v>0</v>
      </c>
      <c r="K53" s="32">
        <v>0</v>
      </c>
      <c r="L53" s="18">
        <f t="shared" si="6"/>
        <v>1709.8679999999999</v>
      </c>
      <c r="M53" s="28">
        <v>32.78</v>
      </c>
      <c r="N53" s="28">
        <v>0.4</v>
      </c>
      <c r="O53" s="33">
        <f t="shared" ref="O53:O57" si="8">F53*G53*J53*K53/100</f>
        <v>0</v>
      </c>
      <c r="P53" s="30">
        <f t="shared" si="7"/>
        <v>49427.115701377923</v>
      </c>
    </row>
    <row r="54" spans="1:16" ht="16">
      <c r="A54" s="14">
        <v>44544</v>
      </c>
      <c r="B54" s="15">
        <v>785</v>
      </c>
      <c r="C54" s="16" t="s">
        <v>61</v>
      </c>
      <c r="D54" s="15">
        <v>65200</v>
      </c>
      <c r="E54" s="17">
        <v>0.104</v>
      </c>
      <c r="F54" s="18">
        <f t="shared" si="4"/>
        <v>58419.200000000004</v>
      </c>
      <c r="G54" s="19">
        <v>0</v>
      </c>
      <c r="H54" s="20">
        <v>0.03</v>
      </c>
      <c r="I54" s="31">
        <f t="shared" si="5"/>
        <v>0</v>
      </c>
      <c r="J54" s="21">
        <v>0</v>
      </c>
      <c r="K54" s="32">
        <v>0</v>
      </c>
      <c r="L54" s="18">
        <f t="shared" si="6"/>
        <v>1752.576</v>
      </c>
      <c r="M54" s="28">
        <v>32.78</v>
      </c>
      <c r="N54" s="28">
        <v>0.4</v>
      </c>
      <c r="O54" s="33">
        <f t="shared" si="8"/>
        <v>0</v>
      </c>
      <c r="P54" s="30">
        <f t="shared" si="7"/>
        <v>50661.674893885443</v>
      </c>
    </row>
    <row r="55" spans="1:16" ht="16">
      <c r="A55" s="14">
        <v>44560</v>
      </c>
      <c r="B55" s="15">
        <v>1485</v>
      </c>
      <c r="C55" s="16" t="s">
        <v>62</v>
      </c>
      <c r="D55" s="15">
        <v>72200</v>
      </c>
      <c r="E55" s="17">
        <v>7.0000000000000007E-2</v>
      </c>
      <c r="F55" s="18">
        <f t="shared" si="4"/>
        <v>67146</v>
      </c>
      <c r="G55" s="19">
        <v>0</v>
      </c>
      <c r="H55" s="20">
        <v>0.03</v>
      </c>
      <c r="I55" s="31">
        <f t="shared" si="5"/>
        <v>0</v>
      </c>
      <c r="J55" s="21">
        <v>0</v>
      </c>
      <c r="K55" s="32">
        <v>0</v>
      </c>
      <c r="L55" s="18">
        <f t="shared" si="6"/>
        <v>2014.3799999999999</v>
      </c>
      <c r="M55" s="28">
        <v>32.78</v>
      </c>
      <c r="N55" s="28">
        <v>0.4</v>
      </c>
      <c r="O55" s="33">
        <v>1007</v>
      </c>
      <c r="P55" s="30">
        <f t="shared" si="7"/>
        <v>58229.637215587194</v>
      </c>
    </row>
    <row r="56" spans="1:16" ht="16">
      <c r="A56" s="7">
        <v>44898</v>
      </c>
      <c r="B56" s="8">
        <v>2958</v>
      </c>
      <c r="C56" s="9" t="s">
        <v>63</v>
      </c>
      <c r="D56" s="8">
        <v>73500</v>
      </c>
      <c r="E56" s="10">
        <v>0.13400000000000001</v>
      </c>
      <c r="F56" s="11">
        <v>63651</v>
      </c>
      <c r="G56" s="12">
        <v>0</v>
      </c>
      <c r="H56" s="13">
        <v>0.03</v>
      </c>
      <c r="I56" s="24">
        <v>0</v>
      </c>
      <c r="J56" s="25">
        <v>0</v>
      </c>
      <c r="K56" s="26">
        <v>0</v>
      </c>
      <c r="L56" s="11">
        <v>1909.53</v>
      </c>
      <c r="M56" s="27">
        <v>32.78</v>
      </c>
      <c r="N56" s="28">
        <v>0.4</v>
      </c>
      <c r="O56" s="29">
        <v>0</v>
      </c>
      <c r="P56" s="30">
        <f t="shared" si="7"/>
        <v>55198.740631003195</v>
      </c>
    </row>
    <row r="57" spans="1:16" ht="16">
      <c r="A57" s="14">
        <v>44559</v>
      </c>
      <c r="B57" s="15">
        <v>1719</v>
      </c>
      <c r="C57" s="16" t="s">
        <v>64</v>
      </c>
      <c r="D57" s="15">
        <v>73140</v>
      </c>
      <c r="E57" s="17">
        <v>8.2000000000000003E-2</v>
      </c>
      <c r="F57" s="18">
        <f t="shared" ref="F57:F60" si="9">D57*(1-E57)</f>
        <v>67142.52</v>
      </c>
      <c r="G57" s="19">
        <v>0</v>
      </c>
      <c r="H57" s="20">
        <v>2.9000000000000001E-2</v>
      </c>
      <c r="I57" s="31">
        <f t="shared" ref="I57:I60" si="10">F57*G57</f>
        <v>0</v>
      </c>
      <c r="J57" s="21">
        <v>0</v>
      </c>
      <c r="K57" s="32">
        <v>0</v>
      </c>
      <c r="L57" s="18">
        <f t="shared" ref="L57:L60" si="11">F57*H57</f>
        <v>1947.1330800000003</v>
      </c>
      <c r="M57" s="28">
        <v>32.78</v>
      </c>
      <c r="N57" s="28">
        <v>0.4</v>
      </c>
      <c r="O57" s="33">
        <f t="shared" si="8"/>
        <v>0</v>
      </c>
      <c r="P57" s="30">
        <f t="shared" si="7"/>
        <v>56285.732016237722</v>
      </c>
    </row>
    <row r="58" spans="1:16" ht="16">
      <c r="A58" s="14">
        <v>44559</v>
      </c>
      <c r="B58" s="15">
        <v>743</v>
      </c>
      <c r="C58" s="16" t="s">
        <v>65</v>
      </c>
      <c r="D58" s="15">
        <v>66020</v>
      </c>
      <c r="E58" s="17">
        <v>7.1999999999999995E-2</v>
      </c>
      <c r="F58" s="18">
        <f t="shared" si="9"/>
        <v>61266.560000000005</v>
      </c>
      <c r="G58" s="19">
        <v>0</v>
      </c>
      <c r="H58" s="20">
        <v>2.8000000000000001E-2</v>
      </c>
      <c r="I58" s="31">
        <f t="shared" si="10"/>
        <v>0</v>
      </c>
      <c r="J58" s="21">
        <v>0</v>
      </c>
      <c r="K58" s="32">
        <v>0</v>
      </c>
      <c r="L58" s="18">
        <f t="shared" si="11"/>
        <v>1715.4636800000001</v>
      </c>
      <c r="M58" s="28">
        <v>32.78</v>
      </c>
      <c r="N58" s="28">
        <v>0.4</v>
      </c>
      <c r="O58" s="33">
        <v>918</v>
      </c>
      <c r="P58" s="30">
        <f t="shared" si="7"/>
        <v>49588.869896899385</v>
      </c>
    </row>
    <row r="59" spans="1:16" ht="16">
      <c r="A59" s="14">
        <v>44560</v>
      </c>
      <c r="B59" s="15">
        <v>4182</v>
      </c>
      <c r="C59" s="16" t="s">
        <v>66</v>
      </c>
      <c r="D59" s="15">
        <v>65300</v>
      </c>
      <c r="E59" s="17">
        <v>6.3E-2</v>
      </c>
      <c r="F59" s="18">
        <f t="shared" si="9"/>
        <v>61186.100000000006</v>
      </c>
      <c r="G59" s="19">
        <v>0</v>
      </c>
      <c r="H59" s="20">
        <v>2.8000000000000001E-2</v>
      </c>
      <c r="I59" s="31">
        <f t="shared" si="10"/>
        <v>0</v>
      </c>
      <c r="J59" s="21">
        <v>0</v>
      </c>
      <c r="K59" s="32">
        <v>0</v>
      </c>
      <c r="L59" s="18">
        <f t="shared" si="11"/>
        <v>1713.2108000000003</v>
      </c>
      <c r="M59" s="28">
        <v>32.78</v>
      </c>
      <c r="N59" s="28">
        <v>0.4</v>
      </c>
      <c r="O59" s="33">
        <v>917</v>
      </c>
      <c r="P59" s="30">
        <f t="shared" si="7"/>
        <v>49523.745945564362</v>
      </c>
    </row>
    <row r="60" spans="1:16" ht="16">
      <c r="A60" s="14">
        <v>44560</v>
      </c>
      <c r="B60" s="15">
        <v>487</v>
      </c>
      <c r="C60" s="16" t="s">
        <v>67</v>
      </c>
      <c r="D60" s="15">
        <v>72900</v>
      </c>
      <c r="E60" s="17">
        <v>0.05</v>
      </c>
      <c r="F60" s="18">
        <f t="shared" si="9"/>
        <v>69255</v>
      </c>
      <c r="G60" s="19">
        <v>0</v>
      </c>
      <c r="H60" s="20">
        <v>2.8000000000000001E-2</v>
      </c>
      <c r="I60" s="31">
        <f t="shared" si="10"/>
        <v>0</v>
      </c>
      <c r="J60" s="21">
        <v>0</v>
      </c>
      <c r="K60" s="32">
        <v>0</v>
      </c>
      <c r="L60" s="18">
        <f t="shared" si="11"/>
        <v>1939.14</v>
      </c>
      <c r="M60" s="28">
        <v>32.78</v>
      </c>
      <c r="N60" s="28">
        <v>0.4</v>
      </c>
      <c r="O60" s="33">
        <f t="shared" ref="O60:O63" si="12">F60*G60*J60*K60/100</f>
        <v>0</v>
      </c>
      <c r="P60" s="30">
        <f t="shared" si="7"/>
        <v>56054.676233001599</v>
      </c>
    </row>
    <row r="61" spans="1:16" ht="16">
      <c r="A61" s="7">
        <v>44913</v>
      </c>
      <c r="B61" s="8">
        <v>2966</v>
      </c>
      <c r="C61" s="9" t="s">
        <v>68</v>
      </c>
      <c r="D61" s="8">
        <v>72960</v>
      </c>
      <c r="E61" s="10">
        <v>0.13700000000000001</v>
      </c>
      <c r="F61" s="11">
        <v>62964.480000000003</v>
      </c>
      <c r="G61" s="12">
        <v>0</v>
      </c>
      <c r="H61" s="13">
        <v>2.8000000000000001E-2</v>
      </c>
      <c r="I61" s="24">
        <v>0</v>
      </c>
      <c r="J61" s="25">
        <v>0</v>
      </c>
      <c r="K61" s="26">
        <v>0</v>
      </c>
      <c r="L61" s="11">
        <v>1763.0054399999999</v>
      </c>
      <c r="M61" s="27">
        <v>32.78</v>
      </c>
      <c r="N61" s="28">
        <v>0.4</v>
      </c>
      <c r="O61" s="29">
        <v>0</v>
      </c>
      <c r="P61" s="30">
        <f t="shared" si="7"/>
        <v>50963.158480677273</v>
      </c>
    </row>
    <row r="62" spans="1:16" ht="16">
      <c r="A62" s="14">
        <v>44545</v>
      </c>
      <c r="B62" s="15">
        <v>1239</v>
      </c>
      <c r="C62" s="16" t="s">
        <v>69</v>
      </c>
      <c r="D62" s="15">
        <v>74560</v>
      </c>
      <c r="E62" s="17">
        <v>0.108</v>
      </c>
      <c r="F62" s="18">
        <f>D62*(1-E62)</f>
        <v>66507.520000000004</v>
      </c>
      <c r="G62" s="19">
        <v>0</v>
      </c>
      <c r="H62" s="20">
        <v>2.7E-2</v>
      </c>
      <c r="I62" s="31">
        <f>F62*G62</f>
        <v>0</v>
      </c>
      <c r="J62" s="21">
        <v>0</v>
      </c>
      <c r="K62" s="32">
        <v>0</v>
      </c>
      <c r="L62" s="18">
        <f>F62*H62</f>
        <v>1795.7030400000001</v>
      </c>
      <c r="M62" s="28">
        <v>32.78</v>
      </c>
      <c r="N62" s="28">
        <v>0.4</v>
      </c>
      <c r="O62" s="33">
        <f t="shared" si="12"/>
        <v>0</v>
      </c>
      <c r="P62" s="30">
        <f t="shared" si="7"/>
        <v>51908.347266219425</v>
      </c>
    </row>
    <row r="63" spans="1:16" ht="16">
      <c r="A63" s="7">
        <v>44555</v>
      </c>
      <c r="B63" s="8">
        <v>786</v>
      </c>
      <c r="C63" s="9" t="s">
        <v>70</v>
      </c>
      <c r="D63" s="8">
        <v>69140</v>
      </c>
      <c r="E63" s="10">
        <v>0.13600000000000001</v>
      </c>
      <c r="F63" s="11">
        <f>D63*(1-E63)</f>
        <v>59736.959999999999</v>
      </c>
      <c r="G63" s="12">
        <v>0</v>
      </c>
      <c r="H63" s="13">
        <v>2.5000000000000001E-2</v>
      </c>
      <c r="I63" s="24">
        <f>F63*G63</f>
        <v>0</v>
      </c>
      <c r="J63" s="25">
        <v>0</v>
      </c>
      <c r="K63" s="26">
        <v>0</v>
      </c>
      <c r="L63" s="11">
        <f>F63*H63</f>
        <v>1493.424</v>
      </c>
      <c r="M63" s="27">
        <v>32.78</v>
      </c>
      <c r="N63" s="28">
        <v>0.4</v>
      </c>
      <c r="O63" s="29">
        <f t="shared" si="12"/>
        <v>0</v>
      </c>
      <c r="P63" s="30">
        <f t="shared" si="7"/>
        <v>43170.373876354555</v>
      </c>
    </row>
    <row r="64" spans="1:16" ht="16">
      <c r="F64" s="1">
        <f>SUM(F35:F63)</f>
        <v>1794986.7000000002</v>
      </c>
      <c r="H64">
        <f>L64/F64</f>
        <v>3.0756080822214447E-2</v>
      </c>
      <c r="L64">
        <f>SUM(L35:L63)</f>
        <v>55206.756020000001</v>
      </c>
      <c r="P64" s="34">
        <f>SUM(P35:P63)</f>
        <v>1595860.4508057244</v>
      </c>
    </row>
    <row r="67" spans="1:16" ht="16">
      <c r="A67" s="14">
        <v>44534</v>
      </c>
      <c r="B67" s="15">
        <v>252</v>
      </c>
      <c r="C67" s="16" t="s">
        <v>71</v>
      </c>
      <c r="D67" s="15">
        <v>67360</v>
      </c>
      <c r="E67" s="17">
        <v>0.105</v>
      </c>
      <c r="F67" s="18">
        <f t="shared" ref="F67:F72" si="13">D67*(1-E67)</f>
        <v>60287.200000000004</v>
      </c>
      <c r="G67" s="19">
        <v>0</v>
      </c>
      <c r="H67" s="20">
        <v>2.7E-2</v>
      </c>
      <c r="I67" s="31">
        <f t="shared" ref="I67:I72" si="14">F67*G67</f>
        <v>0</v>
      </c>
      <c r="J67" s="21">
        <v>0</v>
      </c>
      <c r="K67" s="32">
        <v>0</v>
      </c>
      <c r="L67" s="18">
        <f t="shared" ref="L67:L72" si="15">F67*H67</f>
        <v>1627.7544</v>
      </c>
      <c r="M67" s="27">
        <v>32.78</v>
      </c>
      <c r="N67" s="28">
        <v>0.38</v>
      </c>
      <c r="O67" s="33">
        <f t="shared" ref="O67:O72" si="16">F67*G67*J67*K67/100</f>
        <v>0</v>
      </c>
      <c r="P67" s="30">
        <f t="shared" ref="P67:P96" si="17">L67*N67*M67*2.20462</f>
        <v>44700.786732727698</v>
      </c>
    </row>
    <row r="68" spans="1:16" ht="16">
      <c r="A68" s="14">
        <v>44544</v>
      </c>
      <c r="B68" s="15">
        <v>2234</v>
      </c>
      <c r="C68" s="16" t="s">
        <v>72</v>
      </c>
      <c r="D68" s="15">
        <v>64760</v>
      </c>
      <c r="E68" s="17">
        <v>9.0999999999999998E-2</v>
      </c>
      <c r="F68" s="18">
        <f t="shared" si="13"/>
        <v>58866.840000000004</v>
      </c>
      <c r="G68" s="19">
        <v>0</v>
      </c>
      <c r="H68" s="20">
        <v>2.5999999999999999E-2</v>
      </c>
      <c r="I68" s="31">
        <f t="shared" si="14"/>
        <v>0</v>
      </c>
      <c r="J68" s="21">
        <v>0</v>
      </c>
      <c r="K68" s="32">
        <v>0</v>
      </c>
      <c r="L68" s="18">
        <f t="shared" si="15"/>
        <v>1530.53784</v>
      </c>
      <c r="M68" s="28">
        <v>32.78</v>
      </c>
      <c r="N68" s="28">
        <v>0.38</v>
      </c>
      <c r="O68" s="33">
        <f t="shared" si="16"/>
        <v>0</v>
      </c>
      <c r="P68" s="30">
        <f t="shared" si="17"/>
        <v>42031.061671349009</v>
      </c>
    </row>
    <row r="69" spans="1:16" ht="16">
      <c r="A69" s="7">
        <v>44898</v>
      </c>
      <c r="B69" s="8">
        <v>9816</v>
      </c>
      <c r="C69" s="9" t="s">
        <v>73</v>
      </c>
      <c r="D69" s="8">
        <v>73120</v>
      </c>
      <c r="E69" s="10">
        <v>0.13200000000000001</v>
      </c>
      <c r="F69" s="11">
        <v>63468.160000000003</v>
      </c>
      <c r="G69" s="12">
        <v>0</v>
      </c>
      <c r="H69" s="13">
        <v>2.5999999999999999E-2</v>
      </c>
      <c r="I69" s="24">
        <v>0</v>
      </c>
      <c r="J69" s="25">
        <v>0</v>
      </c>
      <c r="K69" s="26">
        <v>0</v>
      </c>
      <c r="L69" s="11">
        <v>1650.1721600000001</v>
      </c>
      <c r="M69" s="27">
        <v>32.78</v>
      </c>
      <c r="N69" s="27">
        <v>0.38</v>
      </c>
      <c r="O69" s="29">
        <v>0</v>
      </c>
      <c r="P69" s="30">
        <f t="shared" si="17"/>
        <v>45316.414931174273</v>
      </c>
    </row>
    <row r="70" spans="1:16" ht="16">
      <c r="A70" s="7">
        <v>44550</v>
      </c>
      <c r="B70" s="8">
        <v>4305</v>
      </c>
      <c r="C70" s="9" t="s">
        <v>74</v>
      </c>
      <c r="D70" s="8">
        <v>44320</v>
      </c>
      <c r="E70" s="10">
        <v>0.30599999999999999</v>
      </c>
      <c r="F70" s="11">
        <f t="shared" si="13"/>
        <v>30758.079999999998</v>
      </c>
      <c r="G70" s="12">
        <v>0</v>
      </c>
      <c r="H70" s="13">
        <v>2.5000000000000001E-2</v>
      </c>
      <c r="I70" s="24">
        <f t="shared" si="14"/>
        <v>0</v>
      </c>
      <c r="J70" s="25">
        <v>0</v>
      </c>
      <c r="K70" s="26">
        <v>0</v>
      </c>
      <c r="L70" s="11">
        <f t="shared" si="15"/>
        <v>768.952</v>
      </c>
      <c r="M70" s="27">
        <v>32.78</v>
      </c>
      <c r="N70" s="28">
        <v>0.38</v>
      </c>
      <c r="O70" s="29">
        <v>615</v>
      </c>
      <c r="P70" s="30">
        <f t="shared" si="17"/>
        <v>21116.674210620735</v>
      </c>
    </row>
    <row r="71" spans="1:16" ht="16">
      <c r="A71" s="14">
        <v>44540</v>
      </c>
      <c r="B71" s="15">
        <v>1719</v>
      </c>
      <c r="C71" s="16" t="s">
        <v>75</v>
      </c>
      <c r="D71" s="15">
        <v>70700</v>
      </c>
      <c r="E71" s="17">
        <v>9.1999999999999998E-2</v>
      </c>
      <c r="F71" s="18">
        <f t="shared" si="13"/>
        <v>64195.6</v>
      </c>
      <c r="G71" s="19">
        <v>0</v>
      </c>
      <c r="H71" s="20">
        <v>2.5000000000000001E-2</v>
      </c>
      <c r="I71" s="31">
        <f t="shared" si="14"/>
        <v>0</v>
      </c>
      <c r="J71" s="21">
        <v>0</v>
      </c>
      <c r="K71" s="32">
        <v>0</v>
      </c>
      <c r="L71" s="18">
        <f t="shared" si="15"/>
        <v>1604.89</v>
      </c>
      <c r="M71" s="27">
        <v>32.78</v>
      </c>
      <c r="N71" s="27">
        <v>0.38</v>
      </c>
      <c r="O71" s="33">
        <f t="shared" si="16"/>
        <v>0</v>
      </c>
      <c r="P71" s="30">
        <f t="shared" si="17"/>
        <v>44072.893072497522</v>
      </c>
    </row>
    <row r="72" spans="1:16" ht="16">
      <c r="A72" s="14">
        <v>44559</v>
      </c>
      <c r="B72" s="15">
        <v>4237</v>
      </c>
      <c r="C72" s="16" t="s">
        <v>76</v>
      </c>
      <c r="D72" s="15">
        <v>61460</v>
      </c>
      <c r="E72" s="17">
        <v>8.4000000000000005E-2</v>
      </c>
      <c r="F72" s="18">
        <f t="shared" si="13"/>
        <v>56297.36</v>
      </c>
      <c r="G72" s="19">
        <v>0</v>
      </c>
      <c r="H72" s="20">
        <v>2.5000000000000001E-2</v>
      </c>
      <c r="I72" s="31">
        <f t="shared" si="14"/>
        <v>0</v>
      </c>
      <c r="J72" s="21">
        <v>0</v>
      </c>
      <c r="K72" s="32">
        <v>0</v>
      </c>
      <c r="L72" s="18">
        <f t="shared" si="15"/>
        <v>1407.4340000000002</v>
      </c>
      <c r="M72" s="28">
        <v>32.78</v>
      </c>
      <c r="N72" s="28">
        <v>0.38</v>
      </c>
      <c r="O72" s="33">
        <f t="shared" si="16"/>
        <v>0</v>
      </c>
      <c r="P72" s="30">
        <f t="shared" si="17"/>
        <v>38650.42974197452</v>
      </c>
    </row>
    <row r="73" spans="1:16" ht="16">
      <c r="A73" s="7">
        <v>44897</v>
      </c>
      <c r="B73" s="8">
        <v>450</v>
      </c>
      <c r="C73" s="9" t="s">
        <v>77</v>
      </c>
      <c r="D73" s="8">
        <v>66660</v>
      </c>
      <c r="E73" s="10">
        <v>0.161</v>
      </c>
      <c r="F73" s="11">
        <v>55927.74</v>
      </c>
      <c r="G73" s="12">
        <v>0</v>
      </c>
      <c r="H73" s="13">
        <v>2.5000000000000001E-2</v>
      </c>
      <c r="I73" s="24">
        <v>0</v>
      </c>
      <c r="J73" s="25">
        <v>0</v>
      </c>
      <c r="K73" s="26">
        <v>0</v>
      </c>
      <c r="L73" s="11">
        <v>1398.1935000000001</v>
      </c>
      <c r="M73" s="27">
        <v>32.78</v>
      </c>
      <c r="N73" s="28">
        <v>0.38</v>
      </c>
      <c r="O73" s="29">
        <v>0</v>
      </c>
      <c r="P73" s="30">
        <f t="shared" si="17"/>
        <v>38396.670563191903</v>
      </c>
    </row>
    <row r="74" spans="1:16" ht="16">
      <c r="A74" s="14">
        <v>44559</v>
      </c>
      <c r="B74" s="15">
        <v>4183</v>
      </c>
      <c r="C74" s="16" t="s">
        <v>78</v>
      </c>
      <c r="D74" s="15">
        <v>60800</v>
      </c>
      <c r="E74" s="17">
        <v>6.7000000000000004E-2</v>
      </c>
      <c r="F74" s="18">
        <f t="shared" ref="F74:F96" si="18">D74*(1-E74)</f>
        <v>56726.400000000001</v>
      </c>
      <c r="G74" s="19">
        <v>0</v>
      </c>
      <c r="H74" s="20">
        <v>2.4E-2</v>
      </c>
      <c r="I74" s="31">
        <f t="shared" ref="I74:I96" si="19">F74*G74</f>
        <v>0</v>
      </c>
      <c r="J74" s="21">
        <v>0</v>
      </c>
      <c r="K74" s="32">
        <v>0</v>
      </c>
      <c r="L74" s="18">
        <f t="shared" ref="L74:L96" si="20">F74*H74</f>
        <v>1361.4336000000001</v>
      </c>
      <c r="M74" s="28">
        <v>32.78</v>
      </c>
      <c r="N74" s="27">
        <v>0.38</v>
      </c>
      <c r="O74" s="33">
        <v>850</v>
      </c>
      <c r="P74" s="30">
        <f t="shared" si="17"/>
        <v>37387.183843195082</v>
      </c>
    </row>
    <row r="75" spans="1:16" ht="16">
      <c r="A75" s="7">
        <v>44926</v>
      </c>
      <c r="B75" s="8">
        <v>2968</v>
      </c>
      <c r="C75" s="9" t="s">
        <v>79</v>
      </c>
      <c r="D75" s="8">
        <v>70120</v>
      </c>
      <c r="E75" s="10">
        <v>0.16900000000000001</v>
      </c>
      <c r="F75" s="11">
        <v>58269.72</v>
      </c>
      <c r="G75" s="12">
        <v>0</v>
      </c>
      <c r="H75" s="13">
        <v>2.4E-2</v>
      </c>
      <c r="I75" s="24">
        <v>0</v>
      </c>
      <c r="J75" s="25">
        <v>0</v>
      </c>
      <c r="K75" s="26">
        <v>0</v>
      </c>
      <c r="L75" s="11">
        <v>1398.4732799999999</v>
      </c>
      <c r="M75" s="27">
        <v>32.78</v>
      </c>
      <c r="N75" s="28">
        <v>0.38</v>
      </c>
      <c r="O75" s="29">
        <v>0</v>
      </c>
      <c r="P75" s="30">
        <f t="shared" si="17"/>
        <v>38404.353777632663</v>
      </c>
    </row>
    <row r="76" spans="1:16" ht="16">
      <c r="A76" s="7">
        <v>44543</v>
      </c>
      <c r="B76" s="8">
        <v>786</v>
      </c>
      <c r="C76" s="9" t="s">
        <v>80</v>
      </c>
      <c r="D76" s="8">
        <v>68920</v>
      </c>
      <c r="E76" s="10">
        <v>0.13100000000000001</v>
      </c>
      <c r="F76" s="11">
        <f t="shared" si="18"/>
        <v>59891.48</v>
      </c>
      <c r="G76" s="12">
        <v>0</v>
      </c>
      <c r="H76" s="13">
        <v>2.3E-2</v>
      </c>
      <c r="I76" s="24">
        <f t="shared" si="19"/>
        <v>0</v>
      </c>
      <c r="J76" s="25">
        <v>0</v>
      </c>
      <c r="K76" s="26">
        <v>0</v>
      </c>
      <c r="L76" s="11">
        <f t="shared" si="20"/>
        <v>1377.50404</v>
      </c>
      <c r="M76" s="27">
        <v>32.78</v>
      </c>
      <c r="N76" s="28">
        <v>0.38</v>
      </c>
      <c r="O76" s="29">
        <f t="shared" ref="O76:O84" si="21">F76*G76*J76*K76/100</f>
        <v>0</v>
      </c>
      <c r="P76" s="30">
        <f t="shared" si="17"/>
        <v>37828.504297399413</v>
      </c>
    </row>
    <row r="77" spans="1:16" ht="16">
      <c r="A77" s="14">
        <v>44534</v>
      </c>
      <c r="B77" s="15">
        <v>2729</v>
      </c>
      <c r="C77" s="16" t="s">
        <v>81</v>
      </c>
      <c r="D77" s="15">
        <v>67480</v>
      </c>
      <c r="E77" s="17">
        <v>0.11899999999999999</v>
      </c>
      <c r="F77" s="18">
        <f t="shared" si="18"/>
        <v>59449.88</v>
      </c>
      <c r="G77" s="19">
        <v>0</v>
      </c>
      <c r="H77" s="20">
        <v>2.3E-2</v>
      </c>
      <c r="I77" s="31">
        <f t="shared" si="19"/>
        <v>0</v>
      </c>
      <c r="J77" s="21">
        <v>0</v>
      </c>
      <c r="K77" s="32">
        <v>0</v>
      </c>
      <c r="L77" s="18">
        <f t="shared" si="20"/>
        <v>1367.3472399999998</v>
      </c>
      <c r="M77" s="27">
        <v>32.78</v>
      </c>
      <c r="N77" s="27">
        <v>0.38</v>
      </c>
      <c r="O77" s="33">
        <f t="shared" si="21"/>
        <v>0</v>
      </c>
      <c r="P77" s="30">
        <f t="shared" si="17"/>
        <v>37549.582028359946</v>
      </c>
    </row>
    <row r="78" spans="1:16" ht="16">
      <c r="A78" s="7">
        <v>44556</v>
      </c>
      <c r="B78" s="8">
        <v>4305</v>
      </c>
      <c r="C78" s="9" t="s">
        <v>82</v>
      </c>
      <c r="D78" s="8">
        <v>47580</v>
      </c>
      <c r="E78" s="10">
        <v>0.31</v>
      </c>
      <c r="F78" s="11">
        <f t="shared" si="18"/>
        <v>32830.199999999997</v>
      </c>
      <c r="G78" s="12">
        <v>0</v>
      </c>
      <c r="H78" s="13">
        <v>2.1999999999999999E-2</v>
      </c>
      <c r="I78" s="24">
        <f t="shared" si="19"/>
        <v>0</v>
      </c>
      <c r="J78" s="25">
        <v>0</v>
      </c>
      <c r="K78" s="26">
        <v>0</v>
      </c>
      <c r="L78" s="11">
        <f t="shared" si="20"/>
        <v>722.26439999999991</v>
      </c>
      <c r="M78" s="27">
        <v>32.78</v>
      </c>
      <c r="N78" s="28">
        <v>0.38</v>
      </c>
      <c r="O78" s="29">
        <f>F78*20/1000</f>
        <v>656.60400000000004</v>
      </c>
      <c r="P78" s="30">
        <f t="shared" si="17"/>
        <v>19834.556680689377</v>
      </c>
    </row>
    <row r="79" spans="1:16" ht="16">
      <c r="A79" s="14">
        <v>44545</v>
      </c>
      <c r="B79" s="15">
        <v>1818</v>
      </c>
      <c r="C79" s="16" t="s">
        <v>83</v>
      </c>
      <c r="D79" s="15">
        <v>72920</v>
      </c>
      <c r="E79" s="17">
        <v>0.10100000000000001</v>
      </c>
      <c r="F79" s="18">
        <f t="shared" si="18"/>
        <v>65555.08</v>
      </c>
      <c r="G79" s="19">
        <v>0</v>
      </c>
      <c r="H79" s="20">
        <v>2.1999999999999999E-2</v>
      </c>
      <c r="I79" s="31">
        <f t="shared" si="19"/>
        <v>0</v>
      </c>
      <c r="J79" s="21">
        <v>0</v>
      </c>
      <c r="K79" s="32">
        <v>0</v>
      </c>
      <c r="L79" s="18">
        <f t="shared" si="20"/>
        <v>1442.2117599999999</v>
      </c>
      <c r="M79" s="28">
        <v>32.78</v>
      </c>
      <c r="N79" s="28">
        <v>0.38</v>
      </c>
      <c r="O79" s="33">
        <f t="shared" si="21"/>
        <v>0</v>
      </c>
      <c r="P79" s="30">
        <f t="shared" si="17"/>
        <v>39605.483669521556</v>
      </c>
    </row>
    <row r="80" spans="1:16" ht="16">
      <c r="A80" s="14">
        <v>44559</v>
      </c>
      <c r="B80" s="15">
        <v>5795</v>
      </c>
      <c r="C80" s="16" t="s">
        <v>84</v>
      </c>
      <c r="D80" s="15">
        <v>66460</v>
      </c>
      <c r="E80" s="17">
        <v>8.8999999999999996E-2</v>
      </c>
      <c r="F80" s="18">
        <f t="shared" si="18"/>
        <v>60545.060000000005</v>
      </c>
      <c r="G80" s="19">
        <v>0</v>
      </c>
      <c r="H80" s="20">
        <v>2.1999999999999999E-2</v>
      </c>
      <c r="I80" s="31">
        <f t="shared" si="19"/>
        <v>0</v>
      </c>
      <c r="J80" s="21">
        <v>0</v>
      </c>
      <c r="K80" s="32">
        <v>0</v>
      </c>
      <c r="L80" s="18">
        <f t="shared" si="20"/>
        <v>1331.9913200000001</v>
      </c>
      <c r="M80" s="28">
        <v>32.78</v>
      </c>
      <c r="N80" s="27">
        <v>0.38</v>
      </c>
      <c r="O80" s="33">
        <f t="shared" si="21"/>
        <v>0</v>
      </c>
      <c r="P80" s="30">
        <f t="shared" si="17"/>
        <v>36578.650885640032</v>
      </c>
    </row>
    <row r="81" spans="1:16" ht="16">
      <c r="A81" s="14">
        <v>44547</v>
      </c>
      <c r="B81" s="15">
        <v>1239</v>
      </c>
      <c r="C81" s="16" t="s">
        <v>85</v>
      </c>
      <c r="D81" s="15">
        <v>70500</v>
      </c>
      <c r="E81" s="17">
        <v>0.10100000000000001</v>
      </c>
      <c r="F81" s="18">
        <f t="shared" si="18"/>
        <v>63379.5</v>
      </c>
      <c r="G81" s="19">
        <v>0</v>
      </c>
      <c r="H81" s="20">
        <v>1.9E-2</v>
      </c>
      <c r="I81" s="31">
        <f t="shared" si="19"/>
        <v>0</v>
      </c>
      <c r="J81" s="21">
        <v>0</v>
      </c>
      <c r="K81" s="32">
        <v>0</v>
      </c>
      <c r="L81" s="18">
        <f t="shared" si="20"/>
        <v>1204.2104999999999</v>
      </c>
      <c r="M81" s="28">
        <v>32.78</v>
      </c>
      <c r="N81" s="28">
        <v>0.38</v>
      </c>
      <c r="O81" s="33">
        <f t="shared" si="21"/>
        <v>0</v>
      </c>
      <c r="P81" s="30">
        <f t="shared" si="17"/>
        <v>33069.581468685559</v>
      </c>
    </row>
    <row r="82" spans="1:16" ht="16">
      <c r="A82" s="14">
        <v>44547</v>
      </c>
      <c r="B82" s="15">
        <v>1818</v>
      </c>
      <c r="C82" s="16" t="s">
        <v>86</v>
      </c>
      <c r="D82" s="15">
        <v>72580</v>
      </c>
      <c r="E82" s="17">
        <v>9.5000000000000001E-2</v>
      </c>
      <c r="F82" s="18">
        <f t="shared" si="18"/>
        <v>65684.900000000009</v>
      </c>
      <c r="G82" s="19">
        <v>0</v>
      </c>
      <c r="H82" s="20">
        <v>1.9E-2</v>
      </c>
      <c r="I82" s="31">
        <f t="shared" si="19"/>
        <v>0</v>
      </c>
      <c r="J82" s="21">
        <v>0</v>
      </c>
      <c r="K82" s="32">
        <v>0</v>
      </c>
      <c r="L82" s="18">
        <f t="shared" si="20"/>
        <v>1248.0131000000001</v>
      </c>
      <c r="M82" s="28">
        <v>32.78</v>
      </c>
      <c r="N82" s="28">
        <v>0.38</v>
      </c>
      <c r="O82" s="33">
        <f t="shared" si="21"/>
        <v>0</v>
      </c>
      <c r="P82" s="30">
        <f t="shared" si="17"/>
        <v>34272.472200198245</v>
      </c>
    </row>
    <row r="83" spans="1:16" ht="16">
      <c r="A83" s="14">
        <v>44548</v>
      </c>
      <c r="B83" s="15">
        <v>688</v>
      </c>
      <c r="C83" s="16" t="s">
        <v>87</v>
      </c>
      <c r="D83" s="15">
        <v>62100</v>
      </c>
      <c r="E83" s="17">
        <v>0.113</v>
      </c>
      <c r="F83" s="18">
        <f t="shared" si="18"/>
        <v>55082.7</v>
      </c>
      <c r="G83" s="19">
        <v>0</v>
      </c>
      <c r="H83" s="20">
        <v>1.9E-2</v>
      </c>
      <c r="I83" s="31">
        <f t="shared" si="19"/>
        <v>0</v>
      </c>
      <c r="J83" s="21">
        <v>0</v>
      </c>
      <c r="K83" s="32">
        <v>0</v>
      </c>
      <c r="L83" s="18">
        <f t="shared" si="20"/>
        <v>1046.5712999999998</v>
      </c>
      <c r="M83" s="28">
        <v>32.78</v>
      </c>
      <c r="N83" s="27">
        <v>0.38</v>
      </c>
      <c r="O83" s="33">
        <f t="shared" si="21"/>
        <v>0</v>
      </c>
      <c r="P83" s="30">
        <f t="shared" si="17"/>
        <v>28740.552310528892</v>
      </c>
    </row>
    <row r="84" spans="1:16" ht="16">
      <c r="A84" s="14">
        <v>44548</v>
      </c>
      <c r="B84" s="15">
        <v>487</v>
      </c>
      <c r="C84" s="16" t="s">
        <v>88</v>
      </c>
      <c r="D84" s="15">
        <v>72760</v>
      </c>
      <c r="E84" s="17">
        <v>0.113</v>
      </c>
      <c r="F84" s="18">
        <f t="shared" si="18"/>
        <v>64538.12</v>
      </c>
      <c r="G84" s="19">
        <v>0</v>
      </c>
      <c r="H84" s="20">
        <v>1.9E-2</v>
      </c>
      <c r="I84" s="31">
        <f t="shared" si="19"/>
        <v>0</v>
      </c>
      <c r="J84" s="21">
        <v>0</v>
      </c>
      <c r="K84" s="32">
        <v>0</v>
      </c>
      <c r="L84" s="18">
        <f t="shared" si="20"/>
        <v>1226.2242799999999</v>
      </c>
      <c r="M84" s="28">
        <v>32.78</v>
      </c>
      <c r="N84" s="28">
        <v>0.38</v>
      </c>
      <c r="O84" s="33">
        <f t="shared" si="21"/>
        <v>0</v>
      </c>
      <c r="P84" s="30">
        <f t="shared" si="17"/>
        <v>33674.115718423229</v>
      </c>
    </row>
    <row r="85" spans="1:16" ht="16">
      <c r="A85" s="14">
        <v>44551</v>
      </c>
      <c r="B85" s="15">
        <v>1239</v>
      </c>
      <c r="C85" s="16" t="s">
        <v>89</v>
      </c>
      <c r="D85" s="15">
        <v>70840</v>
      </c>
      <c r="E85" s="17">
        <v>0.106</v>
      </c>
      <c r="F85" s="18">
        <f t="shared" si="18"/>
        <v>63330.96</v>
      </c>
      <c r="G85" s="19">
        <v>0</v>
      </c>
      <c r="H85" s="20">
        <v>1.9E-2</v>
      </c>
      <c r="I85" s="31">
        <f t="shared" si="19"/>
        <v>0</v>
      </c>
      <c r="J85" s="21">
        <v>0</v>
      </c>
      <c r="K85" s="32">
        <v>0</v>
      </c>
      <c r="L85" s="18">
        <f t="shared" si="20"/>
        <v>1203.2882399999999</v>
      </c>
      <c r="M85" s="28">
        <v>32.78</v>
      </c>
      <c r="N85" s="28">
        <v>0.38</v>
      </c>
      <c r="O85" s="33">
        <v>0</v>
      </c>
      <c r="P85" s="30">
        <f t="shared" si="17"/>
        <v>33044.25470712244</v>
      </c>
    </row>
    <row r="86" spans="1:16" ht="16">
      <c r="A86" s="7">
        <v>44558</v>
      </c>
      <c r="B86" s="8">
        <v>99</v>
      </c>
      <c r="C86" s="9" t="s">
        <v>90</v>
      </c>
      <c r="D86" s="8">
        <v>70220</v>
      </c>
      <c r="E86" s="37">
        <v>0.123</v>
      </c>
      <c r="F86" s="11">
        <f t="shared" si="18"/>
        <v>61582.94</v>
      </c>
      <c r="G86" s="12">
        <v>0</v>
      </c>
      <c r="H86" s="20">
        <v>1.7999999999999999E-2</v>
      </c>
      <c r="I86" s="24">
        <f t="shared" si="19"/>
        <v>0</v>
      </c>
      <c r="J86" s="25">
        <v>0</v>
      </c>
      <c r="K86" s="26">
        <v>0</v>
      </c>
      <c r="L86" s="11">
        <f t="shared" si="20"/>
        <v>1108.4929199999999</v>
      </c>
      <c r="M86" s="27">
        <v>32.78</v>
      </c>
      <c r="N86" s="27">
        <v>0.38</v>
      </c>
      <c r="O86" s="29">
        <f t="shared" ref="O86:O96" si="22">F86*G86*J86*K86/100</f>
        <v>0</v>
      </c>
      <c r="P86" s="30">
        <f t="shared" si="17"/>
        <v>30441.020839297737</v>
      </c>
    </row>
    <row r="87" spans="1:16" ht="16">
      <c r="A87" s="14">
        <v>44547</v>
      </c>
      <c r="B87" s="15">
        <v>1485</v>
      </c>
      <c r="C87" s="16" t="s">
        <v>91</v>
      </c>
      <c r="D87" s="15">
        <v>72020</v>
      </c>
      <c r="E87" s="17">
        <v>0.106</v>
      </c>
      <c r="F87" s="18">
        <f t="shared" si="18"/>
        <v>64385.880000000005</v>
      </c>
      <c r="G87" s="19">
        <v>0</v>
      </c>
      <c r="H87" s="20">
        <v>1.7999999999999999E-2</v>
      </c>
      <c r="I87" s="31">
        <f t="shared" si="19"/>
        <v>0</v>
      </c>
      <c r="J87" s="21">
        <v>0</v>
      </c>
      <c r="K87" s="32">
        <v>0</v>
      </c>
      <c r="L87" s="18">
        <f t="shared" si="20"/>
        <v>1158.9458400000001</v>
      </c>
      <c r="M87" s="28">
        <v>32.78</v>
      </c>
      <c r="N87" s="28">
        <v>0.38</v>
      </c>
      <c r="O87" s="33">
        <f t="shared" si="22"/>
        <v>0</v>
      </c>
      <c r="P87" s="30">
        <f t="shared" si="17"/>
        <v>31826.540188508756</v>
      </c>
    </row>
    <row r="88" spans="1:16" ht="16">
      <c r="A88" s="14">
        <v>44551</v>
      </c>
      <c r="B88" s="15">
        <v>1818</v>
      </c>
      <c r="C88" s="16" t="s">
        <v>92</v>
      </c>
      <c r="D88" s="15">
        <v>70400</v>
      </c>
      <c r="E88" s="17">
        <v>0.11</v>
      </c>
      <c r="F88" s="18">
        <f t="shared" si="18"/>
        <v>62656</v>
      </c>
      <c r="G88" s="19">
        <v>0</v>
      </c>
      <c r="H88" s="20">
        <v>1.7999999999999999E-2</v>
      </c>
      <c r="I88" s="31">
        <f t="shared" si="19"/>
        <v>0</v>
      </c>
      <c r="J88" s="21">
        <v>0</v>
      </c>
      <c r="K88" s="32">
        <v>0</v>
      </c>
      <c r="L88" s="18">
        <f t="shared" si="20"/>
        <v>1127.808</v>
      </c>
      <c r="M88" s="28">
        <v>32.78</v>
      </c>
      <c r="N88" s="28">
        <v>0.38</v>
      </c>
      <c r="O88" s="33">
        <v>0</v>
      </c>
      <c r="P88" s="30">
        <f t="shared" si="17"/>
        <v>30971.444392018944</v>
      </c>
    </row>
    <row r="89" spans="1:16" ht="16">
      <c r="A89" s="14">
        <v>44547</v>
      </c>
      <c r="B89" s="15">
        <v>3813</v>
      </c>
      <c r="C89" s="16" t="s">
        <v>93</v>
      </c>
      <c r="D89" s="15">
        <v>74040</v>
      </c>
      <c r="E89" s="17">
        <v>0.121</v>
      </c>
      <c r="F89" s="18">
        <f t="shared" si="18"/>
        <v>65081.16</v>
      </c>
      <c r="G89" s="19">
        <v>0</v>
      </c>
      <c r="H89" s="20">
        <v>1.7000000000000001E-2</v>
      </c>
      <c r="I89" s="31">
        <f t="shared" si="19"/>
        <v>0</v>
      </c>
      <c r="J89" s="21">
        <v>0</v>
      </c>
      <c r="K89" s="32">
        <v>0</v>
      </c>
      <c r="L89" s="18">
        <f t="shared" si="20"/>
        <v>1106.3797200000001</v>
      </c>
      <c r="M89" s="28">
        <v>32.78</v>
      </c>
      <c r="N89" s="27">
        <v>0.38</v>
      </c>
      <c r="O89" s="33">
        <f t="shared" si="22"/>
        <v>0</v>
      </c>
      <c r="P89" s="30">
        <f t="shared" si="17"/>
        <v>30382.988925807844</v>
      </c>
    </row>
    <row r="90" spans="1:16" ht="16">
      <c r="A90" s="14">
        <v>44548</v>
      </c>
      <c r="B90" s="15">
        <v>632</v>
      </c>
      <c r="C90" s="16" t="s">
        <v>94</v>
      </c>
      <c r="D90" s="15">
        <v>69100</v>
      </c>
      <c r="E90" s="17">
        <v>0.107</v>
      </c>
      <c r="F90" s="18">
        <f t="shared" si="18"/>
        <v>61706.3</v>
      </c>
      <c r="G90" s="19">
        <v>0</v>
      </c>
      <c r="H90" s="20">
        <v>1.7000000000000001E-2</v>
      </c>
      <c r="I90" s="31">
        <f t="shared" si="19"/>
        <v>0</v>
      </c>
      <c r="J90" s="21">
        <v>0</v>
      </c>
      <c r="K90" s="32">
        <v>0</v>
      </c>
      <c r="L90" s="18">
        <f t="shared" si="20"/>
        <v>1049.0071</v>
      </c>
      <c r="M90" s="28">
        <v>32.78</v>
      </c>
      <c r="N90" s="28">
        <v>0.38</v>
      </c>
      <c r="O90" s="33">
        <f t="shared" si="22"/>
        <v>0</v>
      </c>
      <c r="P90" s="30">
        <f t="shared" si="17"/>
        <v>28807.443345394833</v>
      </c>
    </row>
    <row r="91" spans="1:16" ht="16">
      <c r="A91" s="14">
        <v>44549</v>
      </c>
      <c r="B91" s="15">
        <v>1732</v>
      </c>
      <c r="C91" s="16" t="s">
        <v>95</v>
      </c>
      <c r="D91" s="15">
        <v>70780</v>
      </c>
      <c r="E91" s="17">
        <v>0.11799999999999999</v>
      </c>
      <c r="F91" s="18">
        <f t="shared" si="18"/>
        <v>62427.96</v>
      </c>
      <c r="G91" s="19">
        <v>0</v>
      </c>
      <c r="H91" s="20">
        <v>1.6E-2</v>
      </c>
      <c r="I91" s="31">
        <f t="shared" si="19"/>
        <v>0</v>
      </c>
      <c r="J91" s="21">
        <v>0</v>
      </c>
      <c r="K91" s="32">
        <v>0</v>
      </c>
      <c r="L91" s="18">
        <f t="shared" si="20"/>
        <v>998.84735999999998</v>
      </c>
      <c r="M91" s="28">
        <v>32.78</v>
      </c>
      <c r="N91" s="28">
        <v>0.38</v>
      </c>
      <c r="O91" s="33">
        <f t="shared" si="22"/>
        <v>0</v>
      </c>
      <c r="P91" s="30">
        <f t="shared" si="17"/>
        <v>27429.975196447376</v>
      </c>
    </row>
    <row r="92" spans="1:16" ht="16">
      <c r="A92" s="14">
        <v>44550</v>
      </c>
      <c r="B92" s="15">
        <v>4836</v>
      </c>
      <c r="C92" s="16" t="s">
        <v>96</v>
      </c>
      <c r="D92" s="15">
        <v>70480</v>
      </c>
      <c r="E92" s="17">
        <v>0.11600000000000001</v>
      </c>
      <c r="F92" s="18">
        <f t="shared" si="18"/>
        <v>62304.32</v>
      </c>
      <c r="G92" s="19">
        <v>0</v>
      </c>
      <c r="H92" s="20">
        <v>1.4999999999999999E-2</v>
      </c>
      <c r="I92" s="31">
        <f t="shared" si="19"/>
        <v>0</v>
      </c>
      <c r="J92" s="21">
        <v>0</v>
      </c>
      <c r="K92" s="32">
        <v>0</v>
      </c>
      <c r="L92" s="18">
        <f t="shared" si="20"/>
        <v>934.56479999999999</v>
      </c>
      <c r="M92" s="28">
        <v>32.78</v>
      </c>
      <c r="N92" s="27">
        <v>0.38</v>
      </c>
      <c r="O92" s="33">
        <f t="shared" si="22"/>
        <v>0</v>
      </c>
      <c r="P92" s="30">
        <f t="shared" si="17"/>
        <v>25664.671410327202</v>
      </c>
    </row>
    <row r="93" spans="1:16" ht="16">
      <c r="A93" s="7">
        <v>44926</v>
      </c>
      <c r="B93" s="8">
        <v>4516</v>
      </c>
      <c r="C93" s="9" t="s">
        <v>97</v>
      </c>
      <c r="D93" s="8">
        <v>51460</v>
      </c>
      <c r="E93" s="10">
        <v>9.5000000000000001E-2</v>
      </c>
      <c r="F93" s="11">
        <f t="shared" si="18"/>
        <v>46571.3</v>
      </c>
      <c r="G93" s="12">
        <v>0</v>
      </c>
      <c r="H93" s="20">
        <v>1.2999999999999999E-2</v>
      </c>
      <c r="I93" s="24">
        <f t="shared" si="19"/>
        <v>0</v>
      </c>
      <c r="J93" s="25">
        <v>0</v>
      </c>
      <c r="K93" s="26">
        <v>0</v>
      </c>
      <c r="L93" s="11">
        <f t="shared" si="20"/>
        <v>605.42690000000005</v>
      </c>
      <c r="M93" s="27">
        <v>32.78</v>
      </c>
      <c r="N93" s="28">
        <v>0.38</v>
      </c>
      <c r="O93" s="29">
        <f t="shared" si="22"/>
        <v>0</v>
      </c>
      <c r="P93" s="30">
        <f t="shared" si="17"/>
        <v>16626.00865287568</v>
      </c>
    </row>
    <row r="94" spans="1:16" ht="16">
      <c r="A94" s="7">
        <v>44926</v>
      </c>
      <c r="B94" s="8">
        <v>2114</v>
      </c>
      <c r="C94" s="9" t="s">
        <v>98</v>
      </c>
      <c r="D94" s="8">
        <v>51540</v>
      </c>
      <c r="E94" s="10">
        <v>0.11</v>
      </c>
      <c r="F94" s="11">
        <f t="shared" si="18"/>
        <v>45870.6</v>
      </c>
      <c r="G94" s="12">
        <v>0</v>
      </c>
      <c r="H94" s="20">
        <v>1.2999999999999999E-2</v>
      </c>
      <c r="I94" s="24">
        <f t="shared" si="19"/>
        <v>0</v>
      </c>
      <c r="J94" s="25">
        <v>0</v>
      </c>
      <c r="K94" s="26">
        <v>0</v>
      </c>
      <c r="L94" s="11">
        <f t="shared" si="20"/>
        <v>596.31779999999992</v>
      </c>
      <c r="M94" s="27">
        <v>32.78</v>
      </c>
      <c r="N94" s="28">
        <v>0.38</v>
      </c>
      <c r="O94" s="29">
        <f t="shared" si="22"/>
        <v>0</v>
      </c>
      <c r="P94" s="30">
        <f t="shared" si="17"/>
        <v>16375.857932086907</v>
      </c>
    </row>
    <row r="95" spans="1:16" ht="16">
      <c r="A95" s="14">
        <v>44547</v>
      </c>
      <c r="B95" s="15">
        <v>3566</v>
      </c>
      <c r="C95" s="16" t="s">
        <v>99</v>
      </c>
      <c r="D95" s="15">
        <v>61980</v>
      </c>
      <c r="E95" s="17">
        <v>0.108</v>
      </c>
      <c r="F95" s="18">
        <f t="shared" si="18"/>
        <v>55286.16</v>
      </c>
      <c r="G95" s="19">
        <v>0</v>
      </c>
      <c r="H95" s="20">
        <v>1.2E-2</v>
      </c>
      <c r="I95" s="31">
        <f t="shared" si="19"/>
        <v>0</v>
      </c>
      <c r="J95" s="21">
        <v>0</v>
      </c>
      <c r="K95" s="32">
        <v>0</v>
      </c>
      <c r="L95" s="18">
        <f t="shared" si="20"/>
        <v>663.43392000000006</v>
      </c>
      <c r="M95" s="28">
        <v>32.78</v>
      </c>
      <c r="N95" s="27">
        <v>0.38</v>
      </c>
      <c r="O95" s="33">
        <f t="shared" si="22"/>
        <v>0</v>
      </c>
      <c r="P95" s="30">
        <f t="shared" si="17"/>
        <v>18218.975890452228</v>
      </c>
    </row>
    <row r="96" spans="1:16" ht="16">
      <c r="A96" s="14">
        <v>44549</v>
      </c>
      <c r="B96" s="15">
        <v>1239</v>
      </c>
      <c r="C96" s="16" t="s">
        <v>100</v>
      </c>
      <c r="D96" s="15">
        <v>72160</v>
      </c>
      <c r="E96" s="17">
        <v>0.10299999999999999</v>
      </c>
      <c r="F96" s="18">
        <f t="shared" si="18"/>
        <v>64727.520000000004</v>
      </c>
      <c r="G96" s="19">
        <v>0</v>
      </c>
      <c r="H96" s="20">
        <v>1.0999999999999999E-2</v>
      </c>
      <c r="I96" s="31">
        <f t="shared" si="19"/>
        <v>0</v>
      </c>
      <c r="J96" s="21">
        <v>0</v>
      </c>
      <c r="K96" s="32">
        <v>0</v>
      </c>
      <c r="L96" s="18">
        <f t="shared" si="20"/>
        <v>712.00271999999995</v>
      </c>
      <c r="M96" s="28">
        <v>32.78</v>
      </c>
      <c r="N96" s="28">
        <v>0.38</v>
      </c>
      <c r="O96" s="33">
        <f t="shared" si="22"/>
        <v>0</v>
      </c>
      <c r="P96" s="30">
        <f t="shared" si="17"/>
        <v>19552.754236045701</v>
      </c>
    </row>
    <row r="97" spans="6:16" ht="16">
      <c r="F97" s="1">
        <f>SUM(F67:F96)</f>
        <v>1747685.1199999999</v>
      </c>
      <c r="H97" s="38">
        <f>L97/F97</f>
        <v>2.0014299852824744E-2</v>
      </c>
      <c r="L97">
        <f>SUM(L67:L96)</f>
        <v>34978.694039999995</v>
      </c>
      <c r="P97" s="34">
        <f>SUM(P67:P96)</f>
        <v>960571.90352019551</v>
      </c>
    </row>
    <row r="100" spans="6:16">
      <c r="P100" s="38">
        <f>P97+P64+P30+P7</f>
        <v>4718880.2306709699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"/>
  <sheetViews>
    <sheetView tabSelected="1" topLeftCell="A86" workbookViewId="0">
      <selection activeCell="M101" sqref="M101"/>
    </sheetView>
  </sheetViews>
  <sheetFormatPr baseColWidth="10" defaultRowHeight="14"/>
  <cols>
    <col min="7" max="7" width="15.83203125" style="39" bestFit="1" customWidth="1"/>
    <col min="11" max="11" width="14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9" t="s">
        <v>7</v>
      </c>
      <c r="H1" t="s">
        <v>11</v>
      </c>
      <c r="I1" t="s">
        <v>12</v>
      </c>
      <c r="J1" t="s">
        <v>13</v>
      </c>
      <c r="K1" t="s">
        <v>101</v>
      </c>
    </row>
    <row r="2" spans="1:11">
      <c r="A2" s="40">
        <v>44544</v>
      </c>
      <c r="B2">
        <v>1239</v>
      </c>
      <c r="C2" t="s">
        <v>17</v>
      </c>
      <c r="D2">
        <v>71260</v>
      </c>
      <c r="E2" s="41">
        <v>0.109</v>
      </c>
      <c r="F2">
        <v>63492.66</v>
      </c>
      <c r="G2" s="39">
        <f>H2/F2</f>
        <v>6.6999996535032552E-2</v>
      </c>
      <c r="H2">
        <v>4254.0079999999998</v>
      </c>
      <c r="I2">
        <v>32.78</v>
      </c>
      <c r="J2">
        <v>0.48</v>
      </c>
      <c r="K2">
        <v>147564.6159</v>
      </c>
    </row>
    <row r="3" spans="1:11">
      <c r="A3" s="40">
        <v>44556</v>
      </c>
      <c r="B3">
        <v>4254</v>
      </c>
      <c r="C3" t="s">
        <v>16</v>
      </c>
      <c r="D3">
        <v>59800</v>
      </c>
      <c r="E3" s="41">
        <v>0.105</v>
      </c>
      <c r="F3">
        <v>53521</v>
      </c>
      <c r="G3" s="39">
        <f t="shared" ref="G3:G66" si="0">H3/F3</f>
        <v>7.5999999999999998E-2</v>
      </c>
      <c r="H3">
        <v>4067.596</v>
      </c>
      <c r="I3">
        <v>32.78</v>
      </c>
      <c r="J3">
        <v>0.48</v>
      </c>
      <c r="K3">
        <v>141098.28700000001</v>
      </c>
    </row>
    <row r="4" spans="1:11">
      <c r="F4" s="38">
        <v>117013.66</v>
      </c>
      <c r="G4" s="42">
        <f t="shared" si="0"/>
        <v>7.1116517507443147E-2</v>
      </c>
      <c r="H4" s="38">
        <v>8321.6039999999994</v>
      </c>
    </row>
    <row r="6" spans="1:11">
      <c r="A6" s="40">
        <v>44544</v>
      </c>
      <c r="B6">
        <v>1485</v>
      </c>
      <c r="C6" t="s">
        <v>22</v>
      </c>
      <c r="D6">
        <v>72240</v>
      </c>
      <c r="E6" s="41">
        <v>0.108</v>
      </c>
      <c r="F6">
        <v>64438.080000000002</v>
      </c>
      <c r="G6" s="39">
        <f t="shared" si="0"/>
        <v>4.9000001241501917E-2</v>
      </c>
      <c r="H6">
        <v>3157.4659999999999</v>
      </c>
      <c r="I6">
        <v>32.78</v>
      </c>
      <c r="J6">
        <v>0.44</v>
      </c>
      <c r="K6">
        <v>100400.07829999999</v>
      </c>
    </row>
    <row r="7" spans="1:11">
      <c r="A7" s="40">
        <v>44544</v>
      </c>
      <c r="B7">
        <v>3813</v>
      </c>
      <c r="C7" t="s">
        <v>20</v>
      </c>
      <c r="D7">
        <v>73760</v>
      </c>
      <c r="E7" s="41">
        <v>8.2000000000000003E-2</v>
      </c>
      <c r="F7">
        <v>67711.679999999993</v>
      </c>
      <c r="G7" s="39">
        <f t="shared" si="0"/>
        <v>5.2999999409259972E-2</v>
      </c>
      <c r="H7">
        <v>3588.7190000000001</v>
      </c>
      <c r="I7">
        <v>32.78</v>
      </c>
      <c r="J7">
        <v>0.44</v>
      </c>
      <c r="K7">
        <v>114112.92110000001</v>
      </c>
    </row>
    <row r="8" spans="1:11">
      <c r="A8" s="40">
        <v>44544</v>
      </c>
      <c r="B8">
        <v>1732</v>
      </c>
      <c r="C8" t="s">
        <v>19</v>
      </c>
      <c r="D8">
        <v>64280</v>
      </c>
      <c r="E8" s="41">
        <v>0.11700000000000001</v>
      </c>
      <c r="F8">
        <v>56759.24</v>
      </c>
      <c r="G8" s="39">
        <f t="shared" si="0"/>
        <v>5.499999647634464E-2</v>
      </c>
      <c r="H8">
        <v>3121.7579999999998</v>
      </c>
      <c r="I8">
        <v>32.78</v>
      </c>
      <c r="J8">
        <v>0.44</v>
      </c>
      <c r="K8">
        <v>99264.646890000004</v>
      </c>
    </row>
    <row r="9" spans="1:11">
      <c r="A9" s="40">
        <v>44544</v>
      </c>
      <c r="B9">
        <v>1722</v>
      </c>
      <c r="C9" t="s">
        <v>18</v>
      </c>
      <c r="D9">
        <v>71780</v>
      </c>
      <c r="E9" s="41">
        <v>0.112</v>
      </c>
      <c r="F9">
        <v>63740.639999999999</v>
      </c>
      <c r="G9" s="39">
        <f t="shared" si="0"/>
        <v>5.6000002510172474E-2</v>
      </c>
      <c r="H9">
        <v>3569.4760000000001</v>
      </c>
      <c r="I9">
        <v>32.78</v>
      </c>
      <c r="J9">
        <v>0.44</v>
      </c>
      <c r="K9">
        <v>113501.0384</v>
      </c>
    </row>
    <row r="10" spans="1:11">
      <c r="A10" s="40">
        <v>44546</v>
      </c>
      <c r="B10">
        <v>1209</v>
      </c>
      <c r="C10" t="s">
        <v>36</v>
      </c>
      <c r="D10">
        <v>71440</v>
      </c>
      <c r="E10" s="41">
        <v>0.14000000000000001</v>
      </c>
      <c r="F10">
        <v>61438.400000000001</v>
      </c>
      <c r="G10" s="39">
        <f t="shared" si="0"/>
        <v>3.5999993489413788E-2</v>
      </c>
      <c r="H10">
        <v>2211.7820000000002</v>
      </c>
      <c r="I10">
        <v>32.78</v>
      </c>
      <c r="J10">
        <v>0.44</v>
      </c>
      <c r="K10">
        <v>70329.525609999997</v>
      </c>
    </row>
    <row r="11" spans="1:11">
      <c r="A11" s="40">
        <v>44558</v>
      </c>
      <c r="B11">
        <v>787</v>
      </c>
      <c r="C11" t="s">
        <v>21</v>
      </c>
      <c r="D11">
        <v>65080</v>
      </c>
      <c r="E11" s="41">
        <v>8.4000000000000005E-2</v>
      </c>
      <c r="F11">
        <v>59613.279999999999</v>
      </c>
      <c r="G11" s="39">
        <f t="shared" si="0"/>
        <v>5.0999995303059993E-2</v>
      </c>
      <c r="H11">
        <v>3040.277</v>
      </c>
      <c r="I11">
        <v>32.78</v>
      </c>
      <c r="J11">
        <v>0.44</v>
      </c>
      <c r="K11">
        <v>96673.740520000007</v>
      </c>
    </row>
    <row r="12" spans="1:11">
      <c r="F12" s="38">
        <v>373701.32</v>
      </c>
      <c r="G12" s="42">
        <f t="shared" si="0"/>
        <v>5.0011806220004784E-2</v>
      </c>
      <c r="H12" s="38">
        <v>18689.477999999999</v>
      </c>
    </row>
    <row r="14" spans="1:11">
      <c r="A14" s="40">
        <v>44560</v>
      </c>
      <c r="B14">
        <v>4305</v>
      </c>
      <c r="C14" t="s">
        <v>25</v>
      </c>
      <c r="D14">
        <v>50580</v>
      </c>
      <c r="E14" s="41">
        <v>0.19800000000000001</v>
      </c>
      <c r="F14">
        <v>40565.160000000003</v>
      </c>
      <c r="G14" s="39">
        <f t="shared" si="0"/>
        <v>4.3999999013932145E-2</v>
      </c>
      <c r="H14">
        <v>1784.867</v>
      </c>
      <c r="I14">
        <v>32.78</v>
      </c>
      <c r="J14">
        <v>0.42</v>
      </c>
      <c r="K14">
        <v>54174.865610000001</v>
      </c>
    </row>
    <row r="15" spans="1:11">
      <c r="A15" s="40">
        <v>44534</v>
      </c>
      <c r="B15">
        <v>3566</v>
      </c>
      <c r="C15" t="s">
        <v>28</v>
      </c>
      <c r="D15">
        <v>63660</v>
      </c>
      <c r="E15" s="41">
        <v>9.5000000000000001E-2</v>
      </c>
      <c r="F15">
        <v>57612.3</v>
      </c>
      <c r="G15" s="39">
        <f t="shared" si="0"/>
        <v>0.04</v>
      </c>
      <c r="H15">
        <v>2304.4920000000002</v>
      </c>
      <c r="I15">
        <v>32.78</v>
      </c>
      <c r="J15">
        <v>0.42</v>
      </c>
      <c r="K15">
        <v>69946.693169999999</v>
      </c>
    </row>
    <row r="16" spans="1:11">
      <c r="A16" s="40">
        <v>44534</v>
      </c>
      <c r="B16">
        <v>3535</v>
      </c>
      <c r="C16" t="s">
        <v>32</v>
      </c>
      <c r="D16">
        <v>73620</v>
      </c>
      <c r="E16" s="41">
        <v>0.09</v>
      </c>
      <c r="F16">
        <v>66994.2</v>
      </c>
      <c r="G16" s="39">
        <f t="shared" si="0"/>
        <v>3.9000002985333057E-2</v>
      </c>
      <c r="H16">
        <v>2612.7739999999999</v>
      </c>
      <c r="I16">
        <v>32.78</v>
      </c>
      <c r="J16">
        <v>0.42</v>
      </c>
      <c r="K16">
        <v>79303.769029999996</v>
      </c>
    </row>
    <row r="17" spans="1:11">
      <c r="A17" s="40">
        <v>44544</v>
      </c>
      <c r="B17">
        <v>1818</v>
      </c>
      <c r="C17" t="s">
        <v>23</v>
      </c>
      <c r="D17">
        <v>71440</v>
      </c>
      <c r="E17" s="41">
        <v>9.2999999999999999E-2</v>
      </c>
      <c r="F17">
        <v>64796.08</v>
      </c>
      <c r="G17" s="39">
        <f t="shared" si="0"/>
        <v>4.5000006173212946E-2</v>
      </c>
      <c r="H17">
        <v>2915.8240000000001</v>
      </c>
      <c r="I17">
        <v>32.78</v>
      </c>
      <c r="J17">
        <v>0.42</v>
      </c>
      <c r="K17">
        <v>88502.041519999999</v>
      </c>
    </row>
    <row r="18" spans="1:11">
      <c r="A18" s="40">
        <v>44544</v>
      </c>
      <c r="B18">
        <v>2729</v>
      </c>
      <c r="C18" t="s">
        <v>26</v>
      </c>
      <c r="D18">
        <v>63900</v>
      </c>
      <c r="E18" s="41">
        <v>8.8999999999999996E-2</v>
      </c>
      <c r="F18">
        <v>58212.9</v>
      </c>
      <c r="G18" s="39">
        <f t="shared" si="0"/>
        <v>4.300000515349691E-2</v>
      </c>
      <c r="H18">
        <v>2503.1550000000002</v>
      </c>
      <c r="I18">
        <v>32.78</v>
      </c>
      <c r="J18">
        <v>0.42</v>
      </c>
      <c r="K18">
        <v>75976.577369999999</v>
      </c>
    </row>
    <row r="19" spans="1:11">
      <c r="A19" s="40">
        <v>44549</v>
      </c>
      <c r="B19">
        <v>785</v>
      </c>
      <c r="C19" t="s">
        <v>29</v>
      </c>
      <c r="D19">
        <v>70400</v>
      </c>
      <c r="E19" s="41">
        <v>0.13700000000000001</v>
      </c>
      <c r="F19">
        <v>60755.199999999997</v>
      </c>
      <c r="G19" s="39">
        <f t="shared" si="0"/>
        <v>0.04</v>
      </c>
      <c r="H19">
        <v>2430.2080000000001</v>
      </c>
      <c r="I19">
        <v>32.78</v>
      </c>
      <c r="J19">
        <v>0.42</v>
      </c>
      <c r="K19">
        <v>73762.466220000002</v>
      </c>
    </row>
    <row r="20" spans="1:11">
      <c r="A20" s="40">
        <v>44550</v>
      </c>
      <c r="B20">
        <v>256</v>
      </c>
      <c r="C20" t="s">
        <v>30</v>
      </c>
      <c r="D20">
        <v>63800</v>
      </c>
      <c r="E20" s="41">
        <v>0.104</v>
      </c>
      <c r="F20">
        <v>57164.800000000003</v>
      </c>
      <c r="G20" s="39">
        <f t="shared" si="0"/>
        <v>0.04</v>
      </c>
      <c r="H20">
        <v>2286.5920000000001</v>
      </c>
      <c r="I20">
        <v>32.78</v>
      </c>
      <c r="J20">
        <v>0.42</v>
      </c>
      <c r="K20">
        <v>69403.386530000003</v>
      </c>
    </row>
    <row r="21" spans="1:11">
      <c r="A21" s="40">
        <v>44550</v>
      </c>
      <c r="B21">
        <v>3566</v>
      </c>
      <c r="C21" t="s">
        <v>34</v>
      </c>
      <c r="D21">
        <v>66860</v>
      </c>
      <c r="E21" s="41">
        <v>0.112</v>
      </c>
      <c r="F21">
        <v>59371.68</v>
      </c>
      <c r="G21" s="39">
        <f t="shared" si="0"/>
        <v>3.8000002694887527E-2</v>
      </c>
      <c r="H21">
        <v>2256.1239999999998</v>
      </c>
      <c r="I21">
        <v>32.78</v>
      </c>
      <c r="J21">
        <v>0.42</v>
      </c>
      <c r="K21">
        <v>68478.611850000001</v>
      </c>
    </row>
    <row r="22" spans="1:11">
      <c r="A22" s="40">
        <v>44550</v>
      </c>
      <c r="B22">
        <v>252</v>
      </c>
      <c r="C22" t="s">
        <v>33</v>
      </c>
      <c r="D22">
        <v>63960</v>
      </c>
      <c r="E22" s="41">
        <v>0.113</v>
      </c>
      <c r="F22">
        <v>56732.52</v>
      </c>
      <c r="G22" s="39">
        <f t="shared" si="0"/>
        <v>3.8999995064559097E-2</v>
      </c>
      <c r="H22">
        <v>2212.5680000000002</v>
      </c>
      <c r="I22">
        <v>32.78</v>
      </c>
      <c r="J22">
        <v>0.42</v>
      </c>
      <c r="K22">
        <v>67156.585919999998</v>
      </c>
    </row>
    <row r="23" spans="1:11">
      <c r="A23" s="40">
        <v>44551</v>
      </c>
      <c r="B23">
        <v>3531</v>
      </c>
      <c r="C23" t="s">
        <v>27</v>
      </c>
      <c r="D23">
        <v>78080</v>
      </c>
      <c r="E23" s="41">
        <v>8.7999999999999995E-2</v>
      </c>
      <c r="F23">
        <v>71208.960000000006</v>
      </c>
      <c r="G23" s="39">
        <f t="shared" si="0"/>
        <v>4.0999994944456428E-2</v>
      </c>
      <c r="H23">
        <v>2919.567</v>
      </c>
      <c r="I23">
        <v>32.78</v>
      </c>
      <c r="J23">
        <v>0.42</v>
      </c>
      <c r="K23">
        <v>88615.650269999998</v>
      </c>
    </row>
    <row r="24" spans="1:11">
      <c r="A24" s="40">
        <v>44559</v>
      </c>
      <c r="B24">
        <v>744</v>
      </c>
      <c r="C24" t="s">
        <v>39</v>
      </c>
      <c r="D24">
        <v>71800</v>
      </c>
      <c r="E24" s="41">
        <v>9.2999999999999999E-2</v>
      </c>
      <c r="F24">
        <v>65122.6</v>
      </c>
      <c r="G24" s="39">
        <f t="shared" si="0"/>
        <v>3.5000000000000003E-2</v>
      </c>
      <c r="H24">
        <v>2279.2910000000002</v>
      </c>
      <c r="I24">
        <v>32.78</v>
      </c>
      <c r="J24">
        <v>0.42</v>
      </c>
      <c r="K24">
        <v>69181.784190000006</v>
      </c>
    </row>
    <row r="25" spans="1:11">
      <c r="A25" s="40">
        <v>44559</v>
      </c>
      <c r="B25">
        <v>2615</v>
      </c>
      <c r="C25" t="s">
        <v>37</v>
      </c>
      <c r="D25">
        <v>65460</v>
      </c>
      <c r="E25" s="41">
        <v>9.2999999999999999E-2</v>
      </c>
      <c r="F25">
        <v>59372.22</v>
      </c>
      <c r="G25" s="39">
        <f t="shared" si="0"/>
        <v>3.6000001347431511E-2</v>
      </c>
      <c r="H25">
        <v>2137.4</v>
      </c>
      <c r="I25">
        <v>32.78</v>
      </c>
      <c r="J25">
        <v>0.42</v>
      </c>
      <c r="K25">
        <v>64875.062259999999</v>
      </c>
    </row>
    <row r="26" spans="1:11">
      <c r="A26" s="40">
        <v>44561</v>
      </c>
      <c r="B26">
        <v>688</v>
      </c>
      <c r="C26" t="s">
        <v>35</v>
      </c>
      <c r="D26">
        <v>63020</v>
      </c>
      <c r="E26" s="41">
        <v>8.3000000000000004E-2</v>
      </c>
      <c r="F26">
        <v>57789.34</v>
      </c>
      <c r="G26" s="39">
        <f t="shared" si="0"/>
        <v>3.8000001384338358E-2</v>
      </c>
      <c r="H26">
        <v>2195.9949999999999</v>
      </c>
      <c r="I26">
        <v>32.78</v>
      </c>
      <c r="J26">
        <v>0.42</v>
      </c>
      <c r="K26">
        <v>66653.556819999998</v>
      </c>
    </row>
    <row r="27" spans="1:11">
      <c r="A27" s="40">
        <v>44544</v>
      </c>
      <c r="B27">
        <v>2957</v>
      </c>
      <c r="C27" t="s">
        <v>31</v>
      </c>
      <c r="D27">
        <v>71140</v>
      </c>
      <c r="E27" s="41">
        <v>0.13900000000000001</v>
      </c>
      <c r="F27">
        <v>61251.54</v>
      </c>
      <c r="G27" s="39">
        <f t="shared" si="0"/>
        <v>4.0000006530448051E-2</v>
      </c>
      <c r="H27">
        <v>2450.0619999999999</v>
      </c>
      <c r="I27">
        <v>32.78</v>
      </c>
      <c r="J27">
        <v>0.42</v>
      </c>
      <c r="K27">
        <v>74365.081309999994</v>
      </c>
    </row>
    <row r="28" spans="1:11">
      <c r="A28" s="40">
        <v>44559</v>
      </c>
      <c r="B28">
        <v>2966</v>
      </c>
      <c r="C28" t="s">
        <v>24</v>
      </c>
      <c r="D28">
        <v>71610</v>
      </c>
      <c r="E28" s="41">
        <v>0.11799999999999999</v>
      </c>
      <c r="F28">
        <v>63160.02</v>
      </c>
      <c r="G28" s="39">
        <f t="shared" si="0"/>
        <v>4.300000221659208E-2</v>
      </c>
      <c r="H28">
        <v>2715.8809999999999</v>
      </c>
      <c r="I28">
        <v>32.78</v>
      </c>
      <c r="J28">
        <v>0.42</v>
      </c>
      <c r="K28">
        <v>82433.306339999996</v>
      </c>
    </row>
    <row r="29" spans="1:11">
      <c r="F29" s="38">
        <v>900109.52</v>
      </c>
      <c r="G29" s="42">
        <f t="shared" si="0"/>
        <v>4.0000465721104696E-2</v>
      </c>
      <c r="H29" s="38">
        <v>36004.800000000003</v>
      </c>
    </row>
    <row r="31" spans="1:11">
      <c r="A31" s="40">
        <v>44550</v>
      </c>
      <c r="B31">
        <v>4305</v>
      </c>
      <c r="C31" t="s">
        <v>74</v>
      </c>
      <c r="D31">
        <v>44320</v>
      </c>
      <c r="E31" s="41">
        <v>0.30599999999999999</v>
      </c>
      <c r="F31">
        <v>30758.080000000002</v>
      </c>
      <c r="G31" s="39">
        <f t="shared" si="0"/>
        <v>2.4999999999999998E-2</v>
      </c>
      <c r="H31">
        <v>768.952</v>
      </c>
      <c r="I31">
        <v>32.78</v>
      </c>
      <c r="J31">
        <v>0.4</v>
      </c>
      <c r="K31">
        <v>22228.078119999998</v>
      </c>
    </row>
    <row r="32" spans="1:11">
      <c r="A32" s="40">
        <v>44550</v>
      </c>
      <c r="B32">
        <v>2114</v>
      </c>
      <c r="C32" t="s">
        <v>53</v>
      </c>
      <c r="D32">
        <v>53360</v>
      </c>
      <c r="E32" s="41">
        <v>0.14899999999999999</v>
      </c>
      <c r="F32">
        <v>45409.36</v>
      </c>
      <c r="G32" s="39">
        <f t="shared" si="0"/>
        <v>3.0999996476497357E-2</v>
      </c>
      <c r="H32">
        <v>1407.69</v>
      </c>
      <c r="I32">
        <v>32.78</v>
      </c>
      <c r="J32">
        <v>0.4</v>
      </c>
      <c r="K32">
        <v>40692.063069999997</v>
      </c>
    </row>
    <row r="33" spans="1:11">
      <c r="A33" s="40">
        <v>44556</v>
      </c>
      <c r="B33">
        <v>4305</v>
      </c>
      <c r="C33" t="s">
        <v>82</v>
      </c>
      <c r="D33">
        <v>47580</v>
      </c>
      <c r="E33" s="41">
        <v>0.31</v>
      </c>
      <c r="F33">
        <v>32830.199999999997</v>
      </c>
      <c r="G33" s="39">
        <f t="shared" si="0"/>
        <v>2.1999987816096158E-2</v>
      </c>
      <c r="H33">
        <v>722.26400000000001</v>
      </c>
      <c r="I33">
        <v>32.78</v>
      </c>
      <c r="J33">
        <v>0.4</v>
      </c>
      <c r="K33">
        <v>20878.469150000001</v>
      </c>
    </row>
    <row r="34" spans="1:11">
      <c r="A34" s="40">
        <v>44556</v>
      </c>
      <c r="B34">
        <v>2114</v>
      </c>
      <c r="C34" t="s">
        <v>38</v>
      </c>
      <c r="D34">
        <v>52480</v>
      </c>
      <c r="E34" s="41">
        <v>0.17100000000000001</v>
      </c>
      <c r="F34">
        <v>43505.919999999998</v>
      </c>
      <c r="G34" s="39">
        <f t="shared" si="0"/>
        <v>3.4999995402924478E-2</v>
      </c>
      <c r="H34">
        <v>1522.7070000000001</v>
      </c>
      <c r="I34">
        <v>32.78</v>
      </c>
      <c r="J34">
        <v>0.4</v>
      </c>
      <c r="K34">
        <v>44016.856899999999</v>
      </c>
    </row>
    <row r="35" spans="1:11">
      <c r="A35" s="40">
        <v>44534</v>
      </c>
      <c r="B35">
        <v>256</v>
      </c>
      <c r="C35" t="s">
        <v>49</v>
      </c>
      <c r="D35">
        <v>66280</v>
      </c>
      <c r="E35" s="41">
        <v>8.5000000000000006E-2</v>
      </c>
      <c r="F35">
        <v>60646.2</v>
      </c>
      <c r="G35" s="39">
        <f t="shared" si="0"/>
        <v>3.1999993404368293E-2</v>
      </c>
      <c r="H35">
        <v>1940.6780000000001</v>
      </c>
      <c r="I35">
        <v>32.78</v>
      </c>
      <c r="J35">
        <v>0.4</v>
      </c>
      <c r="K35">
        <v>56099.135159999998</v>
      </c>
    </row>
    <row r="36" spans="1:11">
      <c r="A36" s="40">
        <v>44534</v>
      </c>
      <c r="B36">
        <v>252</v>
      </c>
      <c r="C36" t="s">
        <v>71</v>
      </c>
      <c r="D36">
        <v>67360</v>
      </c>
      <c r="E36" s="41">
        <v>0.105</v>
      </c>
      <c r="F36">
        <v>60287.199999999997</v>
      </c>
      <c r="G36" s="39">
        <f t="shared" si="0"/>
        <v>2.6999993365092425E-2</v>
      </c>
      <c r="H36">
        <v>1627.7539999999999</v>
      </c>
      <c r="I36">
        <v>32.78</v>
      </c>
      <c r="J36">
        <v>0.4</v>
      </c>
      <c r="K36">
        <v>47053.44816</v>
      </c>
    </row>
    <row r="37" spans="1:11">
      <c r="A37" s="40">
        <v>44540</v>
      </c>
      <c r="B37">
        <v>3289</v>
      </c>
      <c r="C37" t="s">
        <v>45</v>
      </c>
      <c r="D37">
        <v>80480</v>
      </c>
      <c r="E37" s="41">
        <v>0.106</v>
      </c>
      <c r="F37">
        <v>71949.119999999995</v>
      </c>
      <c r="G37" s="39">
        <f t="shared" si="0"/>
        <v>3.3000000555948428E-2</v>
      </c>
      <c r="H37">
        <v>2374.3209999999999</v>
      </c>
      <c r="I37">
        <v>32.78</v>
      </c>
      <c r="J37">
        <v>0.4</v>
      </c>
      <c r="K37">
        <v>68634.443580000006</v>
      </c>
    </row>
    <row r="38" spans="1:11">
      <c r="A38" s="40">
        <v>44540</v>
      </c>
      <c r="B38">
        <v>2731</v>
      </c>
      <c r="C38" t="s">
        <v>47</v>
      </c>
      <c r="D38">
        <v>75140</v>
      </c>
      <c r="E38" s="41">
        <v>8.2000000000000003E-2</v>
      </c>
      <c r="F38">
        <v>68978.52</v>
      </c>
      <c r="G38" s="39">
        <f t="shared" si="0"/>
        <v>3.2999997680437328E-2</v>
      </c>
      <c r="H38">
        <v>2276.2910000000002</v>
      </c>
      <c r="I38">
        <v>32.78</v>
      </c>
      <c r="J38">
        <v>0.4</v>
      </c>
      <c r="K38">
        <v>65800.692580000003</v>
      </c>
    </row>
    <row r="39" spans="1:11">
      <c r="A39" s="40">
        <v>44544</v>
      </c>
      <c r="B39">
        <v>3566</v>
      </c>
      <c r="C39" t="s">
        <v>60</v>
      </c>
      <c r="D39">
        <v>64040</v>
      </c>
      <c r="E39" s="41">
        <v>0.11</v>
      </c>
      <c r="F39">
        <v>56995.6</v>
      </c>
      <c r="G39" s="39">
        <f t="shared" si="0"/>
        <v>0.03</v>
      </c>
      <c r="H39">
        <v>1709.8679999999999</v>
      </c>
      <c r="I39">
        <v>32.78</v>
      </c>
      <c r="J39">
        <v>0.4</v>
      </c>
      <c r="K39">
        <v>49427.115700000002</v>
      </c>
    </row>
    <row r="40" spans="1:11">
      <c r="A40" s="40">
        <v>44544</v>
      </c>
      <c r="B40">
        <v>2234</v>
      </c>
      <c r="C40" t="s">
        <v>72</v>
      </c>
      <c r="D40">
        <v>64760</v>
      </c>
      <c r="E40" s="41">
        <v>9.0999999999999998E-2</v>
      </c>
      <c r="F40">
        <v>58866.84</v>
      </c>
      <c r="G40" s="39">
        <f t="shared" si="0"/>
        <v>2.6000002717998794E-2</v>
      </c>
      <c r="H40">
        <v>1530.538</v>
      </c>
      <c r="I40">
        <v>32.78</v>
      </c>
      <c r="J40">
        <v>0.4</v>
      </c>
      <c r="K40">
        <v>44243.227440000002</v>
      </c>
    </row>
    <row r="41" spans="1:11">
      <c r="A41" s="40">
        <v>44544</v>
      </c>
      <c r="B41">
        <v>785</v>
      </c>
      <c r="C41" t="s">
        <v>61</v>
      </c>
      <c r="D41">
        <v>65200</v>
      </c>
      <c r="E41" s="41">
        <v>0.104</v>
      </c>
      <c r="F41">
        <v>58419.199999999997</v>
      </c>
      <c r="G41" s="39">
        <f t="shared" si="0"/>
        <v>3.0000000000000002E-2</v>
      </c>
      <c r="H41">
        <v>1752.576</v>
      </c>
      <c r="I41">
        <v>32.78</v>
      </c>
      <c r="J41">
        <v>0.4</v>
      </c>
      <c r="K41">
        <v>50661.674890000002</v>
      </c>
    </row>
    <row r="42" spans="1:11">
      <c r="A42" s="40">
        <v>44548</v>
      </c>
      <c r="B42">
        <v>688</v>
      </c>
      <c r="C42" t="s">
        <v>87</v>
      </c>
      <c r="D42">
        <v>62100</v>
      </c>
      <c r="E42" s="41">
        <v>0.113</v>
      </c>
      <c r="F42">
        <v>55082.7</v>
      </c>
      <c r="G42" s="39">
        <f t="shared" si="0"/>
        <v>1.8999994553643883E-2</v>
      </c>
      <c r="H42">
        <v>1046.5709999999999</v>
      </c>
      <c r="I42">
        <v>32.78</v>
      </c>
      <c r="J42">
        <v>0.4</v>
      </c>
      <c r="K42">
        <v>30253.204290000001</v>
      </c>
    </row>
    <row r="43" spans="1:11">
      <c r="A43" s="40">
        <v>44549</v>
      </c>
      <c r="B43">
        <v>5795</v>
      </c>
      <c r="C43" t="s">
        <v>48</v>
      </c>
      <c r="D43">
        <v>72920</v>
      </c>
      <c r="E43" s="41">
        <v>0.109</v>
      </c>
      <c r="F43">
        <v>64971.72</v>
      </c>
      <c r="G43" s="39">
        <f t="shared" si="0"/>
        <v>3.3000003693914828E-2</v>
      </c>
      <c r="H43">
        <v>2144.067</v>
      </c>
      <c r="I43">
        <v>32.78</v>
      </c>
      <c r="J43">
        <v>0.4</v>
      </c>
      <c r="K43">
        <v>61978.496400000004</v>
      </c>
    </row>
    <row r="44" spans="1:11">
      <c r="A44" s="40">
        <v>44545</v>
      </c>
      <c r="B44">
        <v>1485</v>
      </c>
      <c r="C44" t="s">
        <v>55</v>
      </c>
      <c r="D44">
        <v>73920</v>
      </c>
      <c r="E44" s="41">
        <v>9.7000000000000003E-2</v>
      </c>
      <c r="F44">
        <v>66749.759999999995</v>
      </c>
      <c r="G44" s="39">
        <f t="shared" si="0"/>
        <v>3.1000006591784E-2</v>
      </c>
      <c r="H44">
        <v>2069.2429999999999</v>
      </c>
      <c r="I44">
        <v>32.78</v>
      </c>
      <c r="J44">
        <v>0.4</v>
      </c>
      <c r="K44">
        <v>59815.560720000001</v>
      </c>
    </row>
    <row r="45" spans="1:11">
      <c r="A45" s="40">
        <v>44545</v>
      </c>
      <c r="B45">
        <v>5795</v>
      </c>
      <c r="C45" t="s">
        <v>43</v>
      </c>
      <c r="D45">
        <v>71680</v>
      </c>
      <c r="E45" s="41">
        <v>9.8000000000000004E-2</v>
      </c>
      <c r="F45">
        <v>64655.360000000001</v>
      </c>
      <c r="G45" s="39">
        <f t="shared" si="0"/>
        <v>3.3999996288010773E-2</v>
      </c>
      <c r="H45">
        <v>2198.2820000000002</v>
      </c>
      <c r="I45">
        <v>32.78</v>
      </c>
      <c r="J45">
        <v>0.4</v>
      </c>
      <c r="K45">
        <v>63545.688179999997</v>
      </c>
    </row>
    <row r="46" spans="1:11">
      <c r="A46" s="40">
        <v>44545</v>
      </c>
      <c r="B46">
        <v>1239</v>
      </c>
      <c r="C46" t="s">
        <v>69</v>
      </c>
      <c r="D46">
        <v>74560</v>
      </c>
      <c r="E46" s="41">
        <v>0.108</v>
      </c>
      <c r="F46">
        <v>66507.520000000004</v>
      </c>
      <c r="G46" s="39">
        <f t="shared" si="0"/>
        <v>2.6999999398564251E-2</v>
      </c>
      <c r="H46">
        <v>1795.703</v>
      </c>
      <c r="I46">
        <v>32.78</v>
      </c>
      <c r="J46">
        <v>0.4</v>
      </c>
      <c r="K46">
        <v>51908.346109999999</v>
      </c>
    </row>
    <row r="47" spans="1:11">
      <c r="A47" s="40">
        <v>44550</v>
      </c>
      <c r="B47">
        <v>787</v>
      </c>
      <c r="C47" t="s">
        <v>50</v>
      </c>
      <c r="D47">
        <v>68560</v>
      </c>
      <c r="E47" s="41">
        <v>9.8000000000000004E-2</v>
      </c>
      <c r="F47">
        <v>61841.120000000003</v>
      </c>
      <c r="G47" s="39">
        <f t="shared" si="0"/>
        <v>3.2000002587275263E-2</v>
      </c>
      <c r="H47">
        <v>1978.9159999999999</v>
      </c>
      <c r="I47">
        <v>32.78</v>
      </c>
      <c r="J47">
        <v>0.4</v>
      </c>
      <c r="K47">
        <v>57204.480170000003</v>
      </c>
    </row>
    <row r="48" spans="1:11">
      <c r="A48" s="40">
        <v>44558</v>
      </c>
      <c r="B48">
        <v>256</v>
      </c>
      <c r="C48" t="s">
        <v>51</v>
      </c>
      <c r="D48">
        <v>59980</v>
      </c>
      <c r="E48" s="41">
        <v>7.2999999999999995E-2</v>
      </c>
      <c r="F48">
        <v>55601.46</v>
      </c>
      <c r="G48" s="39">
        <f t="shared" si="0"/>
        <v>3.200000503583899E-2</v>
      </c>
      <c r="H48">
        <v>1779.2470000000001</v>
      </c>
      <c r="I48">
        <v>32.78</v>
      </c>
      <c r="J48">
        <v>0.4</v>
      </c>
      <c r="K48">
        <v>51432.652889999998</v>
      </c>
    </row>
    <row r="49" spans="1:11">
      <c r="A49" s="40">
        <v>44559</v>
      </c>
      <c r="B49">
        <v>1722</v>
      </c>
      <c r="C49" t="s">
        <v>56</v>
      </c>
      <c r="D49">
        <v>70880</v>
      </c>
      <c r="E49" s="41">
        <v>7.9000000000000001E-2</v>
      </c>
      <c r="F49">
        <v>65280.480000000003</v>
      </c>
      <c r="G49" s="39">
        <f t="shared" si="0"/>
        <v>3.1000001838221776E-2</v>
      </c>
      <c r="H49">
        <v>2023.6949999999999</v>
      </c>
      <c r="I49">
        <v>32.78</v>
      </c>
      <c r="J49">
        <v>0.4</v>
      </c>
      <c r="K49">
        <v>58498.905709999999</v>
      </c>
    </row>
    <row r="50" spans="1:11">
      <c r="A50" s="40">
        <v>44559</v>
      </c>
      <c r="B50">
        <v>1732</v>
      </c>
      <c r="C50" t="s">
        <v>52</v>
      </c>
      <c r="D50">
        <v>65640</v>
      </c>
      <c r="E50" s="41">
        <v>9.1999999999999998E-2</v>
      </c>
      <c r="F50">
        <v>59601.120000000003</v>
      </c>
      <c r="G50" s="39">
        <f t="shared" si="0"/>
        <v>3.2000002684513314E-2</v>
      </c>
      <c r="H50">
        <v>1907.2360000000001</v>
      </c>
      <c r="I50">
        <v>32.78</v>
      </c>
      <c r="J50">
        <v>0.4</v>
      </c>
      <c r="K50">
        <v>55132.428019999999</v>
      </c>
    </row>
    <row r="51" spans="1:11">
      <c r="A51" s="40">
        <v>44559</v>
      </c>
      <c r="B51">
        <v>1719</v>
      </c>
      <c r="C51" t="s">
        <v>64</v>
      </c>
      <c r="D51">
        <v>73140</v>
      </c>
      <c r="E51" s="41">
        <v>8.2000000000000003E-2</v>
      </c>
      <c r="F51">
        <v>67142.52</v>
      </c>
      <c r="G51" s="39">
        <f t="shared" si="0"/>
        <v>2.8999998808504655E-2</v>
      </c>
      <c r="H51">
        <v>1947.133</v>
      </c>
      <c r="I51">
        <v>32.78</v>
      </c>
      <c r="J51">
        <v>0.4</v>
      </c>
      <c r="K51">
        <v>56285.729700000004</v>
      </c>
    </row>
    <row r="52" spans="1:11">
      <c r="A52" s="40">
        <v>44559</v>
      </c>
      <c r="B52">
        <v>743</v>
      </c>
      <c r="C52" t="s">
        <v>65</v>
      </c>
      <c r="D52">
        <v>66020</v>
      </c>
      <c r="E52" s="41">
        <v>7.1999999999999995E-2</v>
      </c>
      <c r="F52">
        <v>61266.559999999998</v>
      </c>
      <c r="G52" s="39">
        <f t="shared" si="0"/>
        <v>2.8000005223077648E-2</v>
      </c>
      <c r="H52">
        <v>1715.4639999999999</v>
      </c>
      <c r="I52">
        <v>32.78</v>
      </c>
      <c r="J52">
        <v>0.4</v>
      </c>
      <c r="K52">
        <v>49588.879150000001</v>
      </c>
    </row>
    <row r="53" spans="1:11">
      <c r="A53" s="40">
        <v>44560</v>
      </c>
      <c r="B53">
        <v>1485</v>
      </c>
      <c r="C53" t="s">
        <v>62</v>
      </c>
      <c r="D53">
        <v>72200</v>
      </c>
      <c r="E53" s="41">
        <v>7.0000000000000007E-2</v>
      </c>
      <c r="F53">
        <v>67146</v>
      </c>
      <c r="G53" s="39">
        <f t="shared" si="0"/>
        <v>3.0000000000000002E-2</v>
      </c>
      <c r="H53">
        <v>2014.38</v>
      </c>
      <c r="I53">
        <v>32.78</v>
      </c>
      <c r="J53">
        <v>0.4</v>
      </c>
      <c r="K53">
        <v>58229.637219999997</v>
      </c>
    </row>
    <row r="54" spans="1:11">
      <c r="A54" s="40">
        <v>44560</v>
      </c>
      <c r="B54">
        <v>1239</v>
      </c>
      <c r="C54" t="s">
        <v>57</v>
      </c>
      <c r="D54">
        <v>70140</v>
      </c>
      <c r="E54" s="41">
        <v>7.2999999999999995E-2</v>
      </c>
      <c r="F54">
        <v>65019.78</v>
      </c>
      <c r="G54" s="39">
        <f t="shared" si="0"/>
        <v>3.0999997231611676E-2</v>
      </c>
      <c r="H54">
        <v>2015.6130000000001</v>
      </c>
      <c r="I54">
        <v>32.78</v>
      </c>
      <c r="J54">
        <v>0.4</v>
      </c>
      <c r="K54">
        <v>58265.279519999996</v>
      </c>
    </row>
    <row r="55" spans="1:11">
      <c r="A55" s="40">
        <v>44560</v>
      </c>
      <c r="B55">
        <v>4183</v>
      </c>
      <c r="C55" t="s">
        <v>58</v>
      </c>
      <c r="D55">
        <v>63860</v>
      </c>
      <c r="E55" s="41">
        <v>0.05</v>
      </c>
      <c r="F55">
        <v>60667</v>
      </c>
      <c r="G55" s="39">
        <f t="shared" si="0"/>
        <v>3.1E-2</v>
      </c>
      <c r="H55">
        <v>1880.6769999999999</v>
      </c>
      <c r="I55">
        <v>32.78</v>
      </c>
      <c r="J55">
        <v>0.4</v>
      </c>
      <c r="K55">
        <v>54364.687610000001</v>
      </c>
    </row>
    <row r="56" spans="1:11">
      <c r="A56" s="40">
        <v>44560</v>
      </c>
      <c r="B56">
        <v>4182</v>
      </c>
      <c r="C56" t="s">
        <v>66</v>
      </c>
      <c r="D56">
        <v>65300</v>
      </c>
      <c r="E56" s="41">
        <v>6.3E-2</v>
      </c>
      <c r="F56">
        <v>61186.1</v>
      </c>
      <c r="G56" s="39">
        <f t="shared" si="0"/>
        <v>2.800000326871626E-2</v>
      </c>
      <c r="H56">
        <v>1713.211</v>
      </c>
      <c r="I56">
        <v>32.78</v>
      </c>
      <c r="J56">
        <v>0.4</v>
      </c>
      <c r="K56">
        <v>49523.751730000004</v>
      </c>
    </row>
    <row r="57" spans="1:11">
      <c r="A57" s="40">
        <v>44560</v>
      </c>
      <c r="B57">
        <v>487</v>
      </c>
      <c r="C57" t="s">
        <v>67</v>
      </c>
      <c r="D57">
        <v>72900</v>
      </c>
      <c r="E57" s="41">
        <v>0.05</v>
      </c>
      <c r="F57">
        <v>69255</v>
      </c>
      <c r="G57" s="39">
        <f t="shared" si="0"/>
        <v>2.8000000000000001E-2</v>
      </c>
      <c r="H57">
        <v>1939.14</v>
      </c>
      <c r="I57">
        <v>32.78</v>
      </c>
      <c r="J57">
        <v>0.4</v>
      </c>
      <c r="K57">
        <v>56054.676229999997</v>
      </c>
    </row>
    <row r="58" spans="1:11">
      <c r="A58" s="40">
        <v>44561</v>
      </c>
      <c r="B58">
        <v>4396</v>
      </c>
      <c r="C58" t="s">
        <v>44</v>
      </c>
      <c r="D58">
        <v>65460</v>
      </c>
      <c r="E58" s="41">
        <v>6.8000000000000005E-2</v>
      </c>
      <c r="F58">
        <v>61008.72</v>
      </c>
      <c r="G58" s="39">
        <f t="shared" si="0"/>
        <v>3.400000852337174E-2</v>
      </c>
      <c r="H58">
        <v>2074.297</v>
      </c>
      <c r="I58">
        <v>32.78</v>
      </c>
      <c r="J58">
        <v>0.4</v>
      </c>
      <c r="K58">
        <v>59961.656580000003</v>
      </c>
    </row>
    <row r="59" spans="1:11">
      <c r="A59" s="40">
        <v>44561</v>
      </c>
      <c r="B59">
        <v>741</v>
      </c>
      <c r="C59" t="s">
        <v>59</v>
      </c>
      <c r="D59">
        <v>64560</v>
      </c>
      <c r="E59" s="41">
        <v>7.8E-2</v>
      </c>
      <c r="F59">
        <v>59524.32</v>
      </c>
      <c r="G59" s="39">
        <f t="shared" si="0"/>
        <v>3.1000001343988472E-2</v>
      </c>
      <c r="H59">
        <v>1845.2539999999999</v>
      </c>
      <c r="I59">
        <v>32.78</v>
      </c>
      <c r="J59">
        <v>0.4</v>
      </c>
      <c r="K59">
        <v>53340.715750000003</v>
      </c>
    </row>
    <row r="60" spans="1:11">
      <c r="A60" s="40">
        <v>44561</v>
      </c>
      <c r="B60">
        <v>1732</v>
      </c>
      <c r="C60" t="s">
        <v>40</v>
      </c>
      <c r="D60">
        <v>65360</v>
      </c>
      <c r="E60" s="41">
        <v>7.6999999999999999E-2</v>
      </c>
      <c r="F60">
        <v>60327.28</v>
      </c>
      <c r="G60" s="39">
        <f t="shared" si="0"/>
        <v>3.5000003315249752E-2</v>
      </c>
      <c r="H60">
        <v>2111.4549999999999</v>
      </c>
      <c r="I60">
        <v>32.78</v>
      </c>
      <c r="J60">
        <v>0.4</v>
      </c>
      <c r="K60">
        <v>61035.782050000002</v>
      </c>
    </row>
    <row r="61" spans="1:11">
      <c r="A61" s="40">
        <v>44533</v>
      </c>
      <c r="B61">
        <v>2958</v>
      </c>
      <c r="C61" t="s">
        <v>63</v>
      </c>
      <c r="D61">
        <v>73500</v>
      </c>
      <c r="E61" s="41">
        <v>0.13400000000000001</v>
      </c>
      <c r="F61">
        <v>63651</v>
      </c>
      <c r="G61" s="39">
        <f t="shared" si="0"/>
        <v>0.03</v>
      </c>
      <c r="H61">
        <v>1909.53</v>
      </c>
      <c r="I61">
        <v>32.78</v>
      </c>
      <c r="J61">
        <v>0.4</v>
      </c>
      <c r="K61">
        <v>55198.74063</v>
      </c>
    </row>
    <row r="62" spans="1:11">
      <c r="A62" s="40">
        <v>44548</v>
      </c>
      <c r="B62">
        <v>2966</v>
      </c>
      <c r="C62" t="s">
        <v>68</v>
      </c>
      <c r="D62">
        <v>72960</v>
      </c>
      <c r="E62" s="41">
        <v>0.13700000000000001</v>
      </c>
      <c r="F62">
        <v>62964.480000000003</v>
      </c>
      <c r="G62" s="39">
        <f t="shared" si="0"/>
        <v>2.7999993011933077E-2</v>
      </c>
      <c r="H62">
        <v>1763.0050000000001</v>
      </c>
      <c r="I62">
        <v>32.78</v>
      </c>
      <c r="J62">
        <v>0.4</v>
      </c>
      <c r="K62">
        <v>50963.145759999999</v>
      </c>
    </row>
    <row r="63" spans="1:11">
      <c r="A63" s="40">
        <v>44561</v>
      </c>
      <c r="B63">
        <v>2968</v>
      </c>
      <c r="C63" t="s">
        <v>79</v>
      </c>
      <c r="D63">
        <v>70120</v>
      </c>
      <c r="E63" s="41">
        <v>0.16900000000000001</v>
      </c>
      <c r="F63">
        <v>58269.72</v>
      </c>
      <c r="G63" s="39">
        <f t="shared" si="0"/>
        <v>2.3999995194759816E-2</v>
      </c>
      <c r="H63">
        <v>1398.473</v>
      </c>
      <c r="I63">
        <v>32.78</v>
      </c>
      <c r="J63">
        <v>0.4</v>
      </c>
      <c r="K63">
        <v>40425.627460000003</v>
      </c>
    </row>
    <row r="64" spans="1:11">
      <c r="A64" s="40">
        <v>44541</v>
      </c>
      <c r="B64">
        <v>2951</v>
      </c>
      <c r="C64" t="s">
        <v>41</v>
      </c>
      <c r="D64">
        <v>72840</v>
      </c>
      <c r="E64" s="41">
        <v>0.14099999999999999</v>
      </c>
      <c r="F64">
        <v>62569.56</v>
      </c>
      <c r="G64" s="39">
        <f t="shared" si="0"/>
        <v>3.5000006392884975E-2</v>
      </c>
      <c r="H64">
        <v>2189.9349999999999</v>
      </c>
      <c r="I64">
        <v>32.78</v>
      </c>
      <c r="J64">
        <v>0.4</v>
      </c>
      <c r="K64">
        <v>63304.401639999996</v>
      </c>
    </row>
    <row r="65" spans="1:11">
      <c r="A65" s="40">
        <v>44538</v>
      </c>
      <c r="B65">
        <v>2967</v>
      </c>
      <c r="C65" t="s">
        <v>42</v>
      </c>
      <c r="D65">
        <v>71380</v>
      </c>
      <c r="E65" s="41">
        <v>0.13700000000000001</v>
      </c>
      <c r="F65">
        <v>61600.94</v>
      </c>
      <c r="G65" s="39">
        <f t="shared" si="0"/>
        <v>3.5000001623351845E-2</v>
      </c>
      <c r="H65">
        <v>2156.0329999999999</v>
      </c>
      <c r="I65">
        <v>32.78</v>
      </c>
      <c r="J65">
        <v>0.4</v>
      </c>
      <c r="K65">
        <v>62324.397290000001</v>
      </c>
    </row>
    <row r="66" spans="1:11">
      <c r="A66" s="40">
        <v>44532</v>
      </c>
      <c r="B66">
        <v>450</v>
      </c>
      <c r="C66" t="s">
        <v>77</v>
      </c>
      <c r="D66">
        <v>66660</v>
      </c>
      <c r="E66" s="41">
        <v>0.161</v>
      </c>
      <c r="F66">
        <v>55927.74</v>
      </c>
      <c r="G66" s="39">
        <f t="shared" si="0"/>
        <v>2.5000008940107361E-2</v>
      </c>
      <c r="H66">
        <v>1398.194</v>
      </c>
      <c r="I66">
        <v>32.78</v>
      </c>
      <c r="J66">
        <v>0.4</v>
      </c>
      <c r="K66">
        <v>40417.562409999999</v>
      </c>
    </row>
    <row r="67" spans="1:11">
      <c r="A67" s="40">
        <v>44533</v>
      </c>
      <c r="B67">
        <v>9816</v>
      </c>
      <c r="C67" t="s">
        <v>73</v>
      </c>
      <c r="D67">
        <v>73120</v>
      </c>
      <c r="E67" s="41">
        <v>0.13200000000000001</v>
      </c>
      <c r="F67">
        <v>63468.160000000003</v>
      </c>
      <c r="G67" s="39">
        <f t="shared" ref="G67:G95" si="1">H67/F67</f>
        <v>2.599999747905091E-2</v>
      </c>
      <c r="H67">
        <v>1650.172</v>
      </c>
      <c r="I67">
        <v>32.78</v>
      </c>
      <c r="J67">
        <v>0.4</v>
      </c>
      <c r="K67">
        <v>47701.484779999999</v>
      </c>
    </row>
    <row r="68" spans="1:11">
      <c r="F68" s="38">
        <v>2209932.36</v>
      </c>
      <c r="G68" s="42">
        <f t="shared" si="1"/>
        <v>3.0000268877007623E-2</v>
      </c>
      <c r="H68" s="38">
        <v>66298.565000000002</v>
      </c>
    </row>
    <row r="70" spans="1:11">
      <c r="A70" s="40">
        <v>44543</v>
      </c>
      <c r="B70">
        <v>786</v>
      </c>
      <c r="C70" t="s">
        <v>80</v>
      </c>
      <c r="D70">
        <v>68920</v>
      </c>
      <c r="E70" s="41">
        <v>0.13100000000000001</v>
      </c>
      <c r="F70">
        <v>59891.48</v>
      </c>
      <c r="G70" s="39">
        <f t="shared" si="1"/>
        <v>2.2999999332125369E-2</v>
      </c>
      <c r="H70">
        <v>1377.5039999999999</v>
      </c>
      <c r="I70">
        <v>32.78</v>
      </c>
      <c r="J70">
        <v>0.38</v>
      </c>
      <c r="K70">
        <v>37828.503199999999</v>
      </c>
    </row>
    <row r="71" spans="1:11">
      <c r="A71" s="40">
        <v>44555</v>
      </c>
      <c r="B71">
        <v>786</v>
      </c>
      <c r="C71" t="s">
        <v>70</v>
      </c>
      <c r="D71">
        <v>69140</v>
      </c>
      <c r="E71" s="41">
        <v>0.13600000000000001</v>
      </c>
      <c r="F71">
        <v>59736.959999999999</v>
      </c>
      <c r="G71" s="39">
        <f t="shared" si="1"/>
        <v>2.5000000000000001E-2</v>
      </c>
      <c r="H71">
        <v>1493.424</v>
      </c>
      <c r="I71">
        <v>32.78</v>
      </c>
      <c r="J71">
        <v>0.38</v>
      </c>
      <c r="K71">
        <v>41011.855179999999</v>
      </c>
    </row>
    <row r="72" spans="1:11">
      <c r="A72" s="40">
        <v>44558</v>
      </c>
      <c r="B72">
        <v>99</v>
      </c>
      <c r="C72" t="s">
        <v>90</v>
      </c>
      <c r="D72">
        <v>70220</v>
      </c>
      <c r="E72" s="41">
        <v>0.123</v>
      </c>
      <c r="F72">
        <v>61582.94</v>
      </c>
      <c r="G72" s="39">
        <f t="shared" si="1"/>
        <v>1.8000001299061069E-2</v>
      </c>
      <c r="H72">
        <v>1108.4929999999999</v>
      </c>
      <c r="I72">
        <v>32.78</v>
      </c>
      <c r="J72">
        <v>0.38</v>
      </c>
      <c r="K72">
        <v>30441.02304</v>
      </c>
    </row>
    <row r="73" spans="1:11">
      <c r="A73" s="40">
        <v>44926</v>
      </c>
      <c r="B73">
        <v>4516</v>
      </c>
      <c r="C73" t="s">
        <v>97</v>
      </c>
      <c r="D73">
        <v>51460</v>
      </c>
      <c r="E73" s="41">
        <v>9.5000000000000001E-2</v>
      </c>
      <c r="F73">
        <v>46571.3</v>
      </c>
      <c r="G73" s="39">
        <f t="shared" si="1"/>
        <v>1.3000002147245192E-2</v>
      </c>
      <c r="H73">
        <v>605.42700000000002</v>
      </c>
      <c r="I73">
        <v>32.78</v>
      </c>
      <c r="J73">
        <v>0.38</v>
      </c>
      <c r="K73">
        <v>16626.011399999999</v>
      </c>
    </row>
    <row r="74" spans="1:11">
      <c r="A74" s="40">
        <v>44926</v>
      </c>
      <c r="B74">
        <v>2114</v>
      </c>
      <c r="C74" t="s">
        <v>98</v>
      </c>
      <c r="D74">
        <v>51540</v>
      </c>
      <c r="E74" s="41">
        <v>0.11</v>
      </c>
      <c r="F74">
        <v>45870.6</v>
      </c>
      <c r="G74" s="39">
        <f t="shared" si="1"/>
        <v>1.3000004360091213E-2</v>
      </c>
      <c r="H74">
        <v>596.31799999999998</v>
      </c>
      <c r="I74">
        <v>32.78</v>
      </c>
      <c r="J74">
        <v>0.38</v>
      </c>
      <c r="K74">
        <v>16375.86342</v>
      </c>
    </row>
    <row r="75" spans="1:11">
      <c r="A75" s="40">
        <v>44534</v>
      </c>
      <c r="B75">
        <v>2729</v>
      </c>
      <c r="C75" t="s">
        <v>81</v>
      </c>
      <c r="D75">
        <v>67480</v>
      </c>
      <c r="E75" s="41">
        <v>0.11899999999999999</v>
      </c>
      <c r="F75">
        <v>59449.88</v>
      </c>
      <c r="G75" s="39">
        <f t="shared" si="1"/>
        <v>2.2999995962985964E-2</v>
      </c>
      <c r="H75">
        <v>1367.347</v>
      </c>
      <c r="I75">
        <v>32.78</v>
      </c>
      <c r="J75">
        <v>0.38</v>
      </c>
      <c r="K75">
        <v>37549.575440000001</v>
      </c>
    </row>
    <row r="76" spans="1:11">
      <c r="A76" s="40">
        <v>44540</v>
      </c>
      <c r="B76">
        <v>256</v>
      </c>
      <c r="C76" t="s">
        <v>46</v>
      </c>
      <c r="D76">
        <v>71460</v>
      </c>
      <c r="E76" s="41">
        <v>8.5999999999999993E-2</v>
      </c>
      <c r="F76">
        <v>65314.44</v>
      </c>
      <c r="G76" s="39">
        <f t="shared" si="1"/>
        <v>3.3000007349064005E-2</v>
      </c>
      <c r="H76">
        <v>2155.377</v>
      </c>
      <c r="I76">
        <v>32.78</v>
      </c>
      <c r="J76">
        <v>0.38</v>
      </c>
      <c r="K76">
        <v>59190.162600000003</v>
      </c>
    </row>
    <row r="77" spans="1:11">
      <c r="A77" s="40">
        <v>44540</v>
      </c>
      <c r="B77">
        <v>787</v>
      </c>
      <c r="C77" t="s">
        <v>54</v>
      </c>
      <c r="D77">
        <v>66880</v>
      </c>
      <c r="E77" s="41">
        <v>0.10299999999999999</v>
      </c>
      <c r="F77">
        <v>59991.360000000001</v>
      </c>
      <c r="G77" s="39">
        <f t="shared" si="1"/>
        <v>3.0999997332949277E-2</v>
      </c>
      <c r="H77">
        <v>1859.732</v>
      </c>
      <c r="I77">
        <v>32.78</v>
      </c>
      <c r="J77">
        <v>0.38</v>
      </c>
      <c r="K77">
        <v>51071.269419999997</v>
      </c>
    </row>
    <row r="78" spans="1:11">
      <c r="A78" s="40">
        <v>44540</v>
      </c>
      <c r="B78">
        <v>1719</v>
      </c>
      <c r="C78" t="s">
        <v>75</v>
      </c>
      <c r="D78">
        <v>70700</v>
      </c>
      <c r="E78" s="41">
        <v>9.1999999999999998E-2</v>
      </c>
      <c r="F78">
        <v>64195.6</v>
      </c>
      <c r="G78" s="39">
        <f t="shared" si="1"/>
        <v>2.5000000000000001E-2</v>
      </c>
      <c r="H78">
        <v>1604.89</v>
      </c>
      <c r="I78">
        <v>32.78</v>
      </c>
      <c r="J78">
        <v>0.38</v>
      </c>
      <c r="K78">
        <v>44072.893069999998</v>
      </c>
    </row>
    <row r="79" spans="1:11">
      <c r="A79" s="40">
        <v>44547</v>
      </c>
      <c r="B79">
        <v>3566</v>
      </c>
      <c r="C79" t="s">
        <v>99</v>
      </c>
      <c r="D79">
        <v>61980</v>
      </c>
      <c r="E79" s="41">
        <v>0.108</v>
      </c>
      <c r="F79">
        <v>55286.16</v>
      </c>
      <c r="G79" s="39">
        <f t="shared" si="1"/>
        <v>1.2000001447016757E-2</v>
      </c>
      <c r="H79">
        <v>663.43399999999997</v>
      </c>
      <c r="I79">
        <v>32.78</v>
      </c>
      <c r="J79">
        <v>0.38</v>
      </c>
      <c r="K79">
        <v>18218.978090000001</v>
      </c>
    </row>
    <row r="80" spans="1:11">
      <c r="A80" s="40">
        <v>44547</v>
      </c>
      <c r="B80">
        <v>1485</v>
      </c>
      <c r="C80" t="s">
        <v>91</v>
      </c>
      <c r="D80">
        <v>72020</v>
      </c>
      <c r="E80" s="41">
        <v>0.106</v>
      </c>
      <c r="F80">
        <v>64385.88</v>
      </c>
      <c r="G80" s="39">
        <f t="shared" si="1"/>
        <v>1.8000002485016899E-2</v>
      </c>
      <c r="H80">
        <v>1158.9459999999999</v>
      </c>
      <c r="I80">
        <v>32.78</v>
      </c>
      <c r="J80">
        <v>0.38</v>
      </c>
      <c r="K80">
        <v>31826.544580000002</v>
      </c>
    </row>
    <row r="81" spans="1:11">
      <c r="A81" s="40">
        <v>44547</v>
      </c>
      <c r="B81">
        <v>3813</v>
      </c>
      <c r="C81" t="s">
        <v>93</v>
      </c>
      <c r="D81">
        <v>74040</v>
      </c>
      <c r="E81" s="41">
        <v>0.121</v>
      </c>
      <c r="F81">
        <v>65081.16</v>
      </c>
      <c r="G81" s="39">
        <f t="shared" si="1"/>
        <v>1.7000004302320366E-2</v>
      </c>
      <c r="H81">
        <v>1106.3800000000001</v>
      </c>
      <c r="I81">
        <v>32.78</v>
      </c>
      <c r="J81">
        <v>0.38</v>
      </c>
      <c r="K81">
        <v>30382.996620000002</v>
      </c>
    </row>
    <row r="82" spans="1:11">
      <c r="A82" s="40">
        <v>44547</v>
      </c>
      <c r="B82">
        <v>1239</v>
      </c>
      <c r="C82" t="s">
        <v>85</v>
      </c>
      <c r="D82">
        <v>70500</v>
      </c>
      <c r="E82" s="41">
        <v>0.10100000000000001</v>
      </c>
      <c r="F82">
        <v>63379.5</v>
      </c>
      <c r="G82" s="39">
        <f t="shared" si="1"/>
        <v>1.9000007888986186E-2</v>
      </c>
      <c r="H82">
        <v>1204.211</v>
      </c>
      <c r="I82">
        <v>32.78</v>
      </c>
      <c r="J82">
        <v>0.38</v>
      </c>
      <c r="K82">
        <v>33069.595200000003</v>
      </c>
    </row>
    <row r="83" spans="1:11">
      <c r="A83" s="40">
        <v>44547</v>
      </c>
      <c r="B83">
        <v>1818</v>
      </c>
      <c r="C83" t="s">
        <v>86</v>
      </c>
      <c r="D83">
        <v>72580</v>
      </c>
      <c r="E83" s="41">
        <v>9.5000000000000001E-2</v>
      </c>
      <c r="F83">
        <v>65684.899999999994</v>
      </c>
      <c r="G83" s="39">
        <f t="shared" si="1"/>
        <v>1.8999998477580084E-2</v>
      </c>
      <c r="H83">
        <v>1248.0129999999999</v>
      </c>
      <c r="I83">
        <v>32.78</v>
      </c>
      <c r="J83">
        <v>0.38</v>
      </c>
      <c r="K83">
        <v>34272.469449999997</v>
      </c>
    </row>
    <row r="84" spans="1:11">
      <c r="A84" s="40">
        <v>44548</v>
      </c>
      <c r="B84">
        <v>487</v>
      </c>
      <c r="C84" t="s">
        <v>88</v>
      </c>
      <c r="D84">
        <v>72760</v>
      </c>
      <c r="E84" s="41">
        <v>0.113</v>
      </c>
      <c r="F84">
        <v>64538.12</v>
      </c>
      <c r="G84" s="39">
        <f t="shared" si="1"/>
        <v>1.8999995661478825E-2</v>
      </c>
      <c r="H84">
        <v>1226.2239999999999</v>
      </c>
      <c r="I84">
        <v>32.78</v>
      </c>
      <c r="J84">
        <v>0.38</v>
      </c>
      <c r="K84">
        <v>33674.108030000003</v>
      </c>
    </row>
    <row r="85" spans="1:11">
      <c r="A85" s="40">
        <v>44548</v>
      </c>
      <c r="B85">
        <v>632</v>
      </c>
      <c r="C85" t="s">
        <v>94</v>
      </c>
      <c r="D85">
        <v>69100</v>
      </c>
      <c r="E85" s="41">
        <v>0.107</v>
      </c>
      <c r="F85">
        <v>61706.3</v>
      </c>
      <c r="G85" s="39">
        <f t="shared" si="1"/>
        <v>1.6999998379419928E-2</v>
      </c>
      <c r="H85">
        <v>1049.0070000000001</v>
      </c>
      <c r="I85">
        <v>32.78</v>
      </c>
      <c r="J85">
        <v>0.38</v>
      </c>
      <c r="K85">
        <v>28807.440600000002</v>
      </c>
    </row>
    <row r="86" spans="1:11">
      <c r="A86" s="40">
        <v>44549</v>
      </c>
      <c r="B86">
        <v>1732</v>
      </c>
      <c r="C86" t="s">
        <v>95</v>
      </c>
      <c r="D86">
        <v>70780</v>
      </c>
      <c r="E86" s="41">
        <v>0.11799999999999999</v>
      </c>
      <c r="F86">
        <v>62427.96</v>
      </c>
      <c r="G86" s="39">
        <f t="shared" si="1"/>
        <v>1.5999994233353132E-2</v>
      </c>
      <c r="H86">
        <v>998.84699999999998</v>
      </c>
      <c r="I86">
        <v>32.78</v>
      </c>
      <c r="J86">
        <v>0.38</v>
      </c>
      <c r="K86">
        <v>27429.96531</v>
      </c>
    </row>
    <row r="87" spans="1:11">
      <c r="A87" s="40">
        <v>44549</v>
      </c>
      <c r="B87">
        <v>1239</v>
      </c>
      <c r="C87" t="s">
        <v>100</v>
      </c>
      <c r="D87">
        <v>72160</v>
      </c>
      <c r="E87" s="41">
        <v>0.10299999999999999</v>
      </c>
      <c r="F87">
        <v>64727.519999999997</v>
      </c>
      <c r="G87" s="39">
        <f t="shared" si="1"/>
        <v>1.1000004325826172E-2</v>
      </c>
      <c r="H87">
        <v>712.00300000000004</v>
      </c>
      <c r="I87">
        <v>32.78</v>
      </c>
      <c r="J87">
        <v>0.38</v>
      </c>
      <c r="K87">
        <v>19552.761930000001</v>
      </c>
    </row>
    <row r="88" spans="1:11">
      <c r="A88" s="40">
        <v>44545</v>
      </c>
      <c r="B88">
        <v>1818</v>
      </c>
      <c r="C88" t="s">
        <v>83</v>
      </c>
      <c r="D88">
        <v>72920</v>
      </c>
      <c r="E88" s="41">
        <v>0.10100000000000001</v>
      </c>
      <c r="F88">
        <v>65555.08</v>
      </c>
      <c r="G88" s="39">
        <f t="shared" si="1"/>
        <v>2.2000003661043505E-2</v>
      </c>
      <c r="H88">
        <v>1442.212</v>
      </c>
      <c r="I88">
        <v>32.78</v>
      </c>
      <c r="J88">
        <v>0.38</v>
      </c>
      <c r="K88">
        <v>39605.490259999999</v>
      </c>
    </row>
    <row r="89" spans="1:11">
      <c r="A89" s="40">
        <v>44551</v>
      </c>
      <c r="B89">
        <v>1818</v>
      </c>
      <c r="C89" t="s">
        <v>92</v>
      </c>
      <c r="D89">
        <v>70400</v>
      </c>
      <c r="E89" s="41">
        <v>0.11</v>
      </c>
      <c r="F89">
        <v>62656</v>
      </c>
      <c r="G89" s="39">
        <f t="shared" si="1"/>
        <v>1.7999999999999999E-2</v>
      </c>
      <c r="H89">
        <v>1127.808</v>
      </c>
      <c r="I89">
        <v>32.78</v>
      </c>
      <c r="J89">
        <v>0.38</v>
      </c>
      <c r="K89">
        <v>30971.444390000001</v>
      </c>
    </row>
    <row r="90" spans="1:11">
      <c r="A90" s="40">
        <v>44551</v>
      </c>
      <c r="B90">
        <v>1239</v>
      </c>
      <c r="C90" t="s">
        <v>89</v>
      </c>
      <c r="D90">
        <v>70840</v>
      </c>
      <c r="E90" s="41">
        <v>0.106</v>
      </c>
      <c r="F90">
        <v>63330.96</v>
      </c>
      <c r="G90" s="39">
        <f t="shared" si="1"/>
        <v>1.8999996210384305E-2</v>
      </c>
      <c r="H90">
        <v>1203.288</v>
      </c>
      <c r="I90">
        <v>32.78</v>
      </c>
      <c r="J90">
        <v>0.38</v>
      </c>
      <c r="K90">
        <v>33044.248119999997</v>
      </c>
    </row>
    <row r="91" spans="1:11">
      <c r="A91" s="40">
        <v>44550</v>
      </c>
      <c r="B91">
        <v>4836</v>
      </c>
      <c r="C91" t="s">
        <v>96</v>
      </c>
      <c r="D91">
        <v>70480</v>
      </c>
      <c r="E91" s="41">
        <v>0.11600000000000001</v>
      </c>
      <c r="F91">
        <v>62304.32</v>
      </c>
      <c r="G91" s="39">
        <f t="shared" si="1"/>
        <v>1.5000003210050282E-2</v>
      </c>
      <c r="H91">
        <v>934.56500000000005</v>
      </c>
      <c r="I91">
        <v>32.78</v>
      </c>
      <c r="J91">
        <v>0.38</v>
      </c>
      <c r="K91">
        <v>25664.676899999999</v>
      </c>
    </row>
    <row r="92" spans="1:11">
      <c r="A92" s="40">
        <v>44559</v>
      </c>
      <c r="B92">
        <v>5795</v>
      </c>
      <c r="C92" t="s">
        <v>84</v>
      </c>
      <c r="D92">
        <v>66460</v>
      </c>
      <c r="E92" s="41">
        <v>8.8999999999999996E-2</v>
      </c>
      <c r="F92">
        <v>60545.06</v>
      </c>
      <c r="G92" s="39">
        <f t="shared" si="1"/>
        <v>2.1999994714680275E-2</v>
      </c>
      <c r="H92">
        <v>1331.991</v>
      </c>
      <c r="I92">
        <v>32.78</v>
      </c>
      <c r="J92">
        <v>0.38</v>
      </c>
      <c r="K92">
        <v>36578.642099999997</v>
      </c>
    </row>
    <row r="93" spans="1:11">
      <c r="A93" s="40">
        <v>44559</v>
      </c>
      <c r="B93">
        <v>4237</v>
      </c>
      <c r="C93" t="s">
        <v>76</v>
      </c>
      <c r="D93">
        <v>61460</v>
      </c>
      <c r="E93" s="41">
        <v>8.4000000000000005E-2</v>
      </c>
      <c r="F93">
        <v>56297.36</v>
      </c>
      <c r="G93" s="39">
        <f t="shared" si="1"/>
        <v>2.4999999999999998E-2</v>
      </c>
      <c r="H93">
        <v>1407.434</v>
      </c>
      <c r="I93">
        <v>32.78</v>
      </c>
      <c r="J93">
        <v>0.38</v>
      </c>
      <c r="K93">
        <v>38650.42974</v>
      </c>
    </row>
    <row r="94" spans="1:11">
      <c r="A94" s="40">
        <v>44559</v>
      </c>
      <c r="B94">
        <v>4183</v>
      </c>
      <c r="C94" t="s">
        <v>78</v>
      </c>
      <c r="D94">
        <v>60800</v>
      </c>
      <c r="E94" s="41">
        <v>6.7000000000000004E-2</v>
      </c>
      <c r="F94">
        <v>56726.400000000001</v>
      </c>
      <c r="G94" s="39">
        <f t="shared" si="1"/>
        <v>2.4000007051390534E-2</v>
      </c>
      <c r="H94">
        <v>1361.434</v>
      </c>
      <c r="I94">
        <v>32.78</v>
      </c>
      <c r="J94">
        <v>0.38</v>
      </c>
      <c r="K94">
        <v>37387.19483</v>
      </c>
    </row>
    <row r="95" spans="1:11">
      <c r="F95" s="38">
        <v>1517237.24</v>
      </c>
      <c r="G95" s="42">
        <f t="shared" si="1"/>
        <v>1.9999712767398196E-2</v>
      </c>
      <c r="H95" s="38">
        <v>30344.309000000001</v>
      </c>
    </row>
    <row r="96" spans="1:11" ht="17">
      <c r="K96" s="43">
        <v>4725569.5580000002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4714233</vt:lpstr>
      <vt:lpstr>4718880</vt:lpstr>
      <vt:lpstr>4725569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T191667</cp:lastModifiedBy>
  <dcterms:created xsi:type="dcterms:W3CDTF">2022-03-04T05:24:00Z</dcterms:created>
  <dcterms:modified xsi:type="dcterms:W3CDTF">2022-04-03T06:29:26Z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E2EB0F6833914B46BFD8FF0A40E720F8</vt:lpwstr>
  </property>
  <property fmtid="{D5CDD505-2E9C-101B-9397-08002B2CF9AE}" pid="3" name="KSOProductBuildVer">
    <vt:lpwstr>2052-11.1.0.11365</vt:lpwstr>
  </property>
</Properties>
</file>