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583DE48-6B06-4C24-9138-BBADFC55CC6C}" xr6:coauthVersionLast="47" xr6:coauthVersionMax="47" xr10:uidLastSave="{00000000-0000-0000-0000-000000000000}"/>
  <bookViews>
    <workbookView xWindow="1878" yWindow="1515" windowWidth="19835" windowHeight="1651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C14" i="1" s="1"/>
  <c r="G13" i="1"/>
  <c r="F13" i="1" s="1"/>
  <c r="G12" i="1"/>
  <c r="F12" i="1" s="1"/>
  <c r="G11" i="1"/>
  <c r="E11" i="1" s="1"/>
  <c r="G10" i="1"/>
  <c r="F10" i="1"/>
  <c r="E10" i="1"/>
  <c r="D10" i="1"/>
  <c r="C10" i="1"/>
  <c r="B12" i="1"/>
  <c r="B13" i="1"/>
  <c r="B10" i="1"/>
  <c r="B14" i="1" l="1"/>
  <c r="D14" i="1"/>
  <c r="E14" i="1"/>
  <c r="F14" i="1"/>
  <c r="D13" i="1"/>
  <c r="C13" i="1"/>
  <c r="E13" i="1"/>
  <c r="C12" i="1"/>
  <c r="D12" i="1"/>
  <c r="E12" i="1"/>
  <c r="F11" i="1"/>
  <c r="C11" i="1"/>
  <c r="B11" i="1"/>
  <c r="D11" i="1"/>
  <c r="D91" i="1" l="1"/>
  <c r="D26" i="1" s="1"/>
  <c r="C91" i="1"/>
  <c r="C26" i="1" s="1"/>
  <c r="B91" i="1"/>
  <c r="B26" i="1" s="1"/>
  <c r="D100" i="1"/>
  <c r="D34" i="1" s="1"/>
  <c r="C100" i="1"/>
  <c r="C34" i="1" s="1"/>
  <c r="B100" i="1"/>
  <c r="B34" i="1" s="1"/>
  <c r="D82" i="1"/>
  <c r="D18" i="1" s="1"/>
  <c r="C82" i="1"/>
  <c r="C18" i="1" s="1"/>
  <c r="B82" i="1"/>
  <c r="B18" i="1" s="1"/>
  <c r="D126" i="1"/>
  <c r="D50" i="1" s="1"/>
  <c r="C126" i="1"/>
  <c r="C50" i="1" s="1"/>
  <c r="B126" i="1"/>
  <c r="B50" i="1" s="1"/>
  <c r="D115" i="1"/>
  <c r="D42" i="1" s="1"/>
  <c r="C115" i="1"/>
  <c r="C42" i="1" s="1"/>
  <c r="B115" i="1"/>
  <c r="B42" i="1" s="1"/>
  <c r="E54" i="1" l="1"/>
  <c r="E52" i="1"/>
  <c r="E36" i="1"/>
  <c r="B36" i="1"/>
  <c r="E37" i="1"/>
  <c r="C37" i="1" s="1"/>
  <c r="E38" i="1"/>
  <c r="E53" i="1"/>
  <c r="E22" i="1"/>
  <c r="D22" i="1"/>
  <c r="E28" i="1"/>
  <c r="B28" i="1" s="1"/>
  <c r="E20" i="1"/>
  <c r="E21" i="1"/>
  <c r="C21" i="1"/>
  <c r="E44" i="1"/>
  <c r="E45" i="1"/>
  <c r="E29" i="1"/>
  <c r="C29" i="1"/>
  <c r="E46" i="1"/>
  <c r="E30" i="1"/>
  <c r="D30" i="1"/>
  <c r="E15" i="1"/>
  <c r="L11" i="1" s="1"/>
  <c r="C15" i="1"/>
  <c r="D15" i="1"/>
  <c r="K14" i="1" s="1"/>
  <c r="F15" i="1"/>
  <c r="M11" i="1" s="1"/>
  <c r="B15" i="1"/>
  <c r="D45" i="1" l="1"/>
  <c r="B45" i="1"/>
  <c r="B38" i="1"/>
  <c r="C38" i="1"/>
  <c r="D53" i="1"/>
  <c r="B53" i="1"/>
  <c r="C53" i="1"/>
  <c r="D44" i="1"/>
  <c r="D47" i="1" s="1"/>
  <c r="C44" i="1"/>
  <c r="B44" i="1"/>
  <c r="C52" i="1"/>
  <c r="D52" i="1"/>
  <c r="C45" i="1"/>
  <c r="D38" i="1"/>
  <c r="D37" i="1"/>
  <c r="K37" i="1" s="1"/>
  <c r="B37" i="1"/>
  <c r="B39" i="1" s="1"/>
  <c r="D20" i="1"/>
  <c r="D23" i="1" s="1"/>
  <c r="K45" i="1" s="1"/>
  <c r="C20" i="1"/>
  <c r="C30" i="1"/>
  <c r="B30" i="1"/>
  <c r="B20" i="1"/>
  <c r="C46" i="1"/>
  <c r="B46" i="1"/>
  <c r="D46" i="1"/>
  <c r="B52" i="1"/>
  <c r="D21" i="1"/>
  <c r="K21" i="1" s="1"/>
  <c r="B21" i="1"/>
  <c r="C36" i="1"/>
  <c r="C39" i="1" s="1"/>
  <c r="J36" i="1" s="1"/>
  <c r="D36" i="1"/>
  <c r="D39" i="1" s="1"/>
  <c r="K38" i="1" s="1"/>
  <c r="D28" i="1"/>
  <c r="D31" i="1" s="1"/>
  <c r="K29" i="1" s="1"/>
  <c r="C28" i="1"/>
  <c r="C54" i="1"/>
  <c r="B54" i="1"/>
  <c r="B29" i="1"/>
  <c r="B31" i="1" s="1"/>
  <c r="D29" i="1"/>
  <c r="B22" i="1"/>
  <c r="C22" i="1"/>
  <c r="D54" i="1"/>
  <c r="K20" i="1"/>
  <c r="I13" i="1"/>
  <c r="I10" i="1"/>
  <c r="I12" i="1"/>
  <c r="J10" i="1"/>
  <c r="J12" i="1"/>
  <c r="K13" i="1"/>
  <c r="L10" i="1"/>
  <c r="L12" i="1"/>
  <c r="M10" i="1"/>
  <c r="J14" i="1"/>
  <c r="M14" i="1"/>
  <c r="K12" i="1"/>
  <c r="K11" i="1"/>
  <c r="J13" i="1"/>
  <c r="M13" i="1"/>
  <c r="K10" i="1"/>
  <c r="M12" i="1"/>
  <c r="J11" i="1"/>
  <c r="I14" i="1"/>
  <c r="I11" i="1"/>
  <c r="L14" i="1"/>
  <c r="L13" i="1"/>
  <c r="I29" i="1" l="1"/>
  <c r="I28" i="1"/>
  <c r="I31" i="1" s="1"/>
  <c r="I37" i="1"/>
  <c r="L37" i="1" s="1"/>
  <c r="I36" i="1"/>
  <c r="C31" i="1"/>
  <c r="J28" i="1"/>
  <c r="K44" i="1"/>
  <c r="I30" i="1"/>
  <c r="C23" i="1"/>
  <c r="J21" i="1" s="1"/>
  <c r="J20" i="1"/>
  <c r="J38" i="1"/>
  <c r="K46" i="1"/>
  <c r="I38" i="1"/>
  <c r="L38" i="1" s="1"/>
  <c r="K54" i="1"/>
  <c r="J22" i="1"/>
  <c r="K22" i="1"/>
  <c r="K23" i="1" s="1"/>
  <c r="J45" i="1"/>
  <c r="K28" i="1"/>
  <c r="K31" i="1" s="1"/>
  <c r="D55" i="1"/>
  <c r="K53" i="1" s="1"/>
  <c r="K52" i="1"/>
  <c r="B55" i="1"/>
  <c r="C55" i="1"/>
  <c r="J37" i="1"/>
  <c r="J39" i="1" s="1"/>
  <c r="K36" i="1"/>
  <c r="K30" i="1"/>
  <c r="J46" i="1"/>
  <c r="B47" i="1"/>
  <c r="B23" i="1"/>
  <c r="I45" i="1" s="1"/>
  <c r="L45" i="1" s="1"/>
  <c r="C47" i="1"/>
  <c r="J44" i="1"/>
  <c r="J47" i="1" s="1"/>
  <c r="K39" i="1"/>
  <c r="M15" i="1"/>
  <c r="J15" i="1"/>
  <c r="N13" i="1"/>
  <c r="K15" i="1"/>
  <c r="N11" i="1"/>
  <c r="N12" i="1"/>
  <c r="N10" i="1"/>
  <c r="N14" i="1"/>
  <c r="I15" i="1"/>
  <c r="L15" i="1"/>
  <c r="J30" i="1" l="1"/>
  <c r="J29" i="1"/>
  <c r="L46" i="1"/>
  <c r="J31" i="1"/>
  <c r="L31" i="1" s="1"/>
  <c r="L39" i="1"/>
  <c r="M38" i="1" s="1"/>
  <c r="D62" i="1" s="1"/>
  <c r="I39" i="1"/>
  <c r="L29" i="1"/>
  <c r="L28" i="1"/>
  <c r="J23" i="1"/>
  <c r="I54" i="1"/>
  <c r="I52" i="1"/>
  <c r="I53" i="1"/>
  <c r="L30" i="1"/>
  <c r="I46" i="1"/>
  <c r="I20" i="1"/>
  <c r="I44" i="1"/>
  <c r="I21" i="1"/>
  <c r="L21" i="1" s="1"/>
  <c r="L36" i="1"/>
  <c r="J52" i="1"/>
  <c r="J54" i="1"/>
  <c r="K55" i="1"/>
  <c r="J53" i="1"/>
  <c r="K47" i="1"/>
  <c r="I22" i="1"/>
  <c r="L22" i="1" s="1"/>
  <c r="N15" i="1"/>
  <c r="O10" i="1" s="1"/>
  <c r="H59" i="1" s="1"/>
  <c r="M36" i="1"/>
  <c r="M29" i="1" l="1"/>
  <c r="C61" i="1" s="1"/>
  <c r="M30" i="1"/>
  <c r="C62" i="1" s="1"/>
  <c r="M28" i="1"/>
  <c r="C60" i="1" s="1"/>
  <c r="L54" i="1"/>
  <c r="M37" i="1"/>
  <c r="D61" i="1" s="1"/>
  <c r="L52" i="1"/>
  <c r="M52" i="1" s="1"/>
  <c r="I55" i="1"/>
  <c r="L55" i="1" s="1"/>
  <c r="M54" i="1" s="1"/>
  <c r="F62" i="1" s="1"/>
  <c r="J55" i="1"/>
  <c r="L44" i="1"/>
  <c r="M44" i="1" s="1"/>
  <c r="E60" i="1" s="1"/>
  <c r="I47" i="1"/>
  <c r="L47" i="1" s="1"/>
  <c r="L20" i="1"/>
  <c r="M20" i="1" s="1"/>
  <c r="B60" i="1" s="1"/>
  <c r="I23" i="1"/>
  <c r="L23" i="1" s="1"/>
  <c r="M22" i="1" s="1"/>
  <c r="B62" i="1" s="1"/>
  <c r="L53" i="1"/>
  <c r="M39" i="1"/>
  <c r="D60" i="1"/>
  <c r="O14" i="1"/>
  <c r="H63" i="1" s="1"/>
  <c r="O12" i="1"/>
  <c r="H61" i="1" s="1"/>
  <c r="O11" i="1"/>
  <c r="H60" i="1" s="1"/>
  <c r="O13" i="1"/>
  <c r="H62" i="1" s="1"/>
  <c r="M45" i="1" l="1"/>
  <c r="E61" i="1" s="1"/>
  <c r="M46" i="1"/>
  <c r="E62" i="1" s="1"/>
  <c r="M31" i="1"/>
  <c r="M53" i="1"/>
  <c r="F61" i="1" s="1"/>
  <c r="M21" i="1"/>
  <c r="B61" i="1" s="1"/>
  <c r="M55" i="1"/>
  <c r="F60" i="1"/>
  <c r="J60" i="1" s="1" a="1"/>
  <c r="J60" i="1" s="1"/>
  <c r="J63" i="1" s="1"/>
  <c r="O15" i="1"/>
  <c r="M23" i="1" l="1"/>
  <c r="M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<sst xmlns="http://schemas.openxmlformats.org/spreadsheetml/2006/main" count="187" uniqueCount="59">
  <si>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</si>
  <si>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</si>
  <si>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</si>
  <si>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</si>
  <si>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</si>
  <si>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</si>
  <si>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MaxPatrol SIEM</t>
  </si>
  <si>
    <t>СёрчИнформ SIEM</t>
  </si>
  <si>
    <t>RuSIEM</t>
  </si>
  <si>
    <t>Управление инцидентами, уязвимостями, активами</t>
  </si>
  <si>
    <t>MP SIEM</t>
  </si>
  <si>
    <t>SearchInform</t>
  </si>
  <si>
    <t>Карточка инцидента</t>
  </si>
  <si>
    <t>Пути эскалации инцидента</t>
  </si>
  <si>
    <t>Авторегистрация уязвимостей</t>
  </si>
  <si>
    <t>Риск-корреляция</t>
  </si>
  <si>
    <t>Определение критичности актива</t>
  </si>
  <si>
    <t>Предустановленная функциональность</t>
  </si>
  <si>
    <t>графических панелей</t>
  </si>
  <si>
    <t>отчетов</t>
  </si>
  <si>
    <t>Визуализация и аналитика</t>
  </si>
  <si>
    <t>Работа с фильтрами</t>
  </si>
  <si>
    <t>Поиск по сырым событиям</t>
  </si>
  <si>
    <t>графов сетевого взаимодействия</t>
  </si>
  <si>
    <t>форм и рассылка отчетов</t>
  </si>
  <si>
    <t>Системная архитектура</t>
  </si>
  <si>
    <t>Оповещения</t>
  </si>
  <si>
    <t>Решения в процессе обработки инцедентов</t>
  </si>
  <si>
    <t>Интеграция с Service Desk</t>
  </si>
  <si>
    <t>Сортировка уязвимостей</t>
  </si>
  <si>
    <t>Произвольные формулы расчета рисков</t>
  </si>
  <si>
    <t>Возможность задания или импорта информации об активах</t>
  </si>
  <si>
    <t>кастом панели</t>
  </si>
  <si>
    <t>интерактив работа с панелями</t>
  </si>
  <si>
    <t>форматы документов</t>
  </si>
  <si>
    <t>ОС</t>
  </si>
  <si>
    <t>СУБД</t>
  </si>
  <si>
    <t>сформированных образов для платформ виртуализации</t>
  </si>
  <si>
    <t>Распределенное развертывание компонентов</t>
  </si>
  <si>
    <t>Возможность хранения данных на внешних носителях</t>
  </si>
  <si>
    <t>Ограничение потребления канала</t>
  </si>
  <si>
    <t>Средняя степень сжатия при передаче сырых событий</t>
  </si>
  <si>
    <t>Средняя степень сжатия при хранении нормализованных событий</t>
  </si>
  <si>
    <t>Ограничения по количеству обрабатываемых событий в секунду</t>
  </si>
  <si>
    <t>Возможность увеличения мощности компонентов системы</t>
  </si>
  <si>
    <t>Возможность развития системы за счет добавления дополнительных компонентов</t>
  </si>
  <si>
    <t>Наличие сертификата ФСТЭК/ФСБ не оценивается, так как все перечисленные программы его имеют</t>
  </si>
  <si>
    <t>Отказоустойчивость и резервирование</t>
  </si>
  <si>
    <t>Резервирование конфигурации системы, возможность автоматического восстановления</t>
  </si>
  <si>
    <r>
      <rPr>
        <b/>
        <sz val="16"/>
        <color theme="1"/>
        <rFont val="Calibri"/>
        <family val="2"/>
        <charset val="204"/>
        <scheme val="minor"/>
      </rPr>
      <t xml:space="preserve">Критерии оценивания: </t>
    </r>
    <r>
      <rPr>
        <sz val="16"/>
        <color theme="1"/>
        <rFont val="Calibri"/>
        <family val="2"/>
        <charset val="204"/>
        <scheme val="minor"/>
      </rPr>
      <t>Управление инцидентами, уязвимостями, активами; Отказоустойчивость и резервирование; Предустановленная функциональность; Системная архитектура; Визуализация и аналитика</t>
    </r>
  </si>
  <si>
    <t>баллов</t>
  </si>
  <si>
    <t>Модели определения критичности уязвимости</t>
  </si>
  <si>
    <t>Выделения ложных срабатываний</t>
  </si>
  <si>
    <t>Резервирование ядра системы</t>
  </si>
  <si>
    <t>Резервирование компонентов сбора событий</t>
  </si>
  <si>
    <t>Сохранение событий локально на сборщике, если отсутствует связь с ядром</t>
  </si>
  <si>
    <t>Восстановление базы данных после сбоев</t>
  </si>
  <si>
    <t>Правила корреляций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</si>
  <si>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MaxPatrol SIEM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СёрчИнформ SIEM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RuSIEM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</si>
</sst>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5" fillId="0" borderId="0" xfId="0" applyNumberFormat="1" applyFont="1"/>
    <xf numFmtId="0" fontId="7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8" fillId="0" borderId="0" xfId="0" applyFont="1"/>
    <xf numFmtId="2" fontId="4" fillId="0" borderId="1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wrapText="1"/>
    </xf>
    <xf numFmtId="0" fontId="2" fillId="0" borderId="30" xfId="0" applyFont="1" applyBorder="1"/>
    <xf numFmtId="0" fontId="21" fillId="0" borderId="0" xfId="1"/>
    <xf numFmtId="0" fontId="21" fillId="0" borderId="0" xfId="1" applyBorder="1"/>
    <xf numFmtId="0" fontId="0" fillId="0" borderId="27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2" xfId="0" applyFont="1" applyBorder="1"/>
    <xf numFmtId="0" fontId="0" fillId="0" borderId="3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2" fontId="4" fillId="0" borderId="29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4" fillId="0" borderId="39" xfId="0" applyNumberFormat="1" applyFont="1" applyBorder="1" applyAlignment="1">
      <alignment horizontal="center" vertical="center"/>
    </xf>
    <xf numFmtId="2" fontId="3" fillId="2" borderId="36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zoomScaleNormal="100" workbookViewId="0">
      <selection activeCell="A2" sqref="A2"/>
    </sheetView>
  </sheetViews>
  <sheetFormatPr defaultColWidth="9.109375" defaultRowHeight="15.05" x14ac:dyDescent="0.3"/>
  <cols>
    <col min="1" max="1" width="24.109375" customWidth="1"/>
    <col min="2" max="2" width="13.88671875" customWidth="1"/>
    <col min="3" max="3" width="18.88671875" customWidth="1"/>
    <col min="4" max="4" width="18.33203125" customWidth="1"/>
    <col min="5" max="5" width="11.109375" customWidth="1"/>
    <col min="6" max="6" width="13.33203125" customWidth="1"/>
    <col min="7" max="7" width="9" customWidth="1"/>
    <col min="8" max="8" width="22.44140625" bestFit="1" customWidth="1"/>
    <col min="9" max="9" width="13.88671875" customWidth="1"/>
    <col min="10" max="10" width="18.88671875" customWidth="1"/>
    <col min="11" max="11" width="18.33203125" customWidth="1"/>
    <col min="12" max="12" width="11.109375" customWidth="1"/>
    <col min="13" max="13" width="13.33203125" customWidth="1"/>
    <col min="14" max="14" width="6.6640625" bestFit="1" customWidth="1"/>
    <col min="15" max="15" width="12" bestFit="1" customWidth="1"/>
  </cols>
  <sheetData>
    <row r="1" spans="1:15" ht="21.3" x14ac:dyDescent="0.4">
      <c r="A1" s="147" t="s">
        <v>58</v>
      </c>
      <c r="B1" s="147"/>
      <c r="C1" s="147"/>
      <c r="D1" s="147"/>
      <c r="E1" s="147"/>
      <c r="F1" s="147"/>
      <c r="G1" s="147"/>
      <c r="H1" s="147"/>
      <c r="I1" s="54"/>
    </row>
    <row r="2" spans="1:15" s="1" customFormat="1" x14ac:dyDescent="0.3"/>
    <row r="3" spans="1:15" ht="40.1" customHeight="1" x14ac:dyDescent="0.4">
      <c r="A3" s="145" t="s">
        <v>49</v>
      </c>
      <c r="B3" s="145"/>
      <c r="C3" s="145"/>
      <c r="D3" s="145"/>
      <c r="E3" s="145"/>
      <c r="F3" s="145"/>
      <c r="G3" s="145"/>
      <c r="H3" s="145"/>
      <c r="I3" s="145"/>
      <c r="J3" s="62"/>
      <c r="K3" s="62"/>
      <c r="L3" s="62"/>
      <c r="M3" s="62"/>
      <c r="N3" s="62"/>
    </row>
    <row r="4" spans="1:15" x14ac:dyDescent="0.3">
      <c r="A4" s="146" t="s">
        <v>46</v>
      </c>
      <c r="B4" s="146"/>
      <c r="C4" s="146"/>
      <c r="D4" s="146"/>
      <c r="E4" s="146"/>
      <c r="F4" s="146"/>
    </row>
    <row r="5" spans="1:15" ht="15.05" customHeight="1" x14ac:dyDescent="0.4">
      <c r="B5" s="54"/>
      <c r="C5" s="54"/>
      <c r="D5" s="54"/>
      <c r="E5" s="54"/>
      <c r="F5" s="54"/>
      <c r="G5" s="54"/>
    </row>
    <row r="6" spans="1:15" ht="21.3" x14ac:dyDescent="0.4">
      <c r="A6" s="147" t="s">
        <v>3</v>
      </c>
      <c r="B6" s="147"/>
      <c r="C6" s="147"/>
      <c r="D6" s="147"/>
      <c r="E6" s="147"/>
    </row>
    <row r="7" spans="1:15" ht="15.05" customHeight="1" x14ac:dyDescent="0.3"/>
    <row r="8" spans="1:15" ht="15.65" thickBot="1" x14ac:dyDescent="0.35">
      <c r="B8" s="49">
        <v>1</v>
      </c>
      <c r="C8" s="49">
        <v>2</v>
      </c>
      <c r="D8" s="130">
        <v>4</v>
      </c>
      <c r="E8" s="49">
        <v>5</v>
      </c>
      <c r="F8" s="49">
        <v>7</v>
      </c>
    </row>
    <row r="9" spans="1:15" ht="29.45" customHeight="1" thickBot="1" x14ac:dyDescent="0.35">
      <c r="A9" s="121">
        <v>1</v>
      </c>
      <c r="B9" s="112" t="s">
        <v>9</v>
      </c>
      <c r="C9" s="118" t="s">
        <v>47</v>
      </c>
      <c r="D9" s="111" t="s">
        <v>17</v>
      </c>
      <c r="E9" s="119" t="s">
        <v>25</v>
      </c>
      <c r="F9" s="120" t="s">
        <v>20</v>
      </c>
      <c r="G9" s="1"/>
      <c r="H9" s="115">
        <v>2</v>
      </c>
      <c r="I9" s="112" t="s">
        <v>9</v>
      </c>
      <c r="J9" s="110" t="s">
        <v>47</v>
      </c>
      <c r="K9" s="111" t="s">
        <v>17</v>
      </c>
      <c r="L9" s="111" t="s">
        <v>25</v>
      </c>
      <c r="M9" s="110" t="s">
        <v>20</v>
      </c>
      <c r="N9" s="136" t="s">
        <v>2</v>
      </c>
      <c r="O9" s="126" t="s">
        <v>1</v>
      </c>
    </row>
    <row r="10" spans="1:15" ht="60.1" x14ac:dyDescent="0.3">
      <c r="A10" s="116" t="s">
        <v>9</v>
      </c>
      <c r="B10" s="113">
        <f>B$8/G10</f>
        <v>1</v>
      </c>
      <c r="C10" s="5">
        <f>C$8/G10</f>
        <v>2</v>
      </c>
      <c r="D10" s="5">
        <f>D$8/G10</f>
        <v>4</v>
      </c>
      <c r="E10" s="5">
        <f>E$8/G10</f>
        <v>5</v>
      </c>
      <c r="F10" s="125">
        <f>F$8/G10</f>
        <v>7</v>
      </c>
      <c r="G10" s="132">
        <f>B8</f>
        <v>1</v>
      </c>
      <c r="H10" s="116" t="s">
        <v>9</v>
      </c>
      <c r="I10" s="113">
        <f>B10/$B$15</f>
        <v>0.47781569965870302</v>
      </c>
      <c r="J10" s="55">
        <f>C10/$C$15</f>
        <v>0.47781569965870302</v>
      </c>
      <c r="K10" s="55">
        <f>D10/$D$15</f>
        <v>0.47781569965870302</v>
      </c>
      <c r="L10" s="55">
        <f>E10/$E$15</f>
        <v>0.47781569965870313</v>
      </c>
      <c r="M10" s="55">
        <f>F10/$F$15</f>
        <v>0.47781569965870307</v>
      </c>
      <c r="N10" s="137">
        <f>SUM(I10:M10)</f>
        <v>2.3890784982935154</v>
      </c>
      <c r="O10" s="141">
        <f>N10/$N$15</f>
        <v>0.47781569965870307</v>
      </c>
    </row>
    <row r="11" spans="1:15" ht="30.05" x14ac:dyDescent="0.3">
      <c r="A11" s="117" t="s">
        <v>47</v>
      </c>
      <c r="B11" s="113">
        <f>B$8/G11</f>
        <v>0.5</v>
      </c>
      <c r="C11" s="5">
        <f>C$8/G11</f>
        <v>1</v>
      </c>
      <c r="D11" s="5">
        <f>D$8/G11</f>
        <v>2</v>
      </c>
      <c r="E11" s="5">
        <f>E$8/G11</f>
        <v>2.5</v>
      </c>
      <c r="F11" s="125">
        <f>F$8/G11</f>
        <v>3.5</v>
      </c>
      <c r="G11" s="132">
        <f>C8</f>
        <v>2</v>
      </c>
      <c r="H11" s="117" t="s">
        <v>47</v>
      </c>
      <c r="I11" s="114">
        <f>B11/$B$15</f>
        <v>0.23890784982935151</v>
      </c>
      <c r="J11" s="5">
        <f>C11/$C$15</f>
        <v>0.23890784982935151</v>
      </c>
      <c r="K11" s="5">
        <f>D11/$D$15</f>
        <v>0.23890784982935151</v>
      </c>
      <c r="L11" s="5">
        <f>E11/$E$15</f>
        <v>0.23890784982935157</v>
      </c>
      <c r="M11" s="5">
        <f>F11/$F$15</f>
        <v>0.23890784982935154</v>
      </c>
      <c r="N11" s="138">
        <f t="shared" ref="N11:N14" si="0">SUM(I11:M11)</f>
        <v>1.1945392491467577</v>
      </c>
      <c r="O11" s="142">
        <f>N11/$N$15</f>
        <v>0.23890784982935154</v>
      </c>
    </row>
    <row r="12" spans="1:15" ht="30.05" x14ac:dyDescent="0.3">
      <c r="A12" s="122" t="s">
        <v>17</v>
      </c>
      <c r="B12" s="113">
        <f>B$8/G12</f>
        <v>0.25</v>
      </c>
      <c r="C12" s="5">
        <f>C$8/G12</f>
        <v>0.5</v>
      </c>
      <c r="D12" s="5">
        <f>D$8/G12</f>
        <v>1</v>
      </c>
      <c r="E12" s="5">
        <f>E$8/G12</f>
        <v>1.25</v>
      </c>
      <c r="F12" s="125">
        <f>F$8/G12</f>
        <v>1.75</v>
      </c>
      <c r="G12" s="132">
        <f>D8</f>
        <v>4</v>
      </c>
      <c r="H12" s="117" t="s">
        <v>17</v>
      </c>
      <c r="I12" s="114">
        <f>B12/$B$15</f>
        <v>0.11945392491467575</v>
      </c>
      <c r="J12" s="5">
        <f>C12/$C$15</f>
        <v>0.11945392491467575</v>
      </c>
      <c r="K12" s="5">
        <f>D12/$D$15</f>
        <v>0.11945392491467575</v>
      </c>
      <c r="L12" s="5">
        <f>E12/$E$15</f>
        <v>0.11945392491467578</v>
      </c>
      <c r="M12" s="5">
        <f>F12/$F$15</f>
        <v>0.11945392491467577</v>
      </c>
      <c r="N12" s="138">
        <f t="shared" si="0"/>
        <v>0.59726962457337884</v>
      </c>
      <c r="O12" s="142">
        <f>N12/$N$15</f>
        <v>0.11945392491467577</v>
      </c>
    </row>
    <row r="13" spans="1:15" x14ac:dyDescent="0.3">
      <c r="A13" s="117" t="s">
        <v>25</v>
      </c>
      <c r="B13" s="113">
        <f>B$8/G13</f>
        <v>0.2</v>
      </c>
      <c r="C13" s="5">
        <f>C$8/G13</f>
        <v>0.4</v>
      </c>
      <c r="D13" s="5">
        <f>D$8/G13</f>
        <v>0.8</v>
      </c>
      <c r="E13" s="5">
        <f>E$8/G13</f>
        <v>1</v>
      </c>
      <c r="F13" s="125">
        <f>F$8/G13</f>
        <v>1.4</v>
      </c>
      <c r="G13" s="132">
        <f>E8</f>
        <v>5</v>
      </c>
      <c r="H13" s="117" t="s">
        <v>25</v>
      </c>
      <c r="I13" s="114">
        <f>B13/$B$15</f>
        <v>9.556313993174062E-2</v>
      </c>
      <c r="J13" s="5">
        <f>C13/$C$15</f>
        <v>9.556313993174062E-2</v>
      </c>
      <c r="K13" s="5">
        <f>D13/$D$15</f>
        <v>9.556313993174062E-2</v>
      </c>
      <c r="L13" s="5">
        <f>E13/$E$15</f>
        <v>9.556313993174062E-2</v>
      </c>
      <c r="M13" s="5">
        <f>F13/$F$15</f>
        <v>9.5563139931740607E-2</v>
      </c>
      <c r="N13" s="138">
        <f t="shared" si="0"/>
        <v>0.47781569965870307</v>
      </c>
      <c r="O13" s="142">
        <f>N13/$N$15</f>
        <v>9.556313993174062E-2</v>
      </c>
    </row>
    <row r="14" spans="1:15" ht="30.7" thickBot="1" x14ac:dyDescent="0.35">
      <c r="A14" s="122" t="s">
        <v>20</v>
      </c>
      <c r="B14" s="113">
        <f>B$8/G14</f>
        <v>0.14285714285714285</v>
      </c>
      <c r="C14" s="5">
        <f>C$8/G14</f>
        <v>0.2857142857142857</v>
      </c>
      <c r="D14" s="5">
        <f>D$8/G14</f>
        <v>0.5714285714285714</v>
      </c>
      <c r="E14" s="5">
        <f>E$8/G14</f>
        <v>0.7142857142857143</v>
      </c>
      <c r="F14" s="125">
        <f>F$8/G14</f>
        <v>1</v>
      </c>
      <c r="G14" s="132">
        <f>F8</f>
        <v>7</v>
      </c>
      <c r="H14" s="122" t="s">
        <v>20</v>
      </c>
      <c r="I14" s="123">
        <f>B14/$B$15</f>
        <v>6.8259385665528999E-2</v>
      </c>
      <c r="J14" s="124">
        <f>C14/$C$15</f>
        <v>6.8259385665528999E-2</v>
      </c>
      <c r="K14" s="124">
        <f>D14/$D$15</f>
        <v>6.8259385665528999E-2</v>
      </c>
      <c r="L14" s="124">
        <f>E14/$E$15</f>
        <v>6.8259385665529013E-2</v>
      </c>
      <c r="M14" s="124">
        <f>F14/$F$15</f>
        <v>6.8259385665529013E-2</v>
      </c>
      <c r="N14" s="139">
        <f t="shared" si="0"/>
        <v>0.34129692832764502</v>
      </c>
      <c r="O14" s="143">
        <f>N14/$N$15</f>
        <v>6.8259385665528999E-2</v>
      </c>
    </row>
    <row r="15" spans="1:15" ht="15.65" thickBot="1" x14ac:dyDescent="0.35">
      <c r="A15" s="126" t="s">
        <v>2</v>
      </c>
      <c r="B15" s="127">
        <f>SUM(B10:B14)</f>
        <v>2.092857142857143</v>
      </c>
      <c r="C15" s="128">
        <f t="shared" ref="C15:F15" si="1">SUM(C10:C14)</f>
        <v>4.1857142857142859</v>
      </c>
      <c r="D15" s="128">
        <f t="shared" si="1"/>
        <v>8.3714285714285719</v>
      </c>
      <c r="E15" s="128">
        <f>SUM(E10:E14)</f>
        <v>10.464285714285714</v>
      </c>
      <c r="F15" s="129">
        <f t="shared" si="1"/>
        <v>14.65</v>
      </c>
      <c r="G15" s="2"/>
      <c r="H15" s="126" t="s">
        <v>2</v>
      </c>
      <c r="I15" s="127">
        <f>SUM(I10:I14)</f>
        <v>0.99999999999999989</v>
      </c>
      <c r="J15" s="128">
        <f t="shared" ref="J15" si="2">SUM(J10:J14)</f>
        <v>0.99999999999999989</v>
      </c>
      <c r="K15" s="128">
        <f t="shared" ref="K15" si="3">SUM(K10:K14)</f>
        <v>0.99999999999999989</v>
      </c>
      <c r="L15" s="128">
        <f t="shared" ref="L15" si="4">SUM(L10:L14)</f>
        <v>1</v>
      </c>
      <c r="M15" s="128">
        <f t="shared" ref="M15" si="5">SUM(M10:M14)</f>
        <v>1</v>
      </c>
      <c r="N15" s="140">
        <f>SUM(N10:N14)</f>
        <v>5</v>
      </c>
      <c r="O15" s="144">
        <f>SUM(O10:O14)</f>
        <v>1</v>
      </c>
    </row>
    <row r="17" spans="1:14" x14ac:dyDescent="0.3">
      <c r="N17" s="6"/>
    </row>
    <row r="18" spans="1:14" ht="15.65" thickBot="1" x14ac:dyDescent="0.35">
      <c r="A18" s="57"/>
      <c r="B18" s="60">
        <f>B82</f>
        <v>88</v>
      </c>
      <c r="C18" s="60">
        <f t="shared" ref="C18:D18" si="6">C82</f>
        <v>37</v>
      </c>
      <c r="D18" s="60">
        <f t="shared" si="6"/>
        <v>83</v>
      </c>
    </row>
    <row r="19" spans="1:14" ht="45.7" thickBot="1" x14ac:dyDescent="0.35">
      <c r="A19" s="79" t="s">
        <v>9</v>
      </c>
      <c r="B19" s="16" t="s">
        <v>6</v>
      </c>
      <c r="C19" s="14" t="s">
        <v>7</v>
      </c>
      <c r="D19" s="15" t="s">
        <v>8</v>
      </c>
      <c r="H19" s="24">
        <v>2</v>
      </c>
      <c r="I19" s="16" t="s">
        <v>6</v>
      </c>
      <c r="J19" s="14" t="s">
        <v>7</v>
      </c>
      <c r="K19" s="25" t="s">
        <v>8</v>
      </c>
      <c r="L19" s="26" t="s">
        <v>2</v>
      </c>
      <c r="M19" s="27" t="s">
        <v>4</v>
      </c>
    </row>
    <row r="20" spans="1:14" x14ac:dyDescent="0.3">
      <c r="A20" s="20" t="s">
        <v>6</v>
      </c>
      <c r="B20" s="17">
        <f>B18/E20</f>
        <v>1</v>
      </c>
      <c r="C20" s="12">
        <f>E20/C18</f>
        <v>2.3783783783783785</v>
      </c>
      <c r="D20" s="13">
        <f>E20/D18</f>
        <v>1.0602409638554218</v>
      </c>
      <c r="E20" s="133">
        <f>B18</f>
        <v>88</v>
      </c>
      <c r="H20" s="20" t="s">
        <v>6</v>
      </c>
      <c r="I20" s="28">
        <f t="shared" ref="I20:K22" si="7">B20/B$23</f>
        <v>0.42307692307692307</v>
      </c>
      <c r="J20" s="29">
        <f t="shared" si="7"/>
        <v>0.42307692307692307</v>
      </c>
      <c r="K20" s="29">
        <f t="shared" si="7"/>
        <v>0.42307692307692307</v>
      </c>
      <c r="L20" s="30">
        <f>SUM(I20:K20)</f>
        <v>1.2692307692307692</v>
      </c>
      <c r="M20" s="31">
        <f>L20/L23</f>
        <v>0.42307692307692307</v>
      </c>
    </row>
    <row r="21" spans="1:14" x14ac:dyDescent="0.3">
      <c r="A21" s="21" t="s">
        <v>7</v>
      </c>
      <c r="B21" s="18">
        <f>E21/B18</f>
        <v>0.42045454545454547</v>
      </c>
      <c r="C21" s="8">
        <f>C18/E21</f>
        <v>1</v>
      </c>
      <c r="D21" s="9">
        <f>E21/D18</f>
        <v>0.44578313253012047</v>
      </c>
      <c r="E21" s="133">
        <f>C18</f>
        <v>37</v>
      </c>
      <c r="H21" s="21" t="s">
        <v>7</v>
      </c>
      <c r="I21" s="32">
        <f t="shared" si="7"/>
        <v>0.17788461538461539</v>
      </c>
      <c r="J21" s="33">
        <f t="shared" si="7"/>
        <v>0.17788461538461536</v>
      </c>
      <c r="K21" s="33">
        <f t="shared" si="7"/>
        <v>0.17788461538461536</v>
      </c>
      <c r="L21" s="34">
        <f t="shared" ref="L21:L22" si="8">SUM(I21:K21)</f>
        <v>0.53365384615384603</v>
      </c>
      <c r="M21" s="35">
        <f>L21/L23</f>
        <v>0.17788461538461534</v>
      </c>
    </row>
    <row r="22" spans="1:14" x14ac:dyDescent="0.3">
      <c r="A22" s="22" t="s">
        <v>8</v>
      </c>
      <c r="B22" s="18">
        <f>E22/B18</f>
        <v>0.94318181818181823</v>
      </c>
      <c r="C22" s="8">
        <f>E22/C18</f>
        <v>2.2432432432432434</v>
      </c>
      <c r="D22" s="9">
        <f>D18/E22</f>
        <v>1</v>
      </c>
      <c r="E22" s="133">
        <f>D18</f>
        <v>83</v>
      </c>
      <c r="H22" s="22" t="s">
        <v>8</v>
      </c>
      <c r="I22" s="32">
        <f t="shared" si="7"/>
        <v>0.39903846153846156</v>
      </c>
      <c r="J22" s="33">
        <f t="shared" si="7"/>
        <v>0.39903846153846156</v>
      </c>
      <c r="K22" s="33">
        <f t="shared" si="7"/>
        <v>0.39903846153846151</v>
      </c>
      <c r="L22" s="34">
        <f t="shared" si="8"/>
        <v>1.1971153846153846</v>
      </c>
      <c r="M22" s="35">
        <f>L22/L23</f>
        <v>0.39903846153846151</v>
      </c>
    </row>
    <row r="23" spans="1:14" ht="15.65" thickBot="1" x14ac:dyDescent="0.35">
      <c r="A23" s="23" t="s">
        <v>2</v>
      </c>
      <c r="B23" s="19">
        <f>SUM(B20:B22)</f>
        <v>2.3636363636363638</v>
      </c>
      <c r="C23" s="10">
        <f>SUM(C20:C22)</f>
        <v>5.6216216216216219</v>
      </c>
      <c r="D23" s="11">
        <f>SUM(D20:D22)</f>
        <v>2.5060240963855422</v>
      </c>
      <c r="H23" s="23" t="s">
        <v>2</v>
      </c>
      <c r="I23" s="36">
        <f>SUM(I20:I22)</f>
        <v>1</v>
      </c>
      <c r="J23" s="37">
        <f t="shared" ref="J23:K23" si="9">SUM(J20:J22)</f>
        <v>1</v>
      </c>
      <c r="K23" s="37">
        <f t="shared" si="9"/>
        <v>1</v>
      </c>
      <c r="L23" s="37">
        <f>SUM(I23:K23)</f>
        <v>3</v>
      </c>
      <c r="M23" s="38">
        <f>SUM(M20:M22)</f>
        <v>1</v>
      </c>
    </row>
    <row r="24" spans="1:14" x14ac:dyDescent="0.3">
      <c r="A24" s="7"/>
      <c r="B24" s="7"/>
      <c r="C24" s="7"/>
      <c r="D24" s="7"/>
    </row>
    <row r="25" spans="1:14" x14ac:dyDescent="0.3">
      <c r="A25" s="131"/>
      <c r="B25" s="7"/>
      <c r="C25" s="7"/>
      <c r="D25" s="7"/>
    </row>
    <row r="26" spans="1:14" ht="15.65" thickBot="1" x14ac:dyDescent="0.35">
      <c r="A26" s="59"/>
      <c r="B26" s="60">
        <f>B91</f>
        <v>32</v>
      </c>
      <c r="C26" s="60">
        <f t="shared" ref="C26:D26" si="10">C91</f>
        <v>41</v>
      </c>
      <c r="D26" s="60">
        <f t="shared" si="10"/>
        <v>44</v>
      </c>
    </row>
    <row r="27" spans="1:14" ht="30.7" thickBot="1" x14ac:dyDescent="0.35">
      <c r="A27" s="80" t="s">
        <v>47</v>
      </c>
      <c r="B27" s="16" t="s">
        <v>6</v>
      </c>
      <c r="C27" s="14" t="s">
        <v>7</v>
      </c>
      <c r="D27" s="15" t="s">
        <v>8</v>
      </c>
      <c r="H27" s="24">
        <v>2</v>
      </c>
      <c r="I27" s="16" t="s">
        <v>6</v>
      </c>
      <c r="J27" s="14" t="s">
        <v>7</v>
      </c>
      <c r="K27" s="25" t="s">
        <v>8</v>
      </c>
      <c r="L27" s="26" t="s">
        <v>2</v>
      </c>
      <c r="M27" s="27" t="s">
        <v>4</v>
      </c>
    </row>
    <row r="28" spans="1:14" x14ac:dyDescent="0.3">
      <c r="A28" s="20" t="s">
        <v>6</v>
      </c>
      <c r="B28" s="17">
        <f>B26/E28</f>
        <v>1</v>
      </c>
      <c r="C28" s="12">
        <f>E28/C26</f>
        <v>0.78048780487804881</v>
      </c>
      <c r="D28" s="13">
        <f>E28/D26</f>
        <v>0.72727272727272729</v>
      </c>
      <c r="E28" s="133">
        <f>B26</f>
        <v>32</v>
      </c>
      <c r="H28" s="20" t="s">
        <v>6</v>
      </c>
      <c r="I28" s="28">
        <f t="shared" ref="I28:K30" si="11">B28/B$31</f>
        <v>0.27350427350427353</v>
      </c>
      <c r="J28" s="28">
        <f t="shared" si="11"/>
        <v>0.27350427350427353</v>
      </c>
      <c r="K28" s="28">
        <f t="shared" si="11"/>
        <v>0.27350427350427348</v>
      </c>
      <c r="L28" s="30">
        <f>SUM(I28:K28)</f>
        <v>0.82051282051282048</v>
      </c>
      <c r="M28" s="31">
        <f>L28/L31</f>
        <v>0.27350427350427348</v>
      </c>
    </row>
    <row r="29" spans="1:14" x14ac:dyDescent="0.3">
      <c r="A29" s="21" t="s">
        <v>7</v>
      </c>
      <c r="B29" s="18">
        <f>E29/B26</f>
        <v>1.28125</v>
      </c>
      <c r="C29" s="8">
        <f>C26/E29</f>
        <v>1</v>
      </c>
      <c r="D29" s="9">
        <f>E29/D26</f>
        <v>0.93181818181818177</v>
      </c>
      <c r="E29" s="133">
        <f>C26</f>
        <v>41</v>
      </c>
      <c r="H29" s="21" t="s">
        <v>7</v>
      </c>
      <c r="I29" s="28">
        <f t="shared" si="11"/>
        <v>0.3504273504273504</v>
      </c>
      <c r="J29" s="28">
        <f t="shared" si="11"/>
        <v>0.35042735042735046</v>
      </c>
      <c r="K29" s="28">
        <f t="shared" si="11"/>
        <v>0.3504273504273504</v>
      </c>
      <c r="L29" s="34">
        <f t="shared" ref="L29:L30" si="12">SUM(I29:K29)</f>
        <v>1.0512820512820511</v>
      </c>
      <c r="M29" s="35">
        <f>L29/L31</f>
        <v>0.35042735042735035</v>
      </c>
    </row>
    <row r="30" spans="1:14" x14ac:dyDescent="0.3">
      <c r="A30" s="22" t="s">
        <v>8</v>
      </c>
      <c r="B30" s="18">
        <f>E30/B26</f>
        <v>1.375</v>
      </c>
      <c r="C30" s="8">
        <f>E30/C26</f>
        <v>1.0731707317073171</v>
      </c>
      <c r="D30" s="9">
        <f>D26/E30</f>
        <v>1</v>
      </c>
      <c r="E30" s="133">
        <f>D26</f>
        <v>44</v>
      </c>
      <c r="H30" s="22" t="s">
        <v>8</v>
      </c>
      <c r="I30" s="28">
        <f t="shared" si="11"/>
        <v>0.37606837606837606</v>
      </c>
      <c r="J30" s="28">
        <f t="shared" si="11"/>
        <v>0.37606837606837612</v>
      </c>
      <c r="K30" s="28">
        <f t="shared" si="11"/>
        <v>0.37606837606837606</v>
      </c>
      <c r="L30" s="34">
        <f t="shared" si="12"/>
        <v>1.1282051282051282</v>
      </c>
      <c r="M30" s="35">
        <f>L30/L31</f>
        <v>0.37606837606837606</v>
      </c>
    </row>
    <row r="31" spans="1:14" ht="15.65" thickBot="1" x14ac:dyDescent="0.35">
      <c r="A31" s="23" t="s">
        <v>2</v>
      </c>
      <c r="B31" s="19">
        <f>SUM(B28:B30)</f>
        <v>3.65625</v>
      </c>
      <c r="C31" s="10">
        <f>SUM(C28:C30)</f>
        <v>2.8536585365853657</v>
      </c>
      <c r="D31" s="11">
        <f>SUM(D28:D30)</f>
        <v>2.6590909090909092</v>
      </c>
      <c r="H31" s="23" t="s">
        <v>2</v>
      </c>
      <c r="I31" s="36">
        <f>SUM(I28:I30)</f>
        <v>1</v>
      </c>
      <c r="J31" s="37">
        <f t="shared" ref="J31" si="13">SUM(J28:J30)</f>
        <v>1</v>
      </c>
      <c r="K31" s="37">
        <f t="shared" ref="K31" si="14">SUM(K28:K30)</f>
        <v>1</v>
      </c>
      <c r="L31" s="37">
        <f>SUM(I31:K31)</f>
        <v>3</v>
      </c>
      <c r="M31" s="38">
        <f>SUM(M28:M30)</f>
        <v>0.99999999999999989</v>
      </c>
    </row>
    <row r="34" spans="1:13" ht="15.65" thickBot="1" x14ac:dyDescent="0.35">
      <c r="A34" s="61"/>
      <c r="B34" s="60">
        <f>B100</f>
        <v>18</v>
      </c>
      <c r="C34" s="60">
        <f t="shared" ref="C34:D34" si="15">C100</f>
        <v>22</v>
      </c>
      <c r="D34" s="60">
        <f t="shared" si="15"/>
        <v>37</v>
      </c>
    </row>
    <row r="35" spans="1:13" ht="30.7" thickBot="1" x14ac:dyDescent="0.35">
      <c r="A35" s="80" t="s">
        <v>17</v>
      </c>
      <c r="B35" s="16" t="s">
        <v>6</v>
      </c>
      <c r="C35" s="14" t="s">
        <v>7</v>
      </c>
      <c r="D35" s="15" t="s">
        <v>8</v>
      </c>
      <c r="H35" s="24">
        <v>2</v>
      </c>
      <c r="I35" s="16" t="s">
        <v>6</v>
      </c>
      <c r="J35" s="14" t="s">
        <v>7</v>
      </c>
      <c r="K35" s="25" t="s">
        <v>8</v>
      </c>
      <c r="L35" s="26" t="s">
        <v>2</v>
      </c>
      <c r="M35" s="27" t="s">
        <v>4</v>
      </c>
    </row>
    <row r="36" spans="1:13" x14ac:dyDescent="0.3">
      <c r="A36" s="20" t="s">
        <v>6</v>
      </c>
      <c r="B36" s="17">
        <f>B34/E36</f>
        <v>1</v>
      </c>
      <c r="C36" s="12">
        <f>E36/C34</f>
        <v>0.81818181818181823</v>
      </c>
      <c r="D36" s="13">
        <f>E36/D34</f>
        <v>0.48648648648648651</v>
      </c>
      <c r="E36" s="133">
        <f>B34</f>
        <v>18</v>
      </c>
      <c r="H36" s="20" t="s">
        <v>6</v>
      </c>
      <c r="I36" s="28">
        <f t="shared" ref="I36:K38" si="16">B36/B$39</f>
        <v>0.23376623376623376</v>
      </c>
      <c r="J36" s="28">
        <f t="shared" si="16"/>
        <v>0.23376623376623379</v>
      </c>
      <c r="K36" s="28">
        <f t="shared" si="16"/>
        <v>0.23376623376623376</v>
      </c>
      <c r="L36" s="30">
        <f>SUM(I36:K36)</f>
        <v>0.70129870129870131</v>
      </c>
      <c r="M36" s="31">
        <f>L36/L39</f>
        <v>0.23376623376623376</v>
      </c>
    </row>
    <row r="37" spans="1:13" x14ac:dyDescent="0.3">
      <c r="A37" s="21" t="s">
        <v>7</v>
      </c>
      <c r="B37" s="18">
        <f>E37/B34</f>
        <v>1.2222222222222223</v>
      </c>
      <c r="C37" s="8">
        <f>C34/E37</f>
        <v>1</v>
      </c>
      <c r="D37" s="9">
        <f>E37/D34</f>
        <v>0.59459459459459463</v>
      </c>
      <c r="E37" s="133">
        <f>C34</f>
        <v>22</v>
      </c>
      <c r="H37" s="21" t="s">
        <v>7</v>
      </c>
      <c r="I37" s="28">
        <f t="shared" si="16"/>
        <v>0.28571428571428575</v>
      </c>
      <c r="J37" s="28">
        <f t="shared" si="16"/>
        <v>0.2857142857142857</v>
      </c>
      <c r="K37" s="28">
        <f t="shared" si="16"/>
        <v>0.2857142857142857</v>
      </c>
      <c r="L37" s="34">
        <f t="shared" ref="L37:L38" si="17">SUM(I37:K37)</f>
        <v>0.8571428571428571</v>
      </c>
      <c r="M37" s="35">
        <f>L37/L39</f>
        <v>0.2857142857142857</v>
      </c>
    </row>
    <row r="38" spans="1:13" x14ac:dyDescent="0.3">
      <c r="A38" s="22" t="s">
        <v>8</v>
      </c>
      <c r="B38" s="18">
        <f>E38/B34</f>
        <v>2.0555555555555554</v>
      </c>
      <c r="C38" s="8">
        <f>E38/C34</f>
        <v>1.6818181818181819</v>
      </c>
      <c r="D38" s="9">
        <f>D34/E38</f>
        <v>1</v>
      </c>
      <c r="E38" s="133">
        <f>D34</f>
        <v>37</v>
      </c>
      <c r="H38" s="22" t="s">
        <v>8</v>
      </c>
      <c r="I38" s="28">
        <f t="shared" si="16"/>
        <v>0.48051948051948046</v>
      </c>
      <c r="J38" s="28">
        <f t="shared" si="16"/>
        <v>0.48051948051948051</v>
      </c>
      <c r="K38" s="28">
        <f t="shared" si="16"/>
        <v>0.48051948051948051</v>
      </c>
      <c r="L38" s="34">
        <f t="shared" si="17"/>
        <v>1.4415584415584415</v>
      </c>
      <c r="M38" s="35">
        <f>L38/L39</f>
        <v>0.48051948051948051</v>
      </c>
    </row>
    <row r="39" spans="1:13" ht="15.65" thickBot="1" x14ac:dyDescent="0.35">
      <c r="A39" s="23" t="s">
        <v>2</v>
      </c>
      <c r="B39" s="19">
        <f>SUM(B36:B38)</f>
        <v>4.2777777777777777</v>
      </c>
      <c r="C39" s="10">
        <f>SUM(C36:C38)</f>
        <v>3.5</v>
      </c>
      <c r="D39" s="11">
        <f>SUM(D36:D38)</f>
        <v>2.0810810810810811</v>
      </c>
      <c r="H39" s="23" t="s">
        <v>2</v>
      </c>
      <c r="I39" s="36">
        <f>SUM(I36:I38)</f>
        <v>1</v>
      </c>
      <c r="J39" s="37">
        <f t="shared" ref="J39" si="18">SUM(J36:J38)</f>
        <v>1</v>
      </c>
      <c r="K39" s="37">
        <f t="shared" ref="K39" si="19">SUM(K36:K38)</f>
        <v>1</v>
      </c>
      <c r="L39" s="37">
        <f>SUM(I39:K39)</f>
        <v>3</v>
      </c>
      <c r="M39" s="38">
        <f>SUM(M36:M38)</f>
        <v>1</v>
      </c>
    </row>
    <row r="42" spans="1:13" ht="15.65" thickBot="1" x14ac:dyDescent="0.35">
      <c r="A42" s="59"/>
      <c r="B42" s="58">
        <f>B115</f>
        <v>93</v>
      </c>
      <c r="C42" s="58">
        <f t="shared" ref="C42:D42" si="20">C115</f>
        <v>70</v>
      </c>
      <c r="D42" s="58">
        <f t="shared" si="20"/>
        <v>93</v>
      </c>
    </row>
    <row r="43" spans="1:13" ht="15.65" thickBot="1" x14ac:dyDescent="0.35">
      <c r="A43" s="81" t="s">
        <v>25</v>
      </c>
      <c r="B43" s="16" t="s">
        <v>6</v>
      </c>
      <c r="C43" s="14" t="s">
        <v>7</v>
      </c>
      <c r="D43" s="15" t="s">
        <v>8</v>
      </c>
      <c r="H43" s="24">
        <v>2</v>
      </c>
      <c r="I43" s="16" t="s">
        <v>6</v>
      </c>
      <c r="J43" s="14" t="s">
        <v>7</v>
      </c>
      <c r="K43" s="25" t="s">
        <v>8</v>
      </c>
      <c r="L43" s="26" t="s">
        <v>2</v>
      </c>
      <c r="M43" s="27" t="s">
        <v>4</v>
      </c>
    </row>
    <row r="44" spans="1:13" x14ac:dyDescent="0.3">
      <c r="A44" s="20" t="s">
        <v>6</v>
      </c>
      <c r="B44" s="17">
        <f>B42/E44</f>
        <v>1</v>
      </c>
      <c r="C44" s="12">
        <f>E44/C42</f>
        <v>1.3285714285714285</v>
      </c>
      <c r="D44" s="13">
        <f>E44/D42</f>
        <v>1</v>
      </c>
      <c r="E44" s="133">
        <f>B42</f>
        <v>93</v>
      </c>
      <c r="H44" s="20" t="s">
        <v>6</v>
      </c>
      <c r="I44" s="28">
        <f t="shared" ref="I44:K46" si="21">B44/B$23</f>
        <v>0.42307692307692307</v>
      </c>
      <c r="J44" s="29">
        <f t="shared" si="21"/>
        <v>0.23633241758241755</v>
      </c>
      <c r="K44" s="29">
        <f t="shared" si="21"/>
        <v>0.39903846153846151</v>
      </c>
      <c r="L44" s="30">
        <f>SUM(I44:K44)</f>
        <v>1.0584478021978021</v>
      </c>
      <c r="M44" s="31">
        <f>L44/L47</f>
        <v>0.36328125</v>
      </c>
    </row>
    <row r="45" spans="1:13" x14ac:dyDescent="0.3">
      <c r="A45" s="21" t="s">
        <v>7</v>
      </c>
      <c r="B45" s="18">
        <f>E45/B42</f>
        <v>0.75268817204301075</v>
      </c>
      <c r="C45" s="8">
        <f>C42/E45</f>
        <v>1</v>
      </c>
      <c r="D45" s="9">
        <f>E45/D42</f>
        <v>0.75268817204301075</v>
      </c>
      <c r="E45" s="133">
        <f>C42</f>
        <v>70</v>
      </c>
      <c r="H45" s="21" t="s">
        <v>7</v>
      </c>
      <c r="I45" s="32">
        <f t="shared" si="21"/>
        <v>0.31844499586435071</v>
      </c>
      <c r="J45" s="33">
        <f t="shared" si="21"/>
        <v>0.17788461538461536</v>
      </c>
      <c r="K45" s="33">
        <f t="shared" si="21"/>
        <v>0.30035153019023986</v>
      </c>
      <c r="L45" s="34">
        <f t="shared" ref="L45:L46" si="22">SUM(I45:K45)</f>
        <v>0.79668114143920588</v>
      </c>
      <c r="M45" s="35">
        <f>L45/L47</f>
        <v>0.2734375</v>
      </c>
    </row>
    <row r="46" spans="1:13" x14ac:dyDescent="0.3">
      <c r="A46" s="22" t="s">
        <v>8</v>
      </c>
      <c r="B46" s="18">
        <f>E46/B42</f>
        <v>1</v>
      </c>
      <c r="C46" s="8">
        <f>E46/C42</f>
        <v>1.3285714285714285</v>
      </c>
      <c r="D46" s="9">
        <f>D42/E46</f>
        <v>1</v>
      </c>
      <c r="E46" s="133">
        <f>D42</f>
        <v>93</v>
      </c>
      <c r="H46" s="22" t="s">
        <v>8</v>
      </c>
      <c r="I46" s="32">
        <f t="shared" si="21"/>
        <v>0.42307692307692307</v>
      </c>
      <c r="J46" s="33">
        <f t="shared" si="21"/>
        <v>0.23633241758241755</v>
      </c>
      <c r="K46" s="33">
        <f t="shared" si="21"/>
        <v>0.39903846153846151</v>
      </c>
      <c r="L46" s="34">
        <f t="shared" si="22"/>
        <v>1.0584478021978021</v>
      </c>
      <c r="M46" s="35">
        <f>L46/L47</f>
        <v>0.36328125</v>
      </c>
    </row>
    <row r="47" spans="1:13" ht="15.65" thickBot="1" x14ac:dyDescent="0.35">
      <c r="A47" s="23" t="s">
        <v>2</v>
      </c>
      <c r="B47" s="19">
        <f>SUM(B44:B46)</f>
        <v>2.752688172043011</v>
      </c>
      <c r="C47" s="10">
        <f>SUM(C44:C46)</f>
        <v>3.6571428571428566</v>
      </c>
      <c r="D47" s="11">
        <f>SUM(D44:D46)</f>
        <v>2.752688172043011</v>
      </c>
      <c r="H47" s="23" t="s">
        <v>2</v>
      </c>
      <c r="I47" s="36">
        <f>SUM(I44:I46)</f>
        <v>1.164598842018197</v>
      </c>
      <c r="J47" s="37">
        <f t="shared" ref="J47" si="23">SUM(J44:J46)</f>
        <v>0.65054945054945046</v>
      </c>
      <c r="K47" s="37">
        <f t="shared" ref="K47" si="24">SUM(K44:K46)</f>
        <v>1.0984284532671629</v>
      </c>
      <c r="L47" s="37">
        <f>SUM(I47:K47)</f>
        <v>2.9135767458348103</v>
      </c>
      <c r="M47" s="38">
        <f>SUM(M44:M46)</f>
        <v>1</v>
      </c>
    </row>
    <row r="50" spans="1:13" ht="15.65" thickBot="1" x14ac:dyDescent="0.35">
      <c r="A50" s="61"/>
      <c r="B50" s="58">
        <f>B126</f>
        <v>56</v>
      </c>
      <c r="C50" s="58">
        <f t="shared" ref="C50:D50" si="25">C126</f>
        <v>52</v>
      </c>
      <c r="D50" s="58">
        <f t="shared" si="25"/>
        <v>65</v>
      </c>
    </row>
    <row r="51" spans="1:13" ht="15.65" thickBot="1" x14ac:dyDescent="0.35">
      <c r="A51" s="81" t="s">
        <v>20</v>
      </c>
      <c r="B51" s="16" t="s">
        <v>6</v>
      </c>
      <c r="C51" s="14" t="s">
        <v>7</v>
      </c>
      <c r="D51" s="15" t="s">
        <v>8</v>
      </c>
      <c r="H51" s="24">
        <v>2</v>
      </c>
      <c r="I51" s="16" t="s">
        <v>6</v>
      </c>
      <c r="J51" s="14" t="s">
        <v>7</v>
      </c>
      <c r="K51" s="25" t="s">
        <v>8</v>
      </c>
      <c r="L51" s="26" t="s">
        <v>2</v>
      </c>
      <c r="M51" s="27" t="s">
        <v>4</v>
      </c>
    </row>
    <row r="52" spans="1:13" x14ac:dyDescent="0.3">
      <c r="A52" s="20" t="s">
        <v>6</v>
      </c>
      <c r="B52" s="17">
        <f>B50/E52</f>
        <v>1</v>
      </c>
      <c r="C52" s="12">
        <f>E52/C50</f>
        <v>1.0769230769230769</v>
      </c>
      <c r="D52" s="13">
        <f>E52/D50</f>
        <v>0.86153846153846159</v>
      </c>
      <c r="E52" s="133">
        <f>B50</f>
        <v>56</v>
      </c>
      <c r="H52" s="20" t="s">
        <v>6</v>
      </c>
      <c r="I52" s="28">
        <f t="shared" ref="I52:K54" si="26">B52/B$55</f>
        <v>0.32369942196531792</v>
      </c>
      <c r="J52" s="28">
        <f t="shared" si="26"/>
        <v>0.32369942196531792</v>
      </c>
      <c r="K52" s="28">
        <f t="shared" si="26"/>
        <v>0.32369942196531792</v>
      </c>
      <c r="L52" s="30">
        <f>SUM(I52:K52)</f>
        <v>0.97109826589595372</v>
      </c>
      <c r="M52" s="31">
        <f>L52/L55</f>
        <v>0.32369942196531792</v>
      </c>
    </row>
    <row r="53" spans="1:13" x14ac:dyDescent="0.3">
      <c r="A53" s="21" t="s">
        <v>7</v>
      </c>
      <c r="B53" s="18">
        <f>E53/B50</f>
        <v>0.9285714285714286</v>
      </c>
      <c r="C53" s="8">
        <f>C50/E53</f>
        <v>1</v>
      </c>
      <c r="D53" s="9">
        <f>E53/D50</f>
        <v>0.8</v>
      </c>
      <c r="E53" s="133">
        <f>C50</f>
        <v>52</v>
      </c>
      <c r="H53" s="21" t="s">
        <v>7</v>
      </c>
      <c r="I53" s="28">
        <f t="shared" si="26"/>
        <v>0.30057803468208094</v>
      </c>
      <c r="J53" s="28">
        <f t="shared" si="26"/>
        <v>0.30057803468208094</v>
      </c>
      <c r="K53" s="28">
        <f t="shared" si="26"/>
        <v>0.30057803468208089</v>
      </c>
      <c r="L53" s="34">
        <f t="shared" ref="L53:L54" si="27">SUM(I53:K53)</f>
        <v>0.90173410404624277</v>
      </c>
      <c r="M53" s="35">
        <f>L53/L55</f>
        <v>0.30057803468208094</v>
      </c>
    </row>
    <row r="54" spans="1:13" x14ac:dyDescent="0.3">
      <c r="A54" s="22" t="s">
        <v>8</v>
      </c>
      <c r="B54" s="18">
        <f>E54/B50</f>
        <v>1.1607142857142858</v>
      </c>
      <c r="C54" s="8">
        <f>E54/C50</f>
        <v>1.25</v>
      </c>
      <c r="D54" s="9">
        <f>D50/E54</f>
        <v>1</v>
      </c>
      <c r="E54" s="133">
        <f>D50</f>
        <v>65</v>
      </c>
      <c r="H54" s="22" t="s">
        <v>8</v>
      </c>
      <c r="I54" s="28">
        <f t="shared" si="26"/>
        <v>0.37572254335260119</v>
      </c>
      <c r="J54" s="28">
        <f t="shared" si="26"/>
        <v>0.37572254335260119</v>
      </c>
      <c r="K54" s="28">
        <f t="shared" si="26"/>
        <v>0.37572254335260113</v>
      </c>
      <c r="L54" s="34">
        <f t="shared" si="27"/>
        <v>1.1271676300578035</v>
      </c>
      <c r="M54" s="35">
        <f>L54/L55</f>
        <v>0.37572254335260119</v>
      </c>
    </row>
    <row r="55" spans="1:13" ht="15.65" thickBot="1" x14ac:dyDescent="0.35">
      <c r="A55" s="23" t="s">
        <v>2</v>
      </c>
      <c r="B55" s="19">
        <f>SUM(B52:B54)</f>
        <v>3.0892857142857144</v>
      </c>
      <c r="C55" s="10">
        <f>SUM(C52:C54)</f>
        <v>3.3269230769230766</v>
      </c>
      <c r="D55" s="11">
        <f>SUM(D52:D54)</f>
        <v>2.6615384615384619</v>
      </c>
      <c r="H55" s="23" t="s">
        <v>2</v>
      </c>
      <c r="I55" s="36">
        <f>SUM(I52:I54)</f>
        <v>1</v>
      </c>
      <c r="J55" s="37">
        <f t="shared" ref="J55" si="28">SUM(J52:J54)</f>
        <v>1</v>
      </c>
      <c r="K55" s="37">
        <f t="shared" ref="K55" si="29">SUM(K52:K54)</f>
        <v>0.99999999999999989</v>
      </c>
      <c r="L55" s="37">
        <f>SUM(I55:K55)</f>
        <v>3</v>
      </c>
      <c r="M55" s="38">
        <f>SUM(M52:M54)</f>
        <v>1</v>
      </c>
    </row>
    <row r="56" spans="1:13" x14ac:dyDescent="0.3">
      <c r="A56" s="7"/>
      <c r="B56" s="7"/>
      <c r="C56" s="7"/>
      <c r="D56" s="7"/>
    </row>
    <row r="57" spans="1:13" x14ac:dyDescent="0.3">
      <c r="A57" s="7"/>
      <c r="B57" s="7"/>
      <c r="D57" s="7"/>
    </row>
    <row r="58" spans="1:13" ht="15.65" thickBot="1" x14ac:dyDescent="0.35"/>
    <row r="59" spans="1:13" ht="15.65" thickBot="1" x14ac:dyDescent="0.35">
      <c r="B59" s="56"/>
      <c r="D59" s="41"/>
      <c r="F59" s="41"/>
      <c r="G59" s="41"/>
      <c r="H59" s="46">
        <f>O10</f>
        <v>0.47781569965870307</v>
      </c>
      <c r="I59" s="41"/>
      <c r="J59" s="41"/>
      <c r="K59" s="41"/>
    </row>
    <row r="60" spans="1:13" x14ac:dyDescent="0.3">
      <c r="B60" s="43">
        <f>M20</f>
        <v>0.42307692307692307</v>
      </c>
      <c r="C60" s="39">
        <f>M28</f>
        <v>0.27350427350427348</v>
      </c>
      <c r="D60" s="39">
        <f>M36</f>
        <v>0.23376623376623376</v>
      </c>
      <c r="E60" s="39">
        <f>M44</f>
        <v>0.36328125</v>
      </c>
      <c r="F60" s="44">
        <f>M52</f>
        <v>0.32369942196531792</v>
      </c>
      <c r="G60" s="41"/>
      <c r="H60" s="47">
        <f>O11</f>
        <v>0.23890784982935154</v>
      </c>
      <c r="I60" s="41"/>
      <c r="J60" s="134" cm="1">
        <f t="array" ref="J60:J62">MMULT(B60:F62,H59:H63)</f>
        <v>0.35223122865936152</v>
      </c>
      <c r="K60" s="51" t="s">
        <v>6</v>
      </c>
    </row>
    <row r="61" spans="1:13" x14ac:dyDescent="0.3">
      <c r="B61" s="40">
        <f>M21</f>
        <v>0.17788461538461534</v>
      </c>
      <c r="C61" s="8">
        <f>M29</f>
        <v>0.35042735042735035</v>
      </c>
      <c r="D61" s="8">
        <f>M37</f>
        <v>0.2857142857142857</v>
      </c>
      <c r="E61" s="8">
        <f>M45</f>
        <v>0.2734375</v>
      </c>
      <c r="F61" s="9">
        <f>M53</f>
        <v>0.30057803468208094</v>
      </c>
      <c r="G61" s="49" t="s">
        <v>0</v>
      </c>
      <c r="H61" s="47">
        <f>O12</f>
        <v>0.11945392491467577</v>
      </c>
      <c r="I61" s="49" t="s">
        <v>5</v>
      </c>
      <c r="J61" s="50">
        <v>0.24949341767031499</v>
      </c>
      <c r="K61" s="21" t="s">
        <v>7</v>
      </c>
    </row>
    <row r="62" spans="1:13" ht="15.65" thickBot="1" x14ac:dyDescent="0.35">
      <c r="B62" s="45">
        <f>M22</f>
        <v>0.39903846153846151</v>
      </c>
      <c r="C62" s="10">
        <f>M30</f>
        <v>0.37606837606837606</v>
      </c>
      <c r="D62" s="10">
        <f>M38</f>
        <v>0.48051948051948051</v>
      </c>
      <c r="E62" s="10">
        <f>M46</f>
        <v>0.36328125</v>
      </c>
      <c r="F62" s="11">
        <f>M54</f>
        <v>0.37572254335260119</v>
      </c>
      <c r="G62" s="41"/>
      <c r="H62" s="47">
        <f>O13</f>
        <v>9.556313993174062E-2</v>
      </c>
      <c r="I62" s="41"/>
      <c r="J62" s="53">
        <v>0.39827535367032352</v>
      </c>
      <c r="K62" s="52" t="s">
        <v>8</v>
      </c>
    </row>
    <row r="63" spans="1:13" ht="15.65" thickBot="1" x14ac:dyDescent="0.35">
      <c r="B63" s="42"/>
      <c r="C63" s="42"/>
      <c r="D63" s="42"/>
      <c r="E63" s="42"/>
      <c r="F63" s="42"/>
      <c r="G63" s="41"/>
      <c r="H63" s="48">
        <f>O14</f>
        <v>6.8259385665528999E-2</v>
      </c>
      <c r="I63" s="42"/>
      <c r="J63" s="135">
        <f>LARGE(_xlfn.ANCHORARRAY(J60),1)</f>
        <v>0.39827535367032352</v>
      </c>
      <c r="K63" s="41"/>
    </row>
    <row r="65" spans="1:9" x14ac:dyDescent="0.3">
      <c r="A65" s="7"/>
      <c r="B65" s="7"/>
      <c r="C65" s="7"/>
      <c r="D65" s="7"/>
    </row>
    <row r="67" spans="1:9" ht="15.65" thickBot="1" x14ac:dyDescent="0.35"/>
    <row r="68" spans="1:9" ht="45.7" thickBot="1" x14ac:dyDescent="0.35">
      <c r="A68" s="90" t="s">
        <v>9</v>
      </c>
      <c r="B68" s="85" t="s">
        <v>10</v>
      </c>
      <c r="C68" s="70" t="s">
        <v>11</v>
      </c>
      <c r="D68" s="71" t="s">
        <v>8</v>
      </c>
    </row>
    <row r="69" spans="1:9" x14ac:dyDescent="0.3">
      <c r="A69" s="91" t="s">
        <v>12</v>
      </c>
      <c r="B69" s="86">
        <v>1</v>
      </c>
      <c r="C69" s="77">
        <v>3</v>
      </c>
      <c r="D69" s="78">
        <v>10</v>
      </c>
    </row>
    <row r="70" spans="1:9" ht="27.55" customHeight="1" x14ac:dyDescent="0.3">
      <c r="A70" s="92" t="s">
        <v>13</v>
      </c>
      <c r="B70" s="87">
        <v>10</v>
      </c>
      <c r="C70" s="63">
        <v>10</v>
      </c>
      <c r="D70" s="65">
        <v>7</v>
      </c>
      <c r="E70" s="7"/>
    </row>
    <row r="71" spans="1:9" ht="31.3" customHeight="1" x14ac:dyDescent="0.3">
      <c r="A71" s="92" t="s">
        <v>26</v>
      </c>
      <c r="B71" s="87">
        <v>10</v>
      </c>
      <c r="C71" s="63">
        <v>8</v>
      </c>
      <c r="D71" s="65">
        <v>9</v>
      </c>
      <c r="E71" s="7"/>
    </row>
    <row r="72" spans="1:9" ht="15.65" customHeight="1" x14ac:dyDescent="0.3">
      <c r="A72" s="93" t="s">
        <v>27</v>
      </c>
      <c r="B72" s="87">
        <v>8</v>
      </c>
      <c r="C72" s="63">
        <v>10</v>
      </c>
      <c r="D72" s="65">
        <v>8</v>
      </c>
      <c r="E72" s="7"/>
    </row>
    <row r="73" spans="1:9" x14ac:dyDescent="0.3">
      <c r="A73" s="92" t="s">
        <v>28</v>
      </c>
      <c r="B73" s="87">
        <v>9</v>
      </c>
      <c r="C73" s="63">
        <v>0</v>
      </c>
      <c r="D73" s="65">
        <v>10</v>
      </c>
      <c r="E73" s="7"/>
    </row>
    <row r="74" spans="1:9" ht="30.05" x14ac:dyDescent="0.3">
      <c r="A74" s="93" t="s">
        <v>14</v>
      </c>
      <c r="B74" s="88">
        <v>10</v>
      </c>
      <c r="C74" s="63">
        <v>0</v>
      </c>
      <c r="D74" s="66">
        <v>5</v>
      </c>
    </row>
    <row r="75" spans="1:9" ht="30.05" x14ac:dyDescent="0.3">
      <c r="A75" s="93" t="s">
        <v>51</v>
      </c>
      <c r="B75" s="87">
        <v>10</v>
      </c>
      <c r="C75" s="63">
        <v>0</v>
      </c>
      <c r="D75" s="65">
        <v>8</v>
      </c>
    </row>
    <row r="76" spans="1:9" ht="30.7" customHeight="1" x14ac:dyDescent="0.3">
      <c r="A76" s="92" t="s">
        <v>29</v>
      </c>
      <c r="B76" s="87">
        <v>0</v>
      </c>
      <c r="C76" s="63">
        <v>0</v>
      </c>
      <c r="D76" s="65">
        <v>10</v>
      </c>
    </row>
    <row r="77" spans="1:9" ht="18.8" customHeight="1" x14ac:dyDescent="0.3">
      <c r="A77" s="93" t="s">
        <v>52</v>
      </c>
      <c r="B77" s="87"/>
      <c r="C77" s="63">
        <v>0</v>
      </c>
      <c r="D77" s="65"/>
    </row>
    <row r="78" spans="1:9" ht="31.3" customHeight="1" x14ac:dyDescent="0.3">
      <c r="A78" s="92" t="s">
        <v>15</v>
      </c>
      <c r="B78" s="87">
        <v>10</v>
      </c>
      <c r="C78" s="63">
        <v>0</v>
      </c>
      <c r="D78" s="65">
        <v>8</v>
      </c>
    </row>
    <row r="79" spans="1:9" ht="45.1" customHeight="1" x14ac:dyDescent="0.3">
      <c r="A79" s="93" t="s">
        <v>30</v>
      </c>
      <c r="B79" s="87">
        <v>0</v>
      </c>
      <c r="C79" s="63">
        <v>0</v>
      </c>
      <c r="D79" s="65">
        <v>0</v>
      </c>
      <c r="G79" s="3"/>
      <c r="H79" s="82"/>
      <c r="I79" s="4"/>
    </row>
    <row r="80" spans="1:9" ht="45.1" x14ac:dyDescent="0.3">
      <c r="A80" s="93" t="s">
        <v>31</v>
      </c>
      <c r="B80" s="87">
        <v>10</v>
      </c>
      <c r="C80" s="63">
        <v>6</v>
      </c>
      <c r="D80" s="65">
        <v>8</v>
      </c>
    </row>
    <row r="81" spans="1:5" ht="30.7" thickBot="1" x14ac:dyDescent="0.35">
      <c r="A81" s="94" t="s">
        <v>16</v>
      </c>
      <c r="B81" s="89">
        <v>10</v>
      </c>
      <c r="C81" s="67">
        <v>0</v>
      </c>
      <c r="D81" s="68">
        <v>0</v>
      </c>
    </row>
    <row r="82" spans="1:5" ht="15.65" thickBot="1" x14ac:dyDescent="0.35">
      <c r="A82" s="95" t="s">
        <v>2</v>
      </c>
      <c r="B82" s="85">
        <f>SUM(B69:B81)</f>
        <v>88</v>
      </c>
      <c r="C82" s="70">
        <f>SUM(C69:C81)</f>
        <v>37</v>
      </c>
      <c r="D82" s="71">
        <f>SUM(D69:D81)</f>
        <v>83</v>
      </c>
      <c r="E82" s="131" t="s">
        <v>50</v>
      </c>
    </row>
    <row r="84" spans="1:5" ht="15.65" thickBot="1" x14ac:dyDescent="0.35"/>
    <row r="85" spans="1:5" ht="30.7" thickBot="1" x14ac:dyDescent="0.35">
      <c r="A85" s="98" t="s">
        <v>47</v>
      </c>
      <c r="B85" s="85" t="s">
        <v>10</v>
      </c>
      <c r="C85" s="70" t="s">
        <v>11</v>
      </c>
      <c r="D85" s="71" t="s">
        <v>8</v>
      </c>
    </row>
    <row r="86" spans="1:5" ht="30.05" x14ac:dyDescent="0.3">
      <c r="A86" s="99" t="s">
        <v>53</v>
      </c>
      <c r="B86" s="86">
        <v>8</v>
      </c>
      <c r="C86" s="77">
        <v>10</v>
      </c>
      <c r="D86" s="78">
        <v>6</v>
      </c>
    </row>
    <row r="87" spans="1:5" ht="45.1" x14ac:dyDescent="0.3">
      <c r="A87" s="100" t="s">
        <v>54</v>
      </c>
      <c r="B87" s="96">
        <v>8</v>
      </c>
      <c r="C87" s="72">
        <v>8</v>
      </c>
      <c r="D87" s="73">
        <v>10</v>
      </c>
    </row>
    <row r="88" spans="1:5" ht="60.1" x14ac:dyDescent="0.3">
      <c r="A88" s="100" t="s">
        <v>55</v>
      </c>
      <c r="B88" s="96">
        <v>6</v>
      </c>
      <c r="C88" s="72">
        <v>8</v>
      </c>
      <c r="D88" s="73">
        <v>10</v>
      </c>
    </row>
    <row r="89" spans="1:5" ht="75.150000000000006" x14ac:dyDescent="0.3">
      <c r="A89" s="100" t="s">
        <v>48</v>
      </c>
      <c r="B89" s="96">
        <v>0</v>
      </c>
      <c r="C89" s="72">
        <v>9</v>
      </c>
      <c r="D89" s="73">
        <v>10</v>
      </c>
    </row>
    <row r="90" spans="1:5" ht="30.7" thickBot="1" x14ac:dyDescent="0.35">
      <c r="A90" s="101" t="s">
        <v>56</v>
      </c>
      <c r="B90" s="97">
        <v>10</v>
      </c>
      <c r="C90" s="74">
        <v>6</v>
      </c>
      <c r="D90" s="75">
        <v>8</v>
      </c>
    </row>
    <row r="91" spans="1:5" ht="15.65" thickBot="1" x14ac:dyDescent="0.35">
      <c r="A91" s="95" t="s">
        <v>2</v>
      </c>
      <c r="B91" s="85">
        <f>SUM(B86:B90)</f>
        <v>32</v>
      </c>
      <c r="C91" s="70">
        <f>SUM(C86:C90)</f>
        <v>41</v>
      </c>
      <c r="D91" s="71">
        <f>SUM(D86:D90)</f>
        <v>44</v>
      </c>
      <c r="E91" s="131" t="s">
        <v>50</v>
      </c>
    </row>
    <row r="93" spans="1:5" ht="15.65" thickBot="1" x14ac:dyDescent="0.35"/>
    <row r="94" spans="1:5" ht="30.7" thickBot="1" x14ac:dyDescent="0.35">
      <c r="A94" s="98" t="s">
        <v>17</v>
      </c>
      <c r="B94" s="85" t="s">
        <v>10</v>
      </c>
      <c r="C94" s="70" t="s">
        <v>11</v>
      </c>
      <c r="D94" s="71" t="s">
        <v>8</v>
      </c>
    </row>
    <row r="95" spans="1:5" x14ac:dyDescent="0.3">
      <c r="A95" s="99" t="s">
        <v>57</v>
      </c>
      <c r="B95" s="86">
        <v>6</v>
      </c>
      <c r="C95" s="77">
        <v>9</v>
      </c>
      <c r="D95" s="78">
        <v>10</v>
      </c>
    </row>
    <row r="96" spans="1:5" x14ac:dyDescent="0.3">
      <c r="A96" s="102" t="s">
        <v>18</v>
      </c>
      <c r="B96" s="96">
        <v>10</v>
      </c>
      <c r="C96" s="72">
        <v>3</v>
      </c>
      <c r="D96" s="73">
        <v>4</v>
      </c>
      <c r="E96" s="2"/>
    </row>
    <row r="97" spans="1:10" x14ac:dyDescent="0.3">
      <c r="A97" s="102" t="s">
        <v>19</v>
      </c>
      <c r="B97" s="96">
        <v>2</v>
      </c>
      <c r="C97" s="72">
        <v>10</v>
      </c>
      <c r="D97" s="73">
        <v>3</v>
      </c>
    </row>
    <row r="98" spans="1:10" ht="27.55" customHeight="1" x14ac:dyDescent="0.3">
      <c r="A98" s="102"/>
      <c r="B98" s="96">
        <v>0</v>
      </c>
      <c r="C98" s="72">
        <v>0</v>
      </c>
      <c r="D98" s="73">
        <v>10</v>
      </c>
    </row>
    <row r="99" spans="1:10" ht="15.65" thickBot="1" x14ac:dyDescent="0.35">
      <c r="A99" s="103"/>
      <c r="B99" s="97">
        <v>0</v>
      </c>
      <c r="C99" s="74">
        <v>0</v>
      </c>
      <c r="D99" s="75">
        <v>10</v>
      </c>
    </row>
    <row r="100" spans="1:10" ht="15.65" thickBot="1" x14ac:dyDescent="0.35">
      <c r="A100" s="95" t="s">
        <v>2</v>
      </c>
      <c r="B100" s="85">
        <f>SUM(B95:B99)</f>
        <v>18</v>
      </c>
      <c r="C100" s="70">
        <f>SUM(C95:C99)</f>
        <v>22</v>
      </c>
      <c r="D100" s="71">
        <f>SUM(D95:D99)</f>
        <v>37</v>
      </c>
      <c r="E100" s="131" t="s">
        <v>50</v>
      </c>
    </row>
    <row r="102" spans="1:10" ht="15.65" thickBot="1" x14ac:dyDescent="0.35"/>
    <row r="103" spans="1:10" ht="15.65" thickBot="1" x14ac:dyDescent="0.35">
      <c r="A103" s="104" t="s">
        <v>25</v>
      </c>
      <c r="B103" s="85" t="s">
        <v>10</v>
      </c>
      <c r="C103" s="70" t="s">
        <v>11</v>
      </c>
      <c r="D103" s="71" t="s">
        <v>8</v>
      </c>
    </row>
    <row r="104" spans="1:10" x14ac:dyDescent="0.3">
      <c r="A104" s="91" t="s">
        <v>35</v>
      </c>
      <c r="B104" s="86">
        <v>10</v>
      </c>
      <c r="C104" s="77">
        <v>6</v>
      </c>
      <c r="D104" s="78">
        <v>8</v>
      </c>
    </row>
    <row r="105" spans="1:10" x14ac:dyDescent="0.3">
      <c r="A105" s="92" t="s">
        <v>36</v>
      </c>
      <c r="B105" s="87">
        <v>7</v>
      </c>
      <c r="C105" s="63">
        <v>7</v>
      </c>
      <c r="D105" s="65">
        <v>10</v>
      </c>
    </row>
    <row r="106" spans="1:10" ht="45.1" x14ac:dyDescent="0.3">
      <c r="A106" s="94" t="s">
        <v>37</v>
      </c>
      <c r="B106" s="87">
        <v>7</v>
      </c>
      <c r="C106" s="41">
        <v>0</v>
      </c>
      <c r="D106" s="65">
        <v>10</v>
      </c>
    </row>
    <row r="107" spans="1:10" ht="45.1" x14ac:dyDescent="0.3">
      <c r="A107" s="93" t="s">
        <v>38</v>
      </c>
      <c r="B107" s="87">
        <v>10</v>
      </c>
      <c r="C107" s="63">
        <v>10</v>
      </c>
      <c r="D107" s="65">
        <v>10</v>
      </c>
    </row>
    <row r="108" spans="1:10" ht="45.1" x14ac:dyDescent="0.3">
      <c r="A108" s="93" t="s">
        <v>39</v>
      </c>
      <c r="B108" s="87">
        <v>10</v>
      </c>
      <c r="C108" s="63">
        <v>10</v>
      </c>
      <c r="D108" s="65">
        <v>10</v>
      </c>
      <c r="I108" s="82"/>
    </row>
    <row r="109" spans="1:10" ht="30.05" x14ac:dyDescent="0.3">
      <c r="A109" s="105" t="s">
        <v>40</v>
      </c>
      <c r="B109" s="87">
        <v>10</v>
      </c>
      <c r="C109" s="63">
        <v>8</v>
      </c>
      <c r="D109" s="65">
        <v>9</v>
      </c>
    </row>
    <row r="110" spans="1:10" ht="45.1" x14ac:dyDescent="0.3">
      <c r="A110" s="93" t="s">
        <v>41</v>
      </c>
      <c r="B110" s="87">
        <v>10</v>
      </c>
      <c r="C110" s="63">
        <v>0</v>
      </c>
      <c r="D110" s="65">
        <v>0</v>
      </c>
      <c r="J110" s="83"/>
    </row>
    <row r="111" spans="1:10" ht="60.1" x14ac:dyDescent="0.3">
      <c r="A111" s="93" t="s">
        <v>42</v>
      </c>
      <c r="B111" s="87">
        <v>8</v>
      </c>
      <c r="C111" s="63">
        <v>0</v>
      </c>
      <c r="D111" s="65">
        <v>8</v>
      </c>
    </row>
    <row r="112" spans="1:10" ht="60.1" x14ac:dyDescent="0.3">
      <c r="A112" s="93" t="s">
        <v>43</v>
      </c>
      <c r="B112" s="87">
        <v>3</v>
      </c>
      <c r="C112" s="63">
        <v>10</v>
      </c>
      <c r="D112" s="65">
        <v>8</v>
      </c>
      <c r="H112" s="82"/>
      <c r="I112" s="83"/>
    </row>
    <row r="113" spans="1:10" ht="45.1" x14ac:dyDescent="0.3">
      <c r="A113" s="106" t="s">
        <v>44</v>
      </c>
      <c r="B113" s="87">
        <v>8</v>
      </c>
      <c r="C113" s="63">
        <v>9</v>
      </c>
      <c r="D113" s="65">
        <v>10</v>
      </c>
    </row>
    <row r="114" spans="1:10" ht="75.8" thickBot="1" x14ac:dyDescent="0.35">
      <c r="A114" s="107" t="s">
        <v>45</v>
      </c>
      <c r="B114" s="87">
        <v>10</v>
      </c>
      <c r="C114" s="63">
        <v>10</v>
      </c>
      <c r="D114" s="65">
        <v>10</v>
      </c>
      <c r="F114" s="41"/>
    </row>
    <row r="115" spans="1:10" ht="15.65" thickBot="1" x14ac:dyDescent="0.35">
      <c r="A115" s="108" t="s">
        <v>2</v>
      </c>
      <c r="B115" s="85">
        <f>SUM(B104:B114)</f>
        <v>93</v>
      </c>
      <c r="C115" s="70">
        <f>SUM(C104:C114)</f>
        <v>70</v>
      </c>
      <c r="D115" s="71">
        <f>SUM(D104:D114)</f>
        <v>93</v>
      </c>
      <c r="E115" s="131" t="s">
        <v>50</v>
      </c>
    </row>
    <row r="116" spans="1:10" x14ac:dyDescent="0.3">
      <c r="J116" s="82"/>
    </row>
    <row r="117" spans="1:10" ht="15.65" thickBot="1" x14ac:dyDescent="0.35"/>
    <row r="118" spans="1:10" ht="15.65" thickBot="1" x14ac:dyDescent="0.35">
      <c r="A118" s="104" t="s">
        <v>20</v>
      </c>
      <c r="B118" s="69" t="s">
        <v>10</v>
      </c>
      <c r="C118" s="70" t="s">
        <v>11</v>
      </c>
      <c r="D118" s="71" t="s">
        <v>8</v>
      </c>
      <c r="J118" s="82"/>
    </row>
    <row r="119" spans="1:10" ht="28.8" customHeight="1" x14ac:dyDescent="0.3">
      <c r="A119" s="91" t="s">
        <v>21</v>
      </c>
      <c r="B119" s="76">
        <v>6</v>
      </c>
      <c r="C119" s="77">
        <v>8</v>
      </c>
      <c r="D119" s="78">
        <v>10</v>
      </c>
    </row>
    <row r="120" spans="1:10" x14ac:dyDescent="0.3">
      <c r="A120" s="92" t="s">
        <v>22</v>
      </c>
      <c r="B120" s="64">
        <v>0</v>
      </c>
      <c r="C120" s="63">
        <v>10</v>
      </c>
      <c r="D120" s="65">
        <v>10</v>
      </c>
      <c r="J120" s="82"/>
    </row>
    <row r="121" spans="1:10" ht="30.05" x14ac:dyDescent="0.3">
      <c r="A121" s="93" t="s">
        <v>23</v>
      </c>
      <c r="B121" s="64">
        <v>10</v>
      </c>
      <c r="C121" s="63">
        <v>6</v>
      </c>
      <c r="D121" s="65">
        <v>8</v>
      </c>
    </row>
    <row r="122" spans="1:10" x14ac:dyDescent="0.3">
      <c r="A122" s="92" t="s">
        <v>32</v>
      </c>
      <c r="B122" s="64">
        <v>10</v>
      </c>
      <c r="C122" s="63">
        <v>8</v>
      </c>
      <c r="D122" s="65">
        <v>10</v>
      </c>
    </row>
    <row r="123" spans="1:10" ht="30.05" x14ac:dyDescent="0.3">
      <c r="A123" s="93" t="s">
        <v>33</v>
      </c>
      <c r="B123" s="64">
        <v>10</v>
      </c>
      <c r="C123" s="63">
        <v>10</v>
      </c>
      <c r="D123" s="65">
        <v>10</v>
      </c>
    </row>
    <row r="124" spans="1:10" x14ac:dyDescent="0.3">
      <c r="A124" s="92" t="s">
        <v>34</v>
      </c>
      <c r="B124" s="64">
        <v>10</v>
      </c>
      <c r="C124" s="63">
        <v>10</v>
      </c>
      <c r="D124" s="65">
        <v>7</v>
      </c>
    </row>
    <row r="125" spans="1:10" ht="15.65" thickBot="1" x14ac:dyDescent="0.35">
      <c r="A125" s="109" t="s">
        <v>24</v>
      </c>
      <c r="B125" s="84">
        <v>10</v>
      </c>
      <c r="C125" s="67">
        <v>0</v>
      </c>
      <c r="D125" s="68">
        <v>10</v>
      </c>
    </row>
    <row r="126" spans="1:10" ht="15.65" thickBot="1" x14ac:dyDescent="0.35">
      <c r="A126" s="95" t="s">
        <v>2</v>
      </c>
      <c r="B126" s="69">
        <f>SUM(B119:B125)</f>
        <v>56</v>
      </c>
      <c r="C126" s="70">
        <f>SUM(C119:C125)</f>
        <v>52</v>
      </c>
      <c r="D126" s="71">
        <f>SUM(D119:D125)</f>
        <v>65</v>
      </c>
      <c r="E126" s="131" t="s">
        <v>50</v>
      </c>
    </row>
  </sheetData>
  <mergeCells count="4">
    <mergeCell ref="A3:I3"/>
    <mergeCell ref="A1:H1"/>
    <mergeCell ref="A4:F4"/>
    <mergeCell ref="A6:E6"/>
  </mergeCells>
  <phoneticPr fontId="14" type="noConversion"/>
  <conditionalFormatting sqref="J60:J62">
    <cfRule type="cellIs" dxfId="0" priority="1" operator="equal">
      <formula>$J$63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2024-05-05T18:49:02Z</dcterms:modified>
</cp:coreProperties>
</file>