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drawings/drawing5.xml" ContentType="application/vnd.openxmlformats-officedocument.drawing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 Alura\Serenatto\"/>
    </mc:Choice>
  </mc:AlternateContent>
  <xr:revisionPtr revIDLastSave="0" documentId="13_ncr:1_{CB58FB16-4C03-4E92-B3AA-77E9F154720E}" xr6:coauthVersionLast="47" xr6:coauthVersionMax="47" xr10:uidLastSave="{00000000-0000-0000-0000-000000000000}"/>
  <bookViews>
    <workbookView xWindow="38280" yWindow="-120" windowWidth="20640" windowHeight="11760" tabRatio="781" activeTab="2" xr2:uid="{87BE7180-3E81-4FE5-B433-FFDBA552102C}"/>
  </bookViews>
  <sheets>
    <sheet name="Stock Serenatto Café " sheetId="6" r:id="rId1"/>
    <sheet name="Hoja1" sheetId="7" r:id="rId2"/>
    <sheet name="Productos" sheetId="2" r:id="rId3"/>
    <sheet name="Proveedor" sheetId="3" r:id="rId4"/>
    <sheet name="Entradas" sheetId="4" r:id="rId5"/>
    <sheet name="Salidas" sheetId="5" r:id="rId6"/>
  </sheets>
  <definedNames>
    <definedName name="Lista_Produtos">Productos!$B$4:$B$31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" i="6" l="1"/>
  <c r="I7" i="6" s="1"/>
  <c r="G36" i="6"/>
  <c r="L36" i="6"/>
  <c r="M36" i="6" s="1"/>
  <c r="L28" i="6"/>
  <c r="M28" i="6" s="1"/>
  <c r="G28" i="6"/>
  <c r="G14" i="6"/>
  <c r="G13" i="6"/>
  <c r="G12" i="6"/>
  <c r="I12" i="6" s="1"/>
  <c r="G11" i="6"/>
  <c r="I11" i="6" s="1"/>
  <c r="G10" i="6"/>
  <c r="G9" i="6"/>
  <c r="I9" i="6" s="1"/>
  <c r="G8" i="6"/>
  <c r="I8" i="6" s="1"/>
  <c r="L7" i="6"/>
  <c r="M7" i="6" s="1"/>
  <c r="I33" i="6"/>
  <c r="I28" i="6"/>
  <c r="I26" i="6"/>
  <c r="I25" i="6"/>
  <c r="I24" i="6"/>
  <c r="I19" i="6"/>
  <c r="I14" i="6"/>
  <c r="I13" i="6"/>
  <c r="E37" i="6"/>
  <c r="I36" i="6"/>
  <c r="L35" i="6"/>
  <c r="M35" i="6" s="1"/>
  <c r="G35" i="6"/>
  <c r="I35" i="6" s="1"/>
  <c r="K34" i="6"/>
  <c r="K37" i="6" s="1"/>
  <c r="J34" i="6"/>
  <c r="J37" i="6" s="1"/>
  <c r="F34" i="6"/>
  <c r="F37" i="6" s="1"/>
  <c r="E34" i="6"/>
  <c r="L33" i="6"/>
  <c r="M33" i="6" s="1"/>
  <c r="G33" i="6"/>
  <c r="L32" i="6"/>
  <c r="M32" i="6" s="1"/>
  <c r="G32" i="6"/>
  <c r="I32" i="6" s="1"/>
  <c r="L31" i="6"/>
  <c r="M31" i="6" s="1"/>
  <c r="G31" i="6"/>
  <c r="I31" i="6" s="1"/>
  <c r="L30" i="6"/>
  <c r="M30" i="6" s="1"/>
  <c r="G30" i="6"/>
  <c r="I30" i="6" s="1"/>
  <c r="E29" i="6"/>
  <c r="L27" i="6"/>
  <c r="M27" i="6" s="1"/>
  <c r="G27" i="6"/>
  <c r="I27" i="6" s="1"/>
  <c r="L26" i="6"/>
  <c r="M26" i="6" s="1"/>
  <c r="G26" i="6"/>
  <c r="L25" i="6"/>
  <c r="M25" i="6" s="1"/>
  <c r="G25" i="6"/>
  <c r="L24" i="6"/>
  <c r="M24" i="6" s="1"/>
  <c r="G24" i="6"/>
  <c r="L23" i="6"/>
  <c r="M23" i="6" s="1"/>
  <c r="L22" i="6"/>
  <c r="M22" i="6" s="1"/>
  <c r="G22" i="6"/>
  <c r="I22" i="6" s="1"/>
  <c r="K21" i="6"/>
  <c r="J21" i="6"/>
  <c r="F21" i="6"/>
  <c r="F29" i="6" s="1"/>
  <c r="E21" i="6"/>
  <c r="E39" i="6" s="1"/>
  <c r="L20" i="6"/>
  <c r="M20" i="6" s="1"/>
  <c r="G20" i="6"/>
  <c r="I20" i="6" s="1"/>
  <c r="L19" i="6"/>
  <c r="M19" i="6" s="1"/>
  <c r="G19" i="6"/>
  <c r="L18" i="6"/>
  <c r="M18" i="6" s="1"/>
  <c r="G18" i="6"/>
  <c r="I18" i="6" s="1"/>
  <c r="L17" i="6"/>
  <c r="M17" i="6" s="1"/>
  <c r="G17" i="6"/>
  <c r="I17" i="6" s="1"/>
  <c r="L16" i="6"/>
  <c r="M16" i="6" s="1"/>
  <c r="G16" i="6"/>
  <c r="I16" i="6" s="1"/>
  <c r="L15" i="6"/>
  <c r="M15" i="6" s="1"/>
  <c r="G15" i="6"/>
  <c r="I15" i="6" s="1"/>
  <c r="L14" i="6"/>
  <c r="M14" i="6" s="1"/>
  <c r="L13" i="6"/>
  <c r="M13" i="6" s="1"/>
  <c r="L12" i="6"/>
  <c r="M12" i="6" s="1"/>
  <c r="L11" i="6"/>
  <c r="M11" i="6" s="1"/>
  <c r="L10" i="6"/>
  <c r="M10" i="6" s="1"/>
  <c r="L9" i="6"/>
  <c r="M9" i="6" s="1"/>
  <c r="L8" i="6"/>
  <c r="M8" i="6" s="1"/>
  <c r="I10" i="6" l="1"/>
  <c r="G21" i="6"/>
  <c r="L21" i="6"/>
  <c r="J39" i="6"/>
  <c r="J29" i="6"/>
  <c r="K39" i="6"/>
  <c r="K29" i="6"/>
  <c r="M21" i="6"/>
  <c r="M29" i="6" s="1"/>
  <c r="M34" i="6" s="1"/>
  <c r="L29" i="6"/>
  <c r="L34" i="6" s="1"/>
  <c r="F39" i="6"/>
  <c r="G23" i="6"/>
  <c r="I23" i="6" s="1"/>
  <c r="L37" i="6" l="1"/>
  <c r="L39" i="6" s="1"/>
  <c r="G29" i="6"/>
  <c r="M37" i="6"/>
  <c r="M39" i="6" s="1"/>
  <c r="G34" i="6" l="1"/>
  <c r="G37" i="6" s="1"/>
  <c r="G39" i="6" l="1"/>
</calcChain>
</file>

<file path=xl/sharedStrings.xml><?xml version="1.0" encoding="utf-8"?>
<sst xmlns="http://schemas.openxmlformats.org/spreadsheetml/2006/main" count="337" uniqueCount="94">
  <si>
    <t>Información de Proveedores</t>
  </si>
  <si>
    <t xml:space="preserve">Control de Stock </t>
  </si>
  <si>
    <t>Mercado Express</t>
  </si>
  <si>
    <t>Frigorífico Z</t>
  </si>
  <si>
    <t>Distribuidora KS</t>
  </si>
  <si>
    <t>Producto</t>
  </si>
  <si>
    <t>Proveedor</t>
  </si>
  <si>
    <t>Cantidad</t>
  </si>
  <si>
    <t>Salida</t>
  </si>
  <si>
    <t>Costo</t>
  </si>
  <si>
    <t>Ganancias</t>
  </si>
  <si>
    <t>Aperitivos La Grande</t>
  </si>
  <si>
    <t>Café</t>
  </si>
  <si>
    <t>Kg</t>
  </si>
  <si>
    <t>Té</t>
  </si>
  <si>
    <t>Croissant</t>
  </si>
  <si>
    <t>Unidad</t>
  </si>
  <si>
    <t>Chocolate</t>
  </si>
  <si>
    <t>Pastel</t>
  </si>
  <si>
    <t>Mini Pizza</t>
  </si>
  <si>
    <t>Quiche</t>
  </si>
  <si>
    <t>Wrap</t>
  </si>
  <si>
    <t>Omelettes</t>
  </si>
  <si>
    <t>Cupcake</t>
  </si>
  <si>
    <t>Quesadilla</t>
  </si>
  <si>
    <t>Cappuccino</t>
  </si>
  <si>
    <t>Subtotal Mercado Express</t>
  </si>
  <si>
    <t>Tostadas</t>
  </si>
  <si>
    <t>Churros</t>
  </si>
  <si>
    <t>Caja</t>
  </si>
  <si>
    <t>Arepas</t>
  </si>
  <si>
    <t>Nuggets</t>
  </si>
  <si>
    <t>Empanada</t>
  </si>
  <si>
    <t>Palitos de queso</t>
  </si>
  <si>
    <t>Alfajor</t>
  </si>
  <si>
    <t>Subtotal Aperitivos La Grande</t>
  </si>
  <si>
    <t>Zumo de Naranja</t>
  </si>
  <si>
    <t>Gaseosa</t>
  </si>
  <si>
    <t>Agua</t>
  </si>
  <si>
    <t>Ensalada</t>
  </si>
  <si>
    <t>Embalaje</t>
  </si>
  <si>
    <t>Subtotal Distribuidora KS</t>
  </si>
  <si>
    <t>Hamburguesa</t>
  </si>
  <si>
    <t>Sándwiche de pollo</t>
  </si>
  <si>
    <t>Subtotal Frigorífico Z</t>
  </si>
  <si>
    <t>Total</t>
  </si>
  <si>
    <t>Registro de Productos</t>
  </si>
  <si>
    <t>Unidad de Medida</t>
  </si>
  <si>
    <t>Stock Mínimo</t>
  </si>
  <si>
    <t>Costo Unitario</t>
  </si>
  <si>
    <t>Precio Unitario</t>
  </si>
  <si>
    <t>Palitos de Queso</t>
  </si>
  <si>
    <t>Tarta</t>
  </si>
  <si>
    <t>Enrollado</t>
  </si>
  <si>
    <t>Registro de Proveedores</t>
  </si>
  <si>
    <t>Empresa</t>
  </si>
  <si>
    <t>Teléfono</t>
  </si>
  <si>
    <t>Responsable</t>
  </si>
  <si>
    <t>E-mail</t>
  </si>
  <si>
    <t>(11) 1122-4422</t>
  </si>
  <si>
    <t>Maria</t>
  </si>
  <si>
    <t>maria@mercadoexpress.com</t>
  </si>
  <si>
    <t>(11) 1001-2022</t>
  </si>
  <si>
    <t>Carlos</t>
  </si>
  <si>
    <t>carlos@frigoríficoz.com</t>
  </si>
  <si>
    <t>Distribuídora KS</t>
  </si>
  <si>
    <t>(11) 1300-4033</t>
  </si>
  <si>
    <t>Eduardo</t>
  </si>
  <si>
    <t>eduardo@distribuídoraks.com</t>
  </si>
  <si>
    <t xml:space="preserve"> </t>
  </si>
  <si>
    <t>(11) 1400-3022</t>
  </si>
  <si>
    <t>Claudia</t>
  </si>
  <si>
    <t>claudia@aperitivoslagrande.com</t>
  </si>
  <si>
    <t>Registro de Entradas</t>
  </si>
  <si>
    <t>Fecha</t>
  </si>
  <si>
    <t>Cantidad Comprada</t>
  </si>
  <si>
    <t>Registro de Salidas</t>
  </si>
  <si>
    <t>Cantidad Vendida</t>
  </si>
  <si>
    <t>Datos</t>
  </si>
  <si>
    <t>DI</t>
  </si>
  <si>
    <t>Nombre</t>
  </si>
  <si>
    <t>Edad</t>
  </si>
  <si>
    <t>Dirección</t>
  </si>
  <si>
    <t>Registro</t>
  </si>
  <si>
    <t>Fecha de Compra</t>
  </si>
  <si>
    <t>Saldo em Stock</t>
  </si>
  <si>
    <t>Status</t>
  </si>
  <si>
    <t>Valor</t>
  </si>
  <si>
    <t>Precio</t>
  </si>
  <si>
    <t>Cliente</t>
  </si>
  <si>
    <t>Apellido</t>
  </si>
  <si>
    <t>ID</t>
  </si>
  <si>
    <t>Contacto</t>
  </si>
  <si>
    <t>Correo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</si>
</sst>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_-&quot;R$&quot;\ * #,##0.00_-;\-&quot;R$&quot;\ * #,##0.00_-;_-&quot;R$&quot;\ * &quot;-&quot;??_-;_-@_-"/>
    <numFmt numFmtId="165" formatCode="_-[$R$-416]\ * #,##0.00_-;\-[$R$-416]\ * #,##0.00_-;_-[$R$-416]\ * &quot;-&quot;??_-;_-@_-"/>
    <numFmt numFmtId="166" formatCode="_-[$$-409]* #,##0.00_ ;_-[$$-409]* \-#,##0.00\ ;_-[$$-409]* &quot;-&quot;??_ ;_-@_ 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4"/>
      <color theme="0"/>
      <name val="Barlow ExtraBold"/>
    </font>
    <font>
      <sz val="11"/>
      <color theme="1"/>
      <name val="Barlow"/>
    </font>
    <font>
      <sz val="11"/>
      <color rgb="FF051932"/>
      <name val="Barlow"/>
    </font>
    <font>
      <b/>
      <sz val="11"/>
      <color theme="0" tint="-4.9989318521683403E-2"/>
      <name val="Barlow"/>
    </font>
    <font>
      <b/>
      <sz val="10"/>
      <color theme="0"/>
      <name val="Barlow"/>
    </font>
    <font>
      <sz val="11"/>
      <name val="Barlow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F25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61C3B"/>
        <bgColor indexed="64"/>
      </patternFill>
    </fill>
    <fill>
      <patternFill patternType="solid">
        <fgColor rgb="FF041833"/>
        <bgColor indexed="64"/>
      </patternFill>
    </fill>
    <fill>
      <patternFill patternType="solid">
        <fgColor rgb="FF061D3C"/>
        <bgColor indexed="64"/>
      </patternFill>
    </fill>
    <fill>
      <patternFill patternType="solid">
        <fgColor rgb="FF07234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41833"/>
        <bgColor rgb="FF041833"/>
      </patternFill>
    </fill>
  </fills>
  <borders count="39">
    <border>
      <left/>
      <right/>
      <top/>
      <bottom/>
      <diagonal/>
    </border>
    <border>
      <left style="medium">
        <color rgb="FF051932"/>
      </left>
      <right style="medium">
        <color rgb="FF051932"/>
      </right>
      <top style="medium">
        <color rgb="FF051932"/>
      </top>
      <bottom style="medium">
        <color rgb="FF051932"/>
      </bottom>
      <diagonal/>
    </border>
    <border>
      <left style="medium">
        <color rgb="FF051932"/>
      </left>
      <right/>
      <top style="medium">
        <color rgb="FF051932"/>
      </top>
      <bottom style="medium">
        <color rgb="FF051932"/>
      </bottom>
      <diagonal/>
    </border>
    <border>
      <left/>
      <right/>
      <top style="medium">
        <color rgb="FF051932"/>
      </top>
      <bottom style="medium">
        <color rgb="FF051932"/>
      </bottom>
      <diagonal/>
    </border>
    <border>
      <left/>
      <right style="medium">
        <color rgb="FF051932"/>
      </right>
      <top style="medium">
        <color rgb="FF051932"/>
      </top>
      <bottom style="medium">
        <color rgb="FF051932"/>
      </bottom>
      <diagonal/>
    </border>
    <border>
      <left style="medium">
        <color rgb="FF051932"/>
      </left>
      <right style="medium">
        <color rgb="FF051932"/>
      </right>
      <top style="medium">
        <color rgb="FF051932"/>
      </top>
      <bottom/>
      <diagonal/>
    </border>
    <border>
      <left style="medium">
        <color rgb="FF051932"/>
      </left>
      <right style="medium">
        <color rgb="FF051932"/>
      </right>
      <top/>
      <bottom/>
      <diagonal/>
    </border>
    <border>
      <left style="medium">
        <color rgb="FF051932"/>
      </left>
      <right style="medium">
        <color rgb="FF051932"/>
      </right>
      <top/>
      <bottom style="medium">
        <color rgb="FF051932"/>
      </bottom>
      <diagonal/>
    </border>
    <border>
      <left/>
      <right/>
      <top/>
      <bottom style="medium">
        <color indexed="64"/>
      </bottom>
      <diagonal/>
    </border>
    <border>
      <left style="medium">
        <color rgb="FF051932"/>
      </left>
      <right/>
      <top style="medium">
        <color rgb="FF051932"/>
      </top>
      <bottom/>
      <diagonal/>
    </border>
    <border>
      <left/>
      <right/>
      <top style="medium">
        <color rgb="FF051932"/>
      </top>
      <bottom/>
      <diagonal/>
    </border>
    <border>
      <left/>
      <right style="medium">
        <color rgb="FF051932"/>
      </right>
      <top style="medium">
        <color rgb="FF051932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23">
    <xf numFmtId="0" fontId="0" fillId="0" borderId="0" xfId="0"/>
    <xf numFmtId="164" fontId="0" fillId="0" borderId="0" xfId="1" applyFont="1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vertical="center" wrapText="1"/>
    </xf>
    <xf numFmtId="14" fontId="7" fillId="0" borderId="1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7" fillId="2" borderId="1" xfId="0" applyFont="1" applyFill="1" applyBorder="1"/>
    <xf numFmtId="14" fontId="7" fillId="3" borderId="0" xfId="0" applyNumberFormat="1" applyFont="1" applyFill="1"/>
    <xf numFmtId="0" fontId="9" fillId="3" borderId="0" xfId="0" applyFont="1" applyFill="1" applyAlignment="1">
      <alignment horizontal="right"/>
    </xf>
    <xf numFmtId="0" fontId="9" fillId="3" borderId="0" xfId="0" applyFont="1" applyFill="1" applyAlignment="1">
      <alignment horizontal="center"/>
    </xf>
    <xf numFmtId="0" fontId="7" fillId="3" borderId="0" xfId="0" applyFont="1" applyFill="1"/>
    <xf numFmtId="0" fontId="7" fillId="0" borderId="0" xfId="0" applyFont="1"/>
    <xf numFmtId="0" fontId="0" fillId="5" borderId="0" xfId="0" applyFill="1"/>
    <xf numFmtId="0" fontId="6" fillId="5" borderId="0" xfId="0" applyFont="1" applyFill="1" applyAlignment="1">
      <alignment vertical="center"/>
    </xf>
    <xf numFmtId="0" fontId="0" fillId="6" borderId="0" xfId="0" applyFill="1"/>
    <xf numFmtId="0" fontId="3" fillId="6" borderId="0" xfId="0" applyFont="1" applyFill="1"/>
    <xf numFmtId="14" fontId="7" fillId="6" borderId="1" xfId="0" applyNumberFormat="1" applyFont="1" applyFill="1" applyBorder="1"/>
    <xf numFmtId="0" fontId="9" fillId="6" borderId="1" xfId="0" applyFont="1" applyFill="1" applyBorder="1" applyAlignment="1">
      <alignment horizontal="center"/>
    </xf>
    <xf numFmtId="0" fontId="7" fillId="6" borderId="1" xfId="0" applyFont="1" applyFill="1" applyBorder="1"/>
    <xf numFmtId="14" fontId="7" fillId="6" borderId="5" xfId="0" applyNumberFormat="1" applyFont="1" applyFill="1" applyBorder="1"/>
    <xf numFmtId="0" fontId="9" fillId="6" borderId="5" xfId="0" applyFont="1" applyFill="1" applyBorder="1" applyAlignment="1">
      <alignment horizontal="center"/>
    </xf>
    <xf numFmtId="0" fontId="7" fillId="6" borderId="5" xfId="0" applyFont="1" applyFill="1" applyBorder="1"/>
    <xf numFmtId="0" fontId="9" fillId="6" borderId="8" xfId="0" applyFont="1" applyFill="1" applyBorder="1" applyAlignment="1">
      <alignment horizontal="center"/>
    </xf>
    <xf numFmtId="0" fontId="9" fillId="6" borderId="8" xfId="0" applyFont="1" applyFill="1" applyBorder="1"/>
    <xf numFmtId="164" fontId="0" fillId="5" borderId="0" xfId="1" applyFont="1" applyFill="1" applyAlignment="1"/>
    <xf numFmtId="0" fontId="0" fillId="7" borderId="0" xfId="0" applyFill="1"/>
    <xf numFmtId="164" fontId="0" fillId="7" borderId="0" xfId="1" applyFont="1" applyFill="1"/>
    <xf numFmtId="166" fontId="7" fillId="0" borderId="1" xfId="0" applyNumberFormat="1" applyFont="1" applyBorder="1"/>
    <xf numFmtId="166" fontId="9" fillId="6" borderId="1" xfId="1" applyNumberFormat="1" applyFont="1" applyFill="1" applyBorder="1" applyAlignment="1">
      <alignment horizontal="center"/>
    </xf>
    <xf numFmtId="166" fontId="9" fillId="6" borderId="1" xfId="0" applyNumberFormat="1" applyFont="1" applyFill="1" applyBorder="1"/>
    <xf numFmtId="166" fontId="9" fillId="6" borderId="5" xfId="1" applyNumberFormat="1" applyFont="1" applyFill="1" applyBorder="1" applyAlignment="1">
      <alignment horizontal="center"/>
    </xf>
    <xf numFmtId="166" fontId="9" fillId="6" borderId="5" xfId="0" applyNumberFormat="1" applyFont="1" applyFill="1" applyBorder="1"/>
    <xf numFmtId="166" fontId="9" fillId="3" borderId="0" xfId="1" applyNumberFormat="1" applyFont="1" applyFill="1" applyBorder="1" applyAlignment="1">
      <alignment horizontal="center"/>
    </xf>
    <xf numFmtId="166" fontId="9" fillId="3" borderId="0" xfId="0" applyNumberFormat="1" applyFont="1" applyFill="1"/>
    <xf numFmtId="166" fontId="9" fillId="6" borderId="8" xfId="1" applyNumberFormat="1" applyFont="1" applyFill="1" applyBorder="1" applyAlignment="1">
      <alignment horizontal="center"/>
    </xf>
    <xf numFmtId="166" fontId="9" fillId="6" borderId="13" xfId="1" applyNumberFormat="1" applyFont="1" applyFill="1" applyBorder="1" applyAlignment="1">
      <alignment horizontal="center"/>
    </xf>
    <xf numFmtId="166" fontId="9" fillId="6" borderId="7" xfId="0" applyNumberFormat="1" applyFont="1" applyFill="1" applyBorder="1"/>
    <xf numFmtId="14" fontId="7" fillId="0" borderId="0" xfId="0" applyNumberFormat="1" applyFont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66" fontId="7" fillId="0" borderId="0" xfId="0" applyNumberFormat="1" applyFont="1"/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7" fillId="8" borderId="1" xfId="0" applyFont="1" applyFill="1" applyBorder="1"/>
    <xf numFmtId="0" fontId="9" fillId="6" borderId="9" xfId="0" applyFont="1" applyFill="1" applyBorder="1" applyAlignment="1">
      <alignment horizontal="right"/>
    </xf>
    <xf numFmtId="0" fontId="9" fillId="6" borderId="10" xfId="0" applyFont="1" applyFill="1" applyBorder="1" applyAlignment="1">
      <alignment horizontal="right"/>
    </xf>
    <xf numFmtId="0" fontId="9" fillId="6" borderId="11" xfId="0" applyFont="1" applyFill="1" applyBorder="1" applyAlignment="1">
      <alignment horizontal="right"/>
    </xf>
    <xf numFmtId="0" fontId="9" fillId="6" borderId="12" xfId="0" applyFont="1" applyFill="1" applyBorder="1" applyAlignment="1">
      <alignment horizontal="center"/>
    </xf>
    <xf numFmtId="0" fontId="9" fillId="6" borderId="8" xfId="0" applyFont="1" applyFill="1" applyBorder="1" applyAlignment="1">
      <alignment horizontal="center"/>
    </xf>
    <xf numFmtId="0" fontId="9" fillId="6" borderId="2" xfId="0" applyFont="1" applyFill="1" applyBorder="1" applyAlignment="1">
      <alignment horizontal="right"/>
    </xf>
    <xf numFmtId="0" fontId="9" fillId="6" borderId="3" xfId="0" applyFont="1" applyFill="1" applyBorder="1" applyAlignment="1">
      <alignment horizontal="right"/>
    </xf>
    <xf numFmtId="0" fontId="9" fillId="6" borderId="4" xfId="0" applyFont="1" applyFill="1" applyBorder="1" applyAlignment="1">
      <alignment horizontal="right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3" fillId="6" borderId="0" xfId="0" applyFont="1" applyFill="1" applyAlignment="1">
      <alignment horizontal="center"/>
    </xf>
    <xf numFmtId="0" fontId="0" fillId="9" borderId="17" xfId="0" applyFill="1" applyBorder="1" applyAlignment="1">
      <alignment horizontal="center"/>
    </xf>
    <xf numFmtId="0" fontId="0" fillId="9" borderId="18" xfId="0" applyFill="1" applyBorder="1" applyAlignment="1">
      <alignment horizontal="center"/>
    </xf>
    <xf numFmtId="0" fontId="0" fillId="9" borderId="19" xfId="0" applyFill="1" applyBorder="1" applyAlignment="1">
      <alignment horizontal="center"/>
    </xf>
    <xf numFmtId="0" fontId="0" fillId="0" borderId="16" xfId="0" applyBorder="1"/>
    <xf numFmtId="0" fontId="0" fillId="0" borderId="21" xfId="0" applyBorder="1"/>
    <xf numFmtId="0" fontId="0" fillId="0" borderId="22" xfId="0" applyBorder="1"/>
    <xf numFmtId="0" fontId="0" fillId="0" borderId="24" xfId="0" applyBorder="1"/>
    <xf numFmtId="0" fontId="0" fillId="0" borderId="26" xfId="0" applyBorder="1"/>
    <xf numFmtId="0" fontId="0" fillId="0" borderId="27" xfId="0" applyBorder="1"/>
    <xf numFmtId="0" fontId="12" fillId="10" borderId="0" xfId="0" applyFont="1" applyFill="1"/>
    <xf numFmtId="0" fontId="12" fillId="10" borderId="16" xfId="0" applyFont="1" applyFill="1" applyBorder="1"/>
    <xf numFmtId="0" fontId="12" fillId="10" borderId="24" xfId="0" applyFont="1" applyFill="1" applyBorder="1"/>
    <xf numFmtId="0" fontId="0" fillId="0" borderId="20" xfId="0" applyBorder="1" applyAlignment="1">
      <alignment horizontal="left"/>
    </xf>
    <xf numFmtId="0" fontId="0" fillId="0" borderId="23" xfId="0" applyBorder="1" applyAlignment="1">
      <alignment horizontal="left"/>
    </xf>
    <xf numFmtId="0" fontId="12" fillId="10" borderId="23" xfId="0" applyFont="1" applyFill="1" applyBorder="1" applyAlignment="1">
      <alignment horizontal="left"/>
    </xf>
    <xf numFmtId="0" fontId="0" fillId="0" borderId="25" xfId="0" applyBorder="1" applyAlignment="1">
      <alignment horizontal="left"/>
    </xf>
    <xf numFmtId="0" fontId="10" fillId="4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vertical="center" wrapText="1"/>
    </xf>
    <xf numFmtId="0" fontId="0" fillId="11" borderId="0" xfId="0" applyFill="1"/>
    <xf numFmtId="0" fontId="13" fillId="0" borderId="16" xfId="0" applyFont="1" applyFill="1" applyBorder="1" applyAlignment="1">
      <alignment horizontal="left"/>
    </xf>
    <xf numFmtId="0" fontId="13" fillId="0" borderId="16" xfId="0" applyFont="1" applyFill="1" applyBorder="1" applyAlignment="1">
      <alignment horizontal="center"/>
    </xf>
    <xf numFmtId="14" fontId="13" fillId="0" borderId="20" xfId="0" applyNumberFormat="1" applyFont="1" applyFill="1" applyBorder="1"/>
    <xf numFmtId="0" fontId="13" fillId="0" borderId="21" xfId="0" applyFont="1" applyFill="1" applyBorder="1" applyAlignment="1">
      <alignment horizontal="left"/>
    </xf>
    <xf numFmtId="0" fontId="13" fillId="0" borderId="21" xfId="0" applyFont="1" applyFill="1" applyBorder="1" applyAlignment="1">
      <alignment horizontal="center"/>
    </xf>
    <xf numFmtId="0" fontId="11" fillId="0" borderId="22" xfId="1" applyNumberFormat="1" applyFont="1" applyFill="1" applyBorder="1" applyAlignment="1">
      <alignment horizontal="center"/>
    </xf>
    <xf numFmtId="14" fontId="13" fillId="0" borderId="23" xfId="0" applyNumberFormat="1" applyFont="1" applyFill="1" applyBorder="1"/>
    <xf numFmtId="0" fontId="11" fillId="0" borderId="24" xfId="1" applyNumberFormat="1" applyFont="1" applyFill="1" applyBorder="1" applyAlignment="1">
      <alignment horizontal="center"/>
    </xf>
    <xf numFmtId="0" fontId="13" fillId="0" borderId="20" xfId="0" applyFont="1" applyFill="1" applyBorder="1"/>
    <xf numFmtId="165" fontId="13" fillId="0" borderId="22" xfId="1" applyNumberFormat="1" applyFont="1" applyFill="1" applyBorder="1"/>
    <xf numFmtId="0" fontId="13" fillId="0" borderId="23" xfId="0" applyFont="1" applyFill="1" applyBorder="1"/>
    <xf numFmtId="165" fontId="13" fillId="0" borderId="24" xfId="1" applyNumberFormat="1" applyFont="1" applyFill="1" applyBorder="1"/>
    <xf numFmtId="0" fontId="15" fillId="0" borderId="20" xfId="0" applyFont="1" applyFill="1" applyBorder="1" applyAlignment="1">
      <alignment horizontal="left" vertical="center"/>
    </xf>
    <xf numFmtId="0" fontId="15" fillId="0" borderId="21" xfId="0" applyFont="1" applyFill="1" applyBorder="1" applyAlignment="1">
      <alignment horizontal="center" vertical="center"/>
    </xf>
    <xf numFmtId="1" fontId="15" fillId="0" borderId="21" xfId="0" applyNumberFormat="1" applyFont="1" applyFill="1" applyBorder="1" applyAlignment="1">
      <alignment horizontal="center" vertical="center"/>
    </xf>
    <xf numFmtId="166" fontId="15" fillId="0" borderId="21" xfId="0" applyNumberFormat="1" applyFont="1" applyFill="1" applyBorder="1" applyAlignment="1">
      <alignment horizontal="center" vertical="center"/>
    </xf>
    <xf numFmtId="166" fontId="15" fillId="0" borderId="22" xfId="0" applyNumberFormat="1" applyFont="1" applyFill="1" applyBorder="1" applyAlignment="1">
      <alignment horizontal="center" vertical="center"/>
    </xf>
    <xf numFmtId="0" fontId="15" fillId="0" borderId="23" xfId="0" applyFont="1" applyFill="1" applyBorder="1" applyAlignment="1">
      <alignment horizontal="left" vertical="center"/>
    </xf>
    <xf numFmtId="0" fontId="15" fillId="0" borderId="16" xfId="0" applyFont="1" applyFill="1" applyBorder="1" applyAlignment="1">
      <alignment horizontal="center" vertical="center"/>
    </xf>
    <xf numFmtId="1" fontId="15" fillId="0" borderId="16" xfId="0" applyNumberFormat="1" applyFont="1" applyFill="1" applyBorder="1" applyAlignment="1">
      <alignment horizontal="center" vertical="center"/>
    </xf>
    <xf numFmtId="166" fontId="15" fillId="0" borderId="16" xfId="0" applyNumberFormat="1" applyFont="1" applyFill="1" applyBorder="1" applyAlignment="1">
      <alignment horizontal="center" vertical="center"/>
    </xf>
    <xf numFmtId="166" fontId="15" fillId="0" borderId="24" xfId="0" applyNumberFormat="1" applyFont="1" applyFill="1" applyBorder="1" applyAlignment="1">
      <alignment horizontal="center" vertical="center"/>
    </xf>
    <xf numFmtId="14" fontId="14" fillId="4" borderId="0" xfId="0" applyNumberFormat="1" applyFont="1" applyFill="1" applyBorder="1" applyAlignment="1">
      <alignment horizontal="center"/>
    </xf>
    <xf numFmtId="0" fontId="15" fillId="0" borderId="30" xfId="0" applyFont="1" applyFill="1" applyBorder="1" applyAlignment="1">
      <alignment horizontal="left" vertical="center"/>
    </xf>
    <xf numFmtId="0" fontId="15" fillId="0" borderId="28" xfId="0" applyFont="1" applyFill="1" applyBorder="1" applyAlignment="1">
      <alignment horizontal="center" vertical="center"/>
    </xf>
    <xf numFmtId="166" fontId="15" fillId="0" borderId="28" xfId="1" applyNumberFormat="1" applyFont="1" applyFill="1" applyBorder="1" applyAlignment="1">
      <alignment horizontal="center" vertical="center"/>
    </xf>
    <xf numFmtId="166" fontId="15" fillId="0" borderId="31" xfId="1" applyNumberFormat="1" applyFont="1" applyFill="1" applyBorder="1" applyAlignment="1">
      <alignment horizontal="center" vertical="center"/>
    </xf>
    <xf numFmtId="166" fontId="0" fillId="0" borderId="0" xfId="0" applyNumberFormat="1"/>
    <xf numFmtId="14" fontId="2" fillId="12" borderId="0" xfId="0" applyNumberFormat="1" applyFont="1" applyFill="1" applyBorder="1" applyAlignment="1">
      <alignment horizontal="center"/>
    </xf>
    <xf numFmtId="0" fontId="13" fillId="0" borderId="30" xfId="0" applyFont="1" applyFill="1" applyBorder="1"/>
    <xf numFmtId="0" fontId="13" fillId="0" borderId="28" xfId="0" applyFont="1" applyFill="1" applyBorder="1" applyAlignment="1">
      <alignment horizontal="center"/>
    </xf>
    <xf numFmtId="0" fontId="13" fillId="0" borderId="31" xfId="0" applyFont="1" applyFill="1" applyBorder="1"/>
    <xf numFmtId="14" fontId="13" fillId="0" borderId="30" xfId="0" applyNumberFormat="1" applyFont="1" applyFill="1" applyBorder="1"/>
    <xf numFmtId="0" fontId="13" fillId="0" borderId="28" xfId="0" applyFont="1" applyFill="1" applyBorder="1" applyAlignment="1">
      <alignment horizontal="left"/>
    </xf>
    <xf numFmtId="0" fontId="11" fillId="0" borderId="31" xfId="1" applyNumberFormat="1" applyFont="1" applyFill="1" applyBorder="1" applyAlignment="1">
      <alignment horizontal="center"/>
    </xf>
    <xf numFmtId="14" fontId="0" fillId="0" borderId="29" xfId="0" applyNumberFormat="1" applyBorder="1"/>
    <xf numFmtId="14" fontId="0" fillId="0" borderId="32" xfId="0" applyNumberFormat="1" applyBorder="1"/>
    <xf numFmtId="0" fontId="11" fillId="8" borderId="33" xfId="0" applyFont="1" applyFill="1" applyBorder="1" applyAlignment="1">
      <alignment horizontal="center"/>
    </xf>
    <xf numFmtId="0" fontId="11" fillId="8" borderId="34" xfId="0" applyFont="1" applyFill="1" applyBorder="1" applyAlignment="1">
      <alignment horizontal="center"/>
    </xf>
    <xf numFmtId="14" fontId="2" fillId="7" borderId="8" xfId="0" applyNumberFormat="1" applyFont="1" applyFill="1" applyBorder="1" applyAlignment="1">
      <alignment horizontal="center" vertical="center" wrapText="1"/>
    </xf>
    <xf numFmtId="14" fontId="2" fillId="7" borderId="35" xfId="0" applyNumberFormat="1" applyFont="1" applyFill="1" applyBorder="1" applyAlignment="1">
      <alignment horizontal="center" vertical="center" wrapText="1"/>
    </xf>
    <xf numFmtId="14" fontId="0" fillId="0" borderId="36" xfId="0" applyNumberFormat="1" applyBorder="1"/>
    <xf numFmtId="0" fontId="0" fillId="0" borderId="37" xfId="0" applyBorder="1" applyAlignment="1">
      <alignment horizontal="left"/>
    </xf>
    <xf numFmtId="0" fontId="11" fillId="8" borderId="38" xfId="0" applyFont="1" applyFill="1" applyBorder="1" applyAlignment="1">
      <alignment horizontal="center"/>
    </xf>
  </cellXfs>
  <cellStyles count="3">
    <cellStyle name="Hyperlink" xfId="2" xr:uid="{00000000-000B-0000-0000-000008000000}"/>
    <cellStyle name="Moneda" xfId="1" builtinId="4"/>
    <cellStyle name="Normal" xfId="0" builtinId="0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9" formatCode="dd/mm/yyyy"/>
      <fill>
        <patternFill patternType="solid">
          <fgColor rgb="FF041833"/>
          <bgColor rgb="FF04183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medium">
          <color theme="1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9" formatCode="dd/mm/yyyy"/>
      <fill>
        <patternFill patternType="solid">
          <fgColor rgb="FF041833"/>
          <bgColor rgb="FF04183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_-[$R$-416]\ * #,##0.00_-;\-[$R$-416]\ * #,##0.00_-;_-[$R$-416]\ * &quot;-&quot;??_-;_-@_-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medium">
          <color theme="1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19" formatCode="dd/mm/yyyy"/>
      <fill>
        <patternFill patternType="solid">
          <fgColor indexed="64"/>
          <bgColor rgb="FF061C3B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6" formatCode="_-[$$-409]* #,##0.00_ ;_-[$$-409]* \-#,##0.00\ ;_-[$$-409]* &quot;-&quot;??_ ;_-@_ 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6" formatCode="_-[$$-409]* #,##0.00_ ;_-[$$-409]* \-#,##0.00\ ;_-[$$-409]* &quot;-&quot;??_ ;_-@_ 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medium">
          <color theme="1"/>
        </top>
        <bottom style="medium">
          <color indexed="64"/>
        </bottom>
      </border>
    </dxf>
    <dxf>
      <font>
        <color theme="0"/>
      </font>
    </dxf>
    <dxf>
      <font>
        <b val="0"/>
        <i val="0"/>
        <color auto="1"/>
      </font>
      <fill>
        <patternFill patternType="solid">
          <fgColor theme="2"/>
          <bgColor theme="2"/>
        </patternFill>
      </fill>
      <border>
        <top style="thick">
          <color auto="1"/>
        </top>
        <bottom style="thick">
          <color auto="1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border>
        <top style="double">
          <color theme="1"/>
        </top>
      </border>
    </dxf>
    <dxf>
      <font>
        <b/>
        <i val="0"/>
        <color theme="0"/>
      </font>
      <fill>
        <patternFill patternType="solid">
          <fgColor rgb="FF041833"/>
          <bgColor rgb="FF041833"/>
        </patternFill>
      </fill>
      <border>
        <bottom style="medium">
          <color theme="1"/>
        </bottom>
      </border>
    </dxf>
    <dxf>
      <font>
        <b val="0"/>
        <i val="0"/>
        <color auto="1"/>
      </font>
      <border>
        <top style="medium">
          <color theme="1"/>
        </top>
        <bottom style="medium">
          <color theme="1"/>
        </bottom>
      </border>
    </dxf>
  </dxfs>
  <tableStyles count="1" defaultTableStyle="Serenatto Café e Bistrô" defaultPivotStyle="PivotStyleLight16">
    <tableStyle name="Serenatto Café e Bistrô" pivot="0" count="8" xr9:uid="{8893930E-E468-4850-879C-C0078EFF5D52}">
      <tableStyleElement type="wholeTable" dxfId="30"/>
      <tableStyleElement type="headerRow" dxfId="29"/>
      <tableStyleElement type="totalRow" dxfId="28"/>
      <tableStyleElement type="firstColumn" dxfId="27"/>
      <tableStyleElement type="lastColumn" dxfId="26"/>
      <tableStyleElement type="firstRowStripe" dxfId="25"/>
      <tableStyleElement type="firstColumnStripe" dxfId="24"/>
      <tableStyleElement type="firstHeaderCell" dxfId="23"/>
    </tableStyle>
  </tableStyles>
  <colors>
    <mruColors>
      <color rgb="FF041833"/>
      <color rgb="FF072349"/>
      <color rgb="FF061D3C"/>
      <color rgb="FF061C3B"/>
      <color rgb="FF051934"/>
      <color rgb="FF082950"/>
      <color rgb="FF0A305E"/>
      <color rgb="FF0B3362"/>
      <color rgb="FF13447E"/>
      <color rgb="FF9B83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160020</xdr:rowOff>
    </xdr:from>
    <xdr:to>
      <xdr:col>2</xdr:col>
      <xdr:colOff>95250</xdr:colOff>
      <xdr:row>2</xdr:row>
      <xdr:rowOff>36195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23119409-D95F-4F6B-B0E5-4AE892F9A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160020"/>
          <a:ext cx="2181225" cy="5905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360217</xdr:colOff>
      <xdr:row>0</xdr:row>
      <xdr:rowOff>96982</xdr:rowOff>
    </xdr:from>
    <xdr:to>
      <xdr:col>2</xdr:col>
      <xdr:colOff>924965</xdr:colOff>
      <xdr:row>0</xdr:row>
      <xdr:rowOff>667617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1160167-5E1F-4F35-97E3-6DFB8E390F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217" y="96982"/>
          <a:ext cx="2210668" cy="57063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360217</xdr:colOff>
      <xdr:row>0</xdr:row>
      <xdr:rowOff>96982</xdr:rowOff>
    </xdr:from>
    <xdr:to>
      <xdr:col>2</xdr:col>
      <xdr:colOff>841145</xdr:colOff>
      <xdr:row>0</xdr:row>
      <xdr:rowOff>663807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CDD3C774-640D-4DAB-8B88-5E0150A768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217" y="96982"/>
          <a:ext cx="2210668" cy="57063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360217</xdr:colOff>
      <xdr:row>0</xdr:row>
      <xdr:rowOff>96982</xdr:rowOff>
    </xdr:from>
    <xdr:to>
      <xdr:col>2</xdr:col>
      <xdr:colOff>1121180</xdr:colOff>
      <xdr:row>0</xdr:row>
      <xdr:rowOff>667617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6E36A860-7A60-44EE-9F4C-EF6E7D6BA2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217" y="96982"/>
          <a:ext cx="2210668" cy="57063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360217</xdr:colOff>
      <xdr:row>0</xdr:row>
      <xdr:rowOff>96982</xdr:rowOff>
    </xdr:from>
    <xdr:to>
      <xdr:col>2</xdr:col>
      <xdr:colOff>1159280</xdr:colOff>
      <xdr:row>0</xdr:row>
      <xdr:rowOff>667617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DD47C60B-5677-4095-BD59-FDBAD1F48E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217" y="96982"/>
          <a:ext cx="2210668" cy="57063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AF6394-EF65-45E1-9758-FD9D66AC3231}" name="TB_Producto" displayName="TB_Producto" ref="B4:F31" totalsRowShown="0" headerRowDxfId="16" tableBorderDxfId="22">
  <autoFilter ref="B4:F31" xr:uid="{F0AF6394-EF65-45E1-9758-FD9D66AC3231}"/>
  <tableColumns count="5">
    <tableColumn id="1" xr3:uid="{6073F92B-A668-43CA-ACC7-070F6E4D94A5}" name="Producto" dataDxfId="21"/>
    <tableColumn id="2" xr3:uid="{0BE8200A-8342-4F01-899C-AAF566F194C5}" name="Unidad de Medida" dataDxfId="20"/>
    <tableColumn id="3" xr3:uid="{740F0444-A968-43F4-92B2-4E79007E1985}" name="Stock Mínimo" dataDxfId="19"/>
    <tableColumn id="4" xr3:uid="{9AA501E3-3C18-41ED-AE83-A9E3EF1EE871}" name="Costo Unitario" dataDxfId="18"/>
    <tableColumn id="5" xr3:uid="{0C8A8622-7DA0-492F-AB4F-AEC070DDC00F}" name="Precio Unitario" dataDxfId="17"/>
  </tableColumns>
  <tableStyleInfo name="Serenatto Café e Bistrô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D00647B-4E8D-4A36-85A4-0A8755F2B8A4}" name="TB_Proveedor" displayName="TB_Proveedor" ref="B5:E9" totalsRowShown="0" headerRowDxfId="10" tableBorderDxfId="15">
  <autoFilter ref="B5:E9" xr:uid="{CD00647B-4E8D-4A36-85A4-0A8755F2B8A4}"/>
  <tableColumns count="4">
    <tableColumn id="1" xr3:uid="{63B42362-8DB3-4714-BBC4-BBE73EAFEF47}" name="Empresa" dataDxfId="14"/>
    <tableColumn id="2" xr3:uid="{87ACEE19-99E4-4548-BF5A-98FFF08E81F2}" name="Teléfono" dataDxfId="13"/>
    <tableColumn id="3" xr3:uid="{FB62AD26-160C-4198-AA1D-C631BC434381}" name="Responsable" dataDxfId="12"/>
    <tableColumn id="4" xr3:uid="{0F91F07D-F0A7-4037-BC97-2040641DBE35}" name="E-mail" dataDxfId="11" dataCellStyle="Moneda"/>
  </tableColumns>
  <tableStyleInfo name="Serenatto Café e Bistrô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84F5BB-DA35-4A31-99F4-C2322915B9C4}" name="TB_Entradas" displayName="TB_Entradas" ref="B5:E31" totalsRowShown="0" headerRowDxfId="4" tableBorderDxfId="9">
  <autoFilter ref="B5:E31" xr:uid="{BF84F5BB-DA35-4A31-99F4-C2322915B9C4}"/>
  <tableColumns count="4">
    <tableColumn id="1" xr3:uid="{EC79F83A-7EF9-42F5-AAE8-1FD41239C9A4}" name="Fecha" dataDxfId="8"/>
    <tableColumn id="2" xr3:uid="{AED7AD57-B669-41CA-9892-80914837C295}" name="Producto" dataDxfId="7"/>
    <tableColumn id="3" xr3:uid="{5A77D640-5829-4F36-BFCC-81A04393316F}" name="Proveedor" dataDxfId="6"/>
    <tableColumn id="4" xr3:uid="{A720A641-1DB7-4DED-86E5-7FA5D65D4505}" name="Cantidad Comprada" dataDxfId="5" dataCellStyle="Moneda"/>
  </tableColumns>
  <tableStyleInfo name="Serenatto Café e Bistrô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6A9F28D-17B5-4E77-B23B-462E3325059C}" name="TB_Salidas" displayName="TB_Salidas" ref="B4:D32" totalsRowShown="0" tableBorderDxfId="3">
  <autoFilter ref="B4:D32" xr:uid="{76A9F28D-17B5-4E77-B23B-462E3325059C}"/>
  <tableColumns count="3">
    <tableColumn id="1" xr3:uid="{41575399-A8EF-40F1-BD88-61B9CAA00E9C}" name="Fecha" dataDxfId="2"/>
    <tableColumn id="2" xr3:uid="{52C1A91D-EC67-4D5C-815B-A71D2A3A8E6F}" name="Producto" dataDxfId="1"/>
    <tableColumn id="3" xr3:uid="{07A43350-026D-4360-B1FC-A9DC8966664A}" name="Cantidad Vendida" dataDxfId="0"/>
  </tableColumns>
  <tableStyleInfo name="Serenatto Café e Bistrô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eduardo@distribu&#237;doraks.com.br" TargetMode="External"/><Relationship Id="rId2" Type="http://schemas.openxmlformats.org/officeDocument/2006/relationships/hyperlink" Target="mailto:carlos@frigor&#237;ficoz.com.br" TargetMode="External"/><Relationship Id="rId1" Type="http://schemas.openxmlformats.org/officeDocument/2006/relationships/hyperlink" Target="mailto:maria@mercadoexpress.com.br" TargetMode="External"/><Relationship Id="rId5" Type="http://schemas.openxmlformats.org/officeDocument/2006/relationships/table" Target="../tables/table2.xml"/><Relationship Id="rId4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9FD5D-01E8-4D80-A67B-4A2409209CAD}">
  <dimension ref="A1:Q43"/>
  <sheetViews>
    <sheetView zoomScaleNormal="100" workbookViewId="0">
      <selection activeCell="H15" sqref="H15"/>
    </sheetView>
  </sheetViews>
  <sheetFormatPr baseColWidth="10" defaultColWidth="9.140625" defaultRowHeight="15" x14ac:dyDescent="0.25"/>
  <cols>
    <col min="1" max="1" width="13.28515625" customWidth="1"/>
    <col min="2" max="2" width="20" customWidth="1"/>
    <col min="3" max="3" width="10.7109375" bestFit="1" customWidth="1"/>
    <col min="4" max="4" width="17" customWidth="1"/>
    <col min="5" max="5" width="11" bestFit="1" customWidth="1"/>
    <col min="6" max="6" width="6.42578125" customWidth="1"/>
    <col min="7" max="7" width="9.42578125" bestFit="1" customWidth="1"/>
    <col min="8" max="8" width="8.42578125" bestFit="1" customWidth="1"/>
    <col min="9" max="9" width="22.140625" customWidth="1"/>
    <col min="10" max="10" width="10.7109375" bestFit="1" customWidth="1"/>
    <col min="11" max="12" width="12.7109375" bestFit="1" customWidth="1"/>
    <col min="13" max="13" width="12.28515625" bestFit="1" customWidth="1"/>
    <col min="15" max="15" width="15.28515625" bestFit="1" customWidth="1"/>
    <col min="17" max="17" width="12" bestFit="1" customWidth="1"/>
  </cols>
  <sheetData>
    <row r="1" spans="1:17" ht="21" customHeight="1" x14ac:dyDescent="0.2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O1" s="58" t="s">
        <v>0</v>
      </c>
      <c r="P1" s="58"/>
      <c r="Q1" s="58"/>
    </row>
    <row r="2" spans="1:17" ht="30" x14ac:dyDescent="0.25">
      <c r="A2" s="15"/>
      <c r="B2" s="15"/>
      <c r="C2" s="15"/>
      <c r="D2" s="16" t="s">
        <v>1</v>
      </c>
      <c r="E2" s="15"/>
      <c r="F2" s="15"/>
      <c r="G2" s="15"/>
      <c r="H2" s="15"/>
      <c r="I2" s="15"/>
      <c r="J2" s="15"/>
      <c r="K2" s="15"/>
      <c r="O2" s="17"/>
      <c r="P2" s="17"/>
      <c r="Q2" s="17"/>
    </row>
    <row r="3" spans="1:17" ht="14.45" customHeight="1" x14ac:dyDescent="0.2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O3" s="58" t="s">
        <v>2</v>
      </c>
      <c r="P3" s="58"/>
      <c r="Q3" s="18">
        <v>1132554029</v>
      </c>
    </row>
    <row r="4" spans="1:17" x14ac:dyDescent="0.25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  <c r="O4" s="58" t="s">
        <v>3</v>
      </c>
      <c r="P4" s="58"/>
      <c r="Q4" s="18">
        <v>1140082010</v>
      </c>
    </row>
    <row r="5" spans="1:17" x14ac:dyDescent="0.25">
      <c r="O5" s="58" t="s">
        <v>4</v>
      </c>
      <c r="P5" s="58"/>
      <c r="Q5" s="18">
        <v>1155286957</v>
      </c>
    </row>
    <row r="6" spans="1:17" s="4" customFormat="1" ht="33" customHeight="1" thickBot="1" x14ac:dyDescent="0.3">
      <c r="A6" s="75" t="s">
        <v>84</v>
      </c>
      <c r="B6" s="75" t="s">
        <v>5</v>
      </c>
      <c r="C6" s="75" t="s">
        <v>47</v>
      </c>
      <c r="D6" s="75" t="s">
        <v>6</v>
      </c>
      <c r="E6" s="75" t="s">
        <v>7</v>
      </c>
      <c r="F6" s="75" t="s">
        <v>8</v>
      </c>
      <c r="G6" s="75" t="s">
        <v>85</v>
      </c>
      <c r="H6" s="75" t="s">
        <v>48</v>
      </c>
      <c r="I6" s="75" t="s">
        <v>86</v>
      </c>
      <c r="J6" s="75" t="s">
        <v>9</v>
      </c>
      <c r="K6" s="75" t="s">
        <v>88</v>
      </c>
      <c r="L6" s="75" t="s">
        <v>87</v>
      </c>
      <c r="M6" s="75" t="s">
        <v>10</v>
      </c>
      <c r="O6" s="76" t="s">
        <v>11</v>
      </c>
      <c r="P6" s="76"/>
      <c r="Q6" s="77">
        <v>1162253698</v>
      </c>
    </row>
    <row r="7" spans="1:17" ht="18.75" thickBot="1" x14ac:dyDescent="0.4">
      <c r="A7" s="5">
        <v>44774</v>
      </c>
      <c r="B7" s="6" t="s">
        <v>12</v>
      </c>
      <c r="C7" s="7" t="s">
        <v>13</v>
      </c>
      <c r="D7" s="7" t="s">
        <v>2</v>
      </c>
      <c r="E7" s="7">
        <v>100</v>
      </c>
      <c r="F7" s="7">
        <v>10</v>
      </c>
      <c r="G7" s="8">
        <f>E7-F7</f>
        <v>90</v>
      </c>
      <c r="H7" s="7">
        <v>20</v>
      </c>
      <c r="I7" s="6" t="str">
        <f t="shared" ref="I7:I12" si="0">IF(G7&lt;=H7,"Realizar Compra",IF(G7&gt;H7,"Stock Normal"))</f>
        <v>Stock Normal</v>
      </c>
      <c r="J7" s="30">
        <v>2.5</v>
      </c>
      <c r="K7" s="30">
        <v>5</v>
      </c>
      <c r="L7" s="30">
        <f>K7*F7</f>
        <v>50</v>
      </c>
      <c r="M7" s="30">
        <f>L7-J7*F7</f>
        <v>25</v>
      </c>
      <c r="O7" s="17"/>
      <c r="P7" s="17"/>
      <c r="Q7" s="17"/>
    </row>
    <row r="8" spans="1:17" ht="18.75" thickBot="1" x14ac:dyDescent="0.4">
      <c r="A8" s="5">
        <v>44813</v>
      </c>
      <c r="B8" s="6" t="s">
        <v>14</v>
      </c>
      <c r="C8" s="7" t="s">
        <v>13</v>
      </c>
      <c r="D8" s="7" t="s">
        <v>2</v>
      </c>
      <c r="E8" s="7">
        <v>35</v>
      </c>
      <c r="F8" s="7">
        <v>2</v>
      </c>
      <c r="G8" s="8">
        <f t="shared" ref="G8:G14" si="1">E8-F8</f>
        <v>33</v>
      </c>
      <c r="H8" s="7">
        <v>10</v>
      </c>
      <c r="I8" s="6" t="str">
        <f t="shared" si="0"/>
        <v>Stock Normal</v>
      </c>
      <c r="J8" s="30">
        <v>4.5</v>
      </c>
      <c r="K8" s="30">
        <v>7</v>
      </c>
      <c r="L8" s="30">
        <f t="shared" ref="L8:L36" si="2">K8*F8</f>
        <v>14</v>
      </c>
      <c r="M8" s="30">
        <f>L8-J8*F8</f>
        <v>5</v>
      </c>
      <c r="O8" s="17"/>
      <c r="P8" s="17"/>
      <c r="Q8" s="17"/>
    </row>
    <row r="9" spans="1:17" ht="18.75" thickBot="1" x14ac:dyDescent="0.4">
      <c r="A9" s="5">
        <v>44782</v>
      </c>
      <c r="B9" s="6" t="s">
        <v>15</v>
      </c>
      <c r="C9" s="7" t="s">
        <v>16</v>
      </c>
      <c r="D9" s="7" t="s">
        <v>2</v>
      </c>
      <c r="E9" s="7">
        <v>50</v>
      </c>
      <c r="F9" s="7">
        <v>20</v>
      </c>
      <c r="G9" s="8">
        <f t="shared" si="1"/>
        <v>30</v>
      </c>
      <c r="H9" s="7">
        <v>25</v>
      </c>
      <c r="I9" s="9" t="str">
        <f t="shared" si="0"/>
        <v>Stock Normal</v>
      </c>
      <c r="J9" s="30">
        <v>1</v>
      </c>
      <c r="K9" s="30">
        <v>2.5</v>
      </c>
      <c r="L9" s="30">
        <f t="shared" si="2"/>
        <v>50</v>
      </c>
      <c r="M9" s="30">
        <f t="shared" ref="M9:M36" si="3">L9-J9*F9</f>
        <v>30</v>
      </c>
    </row>
    <row r="10" spans="1:17" ht="18.75" thickBot="1" x14ac:dyDescent="0.4">
      <c r="A10" s="5">
        <v>44866</v>
      </c>
      <c r="B10" s="6" t="s">
        <v>17</v>
      </c>
      <c r="C10" s="7" t="s">
        <v>13</v>
      </c>
      <c r="D10" s="7" t="s">
        <v>2</v>
      </c>
      <c r="E10" s="7">
        <v>24</v>
      </c>
      <c r="F10" s="7">
        <v>10</v>
      </c>
      <c r="G10" s="8">
        <f t="shared" si="1"/>
        <v>14</v>
      </c>
      <c r="H10" s="7">
        <v>10</v>
      </c>
      <c r="I10" s="6" t="str">
        <f t="shared" si="0"/>
        <v>Stock Normal</v>
      </c>
      <c r="J10" s="30">
        <v>3.5</v>
      </c>
      <c r="K10" s="30">
        <v>6.5</v>
      </c>
      <c r="L10" s="30">
        <f t="shared" si="2"/>
        <v>65</v>
      </c>
      <c r="M10" s="30">
        <f t="shared" si="3"/>
        <v>30</v>
      </c>
    </row>
    <row r="11" spans="1:17" ht="18.75" thickBot="1" x14ac:dyDescent="0.4">
      <c r="A11" s="5">
        <v>44778</v>
      </c>
      <c r="B11" s="6" t="s">
        <v>18</v>
      </c>
      <c r="C11" s="7" t="s">
        <v>13</v>
      </c>
      <c r="D11" s="7" t="s">
        <v>2</v>
      </c>
      <c r="E11" s="7">
        <v>7</v>
      </c>
      <c r="F11" s="7">
        <v>5</v>
      </c>
      <c r="G11" s="8">
        <f t="shared" si="1"/>
        <v>2</v>
      </c>
      <c r="H11" s="7">
        <v>2</v>
      </c>
      <c r="I11" s="9" t="str">
        <f t="shared" si="0"/>
        <v>Realizar Compra</v>
      </c>
      <c r="J11" s="30">
        <v>4.5</v>
      </c>
      <c r="K11" s="30">
        <v>6</v>
      </c>
      <c r="L11" s="30">
        <f t="shared" si="2"/>
        <v>30</v>
      </c>
      <c r="M11" s="30">
        <f t="shared" si="3"/>
        <v>7.5</v>
      </c>
    </row>
    <row r="12" spans="1:17" ht="18.75" thickBot="1" x14ac:dyDescent="0.4">
      <c r="A12" s="5">
        <v>44779</v>
      </c>
      <c r="B12" s="6" t="s">
        <v>19</v>
      </c>
      <c r="C12" s="7" t="s">
        <v>16</v>
      </c>
      <c r="D12" s="7" t="s">
        <v>2</v>
      </c>
      <c r="E12" s="7">
        <v>60</v>
      </c>
      <c r="F12" s="7">
        <v>20</v>
      </c>
      <c r="G12" s="8">
        <f t="shared" si="1"/>
        <v>40</v>
      </c>
      <c r="H12" s="7">
        <v>30</v>
      </c>
      <c r="I12" s="6" t="str">
        <f t="shared" si="0"/>
        <v>Stock Normal</v>
      </c>
      <c r="J12" s="30">
        <v>1.25</v>
      </c>
      <c r="K12" s="30">
        <v>2.75</v>
      </c>
      <c r="L12" s="30">
        <f t="shared" si="2"/>
        <v>55</v>
      </c>
      <c r="M12" s="30">
        <f t="shared" si="3"/>
        <v>30</v>
      </c>
    </row>
    <row r="13" spans="1:17" ht="18.75" thickBot="1" x14ac:dyDescent="0.4">
      <c r="A13" s="5">
        <v>44859</v>
      </c>
      <c r="B13" s="6" t="s">
        <v>12</v>
      </c>
      <c r="C13" s="7" t="s">
        <v>13</v>
      </c>
      <c r="D13" s="7" t="s">
        <v>2</v>
      </c>
      <c r="E13" s="7">
        <v>70</v>
      </c>
      <c r="F13" s="7">
        <v>50</v>
      </c>
      <c r="G13" s="8">
        <f t="shared" si="1"/>
        <v>20</v>
      </c>
      <c r="H13" s="7">
        <v>20</v>
      </c>
      <c r="I13" s="6" t="str">
        <f t="shared" ref="I13:I20" si="4">IF(G13&lt;=H13,"Realizar Compra",IF(G13&gt;H13,"Stock Normal"))</f>
        <v>Realizar Compra</v>
      </c>
      <c r="J13" s="30">
        <v>3.5</v>
      </c>
      <c r="K13" s="30">
        <v>5</v>
      </c>
      <c r="L13" s="30">
        <f>K13*F13</f>
        <v>250</v>
      </c>
      <c r="M13" s="30">
        <f>L13-J13*F13</f>
        <v>75</v>
      </c>
    </row>
    <row r="14" spans="1:17" ht="18.75" thickBot="1" x14ac:dyDescent="0.4">
      <c r="A14" s="5">
        <v>44878</v>
      </c>
      <c r="B14" s="6" t="s">
        <v>20</v>
      </c>
      <c r="C14" s="7" t="s">
        <v>16</v>
      </c>
      <c r="D14" s="7" t="s">
        <v>2</v>
      </c>
      <c r="E14" s="7">
        <v>25</v>
      </c>
      <c r="F14" s="7">
        <v>2</v>
      </c>
      <c r="G14" s="8">
        <f t="shared" si="1"/>
        <v>23</v>
      </c>
      <c r="H14" s="7">
        <v>15</v>
      </c>
      <c r="I14" s="6" t="str">
        <f t="shared" si="4"/>
        <v>Stock Normal</v>
      </c>
      <c r="J14" s="30">
        <v>1.85</v>
      </c>
      <c r="K14" s="30">
        <v>3.75</v>
      </c>
      <c r="L14" s="30">
        <f t="shared" si="2"/>
        <v>7.5</v>
      </c>
      <c r="M14" s="30">
        <f t="shared" si="3"/>
        <v>3.8</v>
      </c>
    </row>
    <row r="15" spans="1:17" ht="18.75" thickBot="1" x14ac:dyDescent="0.4">
      <c r="A15" s="5">
        <v>44878</v>
      </c>
      <c r="B15" s="6" t="s">
        <v>21</v>
      </c>
      <c r="C15" s="7" t="s">
        <v>16</v>
      </c>
      <c r="D15" s="7" t="s">
        <v>2</v>
      </c>
      <c r="E15" s="7">
        <v>15</v>
      </c>
      <c r="F15" s="7">
        <v>3</v>
      </c>
      <c r="G15" s="8">
        <f t="shared" ref="G15:G20" si="5">E15-F15</f>
        <v>12</v>
      </c>
      <c r="H15" s="7">
        <v>15</v>
      </c>
      <c r="I15" s="6" t="str">
        <f t="shared" si="4"/>
        <v>Realizar Compra</v>
      </c>
      <c r="J15" s="30">
        <v>2.2999999999999998</v>
      </c>
      <c r="K15" s="30">
        <v>5</v>
      </c>
      <c r="L15" s="30">
        <f t="shared" si="2"/>
        <v>15</v>
      </c>
      <c r="M15" s="30">
        <f t="shared" si="3"/>
        <v>8.1000000000000014</v>
      </c>
    </row>
    <row r="16" spans="1:17" ht="18.75" thickBot="1" x14ac:dyDescent="0.4">
      <c r="A16" s="5">
        <v>44878</v>
      </c>
      <c r="B16" s="6" t="s">
        <v>22</v>
      </c>
      <c r="C16" s="7" t="s">
        <v>16</v>
      </c>
      <c r="D16" s="7" t="s">
        <v>2</v>
      </c>
      <c r="E16" s="7">
        <v>25</v>
      </c>
      <c r="F16" s="7">
        <v>2</v>
      </c>
      <c r="G16" s="8">
        <f t="shared" si="5"/>
        <v>23</v>
      </c>
      <c r="H16" s="7">
        <v>20</v>
      </c>
      <c r="I16" s="6" t="str">
        <f t="shared" si="4"/>
        <v>Stock Normal</v>
      </c>
      <c r="J16" s="30">
        <v>1.75</v>
      </c>
      <c r="K16" s="30">
        <v>3.5</v>
      </c>
      <c r="L16" s="30">
        <f t="shared" si="2"/>
        <v>7</v>
      </c>
      <c r="M16" s="30">
        <f t="shared" si="3"/>
        <v>3.5</v>
      </c>
    </row>
    <row r="17" spans="1:13" ht="18.75" thickBot="1" x14ac:dyDescent="0.4">
      <c r="A17" s="5">
        <v>44878</v>
      </c>
      <c r="B17" s="6" t="s">
        <v>23</v>
      </c>
      <c r="C17" s="7" t="s">
        <v>16</v>
      </c>
      <c r="D17" s="7" t="s">
        <v>2</v>
      </c>
      <c r="E17" s="7">
        <v>25</v>
      </c>
      <c r="F17" s="7">
        <v>2</v>
      </c>
      <c r="G17" s="8">
        <f t="shared" si="5"/>
        <v>23</v>
      </c>
      <c r="H17" s="7">
        <v>10</v>
      </c>
      <c r="I17" s="6" t="str">
        <f t="shared" si="4"/>
        <v>Stock Normal</v>
      </c>
      <c r="J17" s="30">
        <v>1.5</v>
      </c>
      <c r="K17" s="30">
        <v>3</v>
      </c>
      <c r="L17" s="30">
        <f t="shared" si="2"/>
        <v>6</v>
      </c>
      <c r="M17" s="30">
        <f t="shared" si="3"/>
        <v>3</v>
      </c>
    </row>
    <row r="18" spans="1:13" ht="18.75" thickBot="1" x14ac:dyDescent="0.4">
      <c r="A18" s="5">
        <v>44878</v>
      </c>
      <c r="B18" s="6" t="s">
        <v>24</v>
      </c>
      <c r="C18" s="7" t="s">
        <v>16</v>
      </c>
      <c r="D18" s="7" t="s">
        <v>2</v>
      </c>
      <c r="E18" s="7">
        <v>35</v>
      </c>
      <c r="F18" s="7">
        <v>2</v>
      </c>
      <c r="G18" s="8">
        <f t="shared" si="5"/>
        <v>33</v>
      </c>
      <c r="H18" s="7">
        <v>25</v>
      </c>
      <c r="I18" s="6" t="str">
        <f t="shared" si="4"/>
        <v>Stock Normal</v>
      </c>
      <c r="J18" s="30">
        <v>1</v>
      </c>
      <c r="K18" s="30">
        <v>2.5</v>
      </c>
      <c r="L18" s="30">
        <f t="shared" si="2"/>
        <v>5</v>
      </c>
      <c r="M18" s="30">
        <f t="shared" si="3"/>
        <v>3</v>
      </c>
    </row>
    <row r="19" spans="1:13" ht="18.75" thickBot="1" x14ac:dyDescent="0.4">
      <c r="A19" s="5">
        <v>44878</v>
      </c>
      <c r="B19" s="6" t="s">
        <v>12</v>
      </c>
      <c r="C19" s="7" t="s">
        <v>13</v>
      </c>
      <c r="D19" s="7" t="s">
        <v>2</v>
      </c>
      <c r="E19" s="7">
        <v>100</v>
      </c>
      <c r="F19" s="7">
        <v>10</v>
      </c>
      <c r="G19" s="8">
        <f>E19-F20</f>
        <v>95</v>
      </c>
      <c r="H19" s="7">
        <v>20</v>
      </c>
      <c r="I19" s="6" t="str">
        <f t="shared" si="4"/>
        <v>Stock Normal</v>
      </c>
      <c r="J19" s="30">
        <v>3.5</v>
      </c>
      <c r="K19" s="30">
        <v>5</v>
      </c>
      <c r="L19" s="30">
        <f>K19*F19</f>
        <v>50</v>
      </c>
      <c r="M19" s="30">
        <f>L19-J19*F19</f>
        <v>15</v>
      </c>
    </row>
    <row r="20" spans="1:13" ht="18.75" thickBot="1" x14ac:dyDescent="0.4">
      <c r="A20" s="5">
        <v>44878</v>
      </c>
      <c r="B20" s="6" t="s">
        <v>25</v>
      </c>
      <c r="C20" s="7" t="s">
        <v>13</v>
      </c>
      <c r="D20" s="7" t="s">
        <v>2</v>
      </c>
      <c r="E20" s="7">
        <v>20</v>
      </c>
      <c r="F20" s="7">
        <v>5</v>
      </c>
      <c r="G20" s="8">
        <f t="shared" si="5"/>
        <v>15</v>
      </c>
      <c r="H20" s="7">
        <v>10</v>
      </c>
      <c r="I20" s="9" t="str">
        <f t="shared" si="4"/>
        <v>Stock Normal</v>
      </c>
      <c r="J20" s="30">
        <v>4.5</v>
      </c>
      <c r="K20" s="30">
        <v>7</v>
      </c>
      <c r="L20" s="30">
        <f t="shared" si="2"/>
        <v>35</v>
      </c>
      <c r="M20" s="30">
        <f t="shared" si="3"/>
        <v>12.5</v>
      </c>
    </row>
    <row r="21" spans="1:13" ht="18.75" thickBot="1" x14ac:dyDescent="0.4">
      <c r="A21" s="19"/>
      <c r="B21" s="52" t="s">
        <v>26</v>
      </c>
      <c r="C21" s="53"/>
      <c r="D21" s="54"/>
      <c r="E21" s="20">
        <f>SUM(E7:E20)</f>
        <v>591</v>
      </c>
      <c r="F21" s="20">
        <f>SUM(F7:F20)</f>
        <v>143</v>
      </c>
      <c r="G21" s="20">
        <f>SUM(G7:G20)</f>
        <v>453</v>
      </c>
      <c r="H21" s="20"/>
      <c r="I21" s="21"/>
      <c r="J21" s="31">
        <f>SUM(J7:J20)</f>
        <v>37.150000000000006</v>
      </c>
      <c r="K21" s="32">
        <f>SUM(K7:K20)</f>
        <v>64.5</v>
      </c>
      <c r="L21" s="32">
        <f>SUM(L7:L20)</f>
        <v>639.5</v>
      </c>
      <c r="M21" s="32">
        <f t="shared" ref="M21" si="6">SUM(M7:M20)</f>
        <v>251.4</v>
      </c>
    </row>
    <row r="22" spans="1:13" ht="18" x14ac:dyDescent="0.35">
      <c r="A22" s="5">
        <v>44880</v>
      </c>
      <c r="B22" s="6" t="s">
        <v>27</v>
      </c>
      <c r="C22" s="7" t="s">
        <v>13</v>
      </c>
      <c r="D22" s="55" t="s">
        <v>11</v>
      </c>
      <c r="E22" s="7">
        <v>30</v>
      </c>
      <c r="F22" s="7">
        <v>2</v>
      </c>
      <c r="G22" s="8">
        <f t="shared" ref="G22:G27" si="7">E22-F22</f>
        <v>28</v>
      </c>
      <c r="H22" s="7">
        <v>20</v>
      </c>
      <c r="I22" s="6" t="str">
        <f t="shared" ref="I22:I28" si="8">IF(G22&lt;=H22,"Realizar Compra",IF(G22&gt;H22,"Stock Normal"))</f>
        <v>Stock Normal</v>
      </c>
      <c r="J22" s="30">
        <v>1.5</v>
      </c>
      <c r="K22" s="30">
        <v>3</v>
      </c>
      <c r="L22" s="30">
        <f t="shared" si="2"/>
        <v>6</v>
      </c>
      <c r="M22" s="30">
        <f t="shared" si="3"/>
        <v>3</v>
      </c>
    </row>
    <row r="23" spans="1:13" ht="18" x14ac:dyDescent="0.35">
      <c r="A23" s="5">
        <v>44841</v>
      </c>
      <c r="B23" s="6" t="s">
        <v>28</v>
      </c>
      <c r="C23" s="7" t="s">
        <v>29</v>
      </c>
      <c r="D23" s="56"/>
      <c r="E23" s="7">
        <v>100</v>
      </c>
      <c r="F23" s="7">
        <v>40</v>
      </c>
      <c r="G23" s="8">
        <f>E23-F21</f>
        <v>-43</v>
      </c>
      <c r="H23" s="7">
        <v>10</v>
      </c>
      <c r="I23" s="9" t="str">
        <f t="shared" si="8"/>
        <v>Realizar Compra</v>
      </c>
      <c r="J23" s="30">
        <v>1.5</v>
      </c>
      <c r="K23" s="30">
        <v>3.5</v>
      </c>
      <c r="L23" s="30">
        <f t="shared" si="2"/>
        <v>140</v>
      </c>
      <c r="M23" s="30">
        <f t="shared" si="3"/>
        <v>80</v>
      </c>
    </row>
    <row r="24" spans="1:13" ht="18" x14ac:dyDescent="0.35">
      <c r="A24" s="5">
        <v>44841</v>
      </c>
      <c r="B24" s="6" t="s">
        <v>30</v>
      </c>
      <c r="C24" s="7" t="s">
        <v>13</v>
      </c>
      <c r="D24" s="56"/>
      <c r="E24" s="7">
        <v>100</v>
      </c>
      <c r="F24" s="7">
        <v>40</v>
      </c>
      <c r="G24" s="8">
        <f>E24-F24</f>
        <v>60</v>
      </c>
      <c r="H24" s="7">
        <v>10</v>
      </c>
      <c r="I24" s="6" t="str">
        <f t="shared" si="8"/>
        <v>Stock Normal</v>
      </c>
      <c r="J24" s="30">
        <v>2</v>
      </c>
      <c r="K24" s="30">
        <v>4.75</v>
      </c>
      <c r="L24" s="30">
        <f t="shared" si="2"/>
        <v>190</v>
      </c>
      <c r="M24" s="30">
        <f t="shared" si="3"/>
        <v>110</v>
      </c>
    </row>
    <row r="25" spans="1:13" ht="18" x14ac:dyDescent="0.35">
      <c r="A25" s="5">
        <v>44841</v>
      </c>
      <c r="B25" s="6" t="s">
        <v>31</v>
      </c>
      <c r="C25" s="7" t="s">
        <v>29</v>
      </c>
      <c r="D25" s="56"/>
      <c r="E25" s="7">
        <v>100</v>
      </c>
      <c r="F25" s="7">
        <v>40</v>
      </c>
      <c r="G25" s="8">
        <f t="shared" si="7"/>
        <v>60</v>
      </c>
      <c r="H25" s="7">
        <v>20</v>
      </c>
      <c r="I25" s="6" t="str">
        <f t="shared" si="8"/>
        <v>Stock Normal</v>
      </c>
      <c r="J25" s="30">
        <v>1.5</v>
      </c>
      <c r="K25" s="30">
        <v>2.25</v>
      </c>
      <c r="L25" s="30">
        <f t="shared" si="2"/>
        <v>90</v>
      </c>
      <c r="M25" s="30">
        <f t="shared" si="3"/>
        <v>30</v>
      </c>
    </row>
    <row r="26" spans="1:13" ht="18" x14ac:dyDescent="0.35">
      <c r="A26" s="5">
        <v>44841</v>
      </c>
      <c r="B26" s="6" t="s">
        <v>32</v>
      </c>
      <c r="C26" s="7" t="s">
        <v>13</v>
      </c>
      <c r="D26" s="56"/>
      <c r="E26" s="7">
        <v>100</v>
      </c>
      <c r="F26" s="7">
        <v>40</v>
      </c>
      <c r="G26" s="8">
        <f t="shared" si="7"/>
        <v>60</v>
      </c>
      <c r="H26" s="7">
        <v>10</v>
      </c>
      <c r="I26" s="6" t="str">
        <f t="shared" si="8"/>
        <v>Stock Normal</v>
      </c>
      <c r="J26" s="30">
        <v>1.5</v>
      </c>
      <c r="K26" s="30">
        <v>2.25</v>
      </c>
      <c r="L26" s="30">
        <f t="shared" si="2"/>
        <v>90</v>
      </c>
      <c r="M26" s="30">
        <f t="shared" si="3"/>
        <v>30</v>
      </c>
    </row>
    <row r="27" spans="1:13" ht="18" x14ac:dyDescent="0.35">
      <c r="A27" s="5">
        <v>44841</v>
      </c>
      <c r="B27" s="6" t="s">
        <v>33</v>
      </c>
      <c r="C27" s="7" t="s">
        <v>13</v>
      </c>
      <c r="D27" s="56"/>
      <c r="E27" s="7">
        <v>100</v>
      </c>
      <c r="F27" s="7">
        <v>40</v>
      </c>
      <c r="G27" s="8">
        <f t="shared" si="7"/>
        <v>60</v>
      </c>
      <c r="H27" s="7">
        <v>10</v>
      </c>
      <c r="I27" s="6" t="str">
        <f t="shared" si="8"/>
        <v>Stock Normal</v>
      </c>
      <c r="J27" s="30">
        <v>2</v>
      </c>
      <c r="K27" s="30">
        <v>4.5</v>
      </c>
      <c r="L27" s="30">
        <f t="shared" si="2"/>
        <v>180</v>
      </c>
      <c r="M27" s="30">
        <f t="shared" si="3"/>
        <v>100</v>
      </c>
    </row>
    <row r="28" spans="1:13" ht="18" x14ac:dyDescent="0.35">
      <c r="A28" s="5">
        <v>44878</v>
      </c>
      <c r="B28" s="6" t="s">
        <v>34</v>
      </c>
      <c r="C28" s="7" t="s">
        <v>29</v>
      </c>
      <c r="D28" s="57"/>
      <c r="E28" s="7">
        <v>15</v>
      </c>
      <c r="F28" s="7">
        <v>2</v>
      </c>
      <c r="G28" s="8">
        <f>E28-F28</f>
        <v>13</v>
      </c>
      <c r="H28" s="7">
        <v>15</v>
      </c>
      <c r="I28" s="9" t="str">
        <f t="shared" si="8"/>
        <v>Realizar Compra</v>
      </c>
      <c r="J28" s="30">
        <v>4.25</v>
      </c>
      <c r="K28" s="30">
        <v>7</v>
      </c>
      <c r="L28" s="30">
        <f t="shared" ref="L28" si="9">K28*F28</f>
        <v>14</v>
      </c>
      <c r="M28" s="30">
        <f t="shared" ref="M28" si="10">L28-J28*F28</f>
        <v>5.5</v>
      </c>
    </row>
    <row r="29" spans="1:13" ht="18.75" thickBot="1" x14ac:dyDescent="0.4">
      <c r="A29" s="19"/>
      <c r="B29" s="52" t="s">
        <v>35</v>
      </c>
      <c r="C29" s="53"/>
      <c r="D29" s="54"/>
      <c r="E29" s="20">
        <f>SUM(E22:E28)</f>
        <v>545</v>
      </c>
      <c r="F29" s="20">
        <f>SUM(F11:F28)</f>
        <v>448</v>
      </c>
      <c r="G29" s="20">
        <f>SUM(G11:G28)</f>
        <v>977</v>
      </c>
      <c r="H29" s="20"/>
      <c r="I29" s="21"/>
      <c r="J29" s="31">
        <f>SUM(J11:J28)</f>
        <v>77.050000000000011</v>
      </c>
      <c r="K29" s="32">
        <f>SUM(K11:K28)</f>
        <v>135.25</v>
      </c>
      <c r="L29" s="32">
        <f>SUM(L15:L28)</f>
        <v>1467.5</v>
      </c>
      <c r="M29" s="32">
        <f t="shared" ref="M29" si="11">SUM(M15:M28)</f>
        <v>655</v>
      </c>
    </row>
    <row r="30" spans="1:13" ht="18" x14ac:dyDescent="0.35">
      <c r="A30" s="5">
        <v>44878</v>
      </c>
      <c r="B30" s="6" t="s">
        <v>36</v>
      </c>
      <c r="C30" s="7" t="s">
        <v>16</v>
      </c>
      <c r="D30" s="55" t="s">
        <v>4</v>
      </c>
      <c r="E30" s="7">
        <v>15</v>
      </c>
      <c r="F30" s="7">
        <v>13</v>
      </c>
      <c r="G30" s="8">
        <f>E30-F30</f>
        <v>2</v>
      </c>
      <c r="H30" s="7">
        <v>50</v>
      </c>
      <c r="I30" s="9" t="str">
        <f t="shared" ref="I30:I33" si="12">IF(G30&lt;=H30,"Realizar Compra",IF(G30&gt;H30,"Stock Normal"))</f>
        <v>Realizar Compra</v>
      </c>
      <c r="J30" s="30">
        <v>1.5</v>
      </c>
      <c r="K30" s="30">
        <v>3</v>
      </c>
      <c r="L30" s="30">
        <f t="shared" si="2"/>
        <v>39</v>
      </c>
      <c r="M30" s="30">
        <f t="shared" si="3"/>
        <v>19.5</v>
      </c>
    </row>
    <row r="31" spans="1:13" ht="18" x14ac:dyDescent="0.35">
      <c r="A31" s="5">
        <v>44878</v>
      </c>
      <c r="B31" s="6" t="s">
        <v>37</v>
      </c>
      <c r="C31" s="7" t="s">
        <v>16</v>
      </c>
      <c r="D31" s="56"/>
      <c r="E31" s="7">
        <v>35</v>
      </c>
      <c r="F31" s="7">
        <v>3</v>
      </c>
      <c r="G31" s="8">
        <f t="shared" ref="G31" si="13">E31-F31</f>
        <v>32</v>
      </c>
      <c r="H31" s="7">
        <v>30</v>
      </c>
      <c r="I31" s="46" t="str">
        <f t="shared" si="12"/>
        <v>Stock Normal</v>
      </c>
      <c r="J31" s="30">
        <v>0.5</v>
      </c>
      <c r="K31" s="30">
        <v>1</v>
      </c>
      <c r="L31" s="30">
        <f t="shared" si="2"/>
        <v>3</v>
      </c>
      <c r="M31" s="30">
        <f t="shared" si="3"/>
        <v>1.5</v>
      </c>
    </row>
    <row r="32" spans="1:13" ht="18" x14ac:dyDescent="0.35">
      <c r="A32" s="5">
        <v>44835</v>
      </c>
      <c r="B32" s="6" t="s">
        <v>38</v>
      </c>
      <c r="C32" s="7" t="s">
        <v>16</v>
      </c>
      <c r="D32" s="56"/>
      <c r="E32" s="7">
        <v>15</v>
      </c>
      <c r="F32" s="7">
        <v>14</v>
      </c>
      <c r="G32" s="8">
        <f>E32-F32</f>
        <v>1</v>
      </c>
      <c r="H32" s="7">
        <v>50</v>
      </c>
      <c r="I32" s="9" t="str">
        <f t="shared" si="12"/>
        <v>Realizar Compra</v>
      </c>
      <c r="J32" s="30">
        <v>0.25</v>
      </c>
      <c r="K32" s="30">
        <v>0.75</v>
      </c>
      <c r="L32" s="30">
        <f t="shared" si="2"/>
        <v>10.5</v>
      </c>
      <c r="M32" s="30">
        <f t="shared" si="3"/>
        <v>7</v>
      </c>
    </row>
    <row r="33" spans="1:13" ht="18" x14ac:dyDescent="0.35">
      <c r="A33" s="5">
        <v>44835</v>
      </c>
      <c r="B33" s="6" t="s">
        <v>39</v>
      </c>
      <c r="C33" s="7" t="s">
        <v>40</v>
      </c>
      <c r="D33" s="57"/>
      <c r="E33" s="7">
        <v>15</v>
      </c>
      <c r="F33" s="7">
        <v>11</v>
      </c>
      <c r="G33" s="8">
        <f>E33-F33</f>
        <v>4</v>
      </c>
      <c r="H33" s="7">
        <v>20</v>
      </c>
      <c r="I33" s="9" t="str">
        <f t="shared" si="12"/>
        <v>Realizar Compra</v>
      </c>
      <c r="J33" s="30">
        <v>1.25</v>
      </c>
      <c r="K33" s="30">
        <v>2.25</v>
      </c>
      <c r="L33" s="30">
        <f t="shared" si="2"/>
        <v>24.75</v>
      </c>
      <c r="M33" s="30">
        <f t="shared" si="3"/>
        <v>11</v>
      </c>
    </row>
    <row r="34" spans="1:13" ht="18.75" thickBot="1" x14ac:dyDescent="0.4">
      <c r="A34" s="19"/>
      <c r="B34" s="52" t="s">
        <v>41</v>
      </c>
      <c r="C34" s="53"/>
      <c r="D34" s="54"/>
      <c r="E34" s="20">
        <f>SUM(E30:E33)</f>
        <v>80</v>
      </c>
      <c r="F34" s="20">
        <f>SUM(F30:F33)</f>
        <v>41</v>
      </c>
      <c r="G34" s="20">
        <f>SUM(G9:G33)</f>
        <v>2037</v>
      </c>
      <c r="H34" s="20"/>
      <c r="I34" s="21"/>
      <c r="J34" s="31">
        <f>SUM(J30:J33)</f>
        <v>3.5</v>
      </c>
      <c r="K34" s="32">
        <f>SUM(K30:K33)</f>
        <v>7</v>
      </c>
      <c r="L34" s="32">
        <f>SUM(L19:L33)</f>
        <v>2979.25</v>
      </c>
      <c r="M34" s="32">
        <f t="shared" ref="M34" si="14">SUM(M19:M33)</f>
        <v>1331.4</v>
      </c>
    </row>
    <row r="35" spans="1:13" ht="18" x14ac:dyDescent="0.35">
      <c r="A35" s="5">
        <v>44878</v>
      </c>
      <c r="B35" s="6" t="s">
        <v>42</v>
      </c>
      <c r="C35" s="7" t="s">
        <v>16</v>
      </c>
      <c r="D35" s="55" t="s">
        <v>3</v>
      </c>
      <c r="E35" s="7">
        <v>20</v>
      </c>
      <c r="F35" s="7">
        <v>3</v>
      </c>
      <c r="G35" s="8">
        <f>E35-F35</f>
        <v>17</v>
      </c>
      <c r="H35" s="7">
        <v>15</v>
      </c>
      <c r="I35" s="6" t="str">
        <f t="shared" ref="I35:I36" si="15">IF(G35&lt;=H35,"Realizar Compra",IF(G35&gt;H35,"Stock Normal"))</f>
        <v>Stock Normal</v>
      </c>
      <c r="J35" s="30">
        <v>2.5</v>
      </c>
      <c r="K35" s="30">
        <v>5</v>
      </c>
      <c r="L35" s="30">
        <f t="shared" si="2"/>
        <v>15</v>
      </c>
      <c r="M35" s="30">
        <f t="shared" si="3"/>
        <v>7.5</v>
      </c>
    </row>
    <row r="36" spans="1:13" ht="18" x14ac:dyDescent="0.35">
      <c r="A36" s="5">
        <v>44843</v>
      </c>
      <c r="B36" s="6" t="s">
        <v>43</v>
      </c>
      <c r="C36" s="7" t="s">
        <v>16</v>
      </c>
      <c r="D36" s="57"/>
      <c r="E36" s="7">
        <v>50</v>
      </c>
      <c r="F36" s="7">
        <v>30</v>
      </c>
      <c r="G36" s="8">
        <f t="shared" ref="G36" si="16">E36-F36</f>
        <v>20</v>
      </c>
      <c r="H36" s="7">
        <v>15</v>
      </c>
      <c r="I36" s="6" t="str">
        <f t="shared" si="15"/>
        <v>Stock Normal</v>
      </c>
      <c r="J36" s="30">
        <v>2.25</v>
      </c>
      <c r="K36" s="30">
        <v>4</v>
      </c>
      <c r="L36" s="30">
        <f t="shared" si="2"/>
        <v>120</v>
      </c>
      <c r="M36" s="30">
        <f t="shared" si="3"/>
        <v>52.5</v>
      </c>
    </row>
    <row r="37" spans="1:13" ht="18" x14ac:dyDescent="0.35">
      <c r="A37" s="22"/>
      <c r="B37" s="47" t="s">
        <v>44</v>
      </c>
      <c r="C37" s="48"/>
      <c r="D37" s="49"/>
      <c r="E37" s="23">
        <f>SUM(E35:E36)</f>
        <v>70</v>
      </c>
      <c r="F37" s="23">
        <f>SUM(F34:F36)</f>
        <v>74</v>
      </c>
      <c r="G37" s="23">
        <f>SUM(G12:G36)</f>
        <v>4065</v>
      </c>
      <c r="H37" s="23"/>
      <c r="I37" s="24"/>
      <c r="J37" s="33">
        <f>SUM(J34:J36)</f>
        <v>8.25</v>
      </c>
      <c r="K37" s="34">
        <f>SUM(K34:K36)</f>
        <v>16</v>
      </c>
      <c r="L37" s="34">
        <f>SUM(L22:L36)</f>
        <v>5369</v>
      </c>
      <c r="M37" s="34">
        <f t="shared" ref="M37" si="17">SUM(M22:M36)</f>
        <v>2443.9</v>
      </c>
    </row>
    <row r="38" spans="1:13" ht="18" x14ac:dyDescent="0.35">
      <c r="A38" s="10"/>
      <c r="B38" s="11"/>
      <c r="C38" s="11"/>
      <c r="D38" s="11"/>
      <c r="E38" s="12"/>
      <c r="F38" s="12"/>
      <c r="G38" s="12"/>
      <c r="H38" s="12"/>
      <c r="I38" s="13"/>
      <c r="J38" s="35"/>
      <c r="K38" s="36"/>
      <c r="L38" s="36"/>
      <c r="M38" s="36"/>
    </row>
    <row r="39" spans="1:13" ht="18.75" thickBot="1" x14ac:dyDescent="0.4">
      <c r="A39" s="14"/>
      <c r="B39" s="50" t="s">
        <v>45</v>
      </c>
      <c r="C39" s="51"/>
      <c r="D39" s="51"/>
      <c r="E39" s="25">
        <f>SUM(E21,E34,E37)</f>
        <v>741</v>
      </c>
      <c r="F39" s="25">
        <f>SUM(F21,F34,F37)</f>
        <v>258</v>
      </c>
      <c r="G39" s="25">
        <f>SUM(G21,G34,G37)</f>
        <v>6555</v>
      </c>
      <c r="H39" s="26"/>
      <c r="I39" s="26"/>
      <c r="J39" s="37">
        <f>SUM(J21,J34,J37)</f>
        <v>48.900000000000006</v>
      </c>
      <c r="K39" s="38">
        <f>SUM(K21,K34,K37)</f>
        <v>87.5</v>
      </c>
      <c r="L39" s="39">
        <f>SUM(L23:L37)</f>
        <v>10732</v>
      </c>
      <c r="M39" s="39">
        <f>SUM(M23:M37)</f>
        <v>4884.8</v>
      </c>
    </row>
    <row r="43" spans="1:13" ht="18" x14ac:dyDescent="0.35">
      <c r="A43" s="40"/>
      <c r="B43" s="14"/>
      <c r="C43" s="41"/>
      <c r="E43" s="41"/>
      <c r="F43" s="41"/>
      <c r="G43" s="42"/>
      <c r="H43" s="41"/>
      <c r="I43" s="14"/>
      <c r="J43" s="43"/>
      <c r="K43" s="43"/>
      <c r="L43" s="43"/>
      <c r="M43" s="43"/>
    </row>
  </sheetData>
  <mergeCells count="13">
    <mergeCell ref="O1:Q1"/>
    <mergeCell ref="O3:P3"/>
    <mergeCell ref="O4:P4"/>
    <mergeCell ref="O5:P5"/>
    <mergeCell ref="O6:P6"/>
    <mergeCell ref="B37:D37"/>
    <mergeCell ref="B39:D39"/>
    <mergeCell ref="B21:D21"/>
    <mergeCell ref="D22:D28"/>
    <mergeCell ref="B29:D29"/>
    <mergeCell ref="D30:D33"/>
    <mergeCell ref="B34:D34"/>
    <mergeCell ref="D35:D36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CEFE6-642B-452F-9DBE-19D461CC8839}">
  <dimension ref="B1:G19"/>
  <sheetViews>
    <sheetView topLeftCell="B1" zoomScale="200" zoomScaleNormal="200" workbookViewId="0">
      <selection activeCell="C3" sqref="C3"/>
    </sheetView>
  </sheetViews>
  <sheetFormatPr baseColWidth="10" defaultRowHeight="15" x14ac:dyDescent="0.25"/>
  <sheetData>
    <row r="1" spans="2:7" x14ac:dyDescent="0.25">
      <c r="C1" s="78" t="s">
        <v>89</v>
      </c>
      <c r="D1" s="78"/>
      <c r="E1" s="78"/>
      <c r="F1" s="78"/>
      <c r="G1" s="78"/>
    </row>
    <row r="2" spans="2:7" ht="15.75" thickBot="1" x14ac:dyDescent="0.3"/>
    <row r="3" spans="2:7" ht="15.75" thickBot="1" x14ac:dyDescent="0.3">
      <c r="C3" s="59" t="s">
        <v>79</v>
      </c>
      <c r="D3" s="60" t="s">
        <v>80</v>
      </c>
      <c r="E3" s="60" t="s">
        <v>90</v>
      </c>
      <c r="F3" s="60" t="s">
        <v>81</v>
      </c>
      <c r="G3" s="61" t="s">
        <v>82</v>
      </c>
    </row>
    <row r="4" spans="2:7" x14ac:dyDescent="0.25">
      <c r="C4" s="71" t="s">
        <v>78</v>
      </c>
      <c r="D4" s="63" t="s">
        <v>78</v>
      </c>
      <c r="E4" s="63" t="s">
        <v>78</v>
      </c>
      <c r="F4" s="63" t="s">
        <v>78</v>
      </c>
      <c r="G4" s="64" t="s">
        <v>78</v>
      </c>
    </row>
    <row r="5" spans="2:7" x14ac:dyDescent="0.25">
      <c r="C5" s="72" t="s">
        <v>78</v>
      </c>
      <c r="D5" s="62" t="s">
        <v>78</v>
      </c>
      <c r="E5" s="62" t="s">
        <v>78</v>
      </c>
      <c r="F5" s="62" t="s">
        <v>78</v>
      </c>
      <c r="G5" s="65" t="s">
        <v>78</v>
      </c>
    </row>
    <row r="6" spans="2:7" x14ac:dyDescent="0.25">
      <c r="B6" s="68" t="s">
        <v>83</v>
      </c>
      <c r="C6" s="73">
        <v>1234</v>
      </c>
      <c r="D6" s="69" t="s">
        <v>78</v>
      </c>
      <c r="E6" s="69" t="s">
        <v>78</v>
      </c>
      <c r="F6" s="69" t="s">
        <v>78</v>
      </c>
      <c r="G6" s="70" t="s">
        <v>78</v>
      </c>
    </row>
    <row r="7" spans="2:7" x14ac:dyDescent="0.25">
      <c r="C7" s="72" t="s">
        <v>78</v>
      </c>
      <c r="D7" s="62" t="s">
        <v>78</v>
      </c>
      <c r="E7" s="62" t="s">
        <v>78</v>
      </c>
      <c r="F7" s="62" t="s">
        <v>78</v>
      </c>
      <c r="G7" s="65" t="s">
        <v>78</v>
      </c>
    </row>
    <row r="8" spans="2:7" x14ac:dyDescent="0.25">
      <c r="C8" s="72" t="s">
        <v>78</v>
      </c>
      <c r="D8" s="62" t="s">
        <v>78</v>
      </c>
      <c r="E8" s="62" t="s">
        <v>78</v>
      </c>
      <c r="F8" s="62" t="s">
        <v>78</v>
      </c>
      <c r="G8" s="65" t="s">
        <v>78</v>
      </c>
    </row>
    <row r="9" spans="2:7" ht="15.75" thickBot="1" x14ac:dyDescent="0.3">
      <c r="C9" s="74" t="s">
        <v>78</v>
      </c>
      <c r="D9" s="66" t="s">
        <v>78</v>
      </c>
      <c r="E9" s="66" t="s">
        <v>78</v>
      </c>
      <c r="F9" s="66" t="s">
        <v>78</v>
      </c>
      <c r="G9" s="67" t="s">
        <v>78</v>
      </c>
    </row>
    <row r="11" spans="2:7" x14ac:dyDescent="0.25">
      <c r="C11" s="78" t="s">
        <v>6</v>
      </c>
      <c r="D11" s="78"/>
      <c r="E11" s="78"/>
      <c r="F11" s="78"/>
      <c r="G11" s="78"/>
    </row>
    <row r="12" spans="2:7" ht="15.75" thickBot="1" x14ac:dyDescent="0.3"/>
    <row r="13" spans="2:7" ht="15.75" thickBot="1" x14ac:dyDescent="0.3">
      <c r="C13" s="59" t="s">
        <v>91</v>
      </c>
      <c r="D13" s="60" t="s">
        <v>80</v>
      </c>
      <c r="E13" s="60" t="s">
        <v>92</v>
      </c>
      <c r="F13" s="60" t="s">
        <v>93</v>
      </c>
      <c r="G13" s="61"/>
    </row>
    <row r="14" spans="2:7" x14ac:dyDescent="0.25">
      <c r="C14" s="71" t="s">
        <v>78</v>
      </c>
      <c r="D14" s="63" t="s">
        <v>78</v>
      </c>
      <c r="E14" s="63" t="s">
        <v>78</v>
      </c>
      <c r="F14" s="63" t="s">
        <v>78</v>
      </c>
      <c r="G14" s="64" t="s">
        <v>78</v>
      </c>
    </row>
    <row r="15" spans="2:7" x14ac:dyDescent="0.25">
      <c r="C15" s="72" t="s">
        <v>78</v>
      </c>
      <c r="D15" s="62" t="s">
        <v>78</v>
      </c>
      <c r="E15" s="62" t="s">
        <v>78</v>
      </c>
      <c r="F15" s="62" t="s">
        <v>78</v>
      </c>
      <c r="G15" s="65" t="s">
        <v>78</v>
      </c>
    </row>
    <row r="16" spans="2:7" x14ac:dyDescent="0.25">
      <c r="B16" s="68" t="s">
        <v>83</v>
      </c>
      <c r="C16" s="73">
        <v>1234</v>
      </c>
      <c r="D16" s="69" t="s">
        <v>78</v>
      </c>
      <c r="E16" s="69" t="s">
        <v>78</v>
      </c>
      <c r="F16" s="69" t="s">
        <v>78</v>
      </c>
      <c r="G16" s="70" t="s">
        <v>78</v>
      </c>
    </row>
    <row r="17" spans="3:7" x14ac:dyDescent="0.25">
      <c r="C17" s="72" t="s">
        <v>78</v>
      </c>
      <c r="D17" s="62" t="s">
        <v>78</v>
      </c>
      <c r="E17" s="62" t="s">
        <v>78</v>
      </c>
      <c r="F17" s="62" t="s">
        <v>78</v>
      </c>
      <c r="G17" s="65" t="s">
        <v>78</v>
      </c>
    </row>
    <row r="18" spans="3:7" x14ac:dyDescent="0.25">
      <c r="C18" s="72" t="s">
        <v>78</v>
      </c>
      <c r="D18" s="62" t="s">
        <v>78</v>
      </c>
      <c r="E18" s="62" t="s">
        <v>78</v>
      </c>
      <c r="F18" s="62" t="s">
        <v>78</v>
      </c>
      <c r="G18" s="65" t="s">
        <v>78</v>
      </c>
    </row>
    <row r="19" spans="3:7" ht="15.75" thickBot="1" x14ac:dyDescent="0.3">
      <c r="C19" s="74" t="s">
        <v>78</v>
      </c>
      <c r="D19" s="66" t="s">
        <v>78</v>
      </c>
      <c r="E19" s="66" t="s">
        <v>78</v>
      </c>
      <c r="F19" s="66" t="s">
        <v>78</v>
      </c>
      <c r="G19" s="67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CCC56-36B7-4ACB-9B81-325E71099216}">
  <dimension ref="B1:H31"/>
  <sheetViews>
    <sheetView showGridLines="0" tabSelected="1" zoomScale="140" zoomScaleNormal="140" workbookViewId="0">
      <selection activeCell="D6" sqref="D6"/>
    </sheetView>
  </sheetViews>
  <sheetFormatPr baseColWidth="10" defaultColWidth="9.140625" defaultRowHeight="15" x14ac:dyDescent="0.25"/>
  <cols>
    <col min="1" max="1" width="5.28515625" customWidth="1"/>
    <col min="2" max="2" width="18.7109375" customWidth="1"/>
    <col min="3" max="3" width="22.5703125" bestFit="1" customWidth="1"/>
    <col min="4" max="4" width="19.7109375" bestFit="1" customWidth="1"/>
    <col min="5" max="5" width="18.140625" customWidth="1"/>
    <col min="6" max="6" width="18.5703125" style="1" bestFit="1" customWidth="1"/>
    <col min="8" max="8" width="11.7109375" bestFit="1" customWidth="1"/>
  </cols>
  <sheetData>
    <row r="1" spans="2:8" s="15" customFormat="1" ht="60" customHeight="1" x14ac:dyDescent="0.25">
      <c r="E1" s="16" t="s">
        <v>46</v>
      </c>
      <c r="F1" s="27"/>
    </row>
    <row r="2" spans="2:8" s="28" customFormat="1" ht="6" customHeight="1" x14ac:dyDescent="0.25">
      <c r="F2" s="29"/>
    </row>
    <row r="4" spans="2:8" ht="18" customHeight="1" thickBot="1" x14ac:dyDescent="0.3">
      <c r="B4" s="101" t="s">
        <v>5</v>
      </c>
      <c r="C4" s="101" t="s">
        <v>47</v>
      </c>
      <c r="D4" s="101" t="s">
        <v>48</v>
      </c>
      <c r="E4" s="101" t="s">
        <v>49</v>
      </c>
      <c r="F4" s="101" t="s">
        <v>50</v>
      </c>
    </row>
    <row r="5" spans="2:8" ht="18" customHeight="1" x14ac:dyDescent="0.25">
      <c r="B5" s="91" t="s">
        <v>12</v>
      </c>
      <c r="C5" s="92" t="s">
        <v>13</v>
      </c>
      <c r="D5" s="93">
        <v>20</v>
      </c>
      <c r="E5" s="94">
        <v>3</v>
      </c>
      <c r="F5" s="95">
        <v>5</v>
      </c>
      <c r="G5" s="3"/>
      <c r="H5" s="106"/>
    </row>
    <row r="6" spans="2:8" ht="18" customHeight="1" x14ac:dyDescent="0.25">
      <c r="B6" s="96" t="s">
        <v>27</v>
      </c>
      <c r="C6" s="97" t="s">
        <v>13</v>
      </c>
      <c r="D6" s="98">
        <v>20</v>
      </c>
      <c r="E6" s="99">
        <v>1.5</v>
      </c>
      <c r="F6" s="100">
        <v>3</v>
      </c>
      <c r="H6" s="106"/>
    </row>
    <row r="7" spans="2:8" ht="18" customHeight="1" x14ac:dyDescent="0.25">
      <c r="B7" s="96" t="s">
        <v>28</v>
      </c>
      <c r="C7" s="97" t="s">
        <v>29</v>
      </c>
      <c r="D7" s="98">
        <v>10</v>
      </c>
      <c r="E7" s="99">
        <v>1.5</v>
      </c>
      <c r="F7" s="100">
        <v>3.5</v>
      </c>
      <c r="H7" s="106"/>
    </row>
    <row r="8" spans="2:8" ht="18" customHeight="1" x14ac:dyDescent="0.25">
      <c r="B8" s="96" t="s">
        <v>30</v>
      </c>
      <c r="C8" s="97" t="s">
        <v>13</v>
      </c>
      <c r="D8" s="98">
        <v>10</v>
      </c>
      <c r="E8" s="99">
        <v>2</v>
      </c>
      <c r="F8" s="100">
        <v>4.75</v>
      </c>
      <c r="H8" s="106"/>
    </row>
    <row r="9" spans="2:8" ht="18" customHeight="1" x14ac:dyDescent="0.25">
      <c r="B9" s="96" t="s">
        <v>31</v>
      </c>
      <c r="C9" s="97" t="s">
        <v>29</v>
      </c>
      <c r="D9" s="98">
        <v>20</v>
      </c>
      <c r="E9" s="99">
        <v>1.5</v>
      </c>
      <c r="F9" s="100">
        <v>2.25</v>
      </c>
      <c r="H9" s="106"/>
    </row>
    <row r="10" spans="2:8" ht="18" customHeight="1" x14ac:dyDescent="0.25">
      <c r="B10" s="96" t="s">
        <v>32</v>
      </c>
      <c r="C10" s="97" t="s">
        <v>13</v>
      </c>
      <c r="D10" s="98">
        <v>10</v>
      </c>
      <c r="E10" s="99">
        <v>1.5</v>
      </c>
      <c r="F10" s="100">
        <v>2.25</v>
      </c>
    </row>
    <row r="11" spans="2:8" ht="18" customHeight="1" x14ac:dyDescent="0.25">
      <c r="B11" s="96" t="s">
        <v>51</v>
      </c>
      <c r="C11" s="97" t="s">
        <v>13</v>
      </c>
      <c r="D11" s="98">
        <v>10</v>
      </c>
      <c r="E11" s="99">
        <v>2</v>
      </c>
      <c r="F11" s="100">
        <v>4.5</v>
      </c>
    </row>
    <row r="12" spans="2:8" ht="18" customHeight="1" x14ac:dyDescent="0.25">
      <c r="B12" s="96" t="s">
        <v>14</v>
      </c>
      <c r="C12" s="97" t="s">
        <v>13</v>
      </c>
      <c r="D12" s="98">
        <v>10</v>
      </c>
      <c r="E12" s="99">
        <v>4.5</v>
      </c>
      <c r="F12" s="100">
        <v>7</v>
      </c>
    </row>
    <row r="13" spans="2:8" ht="18" customHeight="1" x14ac:dyDescent="0.25">
      <c r="B13" s="96" t="s">
        <v>15</v>
      </c>
      <c r="C13" s="97" t="s">
        <v>16</v>
      </c>
      <c r="D13" s="98">
        <v>25</v>
      </c>
      <c r="E13" s="99">
        <v>1</v>
      </c>
      <c r="F13" s="100">
        <v>2.5</v>
      </c>
    </row>
    <row r="14" spans="2:8" ht="18" customHeight="1" x14ac:dyDescent="0.25">
      <c r="B14" s="96" t="s">
        <v>24</v>
      </c>
      <c r="C14" s="97" t="s">
        <v>16</v>
      </c>
      <c r="D14" s="98">
        <v>25</v>
      </c>
      <c r="E14" s="99">
        <v>1</v>
      </c>
      <c r="F14" s="100">
        <v>2.5</v>
      </c>
    </row>
    <row r="15" spans="2:8" ht="18" customHeight="1" x14ac:dyDescent="0.25">
      <c r="B15" s="96" t="s">
        <v>25</v>
      </c>
      <c r="C15" s="97" t="s">
        <v>13</v>
      </c>
      <c r="D15" s="98">
        <v>10</v>
      </c>
      <c r="E15" s="99">
        <v>4.5</v>
      </c>
      <c r="F15" s="100">
        <v>7</v>
      </c>
    </row>
    <row r="16" spans="2:8" ht="18" customHeight="1" x14ac:dyDescent="0.25">
      <c r="B16" s="96" t="s">
        <v>17</v>
      </c>
      <c r="C16" s="97" t="s">
        <v>13</v>
      </c>
      <c r="D16" s="98">
        <v>10</v>
      </c>
      <c r="E16" s="99">
        <v>3.5</v>
      </c>
      <c r="F16" s="100">
        <v>6.5</v>
      </c>
    </row>
    <row r="17" spans="2:6" ht="18" customHeight="1" x14ac:dyDescent="0.25">
      <c r="B17" s="96" t="s">
        <v>18</v>
      </c>
      <c r="C17" s="97" t="s">
        <v>13</v>
      </c>
      <c r="D17" s="98">
        <v>2</v>
      </c>
      <c r="E17" s="99">
        <v>4.5</v>
      </c>
      <c r="F17" s="100">
        <v>6</v>
      </c>
    </row>
    <row r="18" spans="2:6" ht="18" customHeight="1" x14ac:dyDescent="0.25">
      <c r="B18" s="96" t="s">
        <v>19</v>
      </c>
      <c r="C18" s="97" t="s">
        <v>16</v>
      </c>
      <c r="D18" s="98">
        <v>30</v>
      </c>
      <c r="E18" s="99">
        <v>1.25</v>
      </c>
      <c r="F18" s="100">
        <v>2.75</v>
      </c>
    </row>
    <row r="19" spans="2:6" ht="18" customHeight="1" x14ac:dyDescent="0.25">
      <c r="B19" s="96" t="s">
        <v>52</v>
      </c>
      <c r="C19" s="97" t="s">
        <v>13</v>
      </c>
      <c r="D19" s="98">
        <v>2</v>
      </c>
      <c r="E19" s="99">
        <v>6</v>
      </c>
      <c r="F19" s="100">
        <v>8.5</v>
      </c>
    </row>
    <row r="20" spans="2:6" ht="18" customHeight="1" x14ac:dyDescent="0.25">
      <c r="B20" s="96" t="s">
        <v>43</v>
      </c>
      <c r="C20" s="97" t="s">
        <v>16</v>
      </c>
      <c r="D20" s="98">
        <v>15</v>
      </c>
      <c r="E20" s="99">
        <v>2.25</v>
      </c>
      <c r="F20" s="100">
        <v>3</v>
      </c>
    </row>
    <row r="21" spans="2:6" ht="18" customHeight="1" x14ac:dyDescent="0.25">
      <c r="B21" s="96" t="s">
        <v>36</v>
      </c>
      <c r="C21" s="97" t="s">
        <v>16</v>
      </c>
      <c r="D21" s="98">
        <v>50</v>
      </c>
      <c r="E21" s="99">
        <v>1.5</v>
      </c>
      <c r="F21" s="100">
        <v>3</v>
      </c>
    </row>
    <row r="22" spans="2:6" ht="18" customHeight="1" x14ac:dyDescent="0.25">
      <c r="B22" s="96" t="s">
        <v>42</v>
      </c>
      <c r="C22" s="97" t="s">
        <v>16</v>
      </c>
      <c r="D22" s="98">
        <v>15</v>
      </c>
      <c r="E22" s="99">
        <v>2.5</v>
      </c>
      <c r="F22" s="100">
        <v>5</v>
      </c>
    </row>
    <row r="23" spans="2:6" ht="18" customHeight="1" x14ac:dyDescent="0.25">
      <c r="B23" s="96" t="s">
        <v>34</v>
      </c>
      <c r="C23" s="97" t="s">
        <v>29</v>
      </c>
      <c r="D23" s="98">
        <v>15</v>
      </c>
      <c r="E23" s="99">
        <v>4</v>
      </c>
      <c r="F23" s="100">
        <v>7</v>
      </c>
    </row>
    <row r="24" spans="2:6" ht="18" customHeight="1" x14ac:dyDescent="0.25">
      <c r="B24" s="96" t="s">
        <v>38</v>
      </c>
      <c r="C24" s="97" t="s">
        <v>16</v>
      </c>
      <c r="D24" s="98">
        <v>50</v>
      </c>
      <c r="E24" s="99">
        <v>0.25</v>
      </c>
      <c r="F24" s="100">
        <v>0.75</v>
      </c>
    </row>
    <row r="25" spans="2:6" ht="18" customHeight="1" x14ac:dyDescent="0.25">
      <c r="B25" s="96" t="s">
        <v>39</v>
      </c>
      <c r="C25" s="97" t="s">
        <v>40</v>
      </c>
      <c r="D25" s="98">
        <v>20</v>
      </c>
      <c r="E25" s="99">
        <v>1.25</v>
      </c>
      <c r="F25" s="100">
        <v>2.25</v>
      </c>
    </row>
    <row r="26" spans="2:6" ht="18" customHeight="1" x14ac:dyDescent="0.25">
      <c r="B26" s="96" t="s">
        <v>20</v>
      </c>
      <c r="C26" s="97" t="s">
        <v>16</v>
      </c>
      <c r="D26" s="98">
        <v>15</v>
      </c>
      <c r="E26" s="99">
        <v>1.85</v>
      </c>
      <c r="F26" s="100">
        <v>3.75</v>
      </c>
    </row>
    <row r="27" spans="2:6" ht="18" customHeight="1" x14ac:dyDescent="0.25">
      <c r="B27" s="96" t="s">
        <v>21</v>
      </c>
      <c r="C27" s="97" t="s">
        <v>16</v>
      </c>
      <c r="D27" s="98">
        <v>15</v>
      </c>
      <c r="E27" s="99">
        <v>2.2999999999999998</v>
      </c>
      <c r="F27" s="100">
        <v>5</v>
      </c>
    </row>
    <row r="28" spans="2:6" ht="18" customHeight="1" x14ac:dyDescent="0.25">
      <c r="B28" s="96" t="s">
        <v>22</v>
      </c>
      <c r="C28" s="97" t="s">
        <v>16</v>
      </c>
      <c r="D28" s="98">
        <v>20</v>
      </c>
      <c r="E28" s="99">
        <v>1.75</v>
      </c>
      <c r="F28" s="100">
        <v>3.5</v>
      </c>
    </row>
    <row r="29" spans="2:6" ht="18" customHeight="1" x14ac:dyDescent="0.25">
      <c r="B29" s="96" t="s">
        <v>23</v>
      </c>
      <c r="C29" s="97" t="s">
        <v>16</v>
      </c>
      <c r="D29" s="98">
        <v>10</v>
      </c>
      <c r="E29" s="99">
        <v>1.5</v>
      </c>
      <c r="F29" s="100">
        <v>3</v>
      </c>
    </row>
    <row r="30" spans="2:6" ht="18" customHeight="1" x14ac:dyDescent="0.25">
      <c r="B30" s="96" t="s">
        <v>37</v>
      </c>
      <c r="C30" s="97" t="s">
        <v>16</v>
      </c>
      <c r="D30" s="98">
        <v>30</v>
      </c>
      <c r="E30" s="99">
        <v>0.5</v>
      </c>
      <c r="F30" s="100">
        <v>1</v>
      </c>
    </row>
    <row r="31" spans="2:6" ht="18" customHeight="1" x14ac:dyDescent="0.25">
      <c r="B31" s="102" t="s">
        <v>53</v>
      </c>
      <c r="C31" s="103" t="s">
        <v>29</v>
      </c>
      <c r="D31" s="103">
        <v>10</v>
      </c>
      <c r="E31" s="104">
        <v>0.1</v>
      </c>
      <c r="F31" s="105">
        <v>0.75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A3A1B-7859-43EA-97D0-F19D9DFDF7BB}">
  <dimension ref="B1:H9"/>
  <sheetViews>
    <sheetView showGridLines="0" zoomScale="140" zoomScaleNormal="140" workbookViewId="0">
      <selection activeCell="D7" sqref="D7"/>
    </sheetView>
  </sheetViews>
  <sheetFormatPr baseColWidth="10" defaultColWidth="9.140625" defaultRowHeight="15" x14ac:dyDescent="0.25"/>
  <cols>
    <col min="1" max="1" width="5.28515625" customWidth="1"/>
    <col min="2" max="2" width="19.85546875" customWidth="1"/>
    <col min="3" max="3" width="16.85546875" bestFit="1" customWidth="1"/>
    <col min="4" max="4" width="14.28515625" bestFit="1" customWidth="1"/>
    <col min="5" max="5" width="31.85546875" customWidth="1"/>
  </cols>
  <sheetData>
    <row r="1" spans="2:8" s="15" customFormat="1" ht="60" customHeight="1" x14ac:dyDescent="0.25">
      <c r="E1" s="16" t="s">
        <v>54</v>
      </c>
      <c r="F1" s="27"/>
    </row>
    <row r="2" spans="2:8" s="28" customFormat="1" ht="6" customHeight="1" x14ac:dyDescent="0.25">
      <c r="F2" s="29"/>
    </row>
    <row r="5" spans="2:8" ht="15.75" thickBot="1" x14ac:dyDescent="0.3">
      <c r="B5" s="107" t="s">
        <v>55</v>
      </c>
      <c r="C5" s="107" t="s">
        <v>56</v>
      </c>
      <c r="D5" s="107" t="s">
        <v>57</v>
      </c>
      <c r="E5" s="107" t="s">
        <v>58</v>
      </c>
    </row>
    <row r="6" spans="2:8" x14ac:dyDescent="0.25">
      <c r="B6" s="87" t="s">
        <v>2</v>
      </c>
      <c r="C6" s="83" t="s">
        <v>59</v>
      </c>
      <c r="D6" s="83" t="s">
        <v>60</v>
      </c>
      <c r="E6" s="88" t="s">
        <v>61</v>
      </c>
    </row>
    <row r="7" spans="2:8" x14ac:dyDescent="0.25">
      <c r="B7" s="89" t="s">
        <v>3</v>
      </c>
      <c r="C7" s="80" t="s">
        <v>62</v>
      </c>
      <c r="D7" s="80" t="s">
        <v>63</v>
      </c>
      <c r="E7" s="90" t="s">
        <v>64</v>
      </c>
    </row>
    <row r="8" spans="2:8" x14ac:dyDescent="0.25">
      <c r="B8" s="89" t="s">
        <v>65</v>
      </c>
      <c r="C8" s="80" t="s">
        <v>66</v>
      </c>
      <c r="D8" s="80" t="s">
        <v>67</v>
      </c>
      <c r="E8" s="90" t="s">
        <v>68</v>
      </c>
      <c r="H8" t="s">
        <v>69</v>
      </c>
    </row>
    <row r="9" spans="2:8" x14ac:dyDescent="0.25">
      <c r="B9" s="108" t="s">
        <v>11</v>
      </c>
      <c r="C9" s="109" t="s">
        <v>70</v>
      </c>
      <c r="D9" s="109" t="s">
        <v>71</v>
      </c>
      <c r="E9" s="110" t="s">
        <v>72</v>
      </c>
    </row>
  </sheetData>
  <hyperlinks>
    <hyperlink ref="E6" r:id="rId1" display="mailto:maria@mercadoexpress.com.br" xr:uid="{BFA96C7E-CFA4-43C1-BA94-93E939CAF61B}"/>
    <hyperlink ref="E7" r:id="rId2" xr:uid="{B2F5BAB3-8645-48D1-8743-F6B02EAFE6F1}"/>
    <hyperlink ref="E8" r:id="rId3" display="mailto:eduardo@distribuídoraks.com.br" xr:uid="{1E6B527E-51F9-4124-9C35-5E328A13FBAD}"/>
  </hyperlinks>
  <pageMargins left="0.511811024" right="0.511811024" top="0.78740157499999996" bottom="0.78740157499999996" header="0.31496062000000002" footer="0.31496062000000002"/>
  <drawing r:id="rId4"/>
  <tableParts count="1"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DDA20-855E-4FED-9FAD-F203EB96D68D}">
  <dimension ref="B1:F31"/>
  <sheetViews>
    <sheetView showGridLines="0" topLeftCell="A5" zoomScale="160" zoomScaleNormal="160" workbookViewId="0">
      <selection activeCell="G11" sqref="G11"/>
    </sheetView>
  </sheetViews>
  <sheetFormatPr baseColWidth="10" defaultColWidth="9.140625" defaultRowHeight="15" x14ac:dyDescent="0.25"/>
  <cols>
    <col min="1" max="1" width="5.28515625" customWidth="1"/>
    <col min="2" max="2" width="15.85546875" style="2" customWidth="1"/>
    <col min="3" max="3" width="16.85546875" style="2" bestFit="1" customWidth="1"/>
    <col min="4" max="4" width="20.5703125" customWidth="1"/>
    <col min="5" max="5" width="21.140625" style="2" customWidth="1"/>
  </cols>
  <sheetData>
    <row r="1" spans="2:6" s="15" customFormat="1" ht="60" customHeight="1" x14ac:dyDescent="0.25">
      <c r="E1" s="16" t="s">
        <v>73</v>
      </c>
      <c r="F1" s="27"/>
    </row>
    <row r="2" spans="2:6" s="28" customFormat="1" ht="6" customHeight="1" x14ac:dyDescent="0.25">
      <c r="F2" s="29"/>
    </row>
    <row r="4" spans="2:6" x14ac:dyDescent="0.25">
      <c r="B4"/>
    </row>
    <row r="5" spans="2:6" s="4" customFormat="1" ht="15.75" thickBot="1" x14ac:dyDescent="0.3">
      <c r="B5" s="107" t="s">
        <v>74</v>
      </c>
      <c r="C5" s="107" t="s">
        <v>5</v>
      </c>
      <c r="D5" s="107" t="s">
        <v>6</v>
      </c>
      <c r="E5" s="107" t="s">
        <v>75</v>
      </c>
    </row>
    <row r="6" spans="2:6" ht="18" x14ac:dyDescent="0.35">
      <c r="B6" s="81">
        <v>44566</v>
      </c>
      <c r="C6" s="82" t="s">
        <v>12</v>
      </c>
      <c r="D6" s="83" t="s">
        <v>2</v>
      </c>
      <c r="E6" s="84">
        <v>275</v>
      </c>
    </row>
    <row r="7" spans="2:6" ht="18" x14ac:dyDescent="0.35">
      <c r="B7" s="85">
        <v>44566</v>
      </c>
      <c r="C7" s="79" t="s">
        <v>28</v>
      </c>
      <c r="D7" s="80" t="s">
        <v>11</v>
      </c>
      <c r="E7" s="86">
        <v>510</v>
      </c>
    </row>
    <row r="8" spans="2:6" ht="18" x14ac:dyDescent="0.35">
      <c r="B8" s="85">
        <v>44593</v>
      </c>
      <c r="C8" s="79" t="s">
        <v>30</v>
      </c>
      <c r="D8" s="80" t="s">
        <v>11</v>
      </c>
      <c r="E8" s="86">
        <v>550</v>
      </c>
    </row>
    <row r="9" spans="2:6" ht="18" x14ac:dyDescent="0.35">
      <c r="B9" s="85">
        <v>44594</v>
      </c>
      <c r="C9" s="79" t="s">
        <v>53</v>
      </c>
      <c r="D9" s="80" t="s">
        <v>2</v>
      </c>
      <c r="E9" s="86">
        <v>300</v>
      </c>
    </row>
    <row r="10" spans="2:6" ht="18" x14ac:dyDescent="0.35">
      <c r="B10" s="85">
        <v>44598</v>
      </c>
      <c r="C10" s="79" t="s">
        <v>12</v>
      </c>
      <c r="D10" s="80" t="s">
        <v>2</v>
      </c>
      <c r="E10" s="86">
        <v>150</v>
      </c>
    </row>
    <row r="11" spans="2:6" ht="18" x14ac:dyDescent="0.35">
      <c r="B11" s="85">
        <v>44625</v>
      </c>
      <c r="C11" s="79" t="s">
        <v>37</v>
      </c>
      <c r="D11" s="80" t="s">
        <v>65</v>
      </c>
      <c r="E11" s="86">
        <v>365</v>
      </c>
    </row>
    <row r="12" spans="2:6" ht="18" x14ac:dyDescent="0.35">
      <c r="B12" s="85">
        <v>44630</v>
      </c>
      <c r="C12" s="79" t="s">
        <v>17</v>
      </c>
      <c r="D12" s="80" t="s">
        <v>2</v>
      </c>
      <c r="E12" s="86">
        <v>200</v>
      </c>
    </row>
    <row r="13" spans="2:6" ht="18" x14ac:dyDescent="0.35">
      <c r="B13" s="85">
        <v>44635</v>
      </c>
      <c r="C13" s="79" t="s">
        <v>12</v>
      </c>
      <c r="D13" s="80" t="s">
        <v>2</v>
      </c>
      <c r="E13" s="86">
        <v>150</v>
      </c>
    </row>
    <row r="14" spans="2:6" ht="18" x14ac:dyDescent="0.35">
      <c r="B14" s="85">
        <v>44655</v>
      </c>
      <c r="C14" s="79" t="s">
        <v>39</v>
      </c>
      <c r="D14" s="80" t="s">
        <v>65</v>
      </c>
      <c r="E14" s="86">
        <v>50</v>
      </c>
    </row>
    <row r="15" spans="2:6" ht="18" x14ac:dyDescent="0.35">
      <c r="B15" s="85">
        <v>44661</v>
      </c>
      <c r="C15" s="79" t="s">
        <v>12</v>
      </c>
      <c r="D15" s="80" t="s">
        <v>2</v>
      </c>
      <c r="E15" s="86">
        <v>700</v>
      </c>
    </row>
    <row r="16" spans="2:6" ht="18" x14ac:dyDescent="0.35">
      <c r="B16" s="85">
        <v>44686</v>
      </c>
      <c r="C16" s="79" t="s">
        <v>42</v>
      </c>
      <c r="D16" s="80" t="s">
        <v>3</v>
      </c>
      <c r="E16" s="86">
        <v>65</v>
      </c>
    </row>
    <row r="17" spans="2:5" ht="18" x14ac:dyDescent="0.35">
      <c r="B17" s="85">
        <v>44691</v>
      </c>
      <c r="C17" s="79" t="s">
        <v>32</v>
      </c>
      <c r="D17" s="80" t="s">
        <v>11</v>
      </c>
      <c r="E17" s="86">
        <v>500</v>
      </c>
    </row>
    <row r="18" spans="2:5" ht="18" x14ac:dyDescent="0.35">
      <c r="B18" s="85">
        <v>44691</v>
      </c>
      <c r="C18" s="79" t="s">
        <v>12</v>
      </c>
      <c r="D18" s="80" t="s">
        <v>2</v>
      </c>
      <c r="E18" s="86">
        <v>100</v>
      </c>
    </row>
    <row r="19" spans="2:5" ht="18" x14ac:dyDescent="0.35">
      <c r="B19" s="85">
        <v>44714</v>
      </c>
      <c r="C19" s="79" t="s">
        <v>12</v>
      </c>
      <c r="D19" s="80" t="s">
        <v>2</v>
      </c>
      <c r="E19" s="86">
        <v>150</v>
      </c>
    </row>
    <row r="20" spans="2:5" ht="18" x14ac:dyDescent="0.35">
      <c r="B20" s="85">
        <v>44719</v>
      </c>
      <c r="C20" s="79" t="s">
        <v>25</v>
      </c>
      <c r="D20" s="80" t="s">
        <v>2</v>
      </c>
      <c r="E20" s="86">
        <v>275</v>
      </c>
    </row>
    <row r="21" spans="2:5" ht="18" x14ac:dyDescent="0.35">
      <c r="B21" s="85">
        <v>44743</v>
      </c>
      <c r="C21" s="79" t="s">
        <v>12</v>
      </c>
      <c r="D21" s="80" t="s">
        <v>2</v>
      </c>
      <c r="E21" s="86">
        <v>250</v>
      </c>
    </row>
    <row r="22" spans="2:5" ht="18" x14ac:dyDescent="0.35">
      <c r="B22" s="85">
        <v>44747</v>
      </c>
      <c r="C22" s="79" t="s">
        <v>36</v>
      </c>
      <c r="D22" s="80" t="s">
        <v>65</v>
      </c>
      <c r="E22" s="86">
        <v>200</v>
      </c>
    </row>
    <row r="23" spans="2:5" ht="18" x14ac:dyDescent="0.35">
      <c r="B23" s="85">
        <v>44783</v>
      </c>
      <c r="C23" s="79" t="s">
        <v>19</v>
      </c>
      <c r="D23" s="80" t="s">
        <v>2</v>
      </c>
      <c r="E23" s="86">
        <v>350</v>
      </c>
    </row>
    <row r="24" spans="2:5" ht="18" x14ac:dyDescent="0.35">
      <c r="B24" s="85">
        <v>44794</v>
      </c>
      <c r="C24" s="79" t="s">
        <v>43</v>
      </c>
      <c r="D24" s="80" t="s">
        <v>11</v>
      </c>
      <c r="E24" s="86">
        <v>300</v>
      </c>
    </row>
    <row r="25" spans="2:5" ht="18" x14ac:dyDescent="0.35">
      <c r="B25" s="85">
        <v>44804</v>
      </c>
      <c r="C25" s="79" t="s">
        <v>12</v>
      </c>
      <c r="D25" s="80" t="s">
        <v>2</v>
      </c>
      <c r="E25" s="86">
        <v>225</v>
      </c>
    </row>
    <row r="26" spans="2:5" ht="18" x14ac:dyDescent="0.35">
      <c r="B26" s="85">
        <v>44806</v>
      </c>
      <c r="C26" s="79" t="s">
        <v>37</v>
      </c>
      <c r="D26" s="80" t="s">
        <v>65</v>
      </c>
      <c r="E26" s="86">
        <v>250</v>
      </c>
    </row>
    <row r="27" spans="2:5" ht="18" x14ac:dyDescent="0.35">
      <c r="B27" s="85">
        <v>44821</v>
      </c>
      <c r="C27" s="79" t="s">
        <v>34</v>
      </c>
      <c r="D27" s="80" t="s">
        <v>3</v>
      </c>
      <c r="E27" s="86">
        <v>450</v>
      </c>
    </row>
    <row r="28" spans="2:5" ht="18" x14ac:dyDescent="0.35">
      <c r="B28" s="85">
        <v>44834</v>
      </c>
      <c r="C28" s="79" t="s">
        <v>12</v>
      </c>
      <c r="D28" s="80" t="s">
        <v>2</v>
      </c>
      <c r="E28" s="86">
        <v>75</v>
      </c>
    </row>
    <row r="29" spans="2:5" ht="18" x14ac:dyDescent="0.35">
      <c r="B29" s="85">
        <v>44854</v>
      </c>
      <c r="C29" s="79" t="s">
        <v>12</v>
      </c>
      <c r="D29" s="80" t="s">
        <v>2</v>
      </c>
      <c r="E29" s="86">
        <v>225</v>
      </c>
    </row>
    <row r="30" spans="2:5" ht="18" x14ac:dyDescent="0.35">
      <c r="B30" s="85">
        <v>44874</v>
      </c>
      <c r="C30" s="79" t="s">
        <v>38</v>
      </c>
      <c r="D30" s="80" t="s">
        <v>65</v>
      </c>
      <c r="E30" s="86">
        <v>150</v>
      </c>
    </row>
    <row r="31" spans="2:5" ht="18" x14ac:dyDescent="0.35">
      <c r="B31" s="111">
        <v>44883</v>
      </c>
      <c r="C31" s="112" t="s">
        <v>39</v>
      </c>
      <c r="D31" s="109" t="s">
        <v>65</v>
      </c>
      <c r="E31" s="113">
        <v>100</v>
      </c>
    </row>
  </sheetData>
  <dataValidations count="1">
    <dataValidation type="list" allowBlank="1" showInputMessage="1" showErrorMessage="1" sqref="C6:C31" xr:uid="{A17B8200-7772-46F7-9F81-1DC46E6D64C4}">
      <formula1>Lista_Produtos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AE41A-892F-4677-8FC0-DD6D99AB3FB4}">
  <dimension ref="B1:F32"/>
  <sheetViews>
    <sheetView showGridLines="0" zoomScale="180" zoomScaleNormal="180" workbookViewId="0">
      <selection activeCell="F6" sqref="F6"/>
    </sheetView>
  </sheetViews>
  <sheetFormatPr baseColWidth="10" defaultColWidth="9.140625" defaultRowHeight="15" x14ac:dyDescent="0.25"/>
  <cols>
    <col min="1" max="1" width="5.28515625" customWidth="1"/>
    <col min="2" max="2" width="15.28515625" customWidth="1"/>
    <col min="3" max="3" width="20.85546875" customWidth="1"/>
    <col min="4" max="4" width="20.7109375" bestFit="1" customWidth="1"/>
  </cols>
  <sheetData>
    <row r="1" spans="2:6" s="15" customFormat="1" ht="60" customHeight="1" x14ac:dyDescent="0.25">
      <c r="E1" s="16" t="s">
        <v>76</v>
      </c>
      <c r="F1" s="27"/>
    </row>
    <row r="2" spans="2:6" s="28" customFormat="1" ht="6" customHeight="1" x14ac:dyDescent="0.25">
      <c r="F2" s="29"/>
    </row>
    <row r="4" spans="2:6" ht="15.75" thickBot="1" x14ac:dyDescent="0.3">
      <c r="B4" s="118" t="s">
        <v>74</v>
      </c>
      <c r="C4" s="118" t="s">
        <v>5</v>
      </c>
      <c r="D4" s="119" t="s">
        <v>77</v>
      </c>
    </row>
    <row r="5" spans="2:6" ht="18" x14ac:dyDescent="0.35">
      <c r="B5" s="114">
        <v>44566</v>
      </c>
      <c r="C5" s="44" t="s">
        <v>28</v>
      </c>
      <c r="D5" s="116">
        <v>150</v>
      </c>
    </row>
    <row r="6" spans="2:6" ht="18" x14ac:dyDescent="0.35">
      <c r="B6" s="115">
        <v>44567</v>
      </c>
      <c r="C6" s="45" t="s">
        <v>12</v>
      </c>
      <c r="D6" s="117">
        <v>200</v>
      </c>
    </row>
    <row r="7" spans="2:6" ht="18" x14ac:dyDescent="0.35">
      <c r="B7" s="115">
        <v>44597</v>
      </c>
      <c r="C7" s="45" t="s">
        <v>30</v>
      </c>
      <c r="D7" s="117">
        <v>325</v>
      </c>
    </row>
    <row r="8" spans="2:6" ht="18" x14ac:dyDescent="0.35">
      <c r="B8" s="115">
        <v>44598</v>
      </c>
      <c r="C8" s="45" t="s">
        <v>53</v>
      </c>
      <c r="D8" s="117">
        <v>275</v>
      </c>
    </row>
    <row r="9" spans="2:6" ht="18" x14ac:dyDescent="0.35">
      <c r="B9" s="115">
        <v>44626</v>
      </c>
      <c r="C9" s="45" t="s">
        <v>37</v>
      </c>
      <c r="D9" s="117">
        <v>287</v>
      </c>
    </row>
    <row r="10" spans="2:6" ht="18" x14ac:dyDescent="0.35">
      <c r="B10" s="115">
        <v>44630</v>
      </c>
      <c r="C10" s="45" t="s">
        <v>12</v>
      </c>
      <c r="D10" s="117">
        <v>100</v>
      </c>
    </row>
    <row r="11" spans="2:6" ht="18" x14ac:dyDescent="0.35">
      <c r="B11" s="115">
        <v>44659</v>
      </c>
      <c r="C11" s="45" t="s">
        <v>28</v>
      </c>
      <c r="D11" s="117">
        <v>100</v>
      </c>
    </row>
    <row r="12" spans="2:6" ht="18" x14ac:dyDescent="0.35">
      <c r="B12" s="115">
        <v>44663</v>
      </c>
      <c r="C12" s="45" t="s">
        <v>12</v>
      </c>
      <c r="D12" s="117">
        <v>200</v>
      </c>
    </row>
    <row r="13" spans="2:6" ht="18" x14ac:dyDescent="0.35">
      <c r="B13" s="115">
        <v>44667</v>
      </c>
      <c r="C13" s="45" t="s">
        <v>39</v>
      </c>
      <c r="D13" s="117">
        <v>50</v>
      </c>
    </row>
    <row r="14" spans="2:6" ht="18" x14ac:dyDescent="0.35">
      <c r="B14" s="115">
        <v>44691</v>
      </c>
      <c r="C14" s="45" t="s">
        <v>28</v>
      </c>
      <c r="D14" s="117">
        <v>200</v>
      </c>
    </row>
    <row r="15" spans="2:6" ht="18" x14ac:dyDescent="0.35">
      <c r="B15" s="115">
        <v>44691</v>
      </c>
      <c r="C15" s="45" t="s">
        <v>30</v>
      </c>
      <c r="D15" s="117">
        <v>175</v>
      </c>
    </row>
    <row r="16" spans="2:6" ht="18" x14ac:dyDescent="0.35">
      <c r="B16" s="115">
        <v>44692</v>
      </c>
      <c r="C16" s="45" t="s">
        <v>42</v>
      </c>
      <c r="D16" s="117">
        <v>15</v>
      </c>
    </row>
    <row r="17" spans="2:4" ht="18" x14ac:dyDescent="0.35">
      <c r="B17" s="115">
        <v>44692</v>
      </c>
      <c r="C17" s="45" t="s">
        <v>12</v>
      </c>
      <c r="D17" s="117">
        <v>350</v>
      </c>
    </row>
    <row r="18" spans="2:4" ht="18" x14ac:dyDescent="0.35">
      <c r="B18" s="115">
        <v>44737</v>
      </c>
      <c r="C18" s="45" t="s">
        <v>25</v>
      </c>
      <c r="D18" s="117">
        <v>250</v>
      </c>
    </row>
    <row r="19" spans="2:4" ht="18" x14ac:dyDescent="0.35">
      <c r="B19" s="115">
        <v>44749</v>
      </c>
      <c r="C19" s="45" t="s">
        <v>36</v>
      </c>
      <c r="D19" s="117">
        <v>150</v>
      </c>
    </row>
    <row r="20" spans="2:4" ht="18" x14ac:dyDescent="0.35">
      <c r="B20" s="115">
        <v>44749</v>
      </c>
      <c r="C20" s="45" t="s">
        <v>12</v>
      </c>
      <c r="D20" s="117">
        <v>375</v>
      </c>
    </row>
    <row r="21" spans="2:4" ht="18" x14ac:dyDescent="0.35">
      <c r="B21" s="115">
        <v>44803</v>
      </c>
      <c r="C21" s="45" t="s">
        <v>19</v>
      </c>
      <c r="D21" s="117">
        <v>315</v>
      </c>
    </row>
    <row r="22" spans="2:4" ht="18" x14ac:dyDescent="0.35">
      <c r="B22" s="115">
        <v>44803</v>
      </c>
      <c r="C22" s="45" t="s">
        <v>43</v>
      </c>
      <c r="D22" s="117">
        <v>245</v>
      </c>
    </row>
    <row r="23" spans="2:4" ht="18" x14ac:dyDescent="0.35">
      <c r="B23" s="115">
        <v>44811</v>
      </c>
      <c r="C23" s="45" t="s">
        <v>37</v>
      </c>
      <c r="D23" s="117">
        <v>293</v>
      </c>
    </row>
    <row r="24" spans="2:4" ht="18" x14ac:dyDescent="0.35">
      <c r="B24" s="115">
        <v>44811</v>
      </c>
      <c r="C24" s="45" t="s">
        <v>12</v>
      </c>
      <c r="D24" s="117">
        <v>375</v>
      </c>
    </row>
    <row r="25" spans="2:4" ht="18" x14ac:dyDescent="0.35">
      <c r="B25" s="115">
        <v>44823</v>
      </c>
      <c r="C25" s="45" t="s">
        <v>34</v>
      </c>
      <c r="D25" s="117">
        <v>385</v>
      </c>
    </row>
    <row r="26" spans="2:4" ht="18" x14ac:dyDescent="0.35">
      <c r="B26" s="115">
        <v>44847</v>
      </c>
      <c r="C26" s="45" t="s">
        <v>42</v>
      </c>
      <c r="D26" s="117">
        <v>45</v>
      </c>
    </row>
    <row r="27" spans="2:4" ht="18" x14ac:dyDescent="0.35">
      <c r="B27" s="115">
        <v>44865</v>
      </c>
      <c r="C27" s="45" t="s">
        <v>36</v>
      </c>
      <c r="D27" s="117">
        <v>50</v>
      </c>
    </row>
    <row r="28" spans="2:4" ht="18" x14ac:dyDescent="0.35">
      <c r="B28" s="115">
        <v>44866</v>
      </c>
      <c r="C28" s="45" t="s">
        <v>12</v>
      </c>
      <c r="D28" s="117">
        <v>255</v>
      </c>
    </row>
    <row r="29" spans="2:4" ht="18" x14ac:dyDescent="0.35">
      <c r="B29" s="115">
        <v>44869</v>
      </c>
      <c r="C29" s="45" t="s">
        <v>28</v>
      </c>
      <c r="D29" s="117">
        <v>50</v>
      </c>
    </row>
    <row r="30" spans="2:4" ht="18" x14ac:dyDescent="0.35">
      <c r="B30" s="115">
        <v>44872</v>
      </c>
      <c r="C30" s="45" t="s">
        <v>12</v>
      </c>
      <c r="D30" s="117">
        <v>175</v>
      </c>
    </row>
    <row r="31" spans="2:4" ht="18" x14ac:dyDescent="0.35">
      <c r="B31" s="115">
        <v>44886</v>
      </c>
      <c r="C31" s="45" t="s">
        <v>39</v>
      </c>
      <c r="D31" s="117">
        <v>50</v>
      </c>
    </row>
    <row r="32" spans="2:4" ht="18" x14ac:dyDescent="0.35">
      <c r="B32" s="120">
        <v>44888</v>
      </c>
      <c r="C32" s="121" t="s">
        <v>12</v>
      </c>
      <c r="D32" s="122">
        <v>86</v>
      </c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6B0A36441F0D4DAD3991578DF7F2F0" ma:contentTypeVersion="15" ma:contentTypeDescription="Crie um novo documento." ma:contentTypeScope="" ma:versionID="356590f5a0d689a097ccf88dfc74651c">
  <xsd:schema xmlns:xsd="http://www.w3.org/2001/XMLSchema" xmlns:xs="http://www.w3.org/2001/XMLSchema" xmlns:p="http://schemas.microsoft.com/office/2006/metadata/properties" xmlns:ns2="4f05b7ab-9a2f-41ed-818c-74617ab702a7" xmlns:ns3="b7f85c95-9dfd-4a18-b8b1-0a9182cc4fb7" targetNamespace="http://schemas.microsoft.com/office/2006/metadata/properties" ma:root="true" ma:fieldsID="358450caccba16b195b14fe92929b549" ns2:_="" ns3:_="">
    <xsd:import namespace="4f05b7ab-9a2f-41ed-818c-74617ab702a7"/>
    <xsd:import namespace="b7f85c95-9dfd-4a18-b8b1-0a9182cc4f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5b7ab-9a2f-41ed-818c-74617ab702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efc7ddc0-9a8c-4dc4-996d-f4d816cbaa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f85c95-9dfd-4a18-b8b1-0a9182cc4fb7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dc0bbb76-aa18-45ff-9b51-618ac78a5513}" ma:internalName="TaxCatchAll" ma:showField="CatchAllData" ma:web="b7f85c95-9dfd-4a18-b8b1-0a9182cc4f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f05b7ab-9a2f-41ed-818c-74617ab702a7">
      <Terms xmlns="http://schemas.microsoft.com/office/infopath/2007/PartnerControls"/>
    </lcf76f155ced4ddcb4097134ff3c332f>
    <TaxCatchAll xmlns="b7f85c95-9dfd-4a18-b8b1-0a9182cc4fb7" xsi:nil="true"/>
  </documentManagement>
</p:properties>
</file>

<file path=customXml/itemProps1.xml><?xml version="1.0" encoding="utf-8"?>
<ds:datastoreItem xmlns:ds="http://schemas.openxmlformats.org/officeDocument/2006/customXml" ds:itemID="{F93013FB-E102-4D6E-ABBB-5EEF1B62F6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05b7ab-9a2f-41ed-818c-74617ab702a7"/>
    <ds:schemaRef ds:uri="b7f85c95-9dfd-4a18-b8b1-0a9182cc4f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1CF2D06-1FF9-49FF-8812-2D4AC65E58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D9DDA8-8D83-494B-91DD-98616E9713D8}">
  <ds:schemaRefs>
    <ds:schemaRef ds:uri="http://schemas.microsoft.com/office/2006/metadata/properties"/>
    <ds:schemaRef ds:uri="http://schemas.microsoft.com/office/infopath/2007/PartnerControls"/>
    <ds:schemaRef ds:uri="4f05b7ab-9a2f-41ed-818c-74617ab702a7"/>
    <ds:schemaRef ds:uri="b7f85c95-9dfd-4a18-b8b1-0a9182cc4fb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</vt:i4>
      </vt:variant>
    </vt:vector>
  </HeadingPairs>
  <TitlesOfParts>
    <vt:vector size="7" baseType="lpstr">
      <vt:lpstr>Stock Serenatto Café </vt:lpstr>
      <vt:lpstr>Hoja1</vt:lpstr>
      <vt:lpstr>Productos</vt:lpstr>
      <vt:lpstr>Proveedor</vt:lpstr>
      <vt:lpstr>Entradas</vt:lpstr>
      <vt:lpstr>Salidas</vt:lpstr>
      <vt:lpstr>Lista_Produtos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Okamoto</dc:creator>
  <cp:keywords/>
  <dc:description/>
  <cp:lastModifiedBy>Office Resolve Testes</cp:lastModifiedBy>
  <cp:revision/>
  <dcterms:created xsi:type="dcterms:W3CDTF">2022-11-17T13:49:56Z</dcterms:created>
  <dcterms:modified xsi:type="dcterms:W3CDTF">2023-04-21T02:14:20Z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2022-11-17T14:16:04Z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e9925f55-e63e-42cf-82e9-e2e3b4f28421</vt:lpwstr>
  </property>
  <property fmtid="{D5CDD505-2E9C-101B-9397-08002B2CF9AE}" pid="7" name="MSIP_Label_defa4170-0d19-0005-0004-bc88714345d2_ActionId">
    <vt:lpwstr>d1712c9e-5847-482d-92dd-40d44dad60d7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0x010100556B0A36441F0D4DAD3991578DF7F2F0</vt:lpwstr>
  </property>
  <property fmtid="{D5CDD505-2E9C-101B-9397-08002B2CF9AE}" pid="10" name="MediaServiceImageTags">
    <vt:lpwstr/>
  </property>
</Properties>
</file>