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1150716E-618B-4BA3-9057-BE82BBBB0CAC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</sheets>
  <definedNames>
    <definedName name="Lista_Productos">TB_Producto[Producto]</definedName>
    <definedName name="Lista_Proveedores">TB_Proveedor[Empresa]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E5" i="5"/>
  <c r="E6" i="5"/>
  <c r="F6" i="5" s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F6" i="4"/>
  <c r="G6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</calcChain>
</file>

<file path=xl/sharedStrings.xml><?xml version="1.0" encoding="utf-8"?>
<sst xmlns="http://schemas.openxmlformats.org/spreadsheetml/2006/main" count="175" uniqueCount="67">
  <si>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</si>
  <si>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</si>
  <si>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</si>
  <si>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</si>
  <si>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</si>
  <si>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</si>
  <si>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</si>
  <si>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</si>
  <si>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</si>
  <si>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</si>
  <si>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</si>
  <si>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</si>
  <si>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</si>
  <si>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</si>
  <si>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</si>
  <si>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</si>
  <si>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</si>
  <si>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</si>
  <si>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</si>
  <si>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</si>
  <si>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</si>
  <si>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</si>
  <si>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</si>
  <si>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</si>
  <si>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</si>
  <si>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</si>
  <si>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</si>
  <si>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</si>
  <si>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</si>
  <si>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</si>
  <si>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</si>
  <si>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</si>
  <si>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</si>
  <si>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</si>
  <si>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</si>
  <si>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</si>
  <si>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</si>
  <si>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</si>
  <si>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</si>
  <si>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</si>
  <si>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</si>
  <si>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</si>
  <si>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</si>
  <si>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</si>
  <si>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</si>
  <si>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</si>
  <si>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</si>
  <si>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</si>
  <si>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</si>
  <si>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</si>
  <si>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</si>
  <si>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</si>
  <si>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</si>
  <si>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</si>
  <si>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</si>
  <si>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</si>
  <si>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</si>
  <si>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</si>
  <si>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</si>
  <si>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</si>
  <si>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Registro de Entradas</t>
  </si>
  <si>
    <t>Fecha</t>
  </si>
  <si>
    <t>Cantidad Comprada</t>
  </si>
  <si>
    <t>Registro de Salidas</t>
  </si>
  <si>
    <t>Cantidad Vendida</t>
  </si>
  <si>
    <t>Precio de Compra</t>
  </si>
  <si>
    <t>Valor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</si>
</sst>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66" fontId="0" fillId="0" borderId="0" xfId="0" applyNumberFormat="1"/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14" fontId="2" fillId="4" borderId="1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4" fontId="10" fillId="0" borderId="0" xfId="0" applyNumberFormat="1" applyFont="1"/>
    <xf numFmtId="14" fontId="2" fillId="4" borderId="0" xfId="0" applyNumberFormat="1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44" fontId="10" fillId="0" borderId="0" xfId="1" applyNumberFormat="1" applyFont="1"/>
  </cellXfs>
  <cellStyles count="3">
    <cellStyle name="Hyperlink" xfId="2" xr:uid="{00000000-000B-0000-0000-000008000000}"/>
    <cellStyle name="Moneda" xfId="1" builtinId="4"/>
    <cellStyle name="Normal" xfId="0" builtinId="0"/>
  </cellStyles>
  <dxfs count="35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</dxfs>
  <tableStyles count="1" defaultTableStyle="Serenatto Café e Bistrô" defaultPivotStyle="PivotStyleLight16">
    <tableStyle name="Serenatto Café e Bistrô" pivot="0" count="8" xr9:uid="{8893930E-E468-4850-879C-C0078EFF5D52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  <tableStyleElement type="firstHeaderCell" dxfId="27"/>
    </tableStyle>
  </tableStyles>
  <colors>
    <mruColors>
      <color rgb="FF041833"/>
      <color rgb="FF072349"/>
      <color rgb="FF061D3C"/>
      <color rgb="FF061C3B"/>
      <color rgb="FF051934"/>
      <color rgb="FF082950"/>
      <color rgb="FF0A305E"/>
      <color rgb="FF0B3362"/>
      <color rgb="FF13447E"/>
      <color rgb="FF9B8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924965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841145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1159280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F31" totalsRowShown="0" headerRowDxfId="23" tableBorderDxfId="22">
  <autoFilter ref="B4:F31" xr:uid="{F0AF6394-EF65-45E1-9758-FD9D66AC3231}"/>
  <tableColumns count="5">
    <tableColumn id="1" xr3:uid="{6073F92B-A668-43CA-ACC7-070F6E4D94A5}" name="Producto" dataDxfId="21"/>
    <tableColumn id="2" xr3:uid="{0BE8200A-8342-4F01-899C-AAF566F194C5}" name="Unidad de Medida" dataDxfId="20"/>
    <tableColumn id="3" xr3:uid="{740F0444-A968-43F4-92B2-4E79007E1985}" name="Stock Mínimo" dataDxfId="19"/>
    <tableColumn id="4" xr3:uid="{9AA501E3-3C18-41ED-AE83-A9E3EF1EE871}" name="Costo Unitario" dataDxfId="18"/>
    <tableColumn id="5" xr3:uid="{0C8A8622-7DA0-492F-AB4F-AEC070DDC00F}" name="Precio Unitario" dataDxfId="17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E9" totalsRowShown="0" headerRowDxfId="10" tableBorderDxfId="9">
  <autoFilter ref="B5:E9" xr:uid="{CD00647B-4E8D-4A36-85A4-0A8755F2B8A4}"/>
  <tableColumns count="4">
    <tableColumn id="1" xr3:uid="{63B42362-8DB3-4714-BBC4-BBE73EAFEF47}" name="Empresa" dataDxfId="8"/>
    <tableColumn id="2" xr3:uid="{87ACEE19-99E4-4548-BF5A-98FFF08E81F2}" name="Teléfono" dataDxfId="7"/>
    <tableColumn id="3" xr3:uid="{FB62AD26-160C-4198-AA1D-C631BC434381}" name="Responsable" dataDxfId="6"/>
    <tableColumn id="4" xr3:uid="{0F91F07D-F0A7-4037-BC97-2040641DBE35}" name="E-mail" dataDxfId="5" dataCellStyle="Moneda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G31" totalsRowShown="0" headerRowDxfId="26" tableBorderDxfId="25">
  <autoFilter ref="B5:G31" xr:uid="{BF84F5BB-DA35-4A31-99F4-C2322915B9C4}"/>
  <tableColumns count="6">
    <tableColumn id="1" xr3:uid="{EC79F83A-7EF9-42F5-AAE8-1FD41239C9A4}" name="Fecha" dataDxfId="16"/>
    <tableColumn id="2" xr3:uid="{AED7AD57-B669-41CA-9892-80914837C295}" name="Producto" dataDxfId="15"/>
    <tableColumn id="3" xr3:uid="{5A77D640-5829-4F36-BFCC-81A04393316F}" name="Proveedor" dataDxfId="14"/>
    <tableColumn id="4" xr3:uid="{A720A641-1DB7-4DED-86E5-7FA5D65D4505}" name="Cantidad Comprada" dataDxfId="13" dataCellStyle="Moneda"/>
    <tableColumn id="5" xr3:uid="{C5ECE10D-4F4D-4DCE-AEB9-D9ED55084ED5}" name="Costo Unitario" dataDxfId="12">
      <calculatedColumnFormula>_xlfn.XLOOKUP(TB_Entradas[[#This Row],[Producto]],TB_Producto[Producto],TB_Producto[Costo Unitario],"Producto Incorrecto")</calculatedColumnFormula>
    </tableColumn>
    <tableColumn id="6" xr3:uid="{8AE61831-2119-4B18-BEA6-8D31FC81A16F}" name="Precio de Compra" dataDxfId="11">
      <calculatedColumnFormula>IFERROR(TB_Entradas[[#This Row],[Cantidad Comprada]]*TB_Entradas[[#This Row],[Costo Unitario]],"Producto Incorrecto")</calculatedColumnFormula>
    </tableColumn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F32" totalsRowShown="0" tableBorderDxfId="24">
  <autoFilter ref="B4:F32" xr:uid="{76A9F28D-17B5-4E77-B23B-462E3325059C}"/>
  <tableColumns count="5">
    <tableColumn id="1" xr3:uid="{41575399-A8EF-40F1-BD88-61B9CAA00E9C}" name="Fecha" dataDxfId="4"/>
    <tableColumn id="2" xr3:uid="{52C1A91D-EC67-4D5C-815B-A71D2A3A8E6F}" name="Producto" dataDxfId="3"/>
    <tableColumn id="3" xr3:uid="{07A43350-026D-4360-B1FC-A9DC8966664A}" name="Cantidad Vendida" dataDxfId="2"/>
    <tableColumn id="4" xr3:uid="{1C5FBD4D-DA7F-4178-986E-268D78D80121}" name="Precio Unitario" dataDxfId="1" dataCellStyle="Moneda">
      <calculatedColumnFormula>_xlfn.XLOOKUP(TB_Salidas[[#This Row],[Producto]],TB_Producto[Producto],TB_Producto[Precio Unitario],"Producto Incorrecto")</calculatedColumnFormula>
    </tableColumn>
    <tableColumn id="5" xr3:uid="{DC226063-043D-47D6-A2E4-247310EB7F17}" name="Valor de Venta" dataDxfId="0">
      <calculatedColumnFormula>TB_Salidas[[#This Row],[Cantidad Vendida]]*TB_Salidas[[#This Row],[Precio Unitario]]</calculatedColumnFormula>
    </tableColumn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1"/>
  <sheetViews>
    <sheetView showGridLines="0" tabSelected="1" zoomScale="140" zoomScaleNormal="140" workbookViewId="0">
      <selection activeCell="C26" sqref="C26"/>
    </sheetView>
  </sheetViews>
  <sheetFormatPr baseColWidth="10" defaultColWidth="9.140625" defaultRowHeight="15" x14ac:dyDescent="0.25"/>
  <cols>
    <col min="1" max="1" width="5.28515625" customWidth="1"/>
    <col min="2" max="2" width="18.7109375" customWidth="1"/>
    <col min="3" max="3" width="22.5703125" bestFit="1" customWidth="1"/>
    <col min="4" max="4" width="19.7109375" bestFit="1" customWidth="1"/>
    <col min="5" max="5" width="18.140625" customWidth="1"/>
    <col min="6" max="6" width="18.5703125" style="1" bestFit="1" customWidth="1"/>
    <col min="8" max="8" width="13" bestFit="1" customWidth="1"/>
  </cols>
  <sheetData>
    <row r="1" spans="2:8" s="5" customFormat="1" ht="60" customHeight="1" x14ac:dyDescent="0.25">
      <c r="E1" s="6" t="s">
        <v>33</v>
      </c>
      <c r="F1" s="7"/>
    </row>
    <row r="2" spans="2:8" s="8" customFormat="1" ht="6" customHeight="1" x14ac:dyDescent="0.25">
      <c r="F2" s="9"/>
    </row>
    <row r="4" spans="2:8" ht="18" customHeight="1" thickBot="1" x14ac:dyDescent="0.3">
      <c r="B4" s="26" t="s">
        <v>2</v>
      </c>
      <c r="C4" s="26" t="s">
        <v>34</v>
      </c>
      <c r="D4" s="26" t="s">
        <v>35</v>
      </c>
      <c r="E4" s="26" t="s">
        <v>36</v>
      </c>
      <c r="F4" s="26" t="s">
        <v>37</v>
      </c>
    </row>
    <row r="5" spans="2:8" ht="18" customHeight="1" x14ac:dyDescent="0.25">
      <c r="B5" s="16" t="s">
        <v>5</v>
      </c>
      <c r="C5" s="17" t="s">
        <v>6</v>
      </c>
      <c r="D5" s="18">
        <v>20</v>
      </c>
      <c r="E5" s="19">
        <v>3</v>
      </c>
      <c r="F5" s="20">
        <v>5</v>
      </c>
      <c r="G5" s="3"/>
      <c r="H5" s="31"/>
    </row>
    <row r="6" spans="2:8" ht="18" customHeight="1" x14ac:dyDescent="0.25">
      <c r="B6" s="21" t="s">
        <v>19</v>
      </c>
      <c r="C6" s="22" t="s">
        <v>6</v>
      </c>
      <c r="D6" s="23">
        <v>20</v>
      </c>
      <c r="E6" s="24">
        <v>1.5</v>
      </c>
      <c r="F6" s="25">
        <v>3</v>
      </c>
    </row>
    <row r="7" spans="2:8" ht="18" customHeight="1" x14ac:dyDescent="0.25">
      <c r="B7" s="21" t="s">
        <v>20</v>
      </c>
      <c r="C7" s="22" t="s">
        <v>21</v>
      </c>
      <c r="D7" s="23">
        <v>10</v>
      </c>
      <c r="E7" s="24">
        <v>1.5</v>
      </c>
      <c r="F7" s="25">
        <v>3.5</v>
      </c>
      <c r="H7" s="31"/>
    </row>
    <row r="8" spans="2:8" ht="18" customHeight="1" x14ac:dyDescent="0.25">
      <c r="B8" s="21" t="s">
        <v>22</v>
      </c>
      <c r="C8" s="22" t="s">
        <v>6</v>
      </c>
      <c r="D8" s="23">
        <v>10</v>
      </c>
      <c r="E8" s="24">
        <v>2</v>
      </c>
      <c r="F8" s="25">
        <v>4.75</v>
      </c>
      <c r="H8" s="31"/>
    </row>
    <row r="9" spans="2:8" ht="18" customHeight="1" x14ac:dyDescent="0.25">
      <c r="B9" s="21" t="s">
        <v>23</v>
      </c>
      <c r="C9" s="22" t="s">
        <v>21</v>
      </c>
      <c r="D9" s="23">
        <v>20</v>
      </c>
      <c r="E9" s="24">
        <v>1.5</v>
      </c>
      <c r="F9" s="25">
        <v>2.25</v>
      </c>
      <c r="H9" s="31"/>
    </row>
    <row r="10" spans="2:8" ht="18" customHeight="1" x14ac:dyDescent="0.25">
      <c r="B10" s="21" t="s">
        <v>24</v>
      </c>
      <c r="C10" s="22" t="s">
        <v>6</v>
      </c>
      <c r="D10" s="23">
        <v>10</v>
      </c>
      <c r="E10" s="24">
        <v>1.5</v>
      </c>
      <c r="F10" s="25">
        <v>2.25</v>
      </c>
    </row>
    <row r="11" spans="2:8" ht="18" customHeight="1" x14ac:dyDescent="0.25">
      <c r="B11" s="21" t="s">
        <v>38</v>
      </c>
      <c r="C11" s="22" t="s">
        <v>6</v>
      </c>
      <c r="D11" s="23">
        <v>10</v>
      </c>
      <c r="E11" s="24">
        <v>2</v>
      </c>
      <c r="F11" s="25">
        <v>4.5</v>
      </c>
    </row>
    <row r="12" spans="2:8" ht="18" customHeight="1" x14ac:dyDescent="0.25">
      <c r="B12" s="21" t="s">
        <v>7</v>
      </c>
      <c r="C12" s="22" t="s">
        <v>6</v>
      </c>
      <c r="D12" s="23">
        <v>10</v>
      </c>
      <c r="E12" s="24">
        <v>4.5</v>
      </c>
      <c r="F12" s="25">
        <v>7</v>
      </c>
    </row>
    <row r="13" spans="2:8" ht="18" customHeight="1" x14ac:dyDescent="0.25">
      <c r="B13" s="21" t="s">
        <v>8</v>
      </c>
      <c r="C13" s="22" t="s">
        <v>9</v>
      </c>
      <c r="D13" s="23">
        <v>25</v>
      </c>
      <c r="E13" s="24">
        <v>1</v>
      </c>
      <c r="F13" s="25">
        <v>2.5</v>
      </c>
    </row>
    <row r="14" spans="2:8" ht="18" customHeight="1" x14ac:dyDescent="0.25">
      <c r="B14" s="21" t="s">
        <v>17</v>
      </c>
      <c r="C14" s="22" t="s">
        <v>9</v>
      </c>
      <c r="D14" s="23">
        <v>25</v>
      </c>
      <c r="E14" s="24">
        <v>1</v>
      </c>
      <c r="F14" s="25">
        <v>2.5</v>
      </c>
    </row>
    <row r="15" spans="2:8" ht="18" customHeight="1" x14ac:dyDescent="0.25">
      <c r="B15" s="21" t="s">
        <v>18</v>
      </c>
      <c r="C15" s="22" t="s">
        <v>6</v>
      </c>
      <c r="D15" s="23">
        <v>10</v>
      </c>
      <c r="E15" s="24">
        <v>4.5</v>
      </c>
      <c r="F15" s="25">
        <v>7</v>
      </c>
    </row>
    <row r="16" spans="2:8" ht="18" customHeight="1" x14ac:dyDescent="0.25">
      <c r="B16" s="21" t="s">
        <v>10</v>
      </c>
      <c r="C16" s="22" t="s">
        <v>6</v>
      </c>
      <c r="D16" s="23">
        <v>10</v>
      </c>
      <c r="E16" s="24">
        <v>3.5</v>
      </c>
      <c r="F16" s="25">
        <v>6.5</v>
      </c>
    </row>
    <row r="17" spans="2:6" ht="18" customHeight="1" x14ac:dyDescent="0.25">
      <c r="B17" s="21" t="s">
        <v>11</v>
      </c>
      <c r="C17" s="22" t="s">
        <v>6</v>
      </c>
      <c r="D17" s="23">
        <v>2</v>
      </c>
      <c r="E17" s="24">
        <v>4.5</v>
      </c>
      <c r="F17" s="25">
        <v>6</v>
      </c>
    </row>
    <row r="18" spans="2:6" ht="18" customHeight="1" x14ac:dyDescent="0.25">
      <c r="B18" s="21" t="s">
        <v>12</v>
      </c>
      <c r="C18" s="22" t="s">
        <v>9</v>
      </c>
      <c r="D18" s="23">
        <v>30</v>
      </c>
      <c r="E18" s="24">
        <v>1.25</v>
      </c>
      <c r="F18" s="25">
        <v>2.75</v>
      </c>
    </row>
    <row r="19" spans="2:6" ht="18" customHeight="1" x14ac:dyDescent="0.25">
      <c r="B19" s="21" t="s">
        <v>39</v>
      </c>
      <c r="C19" s="22" t="s">
        <v>6</v>
      </c>
      <c r="D19" s="23">
        <v>2</v>
      </c>
      <c r="E19" s="24">
        <v>6</v>
      </c>
      <c r="F19" s="25">
        <v>8.5</v>
      </c>
    </row>
    <row r="20" spans="2:6" ht="18" customHeight="1" x14ac:dyDescent="0.25">
      <c r="B20" s="21" t="s">
        <v>32</v>
      </c>
      <c r="C20" s="22" t="s">
        <v>9</v>
      </c>
      <c r="D20" s="23">
        <v>15</v>
      </c>
      <c r="E20" s="24">
        <v>2.25</v>
      </c>
      <c r="F20" s="25">
        <v>3</v>
      </c>
    </row>
    <row r="21" spans="2:6" ht="18" customHeight="1" x14ac:dyDescent="0.25">
      <c r="B21" s="21" t="s">
        <v>26</v>
      </c>
      <c r="C21" s="22" t="s">
        <v>9</v>
      </c>
      <c r="D21" s="23">
        <v>50</v>
      </c>
      <c r="E21" s="24">
        <v>1.5</v>
      </c>
      <c r="F21" s="25">
        <v>3</v>
      </c>
    </row>
    <row r="22" spans="2:6" ht="18" customHeight="1" x14ac:dyDescent="0.25">
      <c r="B22" s="21" t="s">
        <v>31</v>
      </c>
      <c r="C22" s="22" t="s">
        <v>9</v>
      </c>
      <c r="D22" s="23">
        <v>15</v>
      </c>
      <c r="E22" s="24">
        <v>2.5</v>
      </c>
      <c r="F22" s="25">
        <v>5</v>
      </c>
    </row>
    <row r="23" spans="2:6" ht="18" customHeight="1" x14ac:dyDescent="0.25">
      <c r="B23" s="21" t="s">
        <v>25</v>
      </c>
      <c r="C23" s="22" t="s">
        <v>21</v>
      </c>
      <c r="D23" s="23">
        <v>15</v>
      </c>
      <c r="E23" s="24">
        <v>4</v>
      </c>
      <c r="F23" s="25">
        <v>7</v>
      </c>
    </row>
    <row r="24" spans="2:6" ht="18" customHeight="1" x14ac:dyDescent="0.25">
      <c r="B24" s="21" t="s">
        <v>28</v>
      </c>
      <c r="C24" s="22" t="s">
        <v>9</v>
      </c>
      <c r="D24" s="23">
        <v>50</v>
      </c>
      <c r="E24" s="24">
        <v>0.25</v>
      </c>
      <c r="F24" s="25">
        <v>0.75</v>
      </c>
    </row>
    <row r="25" spans="2:6" ht="18" customHeight="1" x14ac:dyDescent="0.25">
      <c r="B25" s="21" t="s">
        <v>29</v>
      </c>
      <c r="C25" s="22" t="s">
        <v>30</v>
      </c>
      <c r="D25" s="23">
        <v>20</v>
      </c>
      <c r="E25" s="24">
        <v>1.25</v>
      </c>
      <c r="F25" s="25">
        <v>2.25</v>
      </c>
    </row>
    <row r="26" spans="2:6" ht="18" customHeight="1" x14ac:dyDescent="0.25">
      <c r="B26" s="21" t="s">
        <v>13</v>
      </c>
      <c r="C26" s="22" t="s">
        <v>9</v>
      </c>
      <c r="D26" s="23">
        <v>15</v>
      </c>
      <c r="E26" s="24">
        <v>1.85</v>
      </c>
      <c r="F26" s="25">
        <v>3.75</v>
      </c>
    </row>
    <row r="27" spans="2:6" ht="18" customHeight="1" x14ac:dyDescent="0.25">
      <c r="B27" s="21" t="s">
        <v>14</v>
      </c>
      <c r="C27" s="22" t="s">
        <v>9</v>
      </c>
      <c r="D27" s="23">
        <v>15</v>
      </c>
      <c r="E27" s="24">
        <v>2.2999999999999998</v>
      </c>
      <c r="F27" s="25">
        <v>5</v>
      </c>
    </row>
    <row r="28" spans="2:6" ht="18" customHeight="1" x14ac:dyDescent="0.25">
      <c r="B28" s="21" t="s">
        <v>15</v>
      </c>
      <c r="C28" s="22" t="s">
        <v>9</v>
      </c>
      <c r="D28" s="23">
        <v>20</v>
      </c>
      <c r="E28" s="24">
        <v>1.75</v>
      </c>
      <c r="F28" s="25">
        <v>3.5</v>
      </c>
    </row>
    <row r="29" spans="2:6" ht="18" customHeight="1" x14ac:dyDescent="0.25">
      <c r="B29" s="21" t="s">
        <v>16</v>
      </c>
      <c r="C29" s="22" t="s">
        <v>9</v>
      </c>
      <c r="D29" s="23">
        <v>10</v>
      </c>
      <c r="E29" s="24">
        <v>1.5</v>
      </c>
      <c r="F29" s="25">
        <v>3</v>
      </c>
    </row>
    <row r="30" spans="2:6" ht="18" customHeight="1" x14ac:dyDescent="0.25">
      <c r="B30" s="21" t="s">
        <v>27</v>
      </c>
      <c r="C30" s="22" t="s">
        <v>9</v>
      </c>
      <c r="D30" s="23">
        <v>30</v>
      </c>
      <c r="E30" s="24">
        <v>0.5</v>
      </c>
      <c r="F30" s="25">
        <v>1</v>
      </c>
    </row>
    <row r="31" spans="2:6" ht="18" customHeight="1" x14ac:dyDescent="0.25">
      <c r="B31" s="27" t="s">
        <v>40</v>
      </c>
      <c r="C31" s="28" t="s">
        <v>21</v>
      </c>
      <c r="D31" s="28">
        <v>10</v>
      </c>
      <c r="E31" s="29">
        <v>0.1</v>
      </c>
      <c r="F31" s="30">
        <v>0.75</v>
      </c>
    </row>
  </sheetData>
  <dataValidations count="1">
    <dataValidation type="custom" allowBlank="1" showInputMessage="1" showErrorMessage="1" errorTitle="Duplicado" error="No se puede insertar dos valores iguales" sqref="B5:B31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H9"/>
  <sheetViews>
    <sheetView showGridLines="0" zoomScale="140" zoomScaleNormal="140" workbookViewId="0">
      <selection activeCell="B10" sqref="B10"/>
    </sheetView>
  </sheetViews>
  <sheetFormatPr baseColWidth="10" defaultColWidth="9.140625" defaultRowHeight="15" x14ac:dyDescent="0.25"/>
  <cols>
    <col min="1" max="1" width="5.28515625" customWidth="1"/>
    <col min="2" max="2" width="19.85546875" customWidth="1"/>
    <col min="3" max="3" width="16.85546875" bestFit="1" customWidth="1"/>
    <col min="4" max="4" width="14.28515625" bestFit="1" customWidth="1"/>
    <col min="5" max="5" width="31.85546875" customWidth="1"/>
  </cols>
  <sheetData>
    <row r="1" spans="2:8" s="5" customFormat="1" ht="60" customHeight="1" x14ac:dyDescent="0.25">
      <c r="E1" s="6" t="s">
        <v>41</v>
      </c>
      <c r="F1" s="7"/>
    </row>
    <row r="2" spans="2:8" s="8" customFormat="1" ht="6" customHeight="1" x14ac:dyDescent="0.25">
      <c r="F2" s="9"/>
    </row>
    <row r="5" spans="2:8" ht="15.75" thickBot="1" x14ac:dyDescent="0.3">
      <c r="B5" s="32" t="s">
        <v>42</v>
      </c>
      <c r="C5" s="32" t="s">
        <v>43</v>
      </c>
      <c r="D5" s="32" t="s">
        <v>44</v>
      </c>
      <c r="E5" s="32" t="s">
        <v>45</v>
      </c>
    </row>
    <row r="6" spans="2:8" x14ac:dyDescent="0.25">
      <c r="B6" s="12" t="s">
        <v>0</v>
      </c>
      <c r="C6" s="11" t="s">
        <v>46</v>
      </c>
      <c r="D6" s="11" t="s">
        <v>47</v>
      </c>
      <c r="E6" s="13" t="s">
        <v>48</v>
      </c>
    </row>
    <row r="7" spans="2:8" x14ac:dyDescent="0.25">
      <c r="B7" s="14" t="s">
        <v>1</v>
      </c>
      <c r="C7" s="10" t="s">
        <v>49</v>
      </c>
      <c r="D7" s="10" t="s">
        <v>50</v>
      </c>
      <c r="E7" s="15" t="s">
        <v>51</v>
      </c>
    </row>
    <row r="8" spans="2:8" x14ac:dyDescent="0.25">
      <c r="B8" s="14" t="s">
        <v>52</v>
      </c>
      <c r="C8" s="10" t="s">
        <v>53</v>
      </c>
      <c r="D8" s="10" t="s">
        <v>54</v>
      </c>
      <c r="E8" s="15" t="s">
        <v>55</v>
      </c>
      <c r="H8" t="s">
        <v>56</v>
      </c>
    </row>
    <row r="9" spans="2:8" x14ac:dyDescent="0.25">
      <c r="B9" s="33" t="s">
        <v>4</v>
      </c>
      <c r="C9" s="34" t="s">
        <v>57</v>
      </c>
      <c r="D9" s="34" t="s">
        <v>58</v>
      </c>
      <c r="E9" s="35" t="s">
        <v>59</v>
      </c>
    </row>
  </sheetData>
  <dataValidations count="1">
    <dataValidation type="custom" allowBlank="1" showInputMessage="1" showErrorMessage="1" sqref="B6:B9" xr:uid="{D826B211-7656-4B3E-9990-D109049AEF27}">
      <formula1>COUNTIF(Lista_Proveedores,B6)&lt;=1</formula1>
    </dataValidation>
  </dataValidations>
  <hyperlinks>
    <hyperlink ref="E6" r:id="rId1" display="mailto:maria@mercadoexpress.com.br" xr:uid="{BFA96C7E-CFA4-43C1-BA94-93E939CAF61B}"/>
    <hyperlink ref="E7" r:id="rId2" xr:uid="{B2F5BAB3-8645-48D1-8743-F6B02EAFE6F1}"/>
    <hyperlink ref="E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G31"/>
  <sheetViews>
    <sheetView showGridLines="0" zoomScaleNormal="10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6.85546875" style="2" bestFit="1" customWidth="1"/>
    <col min="4" max="4" width="20.5703125" customWidth="1"/>
    <col min="5" max="5" width="21.140625" style="2" customWidth="1"/>
    <col min="6" max="6" width="23.85546875" customWidth="1"/>
    <col min="7" max="7" width="21.140625" customWidth="1"/>
  </cols>
  <sheetData>
    <row r="1" spans="2:7" s="5" customFormat="1" ht="60" customHeight="1" x14ac:dyDescent="0.25">
      <c r="E1" s="6" t="s">
        <v>60</v>
      </c>
      <c r="F1" s="7"/>
    </row>
    <row r="2" spans="2:7" s="8" customFormat="1" ht="6" customHeight="1" x14ac:dyDescent="0.25">
      <c r="F2" s="9"/>
    </row>
    <row r="4" spans="2:7" x14ac:dyDescent="0.25">
      <c r="B4"/>
    </row>
    <row r="5" spans="2:7" s="4" customFormat="1" x14ac:dyDescent="0.25">
      <c r="B5" s="32" t="s">
        <v>61</v>
      </c>
      <c r="C5" s="32" t="s">
        <v>2</v>
      </c>
      <c r="D5" s="32" t="s">
        <v>3</v>
      </c>
      <c r="E5" s="32" t="s">
        <v>62</v>
      </c>
      <c r="F5" s="32" t="s">
        <v>36</v>
      </c>
      <c r="G5" s="32" t="s">
        <v>65</v>
      </c>
    </row>
    <row r="6" spans="2:7" ht="18" x14ac:dyDescent="0.35">
      <c r="B6" s="37">
        <v>44566</v>
      </c>
      <c r="C6" s="38" t="s">
        <v>5</v>
      </c>
      <c r="D6" s="39" t="s">
        <v>0</v>
      </c>
      <c r="E6" s="40">
        <v>275</v>
      </c>
      <c r="F6" s="41">
        <f>_xlfn.XLOOKUP(TB_Entradas[[#This Row],[Producto]],TB_Producto[Producto],TB_Producto[Costo Unitario],"Producto Incorrecto")</f>
        <v>3</v>
      </c>
      <c r="G6" s="41">
        <f>IFERROR(TB_Entradas[[#This Row],[Cantidad Comprada]]*TB_Entradas[[#This Row],[Costo Unitario]],"Producto Incorrecto")</f>
        <v>825</v>
      </c>
    </row>
    <row r="7" spans="2:7" ht="18" x14ac:dyDescent="0.35">
      <c r="B7" s="37">
        <v>44566</v>
      </c>
      <c r="C7" s="38" t="s">
        <v>20</v>
      </c>
      <c r="D7" s="39" t="s">
        <v>4</v>
      </c>
      <c r="E7" s="40">
        <v>510</v>
      </c>
      <c r="F7" s="41">
        <f>_xlfn.XLOOKUP(TB_Entradas[[#This Row],[Producto]],TB_Producto[Producto],TB_Producto[Costo Unitario],"Producto Incorrecto")</f>
        <v>1.5</v>
      </c>
      <c r="G7" s="41">
        <f>IFERROR(TB_Entradas[[#This Row],[Cantidad Comprada]]*TB_Entradas[[#This Row],[Costo Unitario]],"Producto Incorrecto")</f>
        <v>765</v>
      </c>
    </row>
    <row r="8" spans="2:7" ht="18" x14ac:dyDescent="0.35">
      <c r="B8" s="37">
        <v>44593</v>
      </c>
      <c r="C8" s="38" t="s">
        <v>22</v>
      </c>
      <c r="D8" s="39" t="s">
        <v>4</v>
      </c>
      <c r="E8" s="40">
        <v>550</v>
      </c>
      <c r="F8" s="41">
        <f>_xlfn.XLOOKUP(TB_Entradas[[#This Row],[Producto]],TB_Producto[Producto],TB_Producto[Costo Unitario],"Producto Incorrecto")</f>
        <v>2</v>
      </c>
      <c r="G8" s="41">
        <f>IFERROR(TB_Entradas[[#This Row],[Cantidad Comprada]]*TB_Entradas[[#This Row],[Costo Unitario]],"Producto Incorrecto")</f>
        <v>1100</v>
      </c>
    </row>
    <row r="9" spans="2:7" ht="18" x14ac:dyDescent="0.35">
      <c r="B9" s="37">
        <v>44594</v>
      </c>
      <c r="C9" s="38" t="s">
        <v>40</v>
      </c>
      <c r="D9" s="39" t="s">
        <v>0</v>
      </c>
      <c r="E9" s="40">
        <v>300</v>
      </c>
      <c r="F9" s="41">
        <f>_xlfn.XLOOKUP(TB_Entradas[[#This Row],[Producto]],TB_Producto[Producto],TB_Producto[Costo Unitario],"Producto Incorrecto")</f>
        <v>0.1</v>
      </c>
      <c r="G9" s="41">
        <f>IFERROR(TB_Entradas[[#This Row],[Cantidad Comprada]]*TB_Entradas[[#This Row],[Costo Unitario]],"Producto Incorrecto")</f>
        <v>30</v>
      </c>
    </row>
    <row r="10" spans="2:7" ht="18" x14ac:dyDescent="0.35">
      <c r="B10" s="37">
        <v>44598</v>
      </c>
      <c r="C10" s="38" t="s">
        <v>5</v>
      </c>
      <c r="D10" s="39" t="s">
        <v>0</v>
      </c>
      <c r="E10" s="40">
        <v>150</v>
      </c>
      <c r="F10" s="41">
        <f>_xlfn.XLOOKUP(TB_Entradas[[#This Row],[Producto]],TB_Producto[Producto],TB_Producto[Costo Unitario],"Producto Incorrecto")</f>
        <v>3</v>
      </c>
      <c r="G10" s="41">
        <f>IFERROR(TB_Entradas[[#This Row],[Cantidad Comprada]]*TB_Entradas[[#This Row],[Costo Unitario]],"Producto Incorrecto")</f>
        <v>450</v>
      </c>
    </row>
    <row r="11" spans="2:7" ht="18" x14ac:dyDescent="0.35">
      <c r="B11" s="37">
        <v>44625</v>
      </c>
      <c r="C11" s="38" t="s">
        <v>27</v>
      </c>
      <c r="D11" s="39" t="s">
        <v>52</v>
      </c>
      <c r="E11" s="40">
        <v>365</v>
      </c>
      <c r="F11" s="41">
        <f>_xlfn.XLOOKUP(TB_Entradas[[#This Row],[Producto]],TB_Producto[Producto],TB_Producto[Costo Unitario],"Producto Incorrecto")</f>
        <v>0.5</v>
      </c>
      <c r="G11" s="41">
        <f>IFERROR(TB_Entradas[[#This Row],[Cantidad Comprada]]*TB_Entradas[[#This Row],[Costo Unitario]],"Producto Incorrecto")</f>
        <v>182.5</v>
      </c>
    </row>
    <row r="12" spans="2:7" ht="18" x14ac:dyDescent="0.35">
      <c r="B12" s="37">
        <v>44630</v>
      </c>
      <c r="C12" s="38" t="s">
        <v>10</v>
      </c>
      <c r="D12" s="39" t="s">
        <v>0</v>
      </c>
      <c r="E12" s="40">
        <v>200</v>
      </c>
      <c r="F12" s="41">
        <f>_xlfn.XLOOKUP(TB_Entradas[[#This Row],[Producto]],TB_Producto[Producto],TB_Producto[Costo Unitario],"Producto Incorrecto")</f>
        <v>3.5</v>
      </c>
      <c r="G12" s="41">
        <f>IFERROR(TB_Entradas[[#This Row],[Cantidad Comprada]]*TB_Entradas[[#This Row],[Costo Unitario]],"Producto Incorrecto")</f>
        <v>700</v>
      </c>
    </row>
    <row r="13" spans="2:7" ht="18" x14ac:dyDescent="0.35">
      <c r="B13" s="37">
        <v>44635</v>
      </c>
      <c r="C13" s="38" t="s">
        <v>5</v>
      </c>
      <c r="D13" s="39" t="s">
        <v>0</v>
      </c>
      <c r="E13" s="40">
        <v>150</v>
      </c>
      <c r="F13" s="41">
        <f>_xlfn.XLOOKUP(TB_Entradas[[#This Row],[Producto]],TB_Producto[Producto],TB_Producto[Costo Unitario],"Producto Incorrecto")</f>
        <v>3</v>
      </c>
      <c r="G13" s="41">
        <f>IFERROR(TB_Entradas[[#This Row],[Cantidad Comprada]]*TB_Entradas[[#This Row],[Costo Unitario]],"Producto Incorrecto")</f>
        <v>450</v>
      </c>
    </row>
    <row r="14" spans="2:7" ht="18" x14ac:dyDescent="0.35">
      <c r="B14" s="37">
        <v>44655</v>
      </c>
      <c r="C14" s="38" t="s">
        <v>29</v>
      </c>
      <c r="D14" s="39" t="s">
        <v>52</v>
      </c>
      <c r="E14" s="40">
        <v>50</v>
      </c>
      <c r="F14" s="41">
        <f>_xlfn.XLOOKUP(TB_Entradas[[#This Row],[Producto]],TB_Producto[Producto],TB_Producto[Costo Unitario],"Producto Incorrecto")</f>
        <v>1.25</v>
      </c>
      <c r="G14" s="41">
        <f>IFERROR(TB_Entradas[[#This Row],[Cantidad Comprada]]*TB_Entradas[[#This Row],[Costo Unitario]],"Producto Incorrecto")</f>
        <v>62.5</v>
      </c>
    </row>
    <row r="15" spans="2:7" ht="18" x14ac:dyDescent="0.35">
      <c r="B15" s="37">
        <v>44661</v>
      </c>
      <c r="C15" s="38" t="s">
        <v>5</v>
      </c>
      <c r="D15" s="39" t="s">
        <v>0</v>
      </c>
      <c r="E15" s="40">
        <v>700</v>
      </c>
      <c r="F15" s="41">
        <f>_xlfn.XLOOKUP(TB_Entradas[[#This Row],[Producto]],TB_Producto[Producto],TB_Producto[Costo Unitario],"Producto Incorrecto")</f>
        <v>3</v>
      </c>
      <c r="G15" s="41">
        <f>IFERROR(TB_Entradas[[#This Row],[Cantidad Comprada]]*TB_Entradas[[#This Row],[Costo Unitario]],"Producto Incorrecto")</f>
        <v>2100</v>
      </c>
    </row>
    <row r="16" spans="2:7" ht="18" x14ac:dyDescent="0.35">
      <c r="B16" s="37">
        <v>44686</v>
      </c>
      <c r="C16" s="38" t="s">
        <v>31</v>
      </c>
      <c r="D16" s="39" t="s">
        <v>1</v>
      </c>
      <c r="E16" s="40">
        <v>65</v>
      </c>
      <c r="F16" s="41">
        <f>_xlfn.XLOOKUP(TB_Entradas[[#This Row],[Producto]],TB_Producto[Producto],TB_Producto[Costo Unitario],"Producto Incorrecto")</f>
        <v>2.5</v>
      </c>
      <c r="G16" s="41">
        <f>IFERROR(TB_Entradas[[#This Row],[Cantidad Comprada]]*TB_Entradas[[#This Row],[Costo Unitario]],"Producto Incorrecto")</f>
        <v>162.5</v>
      </c>
    </row>
    <row r="17" spans="2:7" ht="18" x14ac:dyDescent="0.35">
      <c r="B17" s="37">
        <v>44691</v>
      </c>
      <c r="C17" s="38" t="s">
        <v>24</v>
      </c>
      <c r="D17" s="39" t="s">
        <v>4</v>
      </c>
      <c r="E17" s="40">
        <v>500</v>
      </c>
      <c r="F17" s="41">
        <f>_xlfn.XLOOKUP(TB_Entradas[[#This Row],[Producto]],TB_Producto[Producto],TB_Producto[Costo Unitario],"Producto Incorrecto")</f>
        <v>1.5</v>
      </c>
      <c r="G17" s="41">
        <f>IFERROR(TB_Entradas[[#This Row],[Cantidad Comprada]]*TB_Entradas[[#This Row],[Costo Unitario]],"Producto Incorrecto")</f>
        <v>750</v>
      </c>
    </row>
    <row r="18" spans="2:7" ht="18" x14ac:dyDescent="0.35">
      <c r="B18" s="37">
        <v>44691</v>
      </c>
      <c r="C18" s="38" t="s">
        <v>5</v>
      </c>
      <c r="D18" s="39" t="s">
        <v>0</v>
      </c>
      <c r="E18" s="40">
        <v>100</v>
      </c>
      <c r="F18" s="41">
        <f>_xlfn.XLOOKUP(TB_Entradas[[#This Row],[Producto]],TB_Producto[Producto],TB_Producto[Costo Unitario],"Producto Incorrecto")</f>
        <v>3</v>
      </c>
      <c r="G18" s="41">
        <f>IFERROR(TB_Entradas[[#This Row],[Cantidad Comprada]]*TB_Entradas[[#This Row],[Costo Unitario]],"Producto Incorrecto")</f>
        <v>300</v>
      </c>
    </row>
    <row r="19" spans="2:7" ht="18" x14ac:dyDescent="0.35">
      <c r="B19" s="37">
        <v>44714</v>
      </c>
      <c r="C19" s="38" t="s">
        <v>5</v>
      </c>
      <c r="D19" s="39" t="s">
        <v>0</v>
      </c>
      <c r="E19" s="40">
        <v>150</v>
      </c>
      <c r="F19" s="41">
        <f>_xlfn.XLOOKUP(TB_Entradas[[#This Row],[Producto]],TB_Producto[Producto],TB_Producto[Costo Unitario],"Producto Incorrecto")</f>
        <v>3</v>
      </c>
      <c r="G19" s="41">
        <f>IFERROR(TB_Entradas[[#This Row],[Cantidad Comprada]]*TB_Entradas[[#This Row],[Costo Unitario]],"Producto Incorrecto")</f>
        <v>450</v>
      </c>
    </row>
    <row r="20" spans="2:7" ht="18" x14ac:dyDescent="0.35">
      <c r="B20" s="37">
        <v>44719</v>
      </c>
      <c r="C20" s="38" t="s">
        <v>18</v>
      </c>
      <c r="D20" s="39" t="s">
        <v>0</v>
      </c>
      <c r="E20" s="40">
        <v>275</v>
      </c>
      <c r="F20" s="41">
        <f>_xlfn.XLOOKUP(TB_Entradas[[#This Row],[Producto]],TB_Producto[Producto],TB_Producto[Costo Unitario],"Producto Incorrecto")</f>
        <v>4.5</v>
      </c>
      <c r="G20" s="41">
        <f>IFERROR(TB_Entradas[[#This Row],[Cantidad Comprada]]*TB_Entradas[[#This Row],[Costo Unitario]],"Producto Incorrecto")</f>
        <v>1237.5</v>
      </c>
    </row>
    <row r="21" spans="2:7" ht="18" x14ac:dyDescent="0.35">
      <c r="B21" s="37">
        <v>44743</v>
      </c>
      <c r="C21" s="38" t="s">
        <v>5</v>
      </c>
      <c r="D21" s="39" t="s">
        <v>0</v>
      </c>
      <c r="E21" s="40">
        <v>250</v>
      </c>
      <c r="F21" s="41">
        <f>_xlfn.XLOOKUP(TB_Entradas[[#This Row],[Producto]],TB_Producto[Producto],TB_Producto[Costo Unitario],"Producto Incorrecto")</f>
        <v>3</v>
      </c>
      <c r="G21" s="41">
        <f>IFERROR(TB_Entradas[[#This Row],[Cantidad Comprada]]*TB_Entradas[[#This Row],[Costo Unitario]],"Producto Incorrecto")</f>
        <v>750</v>
      </c>
    </row>
    <row r="22" spans="2:7" ht="18" x14ac:dyDescent="0.35">
      <c r="B22" s="37">
        <v>44747</v>
      </c>
      <c r="C22" s="38" t="s">
        <v>26</v>
      </c>
      <c r="D22" s="39" t="s">
        <v>52</v>
      </c>
      <c r="E22" s="40">
        <v>200</v>
      </c>
      <c r="F22" s="41">
        <f>_xlfn.XLOOKUP(TB_Entradas[[#This Row],[Producto]],TB_Producto[Producto],TB_Producto[Costo Unitario],"Producto Incorrecto")</f>
        <v>1.5</v>
      </c>
      <c r="G22" s="41">
        <f>IFERROR(TB_Entradas[[#This Row],[Cantidad Comprada]]*TB_Entradas[[#This Row],[Costo Unitario]],"Producto Incorrecto")</f>
        <v>300</v>
      </c>
    </row>
    <row r="23" spans="2:7" ht="18" x14ac:dyDescent="0.35">
      <c r="B23" s="37">
        <v>44783</v>
      </c>
      <c r="C23" s="38" t="s">
        <v>12</v>
      </c>
      <c r="D23" s="39" t="s">
        <v>0</v>
      </c>
      <c r="E23" s="40">
        <v>350</v>
      </c>
      <c r="F23" s="41">
        <f>_xlfn.XLOOKUP(TB_Entradas[[#This Row],[Producto]],TB_Producto[Producto],TB_Producto[Costo Unitario],"Producto Incorrecto")</f>
        <v>1.25</v>
      </c>
      <c r="G23" s="41">
        <f>IFERROR(TB_Entradas[[#This Row],[Cantidad Comprada]]*TB_Entradas[[#This Row],[Costo Unitario]],"Producto Incorrecto")</f>
        <v>437.5</v>
      </c>
    </row>
    <row r="24" spans="2:7" ht="18" x14ac:dyDescent="0.35">
      <c r="B24" s="37">
        <v>44794</v>
      </c>
      <c r="C24" s="38" t="s">
        <v>32</v>
      </c>
      <c r="D24" s="39" t="s">
        <v>4</v>
      </c>
      <c r="E24" s="40">
        <v>300</v>
      </c>
      <c r="F24" s="41">
        <f>_xlfn.XLOOKUP(TB_Entradas[[#This Row],[Producto]],TB_Producto[Producto],TB_Producto[Costo Unitario],"Producto Incorrecto")</f>
        <v>2.25</v>
      </c>
      <c r="G24" s="41">
        <f>IFERROR(TB_Entradas[[#This Row],[Cantidad Comprada]]*TB_Entradas[[#This Row],[Costo Unitario]],"Producto Incorrecto")</f>
        <v>675</v>
      </c>
    </row>
    <row r="25" spans="2:7" ht="18" x14ac:dyDescent="0.35">
      <c r="B25" s="37">
        <v>44804</v>
      </c>
      <c r="C25" s="38" t="s">
        <v>5</v>
      </c>
      <c r="D25" s="39" t="s">
        <v>0</v>
      </c>
      <c r="E25" s="40">
        <v>225</v>
      </c>
      <c r="F25" s="41">
        <f>_xlfn.XLOOKUP(TB_Entradas[[#This Row],[Producto]],TB_Producto[Producto],TB_Producto[Costo Unitario],"Producto Incorrecto")</f>
        <v>3</v>
      </c>
      <c r="G25" s="41">
        <f>IFERROR(TB_Entradas[[#This Row],[Cantidad Comprada]]*TB_Entradas[[#This Row],[Costo Unitario]],"Producto Incorrecto")</f>
        <v>675</v>
      </c>
    </row>
    <row r="26" spans="2:7" ht="18" x14ac:dyDescent="0.35">
      <c r="B26" s="37">
        <v>44806</v>
      </c>
      <c r="C26" s="38" t="s">
        <v>27</v>
      </c>
      <c r="D26" s="39" t="s">
        <v>52</v>
      </c>
      <c r="E26" s="40">
        <v>250</v>
      </c>
      <c r="F26" s="41">
        <f>_xlfn.XLOOKUP(TB_Entradas[[#This Row],[Producto]],TB_Producto[Producto],TB_Producto[Costo Unitario],"Producto Incorrecto")</f>
        <v>0.5</v>
      </c>
      <c r="G26" s="41">
        <f>IFERROR(TB_Entradas[[#This Row],[Cantidad Comprada]]*TB_Entradas[[#This Row],[Costo Unitario]],"Producto Incorrecto")</f>
        <v>125</v>
      </c>
    </row>
    <row r="27" spans="2:7" ht="18" x14ac:dyDescent="0.35">
      <c r="B27" s="37">
        <v>44821</v>
      </c>
      <c r="C27" s="38" t="s">
        <v>25</v>
      </c>
      <c r="D27" s="39" t="s">
        <v>1</v>
      </c>
      <c r="E27" s="40">
        <v>450</v>
      </c>
      <c r="F27" s="41">
        <f>_xlfn.XLOOKUP(TB_Entradas[[#This Row],[Producto]],TB_Producto[Producto],TB_Producto[Costo Unitario],"Producto Incorrecto")</f>
        <v>4</v>
      </c>
      <c r="G27" s="41">
        <f>IFERROR(TB_Entradas[[#This Row],[Cantidad Comprada]]*TB_Entradas[[#This Row],[Costo Unitario]],"Producto Incorrecto")</f>
        <v>1800</v>
      </c>
    </row>
    <row r="28" spans="2:7" ht="18" x14ac:dyDescent="0.35">
      <c r="B28" s="37">
        <v>44834</v>
      </c>
      <c r="C28" s="38" t="s">
        <v>5</v>
      </c>
      <c r="D28" s="39" t="s">
        <v>0</v>
      </c>
      <c r="E28" s="40">
        <v>75</v>
      </c>
      <c r="F28" s="41">
        <f>_xlfn.XLOOKUP(TB_Entradas[[#This Row],[Producto]],TB_Producto[Producto],TB_Producto[Costo Unitario],"Producto Incorrecto")</f>
        <v>3</v>
      </c>
      <c r="G28" s="41">
        <f>IFERROR(TB_Entradas[[#This Row],[Cantidad Comprada]]*TB_Entradas[[#This Row],[Costo Unitario]],"Producto Incorrecto")</f>
        <v>225</v>
      </c>
    </row>
    <row r="29" spans="2:7" ht="18" x14ac:dyDescent="0.35">
      <c r="B29" s="37">
        <v>44854</v>
      </c>
      <c r="C29" s="38" t="s">
        <v>5</v>
      </c>
      <c r="D29" s="39" t="s">
        <v>0</v>
      </c>
      <c r="E29" s="40">
        <v>225</v>
      </c>
      <c r="F29" s="41">
        <f>_xlfn.XLOOKUP(TB_Entradas[[#This Row],[Producto]],TB_Producto[Producto],TB_Producto[Costo Unitario],"Producto Incorrecto")</f>
        <v>3</v>
      </c>
      <c r="G29" s="41">
        <f>IFERROR(TB_Entradas[[#This Row],[Cantidad Comprada]]*TB_Entradas[[#This Row],[Costo Unitario]],"Producto Incorrecto")</f>
        <v>675</v>
      </c>
    </row>
    <row r="30" spans="2:7" ht="18" x14ac:dyDescent="0.35">
      <c r="B30" s="37">
        <v>44874</v>
      </c>
      <c r="C30" s="38" t="s">
        <v>28</v>
      </c>
      <c r="D30" s="39" t="s">
        <v>52</v>
      </c>
      <c r="E30" s="40">
        <v>150</v>
      </c>
      <c r="F30" s="41">
        <f>_xlfn.XLOOKUP(TB_Entradas[[#This Row],[Producto]],TB_Producto[Producto],TB_Producto[Costo Unitario],"Producto Incorrecto")</f>
        <v>0.25</v>
      </c>
      <c r="G30" s="41">
        <f>IFERROR(TB_Entradas[[#This Row],[Cantidad Comprada]]*TB_Entradas[[#This Row],[Costo Unitario]],"Producto Incorrecto")</f>
        <v>37.5</v>
      </c>
    </row>
    <row r="31" spans="2:7" ht="18" x14ac:dyDescent="0.35">
      <c r="B31" s="37">
        <v>44883</v>
      </c>
      <c r="C31" s="38" t="s">
        <v>29</v>
      </c>
      <c r="D31" s="39" t="s">
        <v>52</v>
      </c>
      <c r="E31" s="40">
        <v>100</v>
      </c>
      <c r="F31" s="41">
        <f>_xlfn.XLOOKUP(TB_Entradas[[#This Row],[Producto]],TB_Producto[Producto],TB_Producto[Costo Unitario],"Producto Incorrecto")</f>
        <v>1.25</v>
      </c>
      <c r="G31" s="41">
        <f>IFERROR(TB_Entradas[[#This Row],[Cantidad Comprada]]*TB_Entradas[[#This Row],[Costo Unitario]],"Producto Incorrecto")</f>
        <v>125</v>
      </c>
    </row>
  </sheetData>
  <dataValidations count="2">
    <dataValidation type="list" allowBlank="1" showInputMessage="1" showErrorMessage="1" sqref="C6:C31" xr:uid="{3591EBEC-F6F8-4135-8EBE-CA57855A7A9F}">
      <formula1>Lista_Productos</formula1>
    </dataValidation>
    <dataValidation type="list" allowBlank="1" showInputMessage="1" showErrorMessage="1" sqref="D6:D31" xr:uid="{7CA860D1-E7FE-42B4-91E5-BC4650D1B4E3}">
      <formula1>Lista_Proveedores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32"/>
  <sheetViews>
    <sheetView showGridLines="0" zoomScaleNormal="100" workbookViewId="0">
      <selection activeCell="H6" sqref="H6"/>
    </sheetView>
  </sheetViews>
  <sheetFormatPr baseColWidth="10" defaultColWidth="9.140625" defaultRowHeight="15" x14ac:dyDescent="0.25"/>
  <cols>
    <col min="1" max="1" width="5.28515625" customWidth="1"/>
    <col min="2" max="2" width="15.28515625" customWidth="1"/>
    <col min="3" max="3" width="20.85546875" customWidth="1"/>
    <col min="4" max="4" width="20.7109375" bestFit="1" customWidth="1"/>
    <col min="5" max="6" width="18.5703125" customWidth="1"/>
  </cols>
  <sheetData>
    <row r="1" spans="2:6" s="5" customFormat="1" ht="60" customHeight="1" x14ac:dyDescent="0.25">
      <c r="E1" s="6" t="s">
        <v>63</v>
      </c>
      <c r="F1" s="7"/>
    </row>
    <row r="2" spans="2:6" s="8" customFormat="1" ht="6" customHeight="1" x14ac:dyDescent="0.25">
      <c r="F2" s="9"/>
    </row>
    <row r="4" spans="2:6" ht="15.75" thickBot="1" x14ac:dyDescent="0.3">
      <c r="B4" s="42" t="s">
        <v>61</v>
      </c>
      <c r="C4" s="42" t="s">
        <v>2</v>
      </c>
      <c r="D4" s="43" t="s">
        <v>64</v>
      </c>
      <c r="E4" s="36" t="s">
        <v>37</v>
      </c>
      <c r="F4" s="36" t="s">
        <v>66</v>
      </c>
    </row>
    <row r="5" spans="2:6" ht="18" x14ac:dyDescent="0.35">
      <c r="B5" s="44">
        <v>44566</v>
      </c>
      <c r="C5" s="45" t="s">
        <v>20</v>
      </c>
      <c r="D5" s="46">
        <v>150</v>
      </c>
      <c r="E5" s="47">
        <f>_xlfn.XLOOKUP(TB_Salidas[[#This Row],[Producto]],TB_Producto[Producto],TB_Producto[Precio Unitario],"Producto Incorrecto")</f>
        <v>3.5</v>
      </c>
      <c r="F5" s="41">
        <f>TB_Salidas[[#This Row],[Cantidad Vendida]]*TB_Salidas[[#This Row],[Precio Unitario]]</f>
        <v>525</v>
      </c>
    </row>
    <row r="6" spans="2:6" ht="18" x14ac:dyDescent="0.35">
      <c r="B6" s="44">
        <v>44567</v>
      </c>
      <c r="C6" s="45" t="s">
        <v>5</v>
      </c>
      <c r="D6" s="46">
        <v>200</v>
      </c>
      <c r="E6" s="47">
        <f>_xlfn.XLOOKUP(TB_Salidas[[#This Row],[Producto]],TB_Producto[Producto],TB_Producto[Precio Unitario],"Producto Incorrecto")</f>
        <v>5</v>
      </c>
      <c r="F6" s="41">
        <f>TB_Salidas[[#This Row],[Cantidad Vendida]]*TB_Salidas[[#This Row],[Precio Unitario]]</f>
        <v>1000</v>
      </c>
    </row>
    <row r="7" spans="2:6" ht="18" x14ac:dyDescent="0.35">
      <c r="B7" s="44">
        <v>44597</v>
      </c>
      <c r="C7" s="45" t="s">
        <v>22</v>
      </c>
      <c r="D7" s="46">
        <v>325</v>
      </c>
      <c r="E7" s="47">
        <f>_xlfn.XLOOKUP(TB_Salidas[[#This Row],[Producto]],TB_Producto[Producto],TB_Producto[Precio Unitario],"Producto Incorrecto")</f>
        <v>4.75</v>
      </c>
      <c r="F7" s="41">
        <f>TB_Salidas[[#This Row],[Cantidad Vendida]]*TB_Salidas[[#This Row],[Precio Unitario]]</f>
        <v>1543.75</v>
      </c>
    </row>
    <row r="8" spans="2:6" ht="18" x14ac:dyDescent="0.35">
      <c r="B8" s="44">
        <v>44598</v>
      </c>
      <c r="C8" s="45" t="s">
        <v>40</v>
      </c>
      <c r="D8" s="46">
        <v>275</v>
      </c>
      <c r="E8" s="47">
        <f>_xlfn.XLOOKUP(TB_Salidas[[#This Row],[Producto]],TB_Producto[Producto],TB_Producto[Precio Unitario],"Producto Incorrecto")</f>
        <v>0.75</v>
      </c>
      <c r="F8" s="41">
        <f>TB_Salidas[[#This Row],[Cantidad Vendida]]*TB_Salidas[[#This Row],[Precio Unitario]]</f>
        <v>206.25</v>
      </c>
    </row>
    <row r="9" spans="2:6" ht="18" x14ac:dyDescent="0.35">
      <c r="B9" s="44">
        <v>44626</v>
      </c>
      <c r="C9" s="45" t="s">
        <v>27</v>
      </c>
      <c r="D9" s="46">
        <v>287</v>
      </c>
      <c r="E9" s="47">
        <f>_xlfn.XLOOKUP(TB_Salidas[[#This Row],[Producto]],TB_Producto[Producto],TB_Producto[Precio Unitario],"Producto Incorrecto")</f>
        <v>1</v>
      </c>
      <c r="F9" s="41">
        <f>TB_Salidas[[#This Row],[Cantidad Vendida]]*TB_Salidas[[#This Row],[Precio Unitario]]</f>
        <v>287</v>
      </c>
    </row>
    <row r="10" spans="2:6" ht="18" x14ac:dyDescent="0.35">
      <c r="B10" s="44">
        <v>44630</v>
      </c>
      <c r="C10" s="45" t="s">
        <v>5</v>
      </c>
      <c r="D10" s="46">
        <v>100</v>
      </c>
      <c r="E10" s="47">
        <f>_xlfn.XLOOKUP(TB_Salidas[[#This Row],[Producto]],TB_Producto[Producto],TB_Producto[Precio Unitario],"Producto Incorrecto")</f>
        <v>5</v>
      </c>
      <c r="F10" s="41">
        <f>TB_Salidas[[#This Row],[Cantidad Vendida]]*TB_Salidas[[#This Row],[Precio Unitario]]</f>
        <v>500</v>
      </c>
    </row>
    <row r="11" spans="2:6" ht="18" x14ac:dyDescent="0.35">
      <c r="B11" s="44">
        <v>44659</v>
      </c>
      <c r="C11" s="45" t="s">
        <v>20</v>
      </c>
      <c r="D11" s="46">
        <v>100</v>
      </c>
      <c r="E11" s="47">
        <f>_xlfn.XLOOKUP(TB_Salidas[[#This Row],[Producto]],TB_Producto[Producto],TB_Producto[Precio Unitario],"Producto Incorrecto")</f>
        <v>3.5</v>
      </c>
      <c r="F11" s="41">
        <f>TB_Salidas[[#This Row],[Cantidad Vendida]]*TB_Salidas[[#This Row],[Precio Unitario]]</f>
        <v>350</v>
      </c>
    </row>
    <row r="12" spans="2:6" ht="18" x14ac:dyDescent="0.35">
      <c r="B12" s="44">
        <v>44663</v>
      </c>
      <c r="C12" s="45" t="s">
        <v>5</v>
      </c>
      <c r="D12" s="46">
        <v>200</v>
      </c>
      <c r="E12" s="47">
        <f>_xlfn.XLOOKUP(TB_Salidas[[#This Row],[Producto]],TB_Producto[Producto],TB_Producto[Precio Unitario],"Producto Incorrecto")</f>
        <v>5</v>
      </c>
      <c r="F12" s="41">
        <f>TB_Salidas[[#This Row],[Cantidad Vendida]]*TB_Salidas[[#This Row],[Precio Unitario]]</f>
        <v>1000</v>
      </c>
    </row>
    <row r="13" spans="2:6" ht="18" x14ac:dyDescent="0.35">
      <c r="B13" s="44">
        <v>44667</v>
      </c>
      <c r="C13" s="45" t="s">
        <v>29</v>
      </c>
      <c r="D13" s="46">
        <v>50</v>
      </c>
      <c r="E13" s="47">
        <f>_xlfn.XLOOKUP(TB_Salidas[[#This Row],[Producto]],TB_Producto[Producto],TB_Producto[Precio Unitario],"Producto Incorrecto")</f>
        <v>2.25</v>
      </c>
      <c r="F13" s="41">
        <f>TB_Salidas[[#This Row],[Cantidad Vendida]]*TB_Salidas[[#This Row],[Precio Unitario]]</f>
        <v>112.5</v>
      </c>
    </row>
    <row r="14" spans="2:6" ht="18" x14ac:dyDescent="0.35">
      <c r="B14" s="44">
        <v>44691</v>
      </c>
      <c r="C14" s="45" t="s">
        <v>20</v>
      </c>
      <c r="D14" s="46">
        <v>200</v>
      </c>
      <c r="E14" s="47">
        <f>_xlfn.XLOOKUP(TB_Salidas[[#This Row],[Producto]],TB_Producto[Producto],TB_Producto[Precio Unitario],"Producto Incorrecto")</f>
        <v>3.5</v>
      </c>
      <c r="F14" s="41">
        <f>TB_Salidas[[#This Row],[Cantidad Vendida]]*TB_Salidas[[#This Row],[Precio Unitario]]</f>
        <v>700</v>
      </c>
    </row>
    <row r="15" spans="2:6" ht="18" x14ac:dyDescent="0.35">
      <c r="B15" s="44">
        <v>44691</v>
      </c>
      <c r="C15" s="45" t="s">
        <v>22</v>
      </c>
      <c r="D15" s="46">
        <v>175</v>
      </c>
      <c r="E15" s="47">
        <f>_xlfn.XLOOKUP(TB_Salidas[[#This Row],[Producto]],TB_Producto[Producto],TB_Producto[Precio Unitario],"Producto Incorrecto")</f>
        <v>4.75</v>
      </c>
      <c r="F15" s="41">
        <f>TB_Salidas[[#This Row],[Cantidad Vendida]]*TB_Salidas[[#This Row],[Precio Unitario]]</f>
        <v>831.25</v>
      </c>
    </row>
    <row r="16" spans="2:6" ht="18" x14ac:dyDescent="0.35">
      <c r="B16" s="44">
        <v>44692</v>
      </c>
      <c r="C16" s="45" t="s">
        <v>31</v>
      </c>
      <c r="D16" s="46">
        <v>15</v>
      </c>
      <c r="E16" s="47">
        <f>_xlfn.XLOOKUP(TB_Salidas[[#This Row],[Producto]],TB_Producto[Producto],TB_Producto[Precio Unitario],"Producto Incorrecto")</f>
        <v>5</v>
      </c>
      <c r="F16" s="41">
        <f>TB_Salidas[[#This Row],[Cantidad Vendida]]*TB_Salidas[[#This Row],[Precio Unitario]]</f>
        <v>75</v>
      </c>
    </row>
    <row r="17" spans="2:6" ht="18" x14ac:dyDescent="0.35">
      <c r="B17" s="44">
        <v>44692</v>
      </c>
      <c r="C17" s="45" t="s">
        <v>5</v>
      </c>
      <c r="D17" s="46">
        <v>350</v>
      </c>
      <c r="E17" s="47">
        <f>_xlfn.XLOOKUP(TB_Salidas[[#This Row],[Producto]],TB_Producto[Producto],TB_Producto[Precio Unitario],"Producto Incorrecto")</f>
        <v>5</v>
      </c>
      <c r="F17" s="41">
        <f>TB_Salidas[[#This Row],[Cantidad Vendida]]*TB_Salidas[[#This Row],[Precio Unitario]]</f>
        <v>1750</v>
      </c>
    </row>
    <row r="18" spans="2:6" ht="18" x14ac:dyDescent="0.35">
      <c r="B18" s="44">
        <v>44737</v>
      </c>
      <c r="C18" s="45" t="s">
        <v>18</v>
      </c>
      <c r="D18" s="46">
        <v>250</v>
      </c>
      <c r="E18" s="47">
        <f>_xlfn.XLOOKUP(TB_Salidas[[#This Row],[Producto]],TB_Producto[Producto],TB_Producto[Precio Unitario],"Producto Incorrecto")</f>
        <v>7</v>
      </c>
      <c r="F18" s="41">
        <f>TB_Salidas[[#This Row],[Cantidad Vendida]]*TB_Salidas[[#This Row],[Precio Unitario]]</f>
        <v>1750</v>
      </c>
    </row>
    <row r="19" spans="2:6" ht="18" x14ac:dyDescent="0.35">
      <c r="B19" s="44">
        <v>44749</v>
      </c>
      <c r="C19" s="45" t="s">
        <v>26</v>
      </c>
      <c r="D19" s="46">
        <v>150</v>
      </c>
      <c r="E19" s="47">
        <f>_xlfn.XLOOKUP(TB_Salidas[[#This Row],[Producto]],TB_Producto[Producto],TB_Producto[Precio Unitario],"Producto Incorrecto")</f>
        <v>3</v>
      </c>
      <c r="F19" s="41">
        <f>TB_Salidas[[#This Row],[Cantidad Vendida]]*TB_Salidas[[#This Row],[Precio Unitario]]</f>
        <v>450</v>
      </c>
    </row>
    <row r="20" spans="2:6" ht="18" x14ac:dyDescent="0.35">
      <c r="B20" s="44">
        <v>44749</v>
      </c>
      <c r="C20" s="45" t="s">
        <v>5</v>
      </c>
      <c r="D20" s="46">
        <v>375</v>
      </c>
      <c r="E20" s="47">
        <f>_xlfn.XLOOKUP(TB_Salidas[[#This Row],[Producto]],TB_Producto[Producto],TB_Producto[Precio Unitario],"Producto Incorrecto")</f>
        <v>5</v>
      </c>
      <c r="F20" s="41">
        <f>TB_Salidas[[#This Row],[Cantidad Vendida]]*TB_Salidas[[#This Row],[Precio Unitario]]</f>
        <v>1875</v>
      </c>
    </row>
    <row r="21" spans="2:6" ht="18" x14ac:dyDescent="0.35">
      <c r="B21" s="44">
        <v>44803</v>
      </c>
      <c r="C21" s="45" t="s">
        <v>12</v>
      </c>
      <c r="D21" s="46">
        <v>315</v>
      </c>
      <c r="E21" s="47">
        <f>_xlfn.XLOOKUP(TB_Salidas[[#This Row],[Producto]],TB_Producto[Producto],TB_Producto[Precio Unitario],"Producto Incorrecto")</f>
        <v>2.75</v>
      </c>
      <c r="F21" s="41">
        <f>TB_Salidas[[#This Row],[Cantidad Vendida]]*TB_Salidas[[#This Row],[Precio Unitario]]</f>
        <v>866.25</v>
      </c>
    </row>
    <row r="22" spans="2:6" ht="18" x14ac:dyDescent="0.35">
      <c r="B22" s="44">
        <v>44803</v>
      </c>
      <c r="C22" s="45" t="s">
        <v>32</v>
      </c>
      <c r="D22" s="46">
        <v>245</v>
      </c>
      <c r="E22" s="47">
        <f>_xlfn.XLOOKUP(TB_Salidas[[#This Row],[Producto]],TB_Producto[Producto],TB_Producto[Precio Unitario],"Producto Incorrecto")</f>
        <v>3</v>
      </c>
      <c r="F22" s="41">
        <f>TB_Salidas[[#This Row],[Cantidad Vendida]]*TB_Salidas[[#This Row],[Precio Unitario]]</f>
        <v>735</v>
      </c>
    </row>
    <row r="23" spans="2:6" ht="18" x14ac:dyDescent="0.35">
      <c r="B23" s="44">
        <v>44811</v>
      </c>
      <c r="C23" s="45" t="s">
        <v>27</v>
      </c>
      <c r="D23" s="46">
        <v>293</v>
      </c>
      <c r="E23" s="47">
        <f>_xlfn.XLOOKUP(TB_Salidas[[#This Row],[Producto]],TB_Producto[Producto],TB_Producto[Precio Unitario],"Producto Incorrecto")</f>
        <v>1</v>
      </c>
      <c r="F23" s="41">
        <f>TB_Salidas[[#This Row],[Cantidad Vendida]]*TB_Salidas[[#This Row],[Precio Unitario]]</f>
        <v>293</v>
      </c>
    </row>
    <row r="24" spans="2:6" ht="18" x14ac:dyDescent="0.35">
      <c r="B24" s="44">
        <v>44811</v>
      </c>
      <c r="C24" s="45" t="s">
        <v>5</v>
      </c>
      <c r="D24" s="46">
        <v>375</v>
      </c>
      <c r="E24" s="47">
        <f>_xlfn.XLOOKUP(TB_Salidas[[#This Row],[Producto]],TB_Producto[Producto],TB_Producto[Precio Unitario],"Producto Incorrecto")</f>
        <v>5</v>
      </c>
      <c r="F24" s="41">
        <f>TB_Salidas[[#This Row],[Cantidad Vendida]]*TB_Salidas[[#This Row],[Precio Unitario]]</f>
        <v>1875</v>
      </c>
    </row>
    <row r="25" spans="2:6" ht="18" x14ac:dyDescent="0.35">
      <c r="B25" s="44">
        <v>44823</v>
      </c>
      <c r="C25" s="45" t="s">
        <v>25</v>
      </c>
      <c r="D25" s="46">
        <v>385</v>
      </c>
      <c r="E25" s="47">
        <f>_xlfn.XLOOKUP(TB_Salidas[[#This Row],[Producto]],TB_Producto[Producto],TB_Producto[Precio Unitario],"Producto Incorrecto")</f>
        <v>7</v>
      </c>
      <c r="F25" s="41">
        <f>TB_Salidas[[#This Row],[Cantidad Vendida]]*TB_Salidas[[#This Row],[Precio Unitario]]</f>
        <v>2695</v>
      </c>
    </row>
    <row r="26" spans="2:6" ht="18" x14ac:dyDescent="0.35">
      <c r="B26" s="44">
        <v>44847</v>
      </c>
      <c r="C26" s="45" t="s">
        <v>31</v>
      </c>
      <c r="D26" s="46">
        <v>45</v>
      </c>
      <c r="E26" s="47">
        <f>_xlfn.XLOOKUP(TB_Salidas[[#This Row],[Producto]],TB_Producto[Producto],TB_Producto[Precio Unitario],"Producto Incorrecto")</f>
        <v>5</v>
      </c>
      <c r="F26" s="41">
        <f>TB_Salidas[[#This Row],[Cantidad Vendida]]*TB_Salidas[[#This Row],[Precio Unitario]]</f>
        <v>225</v>
      </c>
    </row>
    <row r="27" spans="2:6" ht="18" x14ac:dyDescent="0.35">
      <c r="B27" s="44">
        <v>44865</v>
      </c>
      <c r="C27" s="45" t="s">
        <v>26</v>
      </c>
      <c r="D27" s="46">
        <v>50</v>
      </c>
      <c r="E27" s="47">
        <f>_xlfn.XLOOKUP(TB_Salidas[[#This Row],[Producto]],TB_Producto[Producto],TB_Producto[Precio Unitario],"Producto Incorrecto")</f>
        <v>3</v>
      </c>
      <c r="F27" s="41">
        <f>TB_Salidas[[#This Row],[Cantidad Vendida]]*TB_Salidas[[#This Row],[Precio Unitario]]</f>
        <v>150</v>
      </c>
    </row>
    <row r="28" spans="2:6" ht="18" x14ac:dyDescent="0.35">
      <c r="B28" s="44">
        <v>44866</v>
      </c>
      <c r="C28" s="45" t="s">
        <v>5</v>
      </c>
      <c r="D28" s="46">
        <v>255</v>
      </c>
      <c r="E28" s="47">
        <f>_xlfn.XLOOKUP(TB_Salidas[[#This Row],[Producto]],TB_Producto[Producto],TB_Producto[Precio Unitario],"Producto Incorrecto")</f>
        <v>5</v>
      </c>
      <c r="F28" s="41">
        <f>TB_Salidas[[#This Row],[Cantidad Vendida]]*TB_Salidas[[#This Row],[Precio Unitario]]</f>
        <v>1275</v>
      </c>
    </row>
    <row r="29" spans="2:6" ht="18" x14ac:dyDescent="0.35">
      <c r="B29" s="44">
        <v>44869</v>
      </c>
      <c r="C29" s="45" t="s">
        <v>20</v>
      </c>
      <c r="D29" s="46">
        <v>50</v>
      </c>
      <c r="E29" s="47">
        <f>_xlfn.XLOOKUP(TB_Salidas[[#This Row],[Producto]],TB_Producto[Producto],TB_Producto[Precio Unitario],"Producto Incorrecto")</f>
        <v>3.5</v>
      </c>
      <c r="F29" s="41">
        <f>TB_Salidas[[#This Row],[Cantidad Vendida]]*TB_Salidas[[#This Row],[Precio Unitario]]</f>
        <v>175</v>
      </c>
    </row>
    <row r="30" spans="2:6" ht="18" x14ac:dyDescent="0.35">
      <c r="B30" s="44">
        <v>44872</v>
      </c>
      <c r="C30" s="45" t="s">
        <v>5</v>
      </c>
      <c r="D30" s="46">
        <v>175</v>
      </c>
      <c r="E30" s="47">
        <f>_xlfn.XLOOKUP(TB_Salidas[[#This Row],[Producto]],TB_Producto[Producto],TB_Producto[Precio Unitario],"Producto Incorrecto")</f>
        <v>5</v>
      </c>
      <c r="F30" s="41">
        <f>TB_Salidas[[#This Row],[Cantidad Vendida]]*TB_Salidas[[#This Row],[Precio Unitario]]</f>
        <v>875</v>
      </c>
    </row>
    <row r="31" spans="2:6" ht="18" x14ac:dyDescent="0.35">
      <c r="B31" s="44">
        <v>44886</v>
      </c>
      <c r="C31" s="45" t="s">
        <v>29</v>
      </c>
      <c r="D31" s="46">
        <v>50</v>
      </c>
      <c r="E31" s="47">
        <f>_xlfn.XLOOKUP(TB_Salidas[[#This Row],[Producto]],TB_Producto[Producto],TB_Producto[Precio Unitario],"Producto Incorrecto")</f>
        <v>2.25</v>
      </c>
      <c r="F31" s="41">
        <f>TB_Salidas[[#This Row],[Cantidad Vendida]]*TB_Salidas[[#This Row],[Precio Unitario]]</f>
        <v>112.5</v>
      </c>
    </row>
    <row r="32" spans="2:6" ht="18" x14ac:dyDescent="0.35">
      <c r="B32" s="44">
        <v>44888</v>
      </c>
      <c r="C32" s="45" t="s">
        <v>5</v>
      </c>
      <c r="D32" s="46">
        <v>86</v>
      </c>
      <c r="E32" s="47">
        <f>_xlfn.XLOOKUP(TB_Salidas[[#This Row],[Producto]],TB_Producto[Producto],TB_Producto[Precio Unitario],"Producto Incorrecto")</f>
        <v>5</v>
      </c>
      <c r="F32" s="41">
        <f>TB_Salidas[[#This Row],[Cantidad Vendida]]*TB_Salidas[[#This Row],[Precio Unitario]]</f>
        <v>430</v>
      </c>
    </row>
  </sheetData>
  <phoneticPr fontId="3" type="noConversion"/>
  <dataValidations disablePrompts="1" count="1">
    <dataValidation type="list" allowBlank="1" showInputMessage="1" showErrorMessage="1" sqref="C5:C32" xr:uid="{A74964A8-91A9-45C8-9AC1-F74D15B74F40}">
      <formula1>Lista_Productos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2023-04-23T16:08:28Z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