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D:\2nd Year\Analysis of Idgad\"/>
    </mc:Choice>
  </mc:AlternateContent>
  <xr:revisionPtr revIDLastSave="0" documentId="13_ncr:1_{7105CA28-CC8F-4350-A67D-9277AAB2D004}" xr6:coauthVersionLast="47" xr6:coauthVersionMax="47" xr10:uidLastSave="{00000000-0000-0000-0000-000000000000}"/>
  <bookViews>
    <workbookView xWindow="-110" yWindow="-110" windowWidth="38620" windowHeight="21100" xr2:uid="{F1BDC7F2-BDAF-45A9-995A-9A6BF20CC85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1" l="1"/>
  <c r="M5" i="1"/>
  <c r="M6" i="1"/>
  <c r="M7" i="1"/>
  <c r="M8" i="1"/>
  <c r="M9" i="1"/>
  <c r="M10" i="1"/>
  <c r="M11" i="1"/>
  <c r="M12" i="1"/>
  <c r="M13" i="1"/>
  <c r="M14" i="1"/>
  <c r="M15" i="1"/>
  <c r="L5" i="1"/>
  <c r="O5" i="1" s="1"/>
  <c r="L6" i="1"/>
  <c r="P6" i="1" s="1"/>
  <c r="L7" i="1"/>
  <c r="P7" i="1" s="1"/>
  <c r="L8" i="1"/>
  <c r="P8" i="1" s="1"/>
  <c r="L9" i="1"/>
  <c r="O9" i="1" s="1"/>
  <c r="L10" i="1"/>
  <c r="L11" i="1"/>
  <c r="P11" i="1" s="1"/>
  <c r="L12" i="1"/>
  <c r="P12" i="1" s="1"/>
  <c r="L13" i="1"/>
  <c r="P13" i="1" s="1"/>
  <c r="L14" i="1"/>
  <c r="P14" i="1" s="1"/>
  <c r="L15" i="1"/>
  <c r="P15" i="1" s="1"/>
  <c r="L4" i="1"/>
  <c r="O4" i="1" s="1"/>
  <c r="P9" i="1"/>
  <c r="Q9" i="1" s="1"/>
  <c r="O10" i="1"/>
  <c r="X12" i="1" l="1"/>
  <c r="O6" i="1"/>
  <c r="Q6" i="1" s="1"/>
  <c r="P10" i="1"/>
  <c r="X10" i="1" s="1"/>
  <c r="O14" i="1"/>
  <c r="Q14" i="1" s="1"/>
  <c r="P5" i="1"/>
  <c r="Q5" i="1" s="1"/>
  <c r="O13" i="1"/>
  <c r="Q13" i="1" s="1"/>
  <c r="Z8" i="1"/>
  <c r="X8" i="1"/>
  <c r="O12" i="1"/>
  <c r="Q12" i="1" s="1"/>
  <c r="O8" i="1"/>
  <c r="Q8" i="1" s="1"/>
  <c r="X9" i="1"/>
  <c r="O15" i="1"/>
  <c r="Q15" i="1" s="1"/>
  <c r="O11" i="1"/>
  <c r="Q11" i="1" s="1"/>
  <c r="O7" i="1"/>
  <c r="Q7" i="1" s="1"/>
  <c r="Z7" i="1"/>
  <c r="P4" i="1"/>
  <c r="Q4" i="1" s="1"/>
  <c r="X13" i="1"/>
  <c r="Z9" i="1"/>
  <c r="Z12" i="1"/>
  <c r="Z13" i="1"/>
  <c r="X7" i="1"/>
  <c r="Z14" i="1"/>
  <c r="X15" i="1"/>
  <c r="X14" i="1"/>
  <c r="Z15" i="1"/>
  <c r="Z11" i="1" l="1"/>
  <c r="Q10" i="1"/>
  <c r="Z10" i="1"/>
  <c r="X11" i="1"/>
  <c r="Z5" i="1"/>
  <c r="X5" i="1"/>
  <c r="Z6" i="1"/>
  <c r="X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Therese</author>
  </authors>
  <commentList>
    <comment ref="E3" authorId="0" shapeId="0" xr:uid="{153FBD2B-025F-424C-A751-C545E58FE699}">
      <text>
        <r>
          <rPr>
            <b/>
            <sz val="9"/>
            <color indexed="81"/>
            <rFont val="Tahoma"/>
            <charset val="1"/>
          </rPr>
          <t>Therese:</t>
        </r>
        <r>
          <rPr>
            <sz val="9"/>
            <color indexed="81"/>
            <rFont val="Tahoma"/>
            <charset val="1"/>
          </rPr>
          <t xml:space="preserve">
Number of ducks the player MUST click to win </t>
        </r>
      </text>
    </comment>
    <comment ref="F3" authorId="0" shapeId="0" xr:uid="{5BA0947E-FDDA-40D3-9BE4-1DC5ACC1A600}">
      <text>
        <r>
          <rPr>
            <b/>
            <sz val="9"/>
            <color indexed="81"/>
            <rFont val="Tahoma"/>
            <charset val="1"/>
          </rPr>
          <t>Therese:</t>
        </r>
        <r>
          <rPr>
            <sz val="9"/>
            <color indexed="81"/>
            <rFont val="Tahoma"/>
            <charset val="1"/>
          </rPr>
          <t xml:space="preserve">
Number of "decoy" ducks that penalise the player if clicked</t>
        </r>
      </text>
    </comment>
    <comment ref="G3" authorId="0" shapeId="0" xr:uid="{476B5D8D-C344-4D6C-A3AE-F2C810ECDAB1}">
      <text>
        <r>
          <rPr>
            <b/>
            <sz val="9"/>
            <color indexed="81"/>
            <rFont val="Tahoma"/>
            <charset val="1"/>
          </rPr>
          <t>Therese:</t>
        </r>
        <r>
          <rPr>
            <sz val="9"/>
            <color indexed="81"/>
            <rFont val="Tahoma"/>
            <charset val="1"/>
          </rPr>
          <t xml:space="preserve">
Good Ducks + Decoy Ducks
</t>
        </r>
      </text>
    </comment>
    <comment ref="H3" authorId="0" shapeId="0" xr:uid="{D2B428B0-F101-4A56-9B40-3E51004692F1}">
      <text>
        <r>
          <rPr>
            <b/>
            <sz val="9"/>
            <color indexed="81"/>
            <rFont val="Tahoma"/>
            <charset val="1"/>
          </rPr>
          <t>Therese:</t>
        </r>
        <r>
          <rPr>
            <sz val="9"/>
            <color indexed="81"/>
            <rFont val="Tahoma"/>
            <charset val="1"/>
          </rPr>
          <t xml:space="preserve">
How many seconds the player has to complete the level
</t>
        </r>
      </text>
    </comment>
    <comment ref="I3" authorId="0" shapeId="0" xr:uid="{5C6C115E-5676-4DC2-A272-C063A13B9A7D}">
      <text>
        <r>
          <rPr>
            <b/>
            <sz val="9"/>
            <color indexed="81"/>
            <rFont val="Tahoma"/>
            <charset val="1"/>
          </rPr>
          <t>Therese:</t>
        </r>
        <r>
          <rPr>
            <sz val="9"/>
            <color indexed="81"/>
            <rFont val="Tahoma"/>
            <charset val="1"/>
          </rPr>
          <t xml:space="preserve">
How many seconds between each duck spawn. </t>
        </r>
      </text>
    </comment>
    <comment ref="J3" authorId="0" shapeId="0" xr:uid="{80D2B12B-7C43-4B1E-B78E-886C1C2D16C8}">
      <text>
        <r>
          <rPr>
            <b/>
            <sz val="9"/>
            <color indexed="81"/>
            <rFont val="Tahoma"/>
            <charset val="1"/>
          </rPr>
          <t>Therese:</t>
        </r>
        <r>
          <rPr>
            <sz val="9"/>
            <color indexed="81"/>
            <rFont val="Tahoma"/>
            <charset val="1"/>
          </rPr>
          <t xml:space="preserve">
How long a duck stays on screen before disappearing</t>
        </r>
      </text>
    </comment>
    <comment ref="K3" authorId="0" shapeId="0" xr:uid="{CA298401-8415-40A9-A3C9-AA993CE99F24}">
      <text>
        <r>
          <rPr>
            <b/>
            <sz val="9"/>
            <color indexed="81"/>
            <rFont val="Tahoma"/>
            <charset val="1"/>
          </rPr>
          <t>Therese:</t>
        </r>
        <r>
          <rPr>
            <sz val="9"/>
            <color indexed="81"/>
            <rFont val="Tahoma"/>
            <charset val="1"/>
          </rPr>
          <t xml:space="preserve">
How many seconds subtracted from timer if player clicks a decoy</t>
        </r>
      </text>
    </comment>
    <comment ref="L3" authorId="0" shapeId="0" xr:uid="{40ADBFF0-67D6-4E13-8775-CBBDD58EBC4E}">
      <text>
        <r>
          <rPr>
            <b/>
            <sz val="9"/>
            <color indexed="81"/>
            <rFont val="Tahoma"/>
            <family val="2"/>
          </rPr>
          <t>Therese:</t>
        </r>
        <r>
          <rPr>
            <sz val="9"/>
            <color indexed="81"/>
            <rFont val="Tahoma"/>
            <family val="2"/>
          </rPr>
          <t xml:space="preserve">
The MAXIMUM number of ducks that could possibly spawn if spawning continues for the entire level</t>
        </r>
      </text>
    </comment>
    <comment ref="M3" authorId="0" shapeId="0" xr:uid="{0582B04D-BEB8-42CD-90C0-E92A599C8014}">
      <text>
        <r>
          <rPr>
            <b/>
            <sz val="9"/>
            <color indexed="81"/>
            <rFont val="Tahoma"/>
            <family val="2"/>
          </rPr>
          <t>Therese:</t>
        </r>
        <r>
          <rPr>
            <sz val="9"/>
            <color indexed="81"/>
            <rFont val="Tahoma"/>
            <family val="2"/>
          </rPr>
          <t xml:space="preserve">
How many ducks WILL actually spawn in this level</t>
        </r>
      </text>
    </comment>
    <comment ref="N3" authorId="0" shapeId="0" xr:uid="{9C64BCC2-83A6-4F05-9011-50D84D8EA17C}">
      <text>
        <r>
          <rPr>
            <b/>
            <sz val="9"/>
            <color indexed="81"/>
            <rFont val="Tahoma"/>
            <family val="2"/>
          </rPr>
          <t>Therese:</t>
        </r>
        <r>
          <rPr>
            <sz val="9"/>
            <color indexed="81"/>
            <rFont val="Tahoma"/>
            <family val="2"/>
          </rPr>
          <t xml:space="preserve">
Extra Ducks</t>
        </r>
      </text>
    </comment>
    <comment ref="O3" authorId="0" shapeId="0" xr:uid="{BB2C9D15-8F41-427D-8EE2-F3D05CEA4BE7}">
      <text>
        <r>
          <rPr>
            <b/>
            <sz val="9"/>
            <color indexed="81"/>
            <rFont val="Tahoma"/>
            <family val="2"/>
          </rPr>
          <t>Therese:</t>
        </r>
        <r>
          <rPr>
            <sz val="9"/>
            <color indexed="81"/>
            <rFont val="Tahoma"/>
            <family val="2"/>
          </rPr>
          <t xml:space="preserve">
What percentage of spawn capacity is needed for REQUIRED ducks only (no backups).</t>
        </r>
      </text>
    </comment>
    <comment ref="P3" authorId="0" shapeId="0" xr:uid="{A0620CFD-E069-42A6-BCDD-C993E0B9A697}">
      <text>
        <r>
          <rPr>
            <b/>
            <sz val="9"/>
            <color indexed="81"/>
            <rFont val="Tahoma"/>
            <family val="2"/>
          </rPr>
          <t>Therese:</t>
        </r>
        <r>
          <rPr>
            <sz val="9"/>
            <color indexed="81"/>
            <rFont val="Tahoma"/>
            <family val="2"/>
          </rPr>
          <t xml:space="preserve">
What percentage of available spawn windows require clicking good ducks</t>
        </r>
      </text>
    </comment>
    <comment ref="Q3" authorId="0" shapeId="0" xr:uid="{ADAB83CD-B59A-42E9-BAC6-9594C6C9828F}">
      <text>
        <r>
          <rPr>
            <b/>
            <sz val="9"/>
            <color indexed="81"/>
            <rFont val="Tahoma"/>
            <family val="2"/>
          </rPr>
          <t>Therese:</t>
        </r>
        <r>
          <rPr>
            <sz val="9"/>
            <color indexed="81"/>
            <rFont val="Tahoma"/>
            <family val="2"/>
          </rPr>
          <t xml:space="preserve">
Is there enough time to spawn all required ducks?
Can players realistically click within duck lifetimes?
Are spawn windows physically possible?</t>
        </r>
      </text>
    </comment>
    <comment ref="U3" authorId="0" shapeId="0" xr:uid="{EF986257-0D2E-4404-9157-5DD38594F83E}">
      <text>
        <r>
          <rPr>
            <b/>
            <sz val="9"/>
            <color indexed="81"/>
            <rFont val="Tahoma"/>
            <family val="2"/>
          </rPr>
          <t>Therese:</t>
        </r>
        <r>
          <rPr>
            <sz val="9"/>
            <color indexed="81"/>
            <rFont val="Tahoma"/>
            <family val="2"/>
          </rPr>
          <t xml:space="preserve">
Expected percentage of players who will beat this level on first try</t>
        </r>
      </text>
    </comment>
    <comment ref="V3" authorId="0" shapeId="0" xr:uid="{E3020FF1-D57C-4B66-8404-B82C18D33BEB}">
      <text>
        <r>
          <rPr>
            <b/>
            <sz val="9"/>
            <color indexed="81"/>
            <rFont val="Tahoma"/>
            <family val="2"/>
          </rPr>
          <t>Therese:</t>
        </r>
        <r>
          <rPr>
            <sz val="9"/>
            <color indexed="81"/>
            <rFont val="Tahoma"/>
            <family val="2"/>
          </rPr>
          <t xml:space="preserve">
Expected percentage of players who will beat this level on first try</t>
        </r>
      </text>
    </comment>
    <comment ref="X3" authorId="0" shapeId="0" xr:uid="{304C5BC4-F7F5-4AAD-9A19-19E39F7013C2}">
      <text>
        <r>
          <rPr>
            <b/>
            <sz val="9"/>
            <color indexed="81"/>
            <rFont val="Tahoma"/>
            <family val="2"/>
          </rPr>
          <t>Therese:</t>
        </r>
        <r>
          <rPr>
            <sz val="9"/>
            <color indexed="81"/>
            <rFont val="Tahoma"/>
            <family val="2"/>
          </rPr>
          <t xml:space="preserve">
Calculated percentage increase in difficulty from previous level</t>
        </r>
      </text>
    </comment>
    <comment ref="Z3" authorId="0" shapeId="0" xr:uid="{DB8A0807-44BB-4F10-99BF-6EFAAFC38D94}">
      <text>
        <r>
          <rPr>
            <b/>
            <sz val="9"/>
            <color indexed="81"/>
            <rFont val="Tahoma"/>
            <family val="2"/>
          </rPr>
          <t>Therese:</t>
        </r>
        <r>
          <rPr>
            <sz val="9"/>
            <color indexed="81"/>
            <rFont val="Tahoma"/>
            <family val="2"/>
          </rPr>
          <t xml:space="preserve">
Is difficulty increase gradual or sudden?
</t>
        </r>
      </text>
    </comment>
  </commentList>
</comments>
</file>

<file path=xl/sharedStrings.xml><?xml version="1.0" encoding="utf-8"?>
<sst xmlns="http://schemas.openxmlformats.org/spreadsheetml/2006/main" count="118" uniqueCount="97">
  <si>
    <t>Level</t>
  </si>
  <si>
    <t>Name</t>
  </si>
  <si>
    <t>Tier</t>
  </si>
  <si>
    <t>Good Ducks</t>
  </si>
  <si>
    <t>Decoy Ducks</t>
  </si>
  <si>
    <t>Total Ducks</t>
  </si>
  <si>
    <t>Time Limit</t>
  </si>
  <si>
    <t>Spawn Rate</t>
  </si>
  <si>
    <t>Duck Lifetime</t>
  </si>
  <si>
    <t>Decoy Penalty</t>
  </si>
  <si>
    <t>Max Spawns</t>
  </si>
  <si>
    <t>Spawn Usage %</t>
  </si>
  <si>
    <t>Click Efficiency %</t>
  </si>
  <si>
    <t>Large %</t>
  </si>
  <si>
    <t>Medium %</t>
  </si>
  <si>
    <t>Small %</t>
  </si>
  <si>
    <t>Target Success %</t>
  </si>
  <si>
    <t>Difficulty</t>
  </si>
  <si>
    <t>Special Mechanics</t>
  </si>
  <si>
    <t>Learning Objective</t>
  </si>
  <si>
    <t>First Steps</t>
  </si>
  <si>
    <t>tutorial</t>
  </si>
  <si>
    <t>None</t>
  </si>
  <si>
    <t>Teach basic clicking mechanics without any pressure</t>
  </si>
  <si>
    <t>First Challenge</t>
  </si>
  <si>
    <t>Introduce decoy concept with minimal penalty</t>
  </si>
  <si>
    <t>Building Skills</t>
  </si>
  <si>
    <t>easy</t>
  </si>
  <si>
    <t>Introduce small ducks and establish rhythm</t>
  </si>
  <si>
    <t>Speed Increase</t>
  </si>
  <si>
    <t>Demonstrate how multiple parameters create progression</t>
  </si>
  <si>
    <t>Pattern Practice</t>
  </si>
  <si>
    <t>predictable_sequence</t>
  </si>
  <si>
    <t>Show how predictability can offset increased difficulty</t>
  </si>
  <si>
    <t>Precision Test</t>
  </si>
  <si>
    <t>medium</t>
  </si>
  <si>
    <t>Balance speed increases with precision requirements</t>
  </si>
  <si>
    <t>The Jump</t>
  </si>
  <si>
    <t>Create noticeable difficulty spike that challenges but doesn't break players</t>
  </si>
  <si>
    <t>Duck Hunt</t>
  </si>
  <si>
    <t>slow_movement</t>
  </si>
  <si>
    <t>Introduce movement mechanics without overwhelming players</t>
  </si>
  <si>
    <t>Multi-Tasking</t>
  </si>
  <si>
    <t>hard</t>
  </si>
  <si>
    <t>Expert Entry</t>
  </si>
  <si>
    <t>slow_movement, overlapping_spawns</t>
  </si>
  <si>
    <t>Create clear skill gate that filters player progression</t>
  </si>
  <si>
    <t>Maximum Pressure</t>
  </si>
  <si>
    <t>expert</t>
  </si>
  <si>
    <t>fast_movement, overlapping_spawns</t>
  </si>
  <si>
    <t>Push players to their mechanical and decision-making limits</t>
  </si>
  <si>
    <t>Master Challenge</t>
  </si>
  <si>
    <t>fast_movement, overlapping_spawns, power_up_recommended</t>
  </si>
  <si>
    <t>Create epic finale that showcases all learned skills and mechanics</t>
  </si>
  <si>
    <t>Desc</t>
  </si>
  <si>
    <t>Calculation</t>
  </si>
  <si>
    <t>Size Distribution</t>
  </si>
  <si>
    <t>Large % = sizeDistribution.large × 100
Medium % = sizeDistribution.medium × 100  
Small % = sizeDistribution.small × 100</t>
  </si>
  <si>
    <t>Traget Success Drop %</t>
  </si>
  <si>
    <t>Target Success Drop %</t>
  </si>
  <si>
    <t>Small Drops (5%): Gradual learning curve
Large Drops (10%): Major skill gates at levels 4, 7, 10</t>
  </si>
  <si>
    <t>-</t>
  </si>
  <si>
    <t>Test player ability to handle multiple complex tasks. Introduce Powerups</t>
  </si>
  <si>
    <t>Efficiency with Power-Ups</t>
  </si>
  <si>
    <t xml:space="preserve">Effective Efficiency = Base Efficiency ÷ Power-up Multiplier
</t>
  </si>
  <si>
    <t>Where Power-up Multipliers:
- Time Boost (+5s): (Time Limit + 5) ÷ Time Limit
- Slow-Time: ~1.2x effectiveness during activation
- Combined: Can reduce effective difficulty by 20-40%</t>
  </si>
  <si>
    <t>Level Feasibility Check</t>
  </si>
  <si>
    <t>Difficulty Jump %</t>
  </si>
  <si>
    <t>Progression Smoothness</t>
  </si>
  <si>
    <t>Difficulty Jump = |Current Level Efficiency - Previous Level Efficiency|
Acceptable Jump = &lt; 15% efficiency increase per level</t>
  </si>
  <si>
    <t>PowerUps Available</t>
  </si>
  <si>
    <t>Skill Gate</t>
  </si>
  <si>
    <t>Max Total Spawns</t>
  </si>
  <si>
    <t xml:space="preserve">Backup Spawns </t>
  </si>
  <si>
    <t>Column1</t>
  </si>
  <si>
    <t>MAXIMUM number of ducks that can physically spawn during the time limit. If Total Ducks &gt; Max Spawns, level is impossible. This is your "spawn capacity" - the theoretical limit.</t>
  </si>
  <si>
    <r>
      <t xml:space="preserve">Max </t>
    </r>
    <r>
      <rPr>
        <b/>
        <sz val="11"/>
        <color theme="1"/>
        <rFont val="Aptos Narrow"/>
        <family val="2"/>
        <scheme val="minor"/>
      </rPr>
      <t>Total</t>
    </r>
    <r>
      <rPr>
        <sz val="11"/>
        <color theme="1"/>
        <rFont val="Aptos Narrow"/>
        <family val="2"/>
        <scheme val="minor"/>
      </rPr>
      <t xml:space="preserve"> Spawns</t>
    </r>
  </si>
  <si>
    <t>Time Limit ÷ Spawn Rate</t>
  </si>
  <si>
    <t>Good Ducks + Decoy Ducks + Backup Ducks</t>
  </si>
  <si>
    <t>How many ducks WILL actually spawn in this level</t>
  </si>
  <si>
    <t>Backup Spawns</t>
  </si>
  <si>
    <t xml:space="preserve">Extra ducks </t>
  </si>
  <si>
    <t xml:space="preserve"> Total Ducks ÷ Max Spawns %</t>
  </si>
  <si>
    <r>
      <t>What percentage of spawn capacity is needed for REQUIRED ducks only</t>
    </r>
    <r>
      <rPr>
        <b/>
        <sz val="11"/>
        <color theme="1"/>
        <rFont val="Aptos Narrow"/>
        <family val="2"/>
        <scheme val="minor"/>
      </rPr>
      <t xml:space="preserve"> (no backups).
</t>
    </r>
    <r>
      <rPr>
        <sz val="11"/>
        <color theme="1"/>
        <rFont val="Aptos Narrow"/>
        <family val="2"/>
        <scheme val="minor"/>
      </rPr>
      <t xml:space="preserve">Shows TRUE difficulty - how much of available time must be used efficiently.
Better than regular %: Ignores backup spawns, focuses on minimum requirements
How much of available spawn capacity is used
&lt;80%: Conservative, allows timing variance
80-95%: Efficient use of time
95%+: High pressure, little room for error
&gt;100%: Impossible - too many ducks for time available
</t>
    </r>
  </si>
  <si>
    <t>Good Ducks ÷ Max Spawns %</t>
  </si>
  <si>
    <t>What percentage of available spawn windows require clicking good ducks
Percentage of spawned ducks that must be successfully clicked to win
Shows TRUE click rate demand against time constraint
Measures against actual time capacity, not planned spawns
50-70%: Reasonable for skilled players
70-85%: Challenging but achievable
85%+: Expert level difficulty
90%+: Near-impossible without power-ups</t>
  </si>
  <si>
    <t>Feasibility Check</t>
  </si>
  <si>
    <t>Is there enough time to spawn all required ducks?
Can players realistically click within duck lifetimes?
Are spawn windows physically possible?</t>
  </si>
  <si>
    <t>Click Efficiency &lt;90 AND Spawn Usage &lt;100</t>
  </si>
  <si>
    <t>Example (Level 5):
Large: 0.50 × 100 = 50%
Medium: 0.40 × 100 = 40%
Small: 0.10 × 100 = 10%
Shows target difficulty through duck sizes
Large ducks: Easy to click, low point value. Decreases as levels get harder
Medium ducks: Balanced difficulty/reward. Stays consistent throughout
Small ducks: Hard to click, high point value.  Increases dramatically in later levels</t>
  </si>
  <si>
    <t xml:space="preserve"> targetSuccessRate × 100</t>
  </si>
  <si>
    <t>Expected percentage of players who will beat this level on first try
Design Guidelines:
85%+: Tutorial levels
65-85%: Early game
45-65%: Mid game
25-45%: Expert levels</t>
  </si>
  <si>
    <t>How much success rate decreases from previous level</t>
  </si>
  <si>
    <t xml:space="preserve">Difficulty Jump % </t>
  </si>
  <si>
    <t>Calculated percentage increase in difficulty from previous level</t>
  </si>
  <si>
    <t>Click Efficiency - previous level effeciency</t>
  </si>
  <si>
    <t>Is difficulty increase gradual or sudden?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</si>
</sst>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Aptos Narrow"/>
      <family val="2"/>
      <scheme val="minor"/>
    </font>
    <font>
      <sz val="11"/>
      <color theme="1"/>
      <name val="Aptos Narrow"/>
      <family val="2"/>
      <scheme val="minor"/>
    </font>
    <font>
      <sz val="11"/>
      <color theme="0"/>
      <name val="Aptos Narrow"/>
      <family val="2"/>
      <scheme val="minor"/>
    </font>
    <font>
      <sz val="11"/>
      <color rgb="FF00B050"/>
      <name val="Aptos Narrow"/>
      <family val="2"/>
      <scheme val="minor"/>
    </font>
    <font>
      <sz val="11"/>
      <name val="Aptos Narrow"/>
      <family val="2"/>
      <scheme val="minor"/>
    </font>
    <font>
      <b/>
      <sz val="11"/>
      <name val="Aptos Narrow"/>
      <family val="2"/>
      <scheme val="minor"/>
    </font>
    <font>
      <sz val="8"/>
      <name val="Aptos Narrow"/>
      <family val="2"/>
      <scheme val="minor"/>
    </font>
    <font>
      <b/>
      <sz val="11"/>
      <color theme="1"/>
      <name val="Aptos Narrow"/>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7">
    <xf numFmtId="0" fontId="0" fillId="0" borderId="0" xfId="0"/>
    <xf numFmtId="0" fontId="0" fillId="0" borderId="0" xfId="0" applyAlignment="1">
      <alignment wrapText="1"/>
    </xf>
    <xf numFmtId="0" fontId="0" fillId="0" borderId="0" xfId="0" applyAlignment="1">
      <alignment horizontal="center" vertical="center" wrapText="1"/>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wrapText="1"/>
    </xf>
    <xf numFmtId="0" fontId="0" fillId="3" borderId="0" xfId="0" applyFill="1" applyAlignment="1">
      <alignment horizontal="center" vertical="center"/>
    </xf>
    <xf numFmtId="0" fontId="0" fillId="3" borderId="0" xfId="0" applyFill="1" applyAlignment="1">
      <alignment horizontal="left" vertical="center"/>
    </xf>
    <xf numFmtId="0" fontId="0" fillId="4" borderId="0" xfId="0" applyFill="1" applyAlignment="1">
      <alignment horizontal="center" vertical="center"/>
    </xf>
    <xf numFmtId="0" fontId="0" fillId="4" borderId="0" xfId="0" applyFill="1" applyAlignment="1">
      <alignment horizontal="left" vertical="center"/>
    </xf>
    <xf numFmtId="0" fontId="0" fillId="4" borderId="0" xfId="0" applyFill="1" applyAlignment="1">
      <alignment horizontal="center" vertical="center" wrapText="1"/>
    </xf>
    <xf numFmtId="0" fontId="0" fillId="2" borderId="0" xfId="0" applyFill="1" applyAlignment="1">
      <alignment horizontal="center" vertical="center"/>
    </xf>
    <xf numFmtId="0" fontId="0" fillId="2" borderId="0" xfId="0" applyFill="1" applyAlignment="1">
      <alignment horizontal="left" vertical="center"/>
    </xf>
    <xf numFmtId="0" fontId="0" fillId="5" borderId="0" xfId="0" applyFill="1" applyAlignment="1">
      <alignment horizontal="center" vertical="center"/>
    </xf>
    <xf numFmtId="0" fontId="0" fillId="5" borderId="0" xfId="0" applyFill="1" applyAlignment="1">
      <alignment horizontal="left" vertical="center"/>
    </xf>
    <xf numFmtId="0" fontId="0" fillId="5" borderId="0" xfId="0" applyFill="1" applyAlignment="1">
      <alignment horizontal="center" vertical="center" wrapText="1"/>
    </xf>
    <xf numFmtId="0" fontId="3" fillId="5" borderId="0" xfId="0" applyFont="1" applyFill="1" applyAlignment="1">
      <alignment horizontal="left" vertical="center"/>
    </xf>
    <xf numFmtId="0" fontId="3" fillId="3" borderId="0" xfId="0" applyFont="1" applyFill="1" applyAlignment="1">
      <alignment horizontal="left" vertical="center"/>
    </xf>
    <xf numFmtId="0" fontId="2" fillId="6" borderId="1" xfId="0" applyFont="1" applyFill="1" applyBorder="1" applyAlignment="1">
      <alignment horizontal="center" vertical="center"/>
    </xf>
    <xf numFmtId="9" fontId="0" fillId="3" borderId="0" xfId="1" applyFont="1" applyFill="1" applyAlignment="1">
      <alignment horizontal="center" vertical="center" wrapText="1"/>
    </xf>
    <xf numFmtId="9" fontId="0" fillId="3" borderId="0" xfId="1" applyFont="1" applyFill="1" applyAlignment="1">
      <alignment horizontal="center" vertical="center"/>
    </xf>
    <xf numFmtId="9" fontId="0" fillId="4" borderId="0" xfId="1" applyFont="1" applyFill="1" applyAlignment="1">
      <alignment horizontal="center" vertical="center"/>
    </xf>
    <xf numFmtId="9" fontId="0" fillId="2" borderId="0" xfId="1" applyFont="1" applyFill="1" applyAlignment="1">
      <alignment horizontal="center" vertical="center"/>
    </xf>
    <xf numFmtId="9" fontId="0" fillId="5" borderId="0" xfId="1" applyFont="1" applyFill="1" applyAlignment="1">
      <alignment horizontal="center" vertical="center"/>
    </xf>
    <xf numFmtId="0" fontId="0" fillId="0" borderId="1" xfId="0" applyBorder="1" applyAlignment="1">
      <alignment horizontal="left" vertical="center" indent="1"/>
    </xf>
    <xf numFmtId="9" fontId="0" fillId="4" borderId="0" xfId="1" applyFont="1" applyFill="1" applyAlignment="1">
      <alignment horizontal="center" vertical="center" wrapText="1"/>
    </xf>
    <xf numFmtId="9" fontId="0" fillId="2" borderId="0" xfId="1" applyFont="1" applyFill="1" applyAlignment="1">
      <alignment horizontal="center" vertical="center" wrapText="1"/>
    </xf>
    <xf numFmtId="9" fontId="0" fillId="5" borderId="0" xfId="1" applyFont="1" applyFill="1" applyAlignment="1">
      <alignment horizontal="center" vertical="center" wrapText="1"/>
    </xf>
    <xf numFmtId="0" fontId="4" fillId="3" borderId="0" xfId="0" applyFont="1" applyFill="1" applyAlignment="1">
      <alignment horizontal="center" vertical="center"/>
    </xf>
    <xf numFmtId="0" fontId="4" fillId="3" borderId="0" xfId="0" applyFont="1" applyFill="1" applyAlignment="1">
      <alignment horizontal="left" vertical="center"/>
    </xf>
    <xf numFmtId="0" fontId="3" fillId="4" borderId="0" xfId="0" applyFont="1" applyFill="1" applyAlignment="1">
      <alignment horizontal="left" vertical="center"/>
    </xf>
    <xf numFmtId="0" fontId="3" fillId="2" borderId="0" xfId="0" applyFont="1" applyFill="1" applyAlignment="1">
      <alignment horizontal="left" vertical="center"/>
    </xf>
    <xf numFmtId="0" fontId="4" fillId="5" borderId="0" xfId="0" applyFont="1" applyFill="1" applyAlignment="1">
      <alignment horizontal="left" vertical="center"/>
    </xf>
    <xf numFmtId="0" fontId="5" fillId="4" borderId="0" xfId="0" applyFont="1" applyFill="1" applyAlignment="1">
      <alignment horizontal="left" vertical="center"/>
    </xf>
    <xf numFmtId="0" fontId="5" fillId="2" borderId="0" xfId="0" applyFont="1" applyFill="1" applyAlignment="1">
      <alignment horizontal="left" vertical="center"/>
    </xf>
    <xf numFmtId="0" fontId="5" fillId="5" borderId="0" xfId="0" applyFont="1" applyFill="1" applyAlignment="1">
      <alignment horizontal="left" vertical="center"/>
    </xf>
    <xf numFmtId="164" fontId="0" fillId="3" borderId="0" xfId="0" applyNumberFormat="1" applyFill="1" applyAlignment="1">
      <alignment horizontal="center" vertical="center" wrapText="1"/>
    </xf>
    <xf numFmtId="164" fontId="0" fillId="4" borderId="0" xfId="0" applyNumberFormat="1" applyFill="1" applyAlignment="1">
      <alignment horizontal="center" vertical="center" wrapText="1"/>
    </xf>
    <xf numFmtId="164" fontId="0" fillId="2" borderId="0" xfId="0" applyNumberFormat="1" applyFill="1" applyAlignment="1">
      <alignment horizontal="center" vertical="center" wrapText="1"/>
    </xf>
    <xf numFmtId="164" fontId="0" fillId="5" borderId="0" xfId="0" applyNumberFormat="1" applyFill="1" applyAlignment="1">
      <alignment horizontal="center" vertical="center" wrapText="1"/>
    </xf>
    <xf numFmtId="0" fontId="0" fillId="0" borderId="2" xfId="0" applyBorder="1" applyAlignment="1">
      <alignment horizontal="left" vertical="center" wrapText="1" indent="1"/>
    </xf>
    <xf numFmtId="0" fontId="0" fillId="0" borderId="3" xfId="0" applyBorder="1" applyAlignment="1">
      <alignment horizontal="left" vertical="center" wrapText="1" indent="1"/>
    </xf>
    <xf numFmtId="0" fontId="0" fillId="0" borderId="4" xfId="0" applyBorder="1" applyAlignment="1">
      <alignment horizontal="left" vertical="center" wrapText="1" indent="1"/>
    </xf>
    <xf numFmtId="0" fontId="0" fillId="0" borderId="1" xfId="0" applyBorder="1" applyAlignment="1">
      <alignment horizontal="left" vertical="center" wrapText="1" indent="1"/>
    </xf>
    <xf numFmtId="0" fontId="2" fillId="6" borderId="1" xfId="0" applyFont="1" applyFill="1" applyBorder="1" applyAlignment="1">
      <alignment horizontal="center" vertical="center" wrapText="1"/>
    </xf>
  </cellXfs>
  <cellStyles count="2">
    <cellStyle name="Normal" xfId="0" builtinId="0"/>
    <cellStyle name="Percent" xfId="1" builtinId="5"/>
  </cellStyles>
  <dxfs count="31">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left" vertical="center" textRotation="0" wrapText="0" indent="0" justifyLastLine="0" shrinkToFit="0" readingOrder="0"/>
    </dxf>
    <dxf>
      <numFmt numFmtId="0" formatCode="General"/>
      <fill>
        <patternFill patternType="solid">
          <fgColor indexed="64"/>
          <bgColor theme="3" tint="0.89999084444715716"/>
        </patternFill>
      </fill>
      <alignment horizontal="left" vertical="center" textRotation="0" wrapText="0" indent="0" justifyLastLine="0" shrinkToFit="0" readingOrder="0"/>
    </dxf>
    <dxf>
      <fill>
        <patternFill patternType="solid">
          <fgColor indexed="64"/>
          <bgColor theme="3" tint="0.89999084444715716"/>
        </patternFill>
      </fill>
      <alignment horizontal="center" vertical="center" textRotation="0" wrapText="0" indent="0" justifyLastLine="0" shrinkToFit="0" readingOrder="0"/>
    </dxf>
    <dxf>
      <numFmt numFmtId="0" formatCode="General"/>
      <fill>
        <patternFill patternType="solid">
          <fgColor indexed="64"/>
          <bgColor theme="3" tint="0.89999084444715716"/>
        </patternFill>
      </fill>
      <alignment horizontal="left" vertical="center" textRotation="0" wrapText="0" indent="0" justifyLastLine="0" shrinkToFit="0" readingOrder="0"/>
    </dxf>
    <dxf>
      <alignment horizontal="left" vertical="center" textRotation="0" indent="0" justifyLastLine="0" shrinkToFit="0" readingOrder="0"/>
    </dxf>
    <dxf>
      <fill>
        <patternFill patternType="solid">
          <fgColor indexed="64"/>
          <bgColor theme="3" tint="0.89999084444715716"/>
        </patternFill>
      </fil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fill>
        <patternFill patternType="solid">
          <fgColor indexed="64"/>
          <bgColor theme="3" tint="0.89999084444715716"/>
        </patternFill>
      </fil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indexed="64"/>
          <bgColor theme="3" tint="0.89999084444715716"/>
        </patternFill>
      </fill>
      <alignment horizontal="center" vertical="center" textRotation="0" wrapText="1" indent="0" justifyLastLine="0" shrinkToFit="0" readingOrder="0"/>
    </dxf>
    <dxf>
      <fill>
        <patternFill patternType="solid">
          <fgColor indexed="64"/>
          <bgColor theme="3" tint="0.89999084444715716"/>
        </patternFill>
      </fil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indexed="64"/>
          <bgColor theme="3" tint="0.89999084444715716"/>
        </patternFill>
      </fill>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6A30A1-4A65-48B1-B9BF-49A305CEACDE}" name="Table2" displayName="Table2" ref="A3:AC15" totalsRowShown="0" headerRowDxfId="30" dataDxfId="29">
  <autoFilter ref="A3:AC15" xr:uid="{FF6A30A1-4A65-48B1-B9BF-49A305CEACDE}"/>
  <tableColumns count="29">
    <tableColumn id="1" xr3:uid="{563A3852-342B-4877-9760-B32471895235}" name="Level" dataDxfId="28"/>
    <tableColumn id="2" xr3:uid="{78A85A0B-1F4A-4BA0-9B51-51DFAC9136B9}" name="Name" dataDxfId="27"/>
    <tableColumn id="3" xr3:uid="{11440F98-3B20-47F4-AC17-88572E09AC55}" name="Tier" dataDxfId="26"/>
    <tableColumn id="27" xr3:uid="{2F732B12-5CC3-4985-AD5F-60E804440B06}" name="Column1" dataDxfId="25"/>
    <tableColumn id="4" xr3:uid="{AE29FBBD-EC99-4DEB-AFF5-B686A84823E8}" name="Good Ducks" dataDxfId="24"/>
    <tableColumn id="5" xr3:uid="{4B0E203F-F87E-491F-BAA2-CC4DF76A6C0A}" name="Decoy Ducks" dataDxfId="23"/>
    <tableColumn id="6" xr3:uid="{C770F25F-C4F8-4B0C-860B-68ABAAEA94F5}" name="Total Ducks" dataDxfId="22"/>
    <tableColumn id="7" xr3:uid="{D0507E6C-BDDD-41DE-801E-CDAD20F9E193}" name="Time Limit" dataDxfId="21"/>
    <tableColumn id="8" xr3:uid="{9B80DF39-1170-4339-8087-23D255530E97}" name="Spawn Rate" dataDxfId="20"/>
    <tableColumn id="9" xr3:uid="{68204CA3-B90A-41C4-9122-EE0280FAA4E8}" name="Duck Lifetime" dataDxfId="19"/>
    <tableColumn id="10" xr3:uid="{1962235F-4B1E-4B7C-AB2F-90A376D0C726}" name="Decoy Penalty" dataDxfId="18"/>
    <tableColumn id="11" xr3:uid="{B110E824-8C5D-459C-9B50-E8FFA721E00E}" name="Max Spawns" dataDxfId="17">
      <calculatedColumnFormula>Table2[[#This Row],[Time Limit]]/Table2[[#This Row],[Spawn Rate]]</calculatedColumnFormula>
    </tableColumn>
    <tableColumn id="31" xr3:uid="{B933A007-A847-4BC8-A012-90FA92580DDD}" name="Max Total Spawns" dataDxfId="16">
      <calculatedColumnFormula>SUM(Table2[[#This Row],[Good Ducks]],Table2[[#This Row],[Decoy Ducks]],Table2[[#This Row],[Backup Spawns ]])</calculatedColumnFormula>
    </tableColumn>
    <tableColumn id="29" xr3:uid="{1F573388-6686-4766-88D2-9E69E6521EA2}" name="Backup Spawns " dataDxfId="15"/>
    <tableColumn id="12" xr3:uid="{C94E63A8-C64E-41C0-B4FE-093CCF1122BB}" name="Spawn Usage %" dataDxfId="14">
      <calculatedColumnFormula>(Table2[[#This Row],[Total Ducks]]/Table2[[#This Row],[Max Spawns]])</calculatedColumnFormula>
    </tableColumn>
    <tableColumn id="13" xr3:uid="{82414081-0933-45E2-AC36-89A405B524A6}" name="Click Efficiency %" dataDxfId="13">
      <calculatedColumnFormula>(Table2[[#This Row],[Good Ducks]]/Table2[[#This Row],[Max Spawns]])</calculatedColumnFormula>
    </tableColumn>
    <tableColumn id="22" xr3:uid="{AC8F2D5F-5630-4896-93B8-F8C4F3646A20}" name="Level Feasibility Check" dataDxfId="12">
      <calculatedColumnFormula>AND(Table2[[#This Row],[Click Efficiency %]]&lt;90,Table2[[#This Row],[Spawn Usage %]]&lt;100)</calculatedColumnFormula>
    </tableColumn>
    <tableColumn id="14" xr3:uid="{F6B1F454-DFD8-447F-9228-EF1944E817CE}" name="Large %" dataDxfId="11"/>
    <tableColumn id="15" xr3:uid="{5FC79028-1FDB-4E46-B5D6-EFE67C196659}" name="Medium %" dataDxfId="10"/>
    <tableColumn id="16" xr3:uid="{11E19351-94FB-49E6-8579-C774F7453B5B}" name="Small %" dataDxfId="9"/>
    <tableColumn id="17" xr3:uid="{821E5C02-A278-48BD-99F1-114A8D5ED03B}" name="Target Success %" dataDxfId="8"/>
    <tableColumn id="21" xr3:uid="{B06A0952-A0A2-4DD3-BC52-C220780E0301}" name="Traget Success Drop %" dataDxfId="7"/>
    <tableColumn id="18" xr3:uid="{7D014F25-5056-4DCB-B292-A8F94CCC248D}" name="Difficulty" dataDxfId="6"/>
    <tableColumn id="24" xr3:uid="{F19AE77A-4D09-4BA0-A8DB-E728C4C541E5}" name="Difficulty Jump %" dataDxfId="5">
      <calculatedColumnFormula>ABS(Table2[[#This Row],[Click Efficiency %]]-P3)</calculatedColumnFormula>
    </tableColumn>
    <tableColumn id="25" xr3:uid="{6319C942-5359-4F9C-A95E-3C04E0ED1C20}" name="PowerUps Available" dataDxfId="4"/>
    <tableColumn id="23" xr3:uid="{2D59B74F-EE63-4B1A-81AA-82090BC1280E}" name="Progression Smoothness" dataDxfId="3">
      <calculatedColumnFormula>IF(ABS(P3-P2)&lt;=15, "✅ Smooth", "⚠️ Big Jump")</calculatedColumnFormula>
    </tableColumn>
    <tableColumn id="26" xr3:uid="{D1209A6A-089B-4DE0-95A7-EEA1A4A2CC83}" name="Skill Gate" dataDxfId="2"/>
    <tableColumn id="19" xr3:uid="{F153717C-A188-43D1-B01D-97B67AF51E66}" name="Special Mechanics" dataDxfId="1"/>
    <tableColumn id="20" xr3:uid="{BAA4701B-75AB-4A5D-B44A-47A22FF47652}" name="Learning Objectiv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B7989-E6A6-43EC-BD83-13DEE10C7E6F}">
  <dimension ref="A1:AD30"/>
  <sheetViews>
    <sheetView showGridLines="0" tabSelected="1" zoomScale="85" zoomScaleNormal="85" workbookViewId="0">
      <pane ySplit="3" topLeftCell="A4" activePane="bottomLeft" state="frozen"/>
      <selection pane="bottomLeft" activeCell="J16" sqref="J16"/>
    </sheetView>
  </sheetViews>
  <sheetFormatPr defaultRowHeight="14.5" x14ac:dyDescent="0.35"/>
  <cols>
    <col min="1" max="1" width="7.1796875" customWidth="1"/>
    <col min="2" max="2" width="23.1796875" style="5" bestFit="1" customWidth="1"/>
    <col min="3" max="15" width="8.54296875" style="1" customWidth="1"/>
    <col min="16" max="16" width="12.6328125" style="1" bestFit="1" customWidth="1"/>
    <col min="17" max="17" width="12.6328125" style="1" customWidth="1"/>
    <col min="18" max="20" width="8.54296875" style="1" customWidth="1"/>
    <col min="21" max="21" width="10.90625" style="1" customWidth="1"/>
    <col min="22" max="22" width="12.6328125" style="1" customWidth="1"/>
    <col min="23" max="25" width="10.453125" style="5" customWidth="1"/>
    <col min="26" max="26" width="21.81640625" style="5" customWidth="1"/>
    <col min="27" max="27" width="12.36328125" style="5" bestFit="1" customWidth="1"/>
    <col min="28" max="28" width="52.54296875" style="5" bestFit="1" customWidth="1"/>
    <col min="29" max="29" width="60.6328125" style="5" bestFit="1" customWidth="1"/>
    <col min="30" max="30" width="8.90625" style="5"/>
  </cols>
  <sheetData>
    <row r="1" spans="1:30" x14ac:dyDescent="0.35">
      <c r="L1" s="2"/>
      <c r="M1" s="2"/>
      <c r="N1" s="2"/>
    </row>
    <row r="2" spans="1:30" ht="14.4" customHeight="1" x14ac:dyDescent="0.35"/>
    <row r="3" spans="1:30" s="1" customFormat="1" ht="62.4" customHeight="1" x14ac:dyDescent="0.35">
      <c r="A3" s="2" t="s">
        <v>0</v>
      </c>
      <c r="B3" s="6" t="s">
        <v>1</v>
      </c>
      <c r="C3" s="2" t="s">
        <v>2</v>
      </c>
      <c r="D3" s="2" t="s">
        <v>74</v>
      </c>
      <c r="E3" s="2" t="s">
        <v>3</v>
      </c>
      <c r="F3" s="2" t="s">
        <v>4</v>
      </c>
      <c r="G3" s="2" t="s">
        <v>5</v>
      </c>
      <c r="H3" s="2" t="s">
        <v>6</v>
      </c>
      <c r="I3" s="2" t="s">
        <v>7</v>
      </c>
      <c r="J3" s="2" t="s">
        <v>8</v>
      </c>
      <c r="K3" s="2" t="s">
        <v>9</v>
      </c>
      <c r="L3" s="2" t="s">
        <v>10</v>
      </c>
      <c r="M3" s="2" t="s">
        <v>72</v>
      </c>
      <c r="N3" s="2" t="s">
        <v>73</v>
      </c>
      <c r="O3" s="2" t="s">
        <v>11</v>
      </c>
      <c r="P3" s="2" t="s">
        <v>12</v>
      </c>
      <c r="Q3" s="2" t="s">
        <v>66</v>
      </c>
      <c r="R3" s="2" t="s">
        <v>13</v>
      </c>
      <c r="S3" s="2" t="s">
        <v>14</v>
      </c>
      <c r="T3" s="2" t="s">
        <v>15</v>
      </c>
      <c r="U3" s="2" t="s">
        <v>16</v>
      </c>
      <c r="V3" s="2" t="s">
        <v>58</v>
      </c>
      <c r="W3" s="6" t="s">
        <v>17</v>
      </c>
      <c r="X3" s="6" t="s">
        <v>67</v>
      </c>
      <c r="Y3" s="6" t="s">
        <v>70</v>
      </c>
      <c r="Z3" s="6" t="s">
        <v>68</v>
      </c>
      <c r="AA3" s="6" t="s">
        <v>71</v>
      </c>
      <c r="AB3" s="6" t="s">
        <v>18</v>
      </c>
      <c r="AC3" s="6" t="s">
        <v>19</v>
      </c>
      <c r="AD3" s="7"/>
    </row>
    <row r="4" spans="1:30" x14ac:dyDescent="0.35">
      <c r="A4" s="8">
        <v>1</v>
      </c>
      <c r="B4" s="9" t="s">
        <v>20</v>
      </c>
      <c r="C4" s="4">
        <v>1</v>
      </c>
      <c r="D4" s="4"/>
      <c r="E4" s="4">
        <v>3</v>
      </c>
      <c r="F4" s="4">
        <v>0</v>
      </c>
      <c r="G4" s="4">
        <v>3</v>
      </c>
      <c r="H4" s="4">
        <v>25</v>
      </c>
      <c r="I4" s="4">
        <v>3</v>
      </c>
      <c r="J4" s="4">
        <v>5</v>
      </c>
      <c r="K4" s="4">
        <v>0</v>
      </c>
      <c r="L4" s="38">
        <f>Table2[[#This Row],[Time Limit]]/Table2[[#This Row],[Spawn Rate]]</f>
        <v>8.3333333333333339</v>
      </c>
      <c r="M4" s="4">
        <f>SUM(Table2[[#This Row],[Good Ducks]],Table2[[#This Row],[Decoy Ducks]],Table2[[#This Row],[Backup Spawns ]])</f>
        <v>5</v>
      </c>
      <c r="N4" s="4">
        <v>2</v>
      </c>
      <c r="O4" s="21">
        <f>(Table2[[#This Row],[Total Ducks]]/Table2[[#This Row],[Max Spawns]])</f>
        <v>0.36</v>
      </c>
      <c r="P4" s="21">
        <f>(Table2[[#This Row],[Good Ducks]]/Table2[[#This Row],[Max Spawns]])</f>
        <v>0.36</v>
      </c>
      <c r="Q4" s="4" t="b">
        <f>AND(Table2[[#This Row],[Click Efficiency %]]&lt;90,Table2[[#This Row],[Spawn Usage %]]&lt;100)</f>
        <v>1</v>
      </c>
      <c r="R4" s="4">
        <v>80</v>
      </c>
      <c r="S4" s="4">
        <v>20</v>
      </c>
      <c r="T4" s="4">
        <v>0</v>
      </c>
      <c r="U4" s="4">
        <v>95</v>
      </c>
      <c r="V4" s="4" t="s">
        <v>61</v>
      </c>
      <c r="W4" s="9" t="s">
        <v>21</v>
      </c>
      <c r="X4" s="8" t="s">
        <v>61</v>
      </c>
      <c r="Y4" s="8" t="b">
        <v>0</v>
      </c>
      <c r="Z4" s="8" t="s">
        <v>61</v>
      </c>
      <c r="AA4" s="30"/>
      <c r="AB4" s="9" t="s">
        <v>22</v>
      </c>
      <c r="AC4" s="9" t="s">
        <v>23</v>
      </c>
    </row>
    <row r="5" spans="1:30" x14ac:dyDescent="0.35">
      <c r="A5" s="8">
        <v>2</v>
      </c>
      <c r="B5" s="9" t="s">
        <v>24</v>
      </c>
      <c r="C5" s="4">
        <v>1</v>
      </c>
      <c r="D5" s="4"/>
      <c r="E5" s="4">
        <v>4</v>
      </c>
      <c r="F5" s="4">
        <v>1</v>
      </c>
      <c r="G5" s="4">
        <v>5</v>
      </c>
      <c r="H5" s="4">
        <v>25</v>
      </c>
      <c r="I5" s="4">
        <v>2.5</v>
      </c>
      <c r="J5" s="4">
        <v>4.5</v>
      </c>
      <c r="K5" s="4">
        <v>2</v>
      </c>
      <c r="L5" s="38">
        <f>Table2[[#This Row],[Time Limit]]/Table2[[#This Row],[Spawn Rate]]</f>
        <v>10</v>
      </c>
      <c r="M5" s="4">
        <f>SUM(Table2[[#This Row],[Good Ducks]],Table2[[#This Row],[Decoy Ducks]],Table2[[#This Row],[Backup Spawns ]])</f>
        <v>8</v>
      </c>
      <c r="N5" s="4">
        <v>3</v>
      </c>
      <c r="O5" s="21">
        <f>(Table2[[#This Row],[Total Ducks]]/Table2[[#This Row],[Max Spawns]])</f>
        <v>0.5</v>
      </c>
      <c r="P5" s="21">
        <f>(Table2[[#This Row],[Good Ducks]]/Table2[[#This Row],[Max Spawns]])</f>
        <v>0.4</v>
      </c>
      <c r="Q5" s="4" t="b">
        <f>AND(Table2[[#This Row],[Click Efficiency %]]&lt;90,Table2[[#This Row],[Spawn Usage %]]&lt;100)</f>
        <v>1</v>
      </c>
      <c r="R5" s="4">
        <v>70</v>
      </c>
      <c r="S5" s="4">
        <v>30</v>
      </c>
      <c r="T5" s="4">
        <v>0</v>
      </c>
      <c r="U5" s="4">
        <v>90</v>
      </c>
      <c r="V5" s="4">
        <v>-5</v>
      </c>
      <c r="W5" s="9" t="s">
        <v>21</v>
      </c>
      <c r="X5" s="22">
        <f>ABS(Table2[[#This Row],[Click Efficiency %]]-P4)</f>
        <v>4.0000000000000036E-2</v>
      </c>
      <c r="Y5" s="8" t="b">
        <v>0</v>
      </c>
      <c r="Z5" s="18" t="str">
        <f t="shared" ref="Z5:Z15" si="0">IF(ABS(P5=P4)&lt;=15, "✅ Smooth", "⚠️ Big Jump")</f>
        <v>✅ Smooth</v>
      </c>
      <c r="AA5" s="31"/>
      <c r="AB5" s="9" t="s">
        <v>22</v>
      </c>
      <c r="AC5" s="9" t="s">
        <v>25</v>
      </c>
    </row>
    <row r="6" spans="1:30" x14ac:dyDescent="0.35">
      <c r="A6" s="8">
        <v>3</v>
      </c>
      <c r="B6" s="9" t="s">
        <v>26</v>
      </c>
      <c r="C6" s="4">
        <v>1</v>
      </c>
      <c r="D6" s="4"/>
      <c r="E6" s="4">
        <v>5</v>
      </c>
      <c r="F6" s="4">
        <v>1</v>
      </c>
      <c r="G6" s="4">
        <v>6</v>
      </c>
      <c r="H6" s="4">
        <v>25</v>
      </c>
      <c r="I6" s="4">
        <v>2.2000000000000002</v>
      </c>
      <c r="J6" s="4">
        <v>4</v>
      </c>
      <c r="K6" s="4">
        <v>2</v>
      </c>
      <c r="L6" s="38">
        <f>Table2[[#This Row],[Time Limit]]/Table2[[#This Row],[Spawn Rate]]</f>
        <v>11.363636363636363</v>
      </c>
      <c r="M6" s="4">
        <f>SUM(Table2[[#This Row],[Good Ducks]],Table2[[#This Row],[Decoy Ducks]],Table2[[#This Row],[Backup Spawns ]])</f>
        <v>9</v>
      </c>
      <c r="N6" s="4">
        <v>3</v>
      </c>
      <c r="O6" s="21">
        <f>(Table2[[#This Row],[Total Ducks]]/Table2[[#This Row],[Max Spawns]])</f>
        <v>0.52800000000000002</v>
      </c>
      <c r="P6" s="21">
        <f>(Table2[[#This Row],[Good Ducks]]/Table2[[#This Row],[Max Spawns]])</f>
        <v>0.44</v>
      </c>
      <c r="Q6" s="4" t="b">
        <f>AND(Table2[[#This Row],[Click Efficiency %]]&lt;90,Table2[[#This Row],[Spawn Usage %]]&lt;100)</f>
        <v>1</v>
      </c>
      <c r="R6" s="4">
        <v>60</v>
      </c>
      <c r="S6" s="4">
        <v>35</v>
      </c>
      <c r="T6" s="4">
        <v>5</v>
      </c>
      <c r="U6" s="4">
        <v>85</v>
      </c>
      <c r="V6" s="4">
        <v>-5</v>
      </c>
      <c r="W6" s="9" t="s">
        <v>27</v>
      </c>
      <c r="X6" s="22">
        <f>ABS(Table2[[#This Row],[Click Efficiency %]]-P5)</f>
        <v>3.999999999999998E-2</v>
      </c>
      <c r="Y6" s="8" t="b">
        <v>0</v>
      </c>
      <c r="Z6" s="19" t="str">
        <f t="shared" si="0"/>
        <v>✅ Smooth</v>
      </c>
      <c r="AA6" s="31"/>
      <c r="AB6" s="9" t="s">
        <v>22</v>
      </c>
      <c r="AC6" s="9" t="s">
        <v>28</v>
      </c>
    </row>
    <row r="7" spans="1:30" x14ac:dyDescent="0.35">
      <c r="A7" s="10">
        <v>4</v>
      </c>
      <c r="B7" s="11" t="s">
        <v>29</v>
      </c>
      <c r="C7" s="12">
        <v>2</v>
      </c>
      <c r="D7" s="12"/>
      <c r="E7" s="12">
        <v>7</v>
      </c>
      <c r="F7" s="12">
        <v>2</v>
      </c>
      <c r="G7" s="12">
        <v>9</v>
      </c>
      <c r="H7" s="12">
        <v>25</v>
      </c>
      <c r="I7" s="12">
        <v>2</v>
      </c>
      <c r="J7" s="12">
        <v>3.5</v>
      </c>
      <c r="K7" s="12">
        <v>2</v>
      </c>
      <c r="L7" s="39">
        <f>Table2[[#This Row],[Time Limit]]/Table2[[#This Row],[Spawn Rate]]</f>
        <v>12.5</v>
      </c>
      <c r="M7" s="12">
        <f>SUM(Table2[[#This Row],[Good Ducks]],Table2[[#This Row],[Decoy Ducks]],Table2[[#This Row],[Backup Spawns ]])</f>
        <v>12</v>
      </c>
      <c r="N7" s="12">
        <v>3</v>
      </c>
      <c r="O7" s="27">
        <f>(Table2[[#This Row],[Total Ducks]]/Table2[[#This Row],[Max Spawns]])</f>
        <v>0.72</v>
      </c>
      <c r="P7" s="27">
        <f>(Table2[[#This Row],[Good Ducks]]/Table2[[#This Row],[Max Spawns]])</f>
        <v>0.56000000000000005</v>
      </c>
      <c r="Q7" s="12" t="b">
        <f>AND(Table2[[#This Row],[Click Efficiency %]]&lt;90,Table2[[#This Row],[Spawn Usage %]]&lt;100)</f>
        <v>1</v>
      </c>
      <c r="R7" s="12">
        <v>55</v>
      </c>
      <c r="S7" s="12">
        <v>35</v>
      </c>
      <c r="T7" s="12">
        <v>10</v>
      </c>
      <c r="U7" s="12">
        <v>75</v>
      </c>
      <c r="V7" s="12">
        <v>-10</v>
      </c>
      <c r="W7" s="11" t="s">
        <v>27</v>
      </c>
      <c r="X7" s="23">
        <f>ABS(Table2[[#This Row],[Click Efficiency %]]-P6)</f>
        <v>0.12000000000000005</v>
      </c>
      <c r="Y7" s="10" t="b">
        <v>0</v>
      </c>
      <c r="Z7" s="32" t="str">
        <f t="shared" si="0"/>
        <v>✅ Smooth</v>
      </c>
      <c r="AA7" s="35" t="b">
        <v>1</v>
      </c>
      <c r="AB7" s="11" t="s">
        <v>22</v>
      </c>
      <c r="AC7" s="11" t="s">
        <v>30</v>
      </c>
    </row>
    <row r="8" spans="1:30" x14ac:dyDescent="0.35">
      <c r="A8" s="10">
        <v>5</v>
      </c>
      <c r="B8" s="11" t="s">
        <v>31</v>
      </c>
      <c r="C8" s="12">
        <v>2</v>
      </c>
      <c r="D8" s="12"/>
      <c r="E8" s="12">
        <v>9</v>
      </c>
      <c r="F8" s="12">
        <v>3</v>
      </c>
      <c r="G8" s="12">
        <v>12</v>
      </c>
      <c r="H8" s="12">
        <v>25</v>
      </c>
      <c r="I8" s="12">
        <v>1.8</v>
      </c>
      <c r="J8" s="12">
        <v>3.2</v>
      </c>
      <c r="K8" s="12">
        <v>3</v>
      </c>
      <c r="L8" s="39">
        <f>Table2[[#This Row],[Time Limit]]/Table2[[#This Row],[Spawn Rate]]</f>
        <v>13.888888888888889</v>
      </c>
      <c r="M8" s="12">
        <f>SUM(Table2[[#This Row],[Good Ducks]],Table2[[#This Row],[Decoy Ducks]],Table2[[#This Row],[Backup Spawns ]])</f>
        <v>15</v>
      </c>
      <c r="N8" s="12">
        <v>3</v>
      </c>
      <c r="O8" s="27">
        <f>(Table2[[#This Row],[Total Ducks]]/Table2[[#This Row],[Max Spawns]])</f>
        <v>0.86399999999999999</v>
      </c>
      <c r="P8" s="27">
        <f>(Table2[[#This Row],[Good Ducks]]/Table2[[#This Row],[Max Spawns]])</f>
        <v>0.64800000000000002</v>
      </c>
      <c r="Q8" s="12" t="b">
        <f>AND(Table2[[#This Row],[Click Efficiency %]]&lt;90,Table2[[#This Row],[Spawn Usage %]]&lt;100)</f>
        <v>1</v>
      </c>
      <c r="R8" s="12">
        <v>50</v>
      </c>
      <c r="S8" s="12">
        <v>40</v>
      </c>
      <c r="T8" s="12">
        <v>10</v>
      </c>
      <c r="U8" s="12">
        <v>70</v>
      </c>
      <c r="V8" s="12">
        <v>-5</v>
      </c>
      <c r="W8" s="11" t="s">
        <v>27</v>
      </c>
      <c r="X8" s="23">
        <f>ABS(Table2[[#This Row],[Click Efficiency %]]-P7)</f>
        <v>8.7999999999999967E-2</v>
      </c>
      <c r="Y8" s="10" t="b">
        <v>0</v>
      </c>
      <c r="Z8" s="32" t="str">
        <f t="shared" si="0"/>
        <v>✅ Smooth</v>
      </c>
      <c r="AA8" s="35"/>
      <c r="AB8" s="11" t="s">
        <v>32</v>
      </c>
      <c r="AC8" s="11" t="s">
        <v>33</v>
      </c>
    </row>
    <row r="9" spans="1:30" x14ac:dyDescent="0.35">
      <c r="A9" s="10">
        <v>6</v>
      </c>
      <c r="B9" s="11" t="s">
        <v>34</v>
      </c>
      <c r="C9" s="12">
        <v>2</v>
      </c>
      <c r="D9" s="12"/>
      <c r="E9" s="12">
        <v>11</v>
      </c>
      <c r="F9" s="12">
        <v>4</v>
      </c>
      <c r="G9" s="12">
        <v>15</v>
      </c>
      <c r="H9" s="12">
        <v>30</v>
      </c>
      <c r="I9" s="12">
        <v>1.6</v>
      </c>
      <c r="J9" s="12">
        <v>3</v>
      </c>
      <c r="K9" s="12">
        <v>3</v>
      </c>
      <c r="L9" s="39">
        <f>Table2[[#This Row],[Time Limit]]/Table2[[#This Row],[Spawn Rate]]</f>
        <v>18.75</v>
      </c>
      <c r="M9" s="12">
        <f>SUM(Table2[[#This Row],[Good Ducks]],Table2[[#This Row],[Decoy Ducks]],Table2[[#This Row],[Backup Spawns ]])</f>
        <v>18</v>
      </c>
      <c r="N9" s="12">
        <v>3</v>
      </c>
      <c r="O9" s="27">
        <f>(Table2[[#This Row],[Total Ducks]]/Table2[[#This Row],[Max Spawns]])</f>
        <v>0.8</v>
      </c>
      <c r="P9" s="27">
        <f>(Table2[[#This Row],[Good Ducks]]/Table2[[#This Row],[Max Spawns]])</f>
        <v>0.58666666666666667</v>
      </c>
      <c r="Q9" s="12" t="b">
        <f>AND(Table2[[#This Row],[Click Efficiency %]]&lt;90,Table2[[#This Row],[Spawn Usage %]]&lt;100)</f>
        <v>1</v>
      </c>
      <c r="R9" s="12">
        <v>45</v>
      </c>
      <c r="S9" s="12">
        <v>40</v>
      </c>
      <c r="T9" s="12">
        <v>15</v>
      </c>
      <c r="U9" s="12">
        <v>65</v>
      </c>
      <c r="V9" s="12">
        <v>-5</v>
      </c>
      <c r="W9" s="11" t="s">
        <v>35</v>
      </c>
      <c r="X9" s="23">
        <f>ABS(Table2[[#This Row],[Click Efficiency %]]-P8)</f>
        <v>6.1333333333333351E-2</v>
      </c>
      <c r="Y9" s="10" t="b">
        <v>0</v>
      </c>
      <c r="Z9" s="32" t="str">
        <f t="shared" si="0"/>
        <v>✅ Smooth</v>
      </c>
      <c r="AA9" s="35"/>
      <c r="AB9" s="11" t="s">
        <v>22</v>
      </c>
      <c r="AC9" s="11" t="s">
        <v>36</v>
      </c>
    </row>
    <row r="10" spans="1:30" x14ac:dyDescent="0.35">
      <c r="A10" s="13">
        <v>7</v>
      </c>
      <c r="B10" s="14" t="s">
        <v>37</v>
      </c>
      <c r="C10" s="3">
        <v>3</v>
      </c>
      <c r="D10" s="3"/>
      <c r="E10" s="3">
        <v>13</v>
      </c>
      <c r="F10" s="3">
        <v>5</v>
      </c>
      <c r="G10" s="3">
        <v>18</v>
      </c>
      <c r="H10" s="3">
        <v>30</v>
      </c>
      <c r="I10" s="3">
        <v>1.4</v>
      </c>
      <c r="J10" s="3">
        <v>2.8</v>
      </c>
      <c r="K10" s="3">
        <v>3</v>
      </c>
      <c r="L10" s="40">
        <f>Table2[[#This Row],[Time Limit]]/Table2[[#This Row],[Spawn Rate]]</f>
        <v>21.428571428571431</v>
      </c>
      <c r="M10" s="3">
        <f>SUM(Table2[[#This Row],[Good Ducks]],Table2[[#This Row],[Decoy Ducks]],Table2[[#This Row],[Backup Spawns ]])</f>
        <v>21</v>
      </c>
      <c r="N10" s="3">
        <v>3</v>
      </c>
      <c r="O10" s="28">
        <f>(Table2[[#This Row],[Total Ducks]]/Table2[[#This Row],[Max Spawns]])</f>
        <v>0.84</v>
      </c>
      <c r="P10" s="28">
        <f>(Table2[[#This Row],[Good Ducks]]/Table2[[#This Row],[Max Spawns]])</f>
        <v>0.60666666666666658</v>
      </c>
      <c r="Q10" s="3" t="b">
        <f>AND(Table2[[#This Row],[Click Efficiency %]]&lt;90,Table2[[#This Row],[Spawn Usage %]]&lt;100)</f>
        <v>1</v>
      </c>
      <c r="R10" s="3">
        <v>40</v>
      </c>
      <c r="S10" s="3">
        <v>45</v>
      </c>
      <c r="T10" s="3">
        <v>15</v>
      </c>
      <c r="U10" s="3">
        <v>55</v>
      </c>
      <c r="V10" s="3">
        <v>-10</v>
      </c>
      <c r="W10" s="14" t="s">
        <v>35</v>
      </c>
      <c r="X10" s="24">
        <f>ABS(Table2[[#This Row],[Click Efficiency %]]-P9)</f>
        <v>1.9999999999999907E-2</v>
      </c>
      <c r="Y10" s="13" t="b">
        <v>0</v>
      </c>
      <c r="Z10" s="33" t="str">
        <f t="shared" si="0"/>
        <v>✅ Smooth</v>
      </c>
      <c r="AA10" s="36" t="b">
        <v>1</v>
      </c>
      <c r="AB10" s="14" t="s">
        <v>22</v>
      </c>
      <c r="AC10" s="14" t="s">
        <v>38</v>
      </c>
    </row>
    <row r="11" spans="1:30" x14ac:dyDescent="0.35">
      <c r="A11" s="13">
        <v>8</v>
      </c>
      <c r="B11" s="14" t="s">
        <v>39</v>
      </c>
      <c r="C11" s="3">
        <v>3</v>
      </c>
      <c r="D11" s="3"/>
      <c r="E11" s="3">
        <v>15</v>
      </c>
      <c r="F11" s="3">
        <v>6</v>
      </c>
      <c r="G11" s="3">
        <v>21</v>
      </c>
      <c r="H11" s="3">
        <v>35</v>
      </c>
      <c r="I11" s="3">
        <v>1.3</v>
      </c>
      <c r="J11" s="3">
        <v>2.5</v>
      </c>
      <c r="K11" s="3">
        <v>4</v>
      </c>
      <c r="L11" s="40">
        <f>Table2[[#This Row],[Time Limit]]/Table2[[#This Row],[Spawn Rate]]</f>
        <v>26.923076923076923</v>
      </c>
      <c r="M11" s="3">
        <f>SUM(Table2[[#This Row],[Good Ducks]],Table2[[#This Row],[Decoy Ducks]],Table2[[#This Row],[Backup Spawns ]])</f>
        <v>24</v>
      </c>
      <c r="N11" s="3">
        <v>3</v>
      </c>
      <c r="O11" s="28">
        <f>(Table2[[#This Row],[Total Ducks]]/Table2[[#This Row],[Max Spawns]])</f>
        <v>0.78</v>
      </c>
      <c r="P11" s="28">
        <f>(Table2[[#This Row],[Good Ducks]]/Table2[[#This Row],[Max Spawns]])</f>
        <v>0.55714285714285716</v>
      </c>
      <c r="Q11" s="3" t="b">
        <f>AND(Table2[[#This Row],[Click Efficiency %]]&lt;90,Table2[[#This Row],[Spawn Usage %]]&lt;100)</f>
        <v>1</v>
      </c>
      <c r="R11" s="3">
        <v>35</v>
      </c>
      <c r="S11" s="3">
        <v>45</v>
      </c>
      <c r="T11" s="3">
        <v>20</v>
      </c>
      <c r="U11" s="3">
        <v>50</v>
      </c>
      <c r="V11" s="3">
        <v>-5</v>
      </c>
      <c r="W11" s="14" t="s">
        <v>35</v>
      </c>
      <c r="X11" s="24">
        <f>ABS(Table2[[#This Row],[Click Efficiency %]]-P10)</f>
        <v>4.9523809523809414E-2</v>
      </c>
      <c r="Y11" s="13" t="b">
        <v>0</v>
      </c>
      <c r="Z11" s="33" t="str">
        <f t="shared" si="0"/>
        <v>✅ Smooth</v>
      </c>
      <c r="AA11" s="36"/>
      <c r="AB11" s="14" t="s">
        <v>40</v>
      </c>
      <c r="AC11" s="14" t="s">
        <v>41</v>
      </c>
    </row>
    <row r="12" spans="1:30" x14ac:dyDescent="0.35">
      <c r="A12" s="13">
        <v>9</v>
      </c>
      <c r="B12" s="14" t="s">
        <v>42</v>
      </c>
      <c r="C12" s="3">
        <v>3</v>
      </c>
      <c r="D12" s="3"/>
      <c r="E12" s="3">
        <v>17</v>
      </c>
      <c r="F12" s="3">
        <v>7</v>
      </c>
      <c r="G12" s="3">
        <v>24</v>
      </c>
      <c r="H12" s="3">
        <v>35</v>
      </c>
      <c r="I12" s="3">
        <v>1.2</v>
      </c>
      <c r="J12" s="3">
        <v>2.2999999999999998</v>
      </c>
      <c r="K12" s="3">
        <v>4</v>
      </c>
      <c r="L12" s="40">
        <f>Table2[[#This Row],[Time Limit]]/Table2[[#This Row],[Spawn Rate]]</f>
        <v>29.166666666666668</v>
      </c>
      <c r="M12" s="3">
        <f>SUM(Table2[[#This Row],[Good Ducks]],Table2[[#This Row],[Decoy Ducks]],Table2[[#This Row],[Backup Spawns ]])</f>
        <v>27</v>
      </c>
      <c r="N12" s="3">
        <v>3</v>
      </c>
      <c r="O12" s="28">
        <f>(Table2[[#This Row],[Total Ducks]]/Table2[[#This Row],[Max Spawns]])</f>
        <v>0.82285714285714284</v>
      </c>
      <c r="P12" s="28">
        <f>(Table2[[#This Row],[Good Ducks]]/Table2[[#This Row],[Max Spawns]])</f>
        <v>0.58285714285714285</v>
      </c>
      <c r="Q12" s="3" t="b">
        <f>AND(Table2[[#This Row],[Click Efficiency %]]&lt;90,Table2[[#This Row],[Spawn Usage %]]&lt;100)</f>
        <v>1</v>
      </c>
      <c r="R12" s="3">
        <v>30</v>
      </c>
      <c r="S12" s="3">
        <v>50</v>
      </c>
      <c r="T12" s="3">
        <v>20</v>
      </c>
      <c r="U12" s="3">
        <v>45</v>
      </c>
      <c r="V12" s="3">
        <v>-5</v>
      </c>
      <c r="W12" s="14" t="s">
        <v>43</v>
      </c>
      <c r="X12" s="24">
        <f>ABS(Table2[[#This Row],[Click Efficiency %]]-P11)</f>
        <v>2.571428571428569E-2</v>
      </c>
      <c r="Y12" s="13" t="b">
        <v>0</v>
      </c>
      <c r="Z12" s="33" t="str">
        <f t="shared" si="0"/>
        <v>✅ Smooth</v>
      </c>
      <c r="AA12" s="36"/>
      <c r="AB12" s="14" t="s">
        <v>40</v>
      </c>
      <c r="AC12" s="14" t="s">
        <v>62</v>
      </c>
    </row>
    <row r="13" spans="1:30" x14ac:dyDescent="0.35">
      <c r="A13" s="15">
        <v>10</v>
      </c>
      <c r="B13" s="16" t="s">
        <v>44</v>
      </c>
      <c r="C13" s="17">
        <v>4</v>
      </c>
      <c r="D13" s="17"/>
      <c r="E13" s="17">
        <v>19</v>
      </c>
      <c r="F13" s="17">
        <v>8</v>
      </c>
      <c r="G13" s="17">
        <v>27</v>
      </c>
      <c r="H13" s="17">
        <v>40</v>
      </c>
      <c r="I13" s="17">
        <v>1.1000000000000001</v>
      </c>
      <c r="J13" s="17">
        <v>2.1</v>
      </c>
      <c r="K13" s="17">
        <v>4</v>
      </c>
      <c r="L13" s="41">
        <f>Table2[[#This Row],[Time Limit]]/Table2[[#This Row],[Spawn Rate]]</f>
        <v>36.36363636363636</v>
      </c>
      <c r="M13" s="17">
        <f>SUM(Table2[[#This Row],[Good Ducks]],Table2[[#This Row],[Decoy Ducks]],Table2[[#This Row],[Backup Spawns ]])</f>
        <v>30</v>
      </c>
      <c r="N13" s="17">
        <v>3</v>
      </c>
      <c r="O13" s="29">
        <f>(Table2[[#This Row],[Total Ducks]]/Table2[[#This Row],[Max Spawns]])</f>
        <v>0.74250000000000005</v>
      </c>
      <c r="P13" s="29">
        <f>(Table2[[#This Row],[Good Ducks]]/Table2[[#This Row],[Max Spawns]])</f>
        <v>0.52250000000000008</v>
      </c>
      <c r="Q13" s="17" t="b">
        <f>AND(Table2[[#This Row],[Click Efficiency %]]&lt;90,Table2[[#This Row],[Spawn Usage %]]&lt;100)</f>
        <v>1</v>
      </c>
      <c r="R13" s="17">
        <v>25</v>
      </c>
      <c r="S13" s="17">
        <v>50</v>
      </c>
      <c r="T13" s="17">
        <v>25</v>
      </c>
      <c r="U13" s="17">
        <v>35</v>
      </c>
      <c r="V13" s="17">
        <v>-10</v>
      </c>
      <c r="W13" s="16" t="s">
        <v>43</v>
      </c>
      <c r="X13" s="25">
        <f>ABS(Table2[[#This Row],[Click Efficiency %]]-P12)</f>
        <v>6.0357142857142776E-2</v>
      </c>
      <c r="Y13" s="13" t="b">
        <v>0</v>
      </c>
      <c r="Z13" s="18" t="str">
        <f t="shared" si="0"/>
        <v>✅ Smooth</v>
      </c>
      <c r="AA13" s="37" t="b">
        <v>1</v>
      </c>
      <c r="AB13" s="16" t="s">
        <v>45</v>
      </c>
      <c r="AC13" s="16" t="s">
        <v>46</v>
      </c>
    </row>
    <row r="14" spans="1:30" x14ac:dyDescent="0.35">
      <c r="A14" s="15">
        <v>11</v>
      </c>
      <c r="B14" s="16" t="s">
        <v>47</v>
      </c>
      <c r="C14" s="17">
        <v>4</v>
      </c>
      <c r="D14" s="17"/>
      <c r="E14" s="17">
        <v>21</v>
      </c>
      <c r="F14" s="17">
        <v>9</v>
      </c>
      <c r="G14" s="17">
        <v>30</v>
      </c>
      <c r="H14" s="17">
        <v>40</v>
      </c>
      <c r="I14" s="17">
        <v>1</v>
      </c>
      <c r="J14" s="17">
        <v>2</v>
      </c>
      <c r="K14" s="17">
        <v>5</v>
      </c>
      <c r="L14" s="41">
        <f>Table2[[#This Row],[Time Limit]]/Table2[[#This Row],[Spawn Rate]]</f>
        <v>40</v>
      </c>
      <c r="M14" s="17">
        <f>SUM(Table2[[#This Row],[Good Ducks]],Table2[[#This Row],[Decoy Ducks]],Table2[[#This Row],[Backup Spawns ]])</f>
        <v>33</v>
      </c>
      <c r="N14" s="17">
        <v>3</v>
      </c>
      <c r="O14" s="29">
        <f>(Table2[[#This Row],[Total Ducks]]/Table2[[#This Row],[Max Spawns]])</f>
        <v>0.75</v>
      </c>
      <c r="P14" s="29">
        <f>(Table2[[#This Row],[Good Ducks]]/Table2[[#This Row],[Max Spawns]])</f>
        <v>0.52500000000000002</v>
      </c>
      <c r="Q14" s="17" t="b">
        <f>AND(Table2[[#This Row],[Click Efficiency %]]&lt;90,Table2[[#This Row],[Spawn Usage %]]&lt;100)</f>
        <v>1</v>
      </c>
      <c r="R14" s="17">
        <v>20</v>
      </c>
      <c r="S14" s="17">
        <v>50</v>
      </c>
      <c r="T14" s="17">
        <v>30</v>
      </c>
      <c r="U14" s="17">
        <v>30</v>
      </c>
      <c r="V14" s="17">
        <v>-5</v>
      </c>
      <c r="W14" s="16" t="s">
        <v>48</v>
      </c>
      <c r="X14" s="25">
        <f>ABS(Table2[[#This Row],[Click Efficiency %]]-P13)</f>
        <v>2.4999999999999467E-3</v>
      </c>
      <c r="Y14" s="13" t="b">
        <v>0</v>
      </c>
      <c r="Z14" s="18" t="str">
        <f t="shared" si="0"/>
        <v>✅ Smooth</v>
      </c>
      <c r="AA14" s="34"/>
      <c r="AB14" s="16" t="s">
        <v>49</v>
      </c>
      <c r="AC14" s="16" t="s">
        <v>50</v>
      </c>
    </row>
    <row r="15" spans="1:30" x14ac:dyDescent="0.35">
      <c r="A15" s="15">
        <v>12</v>
      </c>
      <c r="B15" s="16" t="s">
        <v>51</v>
      </c>
      <c r="C15" s="17">
        <v>4</v>
      </c>
      <c r="D15" s="17"/>
      <c r="E15" s="17">
        <v>23</v>
      </c>
      <c r="F15" s="17">
        <v>10</v>
      </c>
      <c r="G15" s="17">
        <v>33</v>
      </c>
      <c r="H15" s="17">
        <v>40</v>
      </c>
      <c r="I15" s="17">
        <v>0.95</v>
      </c>
      <c r="J15" s="17">
        <v>1.8</v>
      </c>
      <c r="K15" s="17">
        <v>5</v>
      </c>
      <c r="L15" s="41">
        <f>Table2[[#This Row],[Time Limit]]/Table2[[#This Row],[Spawn Rate]]</f>
        <v>42.10526315789474</v>
      </c>
      <c r="M15" s="17">
        <f>SUM(Table2[[#This Row],[Good Ducks]],Table2[[#This Row],[Decoy Ducks]],Table2[[#This Row],[Backup Spawns ]])</f>
        <v>36</v>
      </c>
      <c r="N15" s="17">
        <v>3</v>
      </c>
      <c r="O15" s="29">
        <f>(Table2[[#This Row],[Total Ducks]]/Table2[[#This Row],[Max Spawns]])</f>
        <v>0.78374999999999995</v>
      </c>
      <c r="P15" s="29">
        <f>(Table2[[#This Row],[Good Ducks]]/Table2[[#This Row],[Max Spawns]])</f>
        <v>0.54625000000000001</v>
      </c>
      <c r="Q15" s="17" t="b">
        <f>AND(Table2[[#This Row],[Click Efficiency %]]&lt;90,Table2[[#This Row],[Spawn Usage %]]&lt;100)</f>
        <v>1</v>
      </c>
      <c r="R15" s="17">
        <v>20</v>
      </c>
      <c r="S15" s="17">
        <v>40</v>
      </c>
      <c r="T15" s="17">
        <v>40</v>
      </c>
      <c r="U15" s="17">
        <v>25</v>
      </c>
      <c r="V15" s="17">
        <v>-5</v>
      </c>
      <c r="W15" s="16" t="s">
        <v>48</v>
      </c>
      <c r="X15" s="25">
        <f>ABS(Table2[[#This Row],[Click Efficiency %]]-P14)</f>
        <v>2.1249999999999991E-2</v>
      </c>
      <c r="Y15" s="13" t="b">
        <v>0</v>
      </c>
      <c r="Z15" s="18" t="str">
        <f t="shared" si="0"/>
        <v>✅ Smooth</v>
      </c>
      <c r="AA15" s="34"/>
      <c r="AB15" s="16" t="s">
        <v>52</v>
      </c>
      <c r="AC15" s="16" t="s">
        <v>53</v>
      </c>
    </row>
    <row r="18" spans="2:22" x14ac:dyDescent="0.35">
      <c r="B18" s="20" t="s">
        <v>1</v>
      </c>
      <c r="C18" s="46" t="s">
        <v>55</v>
      </c>
      <c r="D18" s="46"/>
      <c r="E18" s="46"/>
      <c r="F18" s="46"/>
      <c r="G18" s="46" t="s">
        <v>54</v>
      </c>
      <c r="H18" s="46"/>
      <c r="I18" s="46"/>
      <c r="J18" s="46"/>
      <c r="K18" s="46"/>
      <c r="L18" s="46"/>
      <c r="M18" s="46"/>
      <c r="N18" s="46"/>
      <c r="O18" s="46"/>
      <c r="P18" s="46"/>
      <c r="Q18" s="46"/>
      <c r="R18" s="46"/>
      <c r="S18" s="46"/>
      <c r="T18" s="46"/>
      <c r="U18" s="46"/>
      <c r="V18" s="46"/>
    </row>
    <row r="19" spans="2:22" ht="36" customHeight="1" x14ac:dyDescent="0.35">
      <c r="B19" s="26" t="s">
        <v>10</v>
      </c>
      <c r="C19" s="45" t="s">
        <v>77</v>
      </c>
      <c r="D19" s="45"/>
      <c r="E19" s="45"/>
      <c r="F19" s="45"/>
      <c r="G19" s="45" t="s">
        <v>75</v>
      </c>
      <c r="H19" s="45"/>
      <c r="I19" s="45"/>
      <c r="J19" s="45"/>
      <c r="K19" s="45"/>
      <c r="L19" s="45"/>
      <c r="M19" s="45"/>
      <c r="N19" s="45"/>
      <c r="O19" s="45"/>
      <c r="P19" s="45"/>
      <c r="Q19" s="45"/>
      <c r="R19" s="45"/>
      <c r="S19" s="45"/>
      <c r="T19" s="45"/>
      <c r="U19" s="45"/>
      <c r="V19" s="45"/>
    </row>
    <row r="20" spans="2:22" ht="36" customHeight="1" x14ac:dyDescent="0.35">
      <c r="B20" s="26" t="s">
        <v>76</v>
      </c>
      <c r="C20" s="42" t="s">
        <v>78</v>
      </c>
      <c r="D20" s="43"/>
      <c r="E20" s="43"/>
      <c r="F20" s="44"/>
      <c r="G20" s="42" t="s">
        <v>79</v>
      </c>
      <c r="H20" s="43"/>
      <c r="I20" s="43"/>
      <c r="J20" s="43"/>
      <c r="K20" s="43"/>
      <c r="L20" s="43"/>
      <c r="M20" s="43"/>
      <c r="N20" s="43"/>
      <c r="O20" s="43"/>
      <c r="P20" s="43"/>
      <c r="Q20" s="43"/>
      <c r="R20" s="43"/>
      <c r="S20" s="43"/>
      <c r="T20" s="43"/>
      <c r="U20" s="43"/>
      <c r="V20" s="44"/>
    </row>
    <row r="21" spans="2:22" ht="36" customHeight="1" x14ac:dyDescent="0.35">
      <c r="B21" s="26" t="s">
        <v>80</v>
      </c>
      <c r="C21" s="42"/>
      <c r="D21" s="43"/>
      <c r="E21" s="43"/>
      <c r="F21" s="44"/>
      <c r="G21" s="42" t="s">
        <v>81</v>
      </c>
      <c r="H21" s="43"/>
      <c r="I21" s="43"/>
      <c r="J21" s="43"/>
      <c r="K21" s="43"/>
      <c r="L21" s="43"/>
      <c r="M21" s="43"/>
      <c r="N21" s="43"/>
      <c r="O21" s="43"/>
      <c r="P21" s="43"/>
      <c r="Q21" s="43"/>
      <c r="R21" s="43"/>
      <c r="S21" s="43"/>
      <c r="T21" s="43"/>
      <c r="U21" s="43"/>
      <c r="V21" s="44"/>
    </row>
    <row r="22" spans="2:22" ht="177.65" customHeight="1" x14ac:dyDescent="0.35">
      <c r="B22" s="26" t="s">
        <v>11</v>
      </c>
      <c r="C22" s="45" t="s">
        <v>82</v>
      </c>
      <c r="D22" s="45"/>
      <c r="E22" s="45"/>
      <c r="F22" s="45"/>
      <c r="G22" s="45" t="s">
        <v>83</v>
      </c>
      <c r="H22" s="45"/>
      <c r="I22" s="45"/>
      <c r="J22" s="45"/>
      <c r="K22" s="45"/>
      <c r="L22" s="45"/>
      <c r="M22" s="45"/>
      <c r="N22" s="45"/>
      <c r="O22" s="45"/>
      <c r="P22" s="45"/>
      <c r="Q22" s="45"/>
      <c r="R22" s="45"/>
      <c r="S22" s="45"/>
      <c r="T22" s="45"/>
      <c r="U22" s="45"/>
      <c r="V22" s="45"/>
    </row>
    <row r="23" spans="2:22" ht="166.25" customHeight="1" x14ac:dyDescent="0.35">
      <c r="B23" s="26" t="s">
        <v>12</v>
      </c>
      <c r="C23" s="45" t="s">
        <v>84</v>
      </c>
      <c r="D23" s="45"/>
      <c r="E23" s="45"/>
      <c r="F23" s="45"/>
      <c r="G23" s="45" t="s">
        <v>85</v>
      </c>
      <c r="H23" s="45"/>
      <c r="I23" s="45"/>
      <c r="J23" s="45"/>
      <c r="K23" s="45"/>
      <c r="L23" s="45"/>
      <c r="M23" s="45"/>
      <c r="N23" s="45"/>
      <c r="O23" s="45"/>
      <c r="P23" s="45"/>
      <c r="Q23" s="45"/>
      <c r="R23" s="45"/>
      <c r="S23" s="45"/>
      <c r="T23" s="45"/>
      <c r="U23" s="45"/>
      <c r="V23" s="45"/>
    </row>
    <row r="24" spans="2:22" ht="81.650000000000006" customHeight="1" x14ac:dyDescent="0.35">
      <c r="B24" s="26" t="s">
        <v>86</v>
      </c>
      <c r="C24" s="42" t="s">
        <v>88</v>
      </c>
      <c r="D24" s="43"/>
      <c r="E24" s="43"/>
      <c r="F24" s="44"/>
      <c r="G24" s="42" t="s">
        <v>87</v>
      </c>
      <c r="H24" s="43"/>
      <c r="I24" s="43"/>
      <c r="J24" s="43"/>
      <c r="K24" s="43"/>
      <c r="L24" s="43"/>
      <c r="M24" s="43"/>
      <c r="N24" s="43"/>
      <c r="O24" s="43"/>
      <c r="P24" s="43"/>
      <c r="Q24" s="43"/>
      <c r="R24" s="43"/>
      <c r="S24" s="43"/>
      <c r="T24" s="43"/>
      <c r="U24" s="43"/>
      <c r="V24" s="44"/>
    </row>
    <row r="25" spans="2:22" ht="202.25" customHeight="1" x14ac:dyDescent="0.35">
      <c r="B25" s="26" t="s">
        <v>56</v>
      </c>
      <c r="C25" s="45" t="s">
        <v>57</v>
      </c>
      <c r="D25" s="45"/>
      <c r="E25" s="45"/>
      <c r="F25" s="45"/>
      <c r="G25" s="45" t="s">
        <v>89</v>
      </c>
      <c r="H25" s="45"/>
      <c r="I25" s="45"/>
      <c r="J25" s="45"/>
      <c r="K25" s="45"/>
      <c r="L25" s="45"/>
      <c r="M25" s="45"/>
      <c r="N25" s="45"/>
      <c r="O25" s="45"/>
      <c r="P25" s="45"/>
      <c r="Q25" s="45"/>
      <c r="R25" s="45"/>
      <c r="S25" s="45"/>
      <c r="T25" s="45"/>
      <c r="U25" s="45"/>
      <c r="V25" s="45"/>
    </row>
    <row r="26" spans="2:22" ht="121.25" customHeight="1" x14ac:dyDescent="0.35">
      <c r="B26" s="26" t="s">
        <v>16</v>
      </c>
      <c r="C26" s="45" t="s">
        <v>90</v>
      </c>
      <c r="D26" s="45"/>
      <c r="E26" s="45"/>
      <c r="F26" s="45"/>
      <c r="G26" s="45" t="s">
        <v>91</v>
      </c>
      <c r="H26" s="45"/>
      <c r="I26" s="45"/>
      <c r="J26" s="45"/>
      <c r="K26" s="45"/>
      <c r="L26" s="45"/>
      <c r="M26" s="45"/>
      <c r="N26" s="45"/>
      <c r="O26" s="45"/>
      <c r="P26" s="45"/>
      <c r="Q26" s="45"/>
      <c r="R26" s="45"/>
      <c r="S26" s="45"/>
      <c r="T26" s="45"/>
      <c r="U26" s="45"/>
      <c r="V26" s="45"/>
    </row>
    <row r="27" spans="2:22" ht="104.4" customHeight="1" x14ac:dyDescent="0.35">
      <c r="B27" s="26" t="s">
        <v>59</v>
      </c>
      <c r="C27" s="45" t="s">
        <v>60</v>
      </c>
      <c r="D27" s="45"/>
      <c r="E27" s="45"/>
      <c r="F27" s="45"/>
      <c r="G27" s="45" t="s">
        <v>92</v>
      </c>
      <c r="H27" s="45"/>
      <c r="I27" s="45"/>
      <c r="J27" s="45"/>
      <c r="K27" s="45"/>
      <c r="L27" s="45"/>
      <c r="M27" s="45"/>
      <c r="N27" s="45"/>
      <c r="O27" s="45"/>
      <c r="P27" s="45"/>
      <c r="Q27" s="45"/>
      <c r="R27" s="45"/>
      <c r="S27" s="45"/>
      <c r="T27" s="45"/>
      <c r="U27" s="45"/>
      <c r="V27" s="45"/>
    </row>
    <row r="28" spans="2:22" ht="104.4" customHeight="1" x14ac:dyDescent="0.35">
      <c r="B28" s="26" t="s">
        <v>93</v>
      </c>
      <c r="C28" s="42" t="s">
        <v>95</v>
      </c>
      <c r="D28" s="43"/>
      <c r="E28" s="43"/>
      <c r="F28" s="44"/>
      <c r="G28" s="42" t="s">
        <v>94</v>
      </c>
      <c r="H28" s="43"/>
      <c r="I28" s="43"/>
      <c r="J28" s="43"/>
      <c r="K28" s="43"/>
      <c r="L28" s="43"/>
      <c r="M28" s="43"/>
      <c r="N28" s="43"/>
      <c r="O28" s="43"/>
      <c r="P28" s="43"/>
      <c r="Q28" s="43"/>
      <c r="R28" s="43"/>
      <c r="S28" s="43"/>
      <c r="T28" s="43"/>
      <c r="U28" s="43"/>
      <c r="V28" s="44"/>
    </row>
    <row r="29" spans="2:22" ht="91.75" customHeight="1" x14ac:dyDescent="0.35">
      <c r="B29" s="26" t="s">
        <v>63</v>
      </c>
      <c r="C29" s="45" t="s">
        <v>64</v>
      </c>
      <c r="D29" s="45"/>
      <c r="E29" s="45"/>
      <c r="F29" s="45"/>
      <c r="G29" s="45" t="s">
        <v>65</v>
      </c>
      <c r="H29" s="45"/>
      <c r="I29" s="45"/>
      <c r="J29" s="45"/>
      <c r="K29" s="45"/>
      <c r="L29" s="45"/>
      <c r="M29" s="45"/>
      <c r="N29" s="45"/>
      <c r="O29" s="45"/>
      <c r="P29" s="45"/>
      <c r="Q29" s="45"/>
      <c r="R29" s="45"/>
      <c r="S29" s="45"/>
      <c r="T29" s="45"/>
      <c r="U29" s="45"/>
      <c r="V29" s="45"/>
    </row>
    <row r="30" spans="2:22" ht="78" customHeight="1" x14ac:dyDescent="0.35">
      <c r="B30" s="26" t="s">
        <v>68</v>
      </c>
      <c r="C30" s="45" t="s">
        <v>69</v>
      </c>
      <c r="D30" s="45"/>
      <c r="E30" s="45"/>
      <c r="F30" s="45"/>
      <c r="G30" s="45" t="s">
        <v>96</v>
      </c>
      <c r="H30" s="45"/>
      <c r="I30" s="45"/>
      <c r="J30" s="45"/>
      <c r="K30" s="45"/>
      <c r="L30" s="45"/>
      <c r="M30" s="45"/>
      <c r="N30" s="45"/>
      <c r="O30" s="45"/>
      <c r="P30" s="45"/>
      <c r="Q30" s="45"/>
      <c r="R30" s="45"/>
      <c r="S30" s="45"/>
      <c r="T30" s="45"/>
      <c r="U30" s="45"/>
      <c r="V30" s="45"/>
    </row>
  </sheetData>
  <mergeCells count="26">
    <mergeCell ref="C18:F18"/>
    <mergeCell ref="C19:F19"/>
    <mergeCell ref="C20:F20"/>
    <mergeCell ref="G30:V30"/>
    <mergeCell ref="G18:V18"/>
    <mergeCell ref="C30:F30"/>
    <mergeCell ref="G19:V19"/>
    <mergeCell ref="G23:V23"/>
    <mergeCell ref="G22:V22"/>
    <mergeCell ref="G25:V25"/>
    <mergeCell ref="G26:V26"/>
    <mergeCell ref="C26:F26"/>
    <mergeCell ref="C27:F27"/>
    <mergeCell ref="C29:F29"/>
    <mergeCell ref="G27:V27"/>
    <mergeCell ref="G29:V29"/>
    <mergeCell ref="C23:F23"/>
    <mergeCell ref="C22:F22"/>
    <mergeCell ref="C25:F25"/>
    <mergeCell ref="C28:F28"/>
    <mergeCell ref="G28:V28"/>
    <mergeCell ref="G20:V20"/>
    <mergeCell ref="C21:F21"/>
    <mergeCell ref="G21:V21"/>
    <mergeCell ref="C24:F24"/>
    <mergeCell ref="G24:V24"/>
  </mergeCells>
  <phoneticPr fontId="6" type="noConversion"/>
  <pageMargins left="0.7" right="0.7" top="0.75" bottom="0.75" header="0.3" footer="0.3"/>
  <pageSetup paperSize="9"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4124ef2-2ecd-4500-b56f-44c541af1c64">
      <Terms xmlns="http://schemas.microsoft.com/office/infopath/2007/PartnerControls"/>
    </lcf76f155ced4ddcb4097134ff3c332f>
    <TaxCatchAll xmlns="d611e973-dbe5-4c80-a70a-8bd654af2f52" xsi:nil="true"/>
    <_dlc_DocId xmlns="d611e973-dbe5-4c80-a70a-8bd654af2f52">4ZTEF2MNEMVZ-749682448-8875</_dlc_DocId>
    <_dlc_DocIdUrl xmlns="d611e973-dbe5-4c80-a70a-8bd654af2f52">
      <Url>https://ulster.sharepoint.com/sites/GDAD/_layouts/15/DocIdRedir.aspx?ID=4ZTEF2MNEMVZ-749682448-8875</Url>
      <Description>4ZTEF2MNEMVZ-749682448-8875</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89C1938EFD0EEC48AE416779281653A7" ma:contentTypeVersion="16" ma:contentTypeDescription="Create a new document." ma:contentTypeScope="" ma:versionID="4cfd67e8f4433e43f7a1c8926da9059e">
  <xsd:schema xmlns:xsd="http://www.w3.org/2001/XMLSchema" xmlns:xs="http://www.w3.org/2001/XMLSchema" xmlns:p="http://schemas.microsoft.com/office/2006/metadata/properties" xmlns:ns2="d611e973-dbe5-4c80-a70a-8bd654af2f52" xmlns:ns3="b4124ef2-2ecd-4500-b56f-44c541af1c64" targetNamespace="http://schemas.microsoft.com/office/2006/metadata/properties" ma:root="true" ma:fieldsID="b29428823e17c75a2ebb87d8c013ed42" ns2:_="" ns3:_="">
    <xsd:import namespace="d611e973-dbe5-4c80-a70a-8bd654af2f52"/>
    <xsd:import namespace="b4124ef2-2ecd-4500-b56f-44c541af1c6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element ref="ns2:SharedWithUsers" minOccurs="0"/>
                <xsd:element ref="ns2:SharedWithDetails" minOccurs="0"/>
                <xsd:element ref="ns3:MediaServiceLocation"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11e973-dbe5-4c80-a70a-8bd654af2f52"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1" nillable="true" ma:displayName="Taxonomy Catch All Column" ma:hidden="true" ma:list="{629a4122-17b1-46f6-9163-58bc2dd6ffb0}" ma:internalName="TaxCatchAll" ma:showField="CatchAllData" ma:web="d611e973-dbe5-4c80-a70a-8bd654af2f52">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24ef2-2ecd-4500-b56f-44c541af1c6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143269b3-1d89-4217-9ccd-9475142879e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5" nillable="true" ma:displayName="Location" ma:indexed="true" ma:internalName="MediaServiceLocation" ma:readOnly="true">
      <xsd:simpleType>
        <xsd:restriction base="dms:Text"/>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A5A4DA-0451-4A01-97D1-DFD786D1449D}">
  <ds:schemaRefs>
    <ds:schemaRef ds:uri="http://schemas.microsoft.com/office/2006/documentManagement/types"/>
    <ds:schemaRef ds:uri="d611e973-dbe5-4c80-a70a-8bd654af2f52"/>
    <ds:schemaRef ds:uri="http://schemas.openxmlformats.org/package/2006/metadata/core-properties"/>
    <ds:schemaRef ds:uri="http://schemas.microsoft.com/office/2006/metadata/properties"/>
    <ds:schemaRef ds:uri="http://purl.org/dc/elements/1.1/"/>
    <ds:schemaRef ds:uri="http://schemas.microsoft.com/office/infopath/2007/PartnerControls"/>
    <ds:schemaRef ds:uri="http://purl.org/dc/terms/"/>
    <ds:schemaRef ds:uri="b4124ef2-2ecd-4500-b56f-44c541af1c64"/>
    <ds:schemaRef ds:uri="http://www.w3.org/XML/1998/namespace"/>
    <ds:schemaRef ds:uri="http://purl.org/dc/dcmitype/"/>
  </ds:schemaRefs>
</ds:datastoreItem>
</file>

<file path=customXml/itemProps2.xml><?xml version="1.0" encoding="utf-8"?>
<ds:datastoreItem xmlns:ds="http://schemas.openxmlformats.org/officeDocument/2006/customXml" ds:itemID="{5556F54E-8DDF-4072-9155-50415244B5AE}">
  <ds:schemaRefs>
    <ds:schemaRef ds:uri="http://schemas.microsoft.com/sharepoint/v3/contenttype/forms"/>
  </ds:schemaRefs>
</ds:datastoreItem>
</file>

<file path=customXml/itemProps3.xml><?xml version="1.0" encoding="utf-8"?>
<ds:datastoreItem xmlns:ds="http://schemas.openxmlformats.org/officeDocument/2006/customXml" ds:itemID="{53E6F003-7E8C-4F72-905B-A4A234F3F119}">
  <ds:schemaRefs>
    <ds:schemaRef ds:uri="http://schemas.microsoft.com/sharepoint/events"/>
  </ds:schemaRefs>
</ds:datastoreItem>
</file>

<file path=customXml/itemProps4.xml><?xml version="1.0" encoding="utf-8"?>
<ds:datastoreItem xmlns:ds="http://schemas.openxmlformats.org/officeDocument/2006/customXml" ds:itemID="{C62E5E53-9EF5-4018-AC6E-C9157713A8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11e973-dbe5-4c80-a70a-8bd654af2f52"/>
    <ds:schemaRef ds:uri="b4124ef2-2ecd-4500-b56f-44c541af1c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6f0b9487-4fa8-42a8-aeb4-bf2e2c22d4e8}" enabled="0" method="" siteId="{6f0b9487-4fa8-42a8-aeb4-bf2e2c22d4e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Therese</dc:creator>
  <cp:lastModifiedBy>Jasper Delfinado</cp:lastModifiedBy>
  <dcterms:created xsi:type="dcterms:W3CDTF">2025-08-12T12:12:17Z</dcterms:created>
  <dcterms:modified xsi:type="dcterms:W3CDTF">2025-09-29T14:32:20Z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0x01010089C1938EFD0EEC48AE416779281653A7</vt:lpwstr>
  </property>
  <property fmtid="{D5CDD505-2E9C-101B-9397-08002B2CF9AE}" pid="3" name="_dlc_DocIdItemGuid">
    <vt:lpwstr>a297ca1f-4ff4-41c5-8b26-7aaac0f1c41a</vt:lpwstr>
  </property>
  <property fmtid="{D5CDD505-2E9C-101B-9397-08002B2CF9AE}" pid="4" name="MediaServiceImageTags">
    <vt:lpwstr/>
  </property>
</Properties>
</file>