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1_wsEdit" sheetId="1" r:id="rId4"/>
  </sheets>
  <definedNames/>
  <calcPr/>
  <extLst>
    <ext uri="GoogleSheetsCustomDataVersion2">
      <go:sheetsCustomData xmlns:go="http://customooxmlschemas.google.com/" r:id="rId5" roundtripDataChecksum="6AwEtGxgUe4QC1xzU86+FlGhficLwarzwfdKNFtkBCA="/>
    </ext>
  </extLst>
</workbook>
</file>

<file path=xl/sharedStrings.xml><?xml version="1.0" encoding="utf-8"?>
<sst xmlns="http://schemas.openxmlformats.org/spreadsheetml/2006/main" count="45" uniqueCount="45">
  <si>
    <t>Start Position</t>
  </si>
  <si>
    <t>Stop Position</t>
  </si>
  <si>
    <t>Length</t>
  </si>
  <si>
    <t>Overlapping Sites</t>
  </si>
  <si>
    <t>4-fold Sites</t>
  </si>
  <si>
    <t>overlapping 4-fold sites</t>
  </si>
  <si>
    <t>analyzed 4-fold sites</t>
  </si>
  <si>
    <t>G</t>
  </si>
  <si>
    <t>A</t>
  </si>
  <si>
    <t>C</t>
  </si>
  <si>
    <t>T</t>
  </si>
  <si>
    <t>GC content</t>
  </si>
  <si>
    <t>ORF1a</t>
  </si>
  <si>
    <t>nsp1</t>
  </si>
  <si>
    <t>nsp2</t>
  </si>
  <si>
    <t>nsp3</t>
  </si>
  <si>
    <t>nsp4</t>
  </si>
  <si>
    <t>nsp5</t>
  </si>
  <si>
    <t>nsp6</t>
  </si>
  <si>
    <t>nsp7</t>
  </si>
  <si>
    <t>nsp8</t>
  </si>
  <si>
    <t>nsp9</t>
  </si>
  <si>
    <t>nsp10</t>
  </si>
  <si>
    <t>nsp11</t>
  </si>
  <si>
    <t>ORF1b</t>
  </si>
  <si>
    <t xml:space="preserve">nsp12 (rdrp) </t>
  </si>
  <si>
    <t>nsp13</t>
  </si>
  <si>
    <t>nsp14</t>
  </si>
  <si>
    <t>nsp15</t>
  </si>
  <si>
    <t>nsp16</t>
  </si>
  <si>
    <t>S</t>
  </si>
  <si>
    <t>ORF3a</t>
  </si>
  <si>
    <t>ORF3b</t>
  </si>
  <si>
    <t>E</t>
  </si>
  <si>
    <t>M</t>
  </si>
  <si>
    <t>ORF6</t>
  </si>
  <si>
    <t>ORF7a</t>
  </si>
  <si>
    <t>ORF7b</t>
  </si>
  <si>
    <t>ORF8</t>
  </si>
  <si>
    <t>N</t>
  </si>
  <si>
    <t>ORF9b</t>
  </si>
  <si>
    <t>ORF9c</t>
  </si>
  <si>
    <t>ORF10</t>
  </si>
  <si>
    <t>Total</t>
  </si>
  <si>
    <t>Position indexing based on NCBI (NC_45512.2) and GISAID (EPI_ISL_402124) reference annotations . There is a noted -1 frameshift seperating ORF1a and ORF1b at position 13468. Total length indicates the number of nucleotides in coding regions of the genome. Overlapping Nucleotides refers to the number of sites in a gene also attributed to another gene. The number of 4-fold degenerate sites in each gene is also broken down into those also attributed to other genes and those that do not overlap. Additionally, the nucleotide context of each gene and the ratio of GC to AT sites was calculated.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</si>
</sst>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color theme="1"/>
      <name val="Calibri"/>
      <scheme val="minor"/>
    </font>
    <font>
      <b/>
      <color theme="1"/>
      <name val="Calibri"/>
    </font>
    <font>
      <b/>
      <color theme="1"/>
      <name val="Calibri"/>
      <scheme val="minor"/>
    </font>
    <font/>
    <font>
      <sz val="11.0"/>
      <color theme="1"/>
      <name val="Calibri"/>
    </font>
    <font>
      <color theme="1"/>
      <name val="Calibri"/>
    </font>
    <font>
      <sz val="11.0"/>
      <color rgb="FF000000"/>
      <name val="&quot;Aptos Narrow&quot;"/>
    </font>
  </fonts>
  <fills count="2">
    <fill>
      <patternFill patternType="none"/>
    </fill>
    <fill>
      <patternFill patternType="lightGray"/>
    </fill>
  </fills>
  <borders count="11">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2" numFmtId="0" xfId="0" applyAlignment="1" applyBorder="1" applyFont="1">
      <alignment readingOrder="0" shrinkToFit="0" wrapText="1"/>
    </xf>
    <xf borderId="3" fillId="0" fontId="2" numFmtId="0" xfId="0" applyBorder="1" applyFont="1"/>
    <xf borderId="3" fillId="0" fontId="2" numFmtId="0" xfId="0" applyAlignment="1" applyBorder="1" applyFont="1">
      <alignment shrinkToFit="0" wrapText="1"/>
    </xf>
    <xf borderId="2" fillId="0" fontId="2" numFmtId="0" xfId="0" applyAlignment="1" applyBorder="1" applyFont="1">
      <alignment shrinkToFit="0" wrapText="1"/>
    </xf>
    <xf borderId="1" fillId="0" fontId="3" numFmtId="0" xfId="0" applyAlignment="1" applyBorder="1" applyFont="1">
      <alignment readingOrder="0"/>
    </xf>
    <xf borderId="3" fillId="0" fontId="3" numFmtId="0" xfId="0" applyAlignment="1" applyBorder="1" applyFont="1">
      <alignment readingOrder="0"/>
    </xf>
    <xf borderId="2" fillId="0" fontId="3" numFmtId="0" xfId="0" applyAlignment="1" applyBorder="1" applyFont="1">
      <alignment readingOrder="0" shrinkToFit="0" wrapText="1"/>
    </xf>
    <xf borderId="4" fillId="0" fontId="1" numFmtId="0" xfId="0" applyBorder="1" applyFont="1"/>
    <xf borderId="5" fillId="0" fontId="1" numFmtId="0" xfId="0" applyBorder="1" applyFont="1"/>
    <xf borderId="6" fillId="0" fontId="4" numFmtId="0" xfId="0" applyBorder="1" applyFont="1"/>
    <xf borderId="5" fillId="0" fontId="4" numFmtId="0" xfId="0" applyBorder="1" applyFont="1"/>
    <xf borderId="7" fillId="0" fontId="4" numFmtId="0" xfId="0" applyBorder="1" applyFont="1"/>
    <xf borderId="8" fillId="0" fontId="4" numFmtId="0" xfId="0" applyBorder="1" applyFont="1"/>
    <xf borderId="9" fillId="0" fontId="2" numFmtId="0" xfId="0" applyBorder="1" applyFont="1"/>
    <xf borderId="10" fillId="0" fontId="1" numFmtId="0" xfId="0" applyBorder="1" applyFont="1"/>
    <xf borderId="0" fillId="0" fontId="5" numFmtId="0" xfId="0" applyFont="1"/>
    <xf borderId="0" fillId="0" fontId="6" numFmtId="0" xfId="0" applyFont="1"/>
    <xf borderId="8" fillId="0" fontId="6" numFmtId="0" xfId="0" applyBorder="1" applyFont="1"/>
    <xf borderId="1" fillId="0" fontId="1" numFmtId="0" xfId="0" applyAlignment="1" applyBorder="1" applyFont="1">
      <alignment readingOrder="0"/>
    </xf>
    <xf borderId="3" fillId="0" fontId="1" numFmtId="0" xfId="0" applyAlignment="1" applyBorder="1" applyFont="1">
      <alignment readingOrder="0"/>
    </xf>
    <xf borderId="2" fillId="0" fontId="1" numFmtId="10" xfId="0" applyBorder="1" applyFont="1" applyNumberFormat="1"/>
    <xf borderId="7" fillId="0" fontId="3" numFmtId="0" xfId="0" applyBorder="1" applyFont="1"/>
    <xf borderId="7" fillId="0" fontId="1" numFmtId="0" xfId="0" applyAlignment="1" applyBorder="1" applyFont="1">
      <alignment readingOrder="0"/>
    </xf>
    <xf borderId="0" fillId="0" fontId="1" numFmtId="0" xfId="0" applyAlignment="1" applyFont="1">
      <alignment readingOrder="0"/>
    </xf>
    <xf borderId="8" fillId="0" fontId="1" numFmtId="10" xfId="0" applyBorder="1" applyFont="1" applyNumberFormat="1"/>
    <xf borderId="4" fillId="0" fontId="3" numFmtId="0" xfId="0" applyBorder="1" applyFont="1"/>
    <xf borderId="5" fillId="0" fontId="6" numFmtId="0" xfId="0" applyBorder="1" applyFont="1"/>
    <xf borderId="7" fillId="0" fontId="1" numFmtId="0" xfId="0" applyBorder="1" applyFont="1"/>
    <xf borderId="0" fillId="0" fontId="1" numFmtId="0" xfId="0" applyFont="1"/>
    <xf borderId="7" fillId="0" fontId="1" numFmtId="0" xfId="0" applyBorder="1" applyFont="1"/>
    <xf borderId="0" fillId="0" fontId="1" numFmtId="0" xfId="0" applyFont="1"/>
    <xf borderId="4" fillId="0" fontId="2" numFmtId="0" xfId="0" applyBorder="1" applyFont="1"/>
    <xf borderId="6" fillId="0" fontId="5" numFmtId="0" xfId="0" applyBorder="1" applyFont="1"/>
    <xf borderId="6" fillId="0" fontId="6" numFmtId="0" xfId="0" applyBorder="1" applyFont="1"/>
    <xf borderId="4" fillId="0" fontId="1" numFmtId="0" xfId="0" applyAlignment="1" applyBorder="1" applyFont="1">
      <alignment readingOrder="0"/>
    </xf>
    <xf borderId="6" fillId="0" fontId="1" numFmtId="0" xfId="0" applyAlignment="1" applyBorder="1" applyFont="1">
      <alignment readingOrder="0"/>
    </xf>
    <xf borderId="5" fillId="0" fontId="1" numFmtId="10" xfId="0" applyBorder="1" applyFont="1" applyNumberFormat="1"/>
    <xf borderId="8" fillId="0" fontId="1" numFmtId="0" xfId="0" applyBorder="1" applyFont="1"/>
    <xf borderId="4" fillId="0" fontId="6" numFmtId="0" xfId="0" applyBorder="1" applyFont="1"/>
    <xf borderId="6" fillId="0" fontId="1" numFmtId="0" xfId="0" applyBorder="1" applyFont="1"/>
    <xf borderId="0" fillId="0" fontId="5" numFmtId="0" xfId="0" applyAlignment="1" applyFont="1">
      <alignment horizontal="center" readingOrder="0" shrinkToFit="0" vertical="center" wrapText="1"/>
    </xf>
    <xf borderId="0" fillId="0" fontId="7"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57"/>
    <col customWidth="1" min="3" max="5" width="8.71"/>
    <col customWidth="1" min="6" max="6" width="11.71"/>
    <col customWidth="1" min="7" max="7" width="8.71"/>
    <col customWidth="1" min="8" max="8" width="11.86"/>
    <col customWidth="1" min="9" max="9" width="11.43"/>
    <col customWidth="1" min="10" max="26" width="8.71"/>
  </cols>
  <sheetData>
    <row r="1" ht="14.25" customHeight="1">
      <c r="A1" s="1"/>
      <c r="B1" s="2"/>
      <c r="C1" s="3" t="s">
        <v>0</v>
      </c>
      <c r="D1" s="3" t="s">
        <v>1</v>
      </c>
      <c r="E1" s="4" t="s">
        <v>2</v>
      </c>
      <c r="F1" s="5" t="s">
        <v>3</v>
      </c>
      <c r="G1" s="3" t="s">
        <v>4</v>
      </c>
      <c r="H1" s="5" t="s">
        <v>5</v>
      </c>
      <c r="I1" s="6" t="s">
        <v>6</v>
      </c>
      <c r="J1" s="7" t="s">
        <v>7</v>
      </c>
      <c r="K1" s="8" t="s">
        <v>8</v>
      </c>
      <c r="L1" s="8" t="s">
        <v>9</v>
      </c>
      <c r="M1" s="8" t="s">
        <v>10</v>
      </c>
      <c r="N1" s="9" t="s">
        <v>11</v>
      </c>
    </row>
    <row r="2" ht="14.25" customHeight="1">
      <c r="A2" s="10"/>
      <c r="B2" s="11"/>
      <c r="C2" s="12"/>
      <c r="D2" s="12"/>
      <c r="E2" s="12"/>
      <c r="F2" s="12"/>
      <c r="G2" s="12"/>
      <c r="H2" s="12"/>
      <c r="I2" s="13"/>
      <c r="J2" s="14"/>
      <c r="N2" s="15"/>
    </row>
    <row r="3" ht="14.25" customHeight="1">
      <c r="A3" s="16" t="s">
        <v>12</v>
      </c>
      <c r="B3" s="17"/>
      <c r="C3" s="18">
        <v>266.0</v>
      </c>
      <c r="D3" s="18">
        <v>13483.0</v>
      </c>
      <c r="E3" s="18">
        <v>13217.0</v>
      </c>
      <c r="F3" s="19">
        <v>0.0</v>
      </c>
      <c r="G3" s="19">
        <v>1946.0</v>
      </c>
      <c r="H3" s="19">
        <v>0.0</v>
      </c>
      <c r="I3" s="20">
        <v>1939.0</v>
      </c>
      <c r="J3" s="21">
        <f t="shared" ref="J3:M3" si="1">SUM(J4:J14)</f>
        <v>2656</v>
      </c>
      <c r="K3" s="22">
        <f t="shared" si="1"/>
        <v>3947</v>
      </c>
      <c r="L3" s="22">
        <f t="shared" si="1"/>
        <v>2331</v>
      </c>
      <c r="M3" s="22">
        <f t="shared" si="1"/>
        <v>4279</v>
      </c>
      <c r="N3" s="23">
        <f t="shared" ref="N3:N33" si="2">SUM(J3,L3)/SUM(J3:M3)</f>
        <v>0.3774313176</v>
      </c>
    </row>
    <row r="4" ht="14.25" customHeight="1">
      <c r="A4" s="24"/>
      <c r="B4" s="20" t="s">
        <v>13</v>
      </c>
      <c r="C4" s="18">
        <v>266.0</v>
      </c>
      <c r="D4" s="18">
        <v>806.0</v>
      </c>
      <c r="E4" s="18">
        <v>540.0</v>
      </c>
      <c r="F4" s="19">
        <v>0.0</v>
      </c>
      <c r="G4" s="19">
        <v>94.0</v>
      </c>
      <c r="H4" s="19">
        <v>0.0</v>
      </c>
      <c r="I4" s="20">
        <v>94.0</v>
      </c>
      <c r="J4" s="25">
        <v>146.0</v>
      </c>
      <c r="K4" s="26">
        <v>135.0</v>
      </c>
      <c r="L4" s="26">
        <v>116.0</v>
      </c>
      <c r="M4" s="26">
        <v>143.0</v>
      </c>
      <c r="N4" s="27">
        <f t="shared" si="2"/>
        <v>0.4851851852</v>
      </c>
    </row>
    <row r="5" ht="14.25" customHeight="1">
      <c r="A5" s="24"/>
      <c r="B5" s="20" t="s">
        <v>14</v>
      </c>
      <c r="C5" s="18">
        <v>806.0</v>
      </c>
      <c r="D5" s="18">
        <v>2720.0</v>
      </c>
      <c r="E5" s="18">
        <v>1914.0</v>
      </c>
      <c r="F5" s="19">
        <v>0.0</v>
      </c>
      <c r="G5" s="19">
        <v>284.0</v>
      </c>
      <c r="H5" s="19">
        <v>0.0</v>
      </c>
      <c r="I5" s="20">
        <v>284.0</v>
      </c>
      <c r="J5" s="25">
        <v>411.0</v>
      </c>
      <c r="K5" s="26">
        <v>571.0</v>
      </c>
      <c r="L5" s="26">
        <v>353.0</v>
      </c>
      <c r="M5" s="26">
        <v>579.0</v>
      </c>
      <c r="N5" s="27">
        <f t="shared" si="2"/>
        <v>0.3991640543</v>
      </c>
    </row>
    <row r="6" ht="14.25" customHeight="1">
      <c r="A6" s="24"/>
      <c r="B6" s="20" t="s">
        <v>15</v>
      </c>
      <c r="C6" s="18">
        <v>2720.0</v>
      </c>
      <c r="D6" s="18">
        <v>8555.0</v>
      </c>
      <c r="E6" s="18">
        <v>5835.0</v>
      </c>
      <c r="F6" s="19">
        <v>0.0</v>
      </c>
      <c r="G6" s="19">
        <v>829.0</v>
      </c>
      <c r="H6" s="19">
        <v>0.0</v>
      </c>
      <c r="I6" s="20">
        <v>829.0</v>
      </c>
      <c r="J6" s="25">
        <v>1117.0</v>
      </c>
      <c r="K6" s="26">
        <v>1874.0</v>
      </c>
      <c r="L6" s="26">
        <v>978.0</v>
      </c>
      <c r="M6" s="26">
        <v>1866.0</v>
      </c>
      <c r="N6" s="27">
        <f t="shared" si="2"/>
        <v>0.3590402742</v>
      </c>
    </row>
    <row r="7" ht="14.25" customHeight="1">
      <c r="A7" s="24"/>
      <c r="B7" s="20" t="s">
        <v>16</v>
      </c>
      <c r="C7" s="18">
        <v>8555.0</v>
      </c>
      <c r="D7" s="18">
        <v>10055.0</v>
      </c>
      <c r="E7" s="18">
        <v>1500.0</v>
      </c>
      <c r="F7" s="19">
        <v>0.0</v>
      </c>
      <c r="G7" s="19">
        <v>225.0</v>
      </c>
      <c r="H7" s="19">
        <v>0.0</v>
      </c>
      <c r="I7" s="20">
        <v>225.0</v>
      </c>
      <c r="J7" s="25">
        <v>281.0</v>
      </c>
      <c r="K7" s="26">
        <v>399.0</v>
      </c>
      <c r="L7" s="26">
        <v>266.0</v>
      </c>
      <c r="M7" s="26">
        <v>554.0</v>
      </c>
      <c r="N7" s="27">
        <f t="shared" si="2"/>
        <v>0.3646666667</v>
      </c>
    </row>
    <row r="8" ht="14.25" customHeight="1">
      <c r="A8" s="24"/>
      <c r="B8" s="20" t="s">
        <v>17</v>
      </c>
      <c r="C8" s="18">
        <v>10055.0</v>
      </c>
      <c r="D8" s="18">
        <v>10973.0</v>
      </c>
      <c r="E8" s="18">
        <v>918.0</v>
      </c>
      <c r="F8" s="19">
        <v>0.0</v>
      </c>
      <c r="G8" s="19">
        <v>140.0</v>
      </c>
      <c r="H8" s="19">
        <v>0.0</v>
      </c>
      <c r="I8" s="20">
        <v>140.0</v>
      </c>
      <c r="J8" s="25">
        <v>187.0</v>
      </c>
      <c r="K8" s="26">
        <v>258.0</v>
      </c>
      <c r="L8" s="26">
        <v>163.0</v>
      </c>
      <c r="M8" s="26">
        <v>310.0</v>
      </c>
      <c r="N8" s="27">
        <f t="shared" si="2"/>
        <v>0.3812636166</v>
      </c>
    </row>
    <row r="9" ht="14.25" customHeight="1">
      <c r="A9" s="24"/>
      <c r="B9" s="20" t="s">
        <v>18</v>
      </c>
      <c r="C9" s="18">
        <v>10973.0</v>
      </c>
      <c r="D9" s="18">
        <v>11843.0</v>
      </c>
      <c r="E9" s="18">
        <v>870.0</v>
      </c>
      <c r="F9" s="19">
        <v>0.0</v>
      </c>
      <c r="G9" s="19">
        <v>124.0</v>
      </c>
      <c r="H9" s="19">
        <v>0.0</v>
      </c>
      <c r="I9" s="20">
        <v>124.0</v>
      </c>
      <c r="J9" s="25">
        <v>172.0</v>
      </c>
      <c r="K9" s="26">
        <v>210.0</v>
      </c>
      <c r="L9" s="26">
        <v>144.0</v>
      </c>
      <c r="M9" s="26">
        <v>344.0</v>
      </c>
      <c r="N9" s="27">
        <f t="shared" si="2"/>
        <v>0.3632183908</v>
      </c>
    </row>
    <row r="10" ht="14.25" customHeight="1">
      <c r="A10" s="24"/>
      <c r="B10" s="20" t="s">
        <v>19</v>
      </c>
      <c r="C10" s="18">
        <v>11843.0</v>
      </c>
      <c r="D10" s="18">
        <v>12092.0</v>
      </c>
      <c r="E10" s="18">
        <v>249.0</v>
      </c>
      <c r="F10" s="19">
        <v>0.0</v>
      </c>
      <c r="G10" s="19">
        <v>37.0</v>
      </c>
      <c r="H10" s="19">
        <v>0.0</v>
      </c>
      <c r="I10" s="20">
        <v>37.0</v>
      </c>
      <c r="J10" s="25">
        <v>46.0</v>
      </c>
      <c r="K10" s="26">
        <v>78.0</v>
      </c>
      <c r="L10" s="26">
        <v>49.0</v>
      </c>
      <c r="M10" s="26">
        <v>75.0</v>
      </c>
      <c r="N10" s="27">
        <f t="shared" si="2"/>
        <v>0.3830645161</v>
      </c>
    </row>
    <row r="11" ht="14.25" customHeight="1">
      <c r="A11" s="24"/>
      <c r="B11" s="20" t="s">
        <v>20</v>
      </c>
      <c r="C11" s="18">
        <v>12092.0</v>
      </c>
      <c r="D11" s="18">
        <v>12686.0</v>
      </c>
      <c r="E11" s="18">
        <v>594.0</v>
      </c>
      <c r="F11" s="19">
        <v>0.0</v>
      </c>
      <c r="G11" s="19">
        <v>84.0</v>
      </c>
      <c r="H11" s="19">
        <v>0.0</v>
      </c>
      <c r="I11" s="20">
        <v>84.0</v>
      </c>
      <c r="J11" s="25">
        <v>120.0</v>
      </c>
      <c r="K11" s="26">
        <v>193.0</v>
      </c>
      <c r="L11" s="26">
        <v>107.0</v>
      </c>
      <c r="M11" s="26">
        <v>173.0</v>
      </c>
      <c r="N11" s="27">
        <f t="shared" si="2"/>
        <v>0.3827993255</v>
      </c>
    </row>
    <row r="12" ht="14.25" customHeight="1">
      <c r="A12" s="24"/>
      <c r="B12" s="20" t="s">
        <v>21</v>
      </c>
      <c r="C12" s="18">
        <v>12686.0</v>
      </c>
      <c r="D12" s="18">
        <v>13025.0</v>
      </c>
      <c r="E12" s="18">
        <v>339.0</v>
      </c>
      <c r="F12" s="19">
        <v>0.0</v>
      </c>
      <c r="G12" s="19">
        <v>55.0</v>
      </c>
      <c r="H12" s="19">
        <v>0.0</v>
      </c>
      <c r="I12" s="20">
        <v>55.0</v>
      </c>
      <c r="J12" s="25">
        <v>72.0</v>
      </c>
      <c r="K12" s="26">
        <v>105.0</v>
      </c>
      <c r="L12" s="26">
        <v>64.0</v>
      </c>
      <c r="M12" s="26">
        <v>98.0</v>
      </c>
      <c r="N12" s="27">
        <f t="shared" si="2"/>
        <v>0.401179941</v>
      </c>
    </row>
    <row r="13" ht="14.25" customHeight="1">
      <c r="A13" s="24"/>
      <c r="B13" s="20" t="s">
        <v>22</v>
      </c>
      <c r="C13" s="18">
        <v>13025.0</v>
      </c>
      <c r="D13" s="18">
        <v>13442.0</v>
      </c>
      <c r="E13" s="18">
        <v>417.0</v>
      </c>
      <c r="F13" s="19">
        <v>0.0</v>
      </c>
      <c r="G13" s="19">
        <v>67.0</v>
      </c>
      <c r="H13" s="19">
        <v>0.0</v>
      </c>
      <c r="I13" s="20">
        <v>67.0</v>
      </c>
      <c r="J13" s="25">
        <v>93.0</v>
      </c>
      <c r="K13" s="26">
        <v>116.0</v>
      </c>
      <c r="L13" s="26">
        <v>84.0</v>
      </c>
      <c r="M13" s="26">
        <v>124.0</v>
      </c>
      <c r="N13" s="27">
        <f t="shared" si="2"/>
        <v>0.4244604317</v>
      </c>
    </row>
    <row r="14" ht="14.25" customHeight="1">
      <c r="A14" s="28"/>
      <c r="B14" s="29" t="s">
        <v>23</v>
      </c>
      <c r="C14" s="18">
        <v>13442.0</v>
      </c>
      <c r="D14" s="18">
        <v>13481.0</v>
      </c>
      <c r="E14" s="18">
        <v>39.0</v>
      </c>
      <c r="F14" s="19">
        <v>0.0</v>
      </c>
      <c r="G14" s="19">
        <v>7.0</v>
      </c>
      <c r="H14" s="19">
        <v>7.0</v>
      </c>
      <c r="I14" s="20">
        <v>0.0</v>
      </c>
      <c r="J14" s="25">
        <v>11.0</v>
      </c>
      <c r="K14" s="26">
        <v>8.0</v>
      </c>
      <c r="L14" s="26">
        <v>7.0</v>
      </c>
      <c r="M14" s="26">
        <v>13.0</v>
      </c>
      <c r="N14" s="27">
        <f t="shared" si="2"/>
        <v>0.4615384615</v>
      </c>
    </row>
    <row r="15" ht="14.25" customHeight="1">
      <c r="A15" s="16" t="s">
        <v>24</v>
      </c>
      <c r="B15" s="17"/>
      <c r="C15" s="18">
        <v>13483.0</v>
      </c>
      <c r="D15" s="18">
        <v>21555.0</v>
      </c>
      <c r="E15" s="18">
        <v>8072.0</v>
      </c>
      <c r="F15" s="19">
        <f>D3-C15</f>
        <v>0</v>
      </c>
      <c r="G15" s="19">
        <v>994.0</v>
      </c>
      <c r="H15" s="19">
        <v>994.0</v>
      </c>
      <c r="I15" s="20">
        <v>0.0</v>
      </c>
      <c r="J15" s="30">
        <f t="shared" ref="J15:M15" si="3">SUM(J16:J20)</f>
        <v>1588</v>
      </c>
      <c r="K15" s="31">
        <f t="shared" si="3"/>
        <v>2490</v>
      </c>
      <c r="L15" s="31">
        <f t="shared" si="3"/>
        <v>1420</v>
      </c>
      <c r="M15" s="31">
        <f t="shared" si="3"/>
        <v>2625</v>
      </c>
      <c r="N15" s="27">
        <f t="shared" si="2"/>
        <v>0.370306537</v>
      </c>
    </row>
    <row r="16" ht="14.25" customHeight="1">
      <c r="A16" s="24"/>
      <c r="B16" s="20" t="s">
        <v>25</v>
      </c>
      <c r="C16" s="18">
        <v>13442.0</v>
      </c>
      <c r="D16" s="18">
        <v>16238.0</v>
      </c>
      <c r="E16" s="18">
        <v>2796.0</v>
      </c>
      <c r="F16" s="19">
        <f>D3-C16</f>
        <v>41</v>
      </c>
      <c r="G16" s="19">
        <v>359.0</v>
      </c>
      <c r="H16" s="19">
        <v>359.0</v>
      </c>
      <c r="I16" s="20">
        <v>0.0</v>
      </c>
      <c r="J16" s="25">
        <v>541.0</v>
      </c>
      <c r="K16" s="26">
        <v>846.0</v>
      </c>
      <c r="L16" s="26">
        <v>501.0</v>
      </c>
      <c r="M16" s="26">
        <v>907.0</v>
      </c>
      <c r="N16" s="27">
        <f t="shared" si="2"/>
        <v>0.3728085868</v>
      </c>
    </row>
    <row r="17" ht="14.25" customHeight="1">
      <c r="A17" s="24"/>
      <c r="B17" s="20" t="s">
        <v>26</v>
      </c>
      <c r="C17" s="18">
        <v>16238.0</v>
      </c>
      <c r="D17" s="18">
        <v>18041.0</v>
      </c>
      <c r="E17" s="18">
        <v>1803.0</v>
      </c>
      <c r="F17" s="19">
        <v>0.0</v>
      </c>
      <c r="G17" s="19">
        <v>216.0</v>
      </c>
      <c r="H17" s="19">
        <v>216.0</v>
      </c>
      <c r="I17" s="20">
        <v>0.0</v>
      </c>
      <c r="J17" s="25">
        <v>353.0</v>
      </c>
      <c r="K17" s="26">
        <v>548.0</v>
      </c>
      <c r="L17" s="26">
        <v>337.0</v>
      </c>
      <c r="M17" s="26">
        <v>568.0</v>
      </c>
      <c r="N17" s="27">
        <f t="shared" si="2"/>
        <v>0.3820598007</v>
      </c>
    </row>
    <row r="18" ht="14.25" customHeight="1">
      <c r="A18" s="24"/>
      <c r="B18" s="20" t="s">
        <v>27</v>
      </c>
      <c r="C18" s="18">
        <v>18041.0</v>
      </c>
      <c r="D18" s="18">
        <v>19622.0</v>
      </c>
      <c r="E18" s="18">
        <v>1581.0</v>
      </c>
      <c r="F18" s="19">
        <v>0.0</v>
      </c>
      <c r="G18" s="19">
        <v>214.0</v>
      </c>
      <c r="H18" s="19">
        <v>214.0</v>
      </c>
      <c r="I18" s="20">
        <v>0.0</v>
      </c>
      <c r="J18" s="25">
        <v>316.0</v>
      </c>
      <c r="K18" s="26">
        <v>467.0</v>
      </c>
      <c r="L18" s="26">
        <v>289.0</v>
      </c>
      <c r="M18" s="26">
        <v>512.0</v>
      </c>
      <c r="N18" s="27">
        <f t="shared" si="2"/>
        <v>0.3819444444</v>
      </c>
    </row>
    <row r="19" ht="14.25" customHeight="1">
      <c r="A19" s="24"/>
      <c r="B19" s="20" t="s">
        <v>28</v>
      </c>
      <c r="C19" s="18">
        <v>19622.0</v>
      </c>
      <c r="D19" s="18">
        <v>20660.0</v>
      </c>
      <c r="E19" s="18">
        <v>1038.0</v>
      </c>
      <c r="F19" s="19">
        <v>0.0</v>
      </c>
      <c r="G19" s="19">
        <v>103.0</v>
      </c>
      <c r="H19" s="19">
        <v>103.0</v>
      </c>
      <c r="I19" s="20">
        <v>0.0</v>
      </c>
      <c r="J19" s="25">
        <v>204.0</v>
      </c>
      <c r="K19" s="26">
        <v>345.0</v>
      </c>
      <c r="L19" s="26">
        <v>150.0</v>
      </c>
      <c r="M19" s="26">
        <v>342.0</v>
      </c>
      <c r="N19" s="27">
        <f t="shared" si="2"/>
        <v>0.3400576369</v>
      </c>
    </row>
    <row r="20" ht="14.25" customHeight="1">
      <c r="A20" s="28"/>
      <c r="B20" s="29" t="s">
        <v>29</v>
      </c>
      <c r="C20" s="18">
        <v>20660.0</v>
      </c>
      <c r="D20" s="18">
        <v>21554.0</v>
      </c>
      <c r="E20" s="18">
        <v>894.0</v>
      </c>
      <c r="F20" s="19">
        <v>0.0</v>
      </c>
      <c r="G20" s="19">
        <v>102.0</v>
      </c>
      <c r="H20" s="19">
        <v>102.0</v>
      </c>
      <c r="I20" s="20">
        <v>0.0</v>
      </c>
      <c r="J20" s="25">
        <v>174.0</v>
      </c>
      <c r="K20" s="26">
        <v>284.0</v>
      </c>
      <c r="L20" s="26">
        <v>143.0</v>
      </c>
      <c r="M20" s="26">
        <v>296.0</v>
      </c>
      <c r="N20" s="27">
        <f t="shared" si="2"/>
        <v>0.353400223</v>
      </c>
    </row>
    <row r="21" ht="14.25" customHeight="1">
      <c r="A21" s="16" t="s">
        <v>30</v>
      </c>
      <c r="B21" s="17"/>
      <c r="C21" s="19">
        <v>21563.0</v>
      </c>
      <c r="D21" s="18">
        <v>25384.0</v>
      </c>
      <c r="E21" s="18">
        <v>3821.0</v>
      </c>
      <c r="F21" s="19">
        <v>0.0</v>
      </c>
      <c r="G21" s="19">
        <v>562.0</v>
      </c>
      <c r="H21" s="19">
        <v>0.0</v>
      </c>
      <c r="I21" s="20">
        <v>562.0</v>
      </c>
      <c r="J21" s="25">
        <v>703.0</v>
      </c>
      <c r="K21" s="26">
        <v>1125.0</v>
      </c>
      <c r="L21" s="26">
        <v>723.0</v>
      </c>
      <c r="M21" s="26">
        <v>1271.0</v>
      </c>
      <c r="N21" s="27">
        <f t="shared" si="2"/>
        <v>0.3731030874</v>
      </c>
    </row>
    <row r="22" ht="14.25" customHeight="1">
      <c r="A22" s="16" t="s">
        <v>31</v>
      </c>
      <c r="B22" s="17"/>
      <c r="C22" s="18">
        <v>25393.0</v>
      </c>
      <c r="D22" s="18">
        <v>26220.0</v>
      </c>
      <c r="E22" s="18">
        <v>827.0</v>
      </c>
      <c r="F22" s="19">
        <v>0.0</v>
      </c>
      <c r="G22" s="19">
        <v>123.0</v>
      </c>
      <c r="H22" s="19">
        <v>0.0</v>
      </c>
      <c r="I22" s="20">
        <v>123.0</v>
      </c>
      <c r="J22" s="32">
        <v>153.0</v>
      </c>
      <c r="K22" s="33">
        <v>225.0</v>
      </c>
      <c r="L22" s="33">
        <v>174.0</v>
      </c>
      <c r="M22" s="33">
        <v>276.0</v>
      </c>
      <c r="N22" s="27">
        <f t="shared" si="2"/>
        <v>0.3949275362</v>
      </c>
    </row>
    <row r="23" ht="14.25" customHeight="1">
      <c r="A23" s="28"/>
      <c r="B23" s="29" t="s">
        <v>32</v>
      </c>
      <c r="C23" s="18">
        <v>25765.0</v>
      </c>
      <c r="D23" s="18">
        <v>26220.0</v>
      </c>
      <c r="E23" s="18">
        <v>455.0</v>
      </c>
      <c r="F23" s="19">
        <f>D22-C23</f>
        <v>455</v>
      </c>
      <c r="G23" s="19">
        <v>62.0</v>
      </c>
      <c r="H23" s="19">
        <v>62.0</v>
      </c>
      <c r="I23" s="20">
        <v>0.0</v>
      </c>
      <c r="J23" s="25">
        <v>83.0</v>
      </c>
      <c r="K23" s="26">
        <v>136.0</v>
      </c>
      <c r="L23" s="26">
        <v>92.0</v>
      </c>
      <c r="M23" s="26">
        <v>145.0</v>
      </c>
      <c r="N23" s="27">
        <f t="shared" si="2"/>
        <v>0.3837719298</v>
      </c>
    </row>
    <row r="24" ht="14.25" customHeight="1">
      <c r="A24" s="16" t="s">
        <v>33</v>
      </c>
      <c r="B24" s="17"/>
      <c r="C24" s="18">
        <v>26245.0</v>
      </c>
      <c r="D24" s="18">
        <v>26472.0</v>
      </c>
      <c r="E24" s="18">
        <v>227.0</v>
      </c>
      <c r="F24" s="19">
        <v>0.0</v>
      </c>
      <c r="G24" s="19">
        <v>43.0</v>
      </c>
      <c r="H24" s="19">
        <v>0.0</v>
      </c>
      <c r="I24" s="20">
        <v>43.0</v>
      </c>
      <c r="J24" s="25">
        <v>42.0</v>
      </c>
      <c r="K24" s="26">
        <v>48.0</v>
      </c>
      <c r="L24" s="26">
        <v>45.0</v>
      </c>
      <c r="M24" s="26">
        <v>93.0</v>
      </c>
      <c r="N24" s="27">
        <f t="shared" si="2"/>
        <v>0.3815789474</v>
      </c>
    </row>
    <row r="25" ht="14.25" customHeight="1">
      <c r="A25" s="16" t="s">
        <v>34</v>
      </c>
      <c r="B25" s="17"/>
      <c r="C25" s="18">
        <v>26523.0</v>
      </c>
      <c r="D25" s="18">
        <v>27191.0</v>
      </c>
      <c r="E25" s="18">
        <v>668.0</v>
      </c>
      <c r="F25" s="19">
        <v>0.0</v>
      </c>
      <c r="G25" s="19">
        <v>107.0</v>
      </c>
      <c r="H25" s="19">
        <v>0.0</v>
      </c>
      <c r="I25" s="20">
        <v>107.0</v>
      </c>
      <c r="J25" s="25">
        <v>139.0</v>
      </c>
      <c r="K25" s="26">
        <v>170.0</v>
      </c>
      <c r="L25" s="26">
        <v>147.0</v>
      </c>
      <c r="M25" s="26">
        <v>213.0</v>
      </c>
      <c r="N25" s="27">
        <f t="shared" si="2"/>
        <v>0.4275037369</v>
      </c>
    </row>
    <row r="26" ht="14.25" customHeight="1">
      <c r="A26" s="16" t="s">
        <v>35</v>
      </c>
      <c r="B26" s="17"/>
      <c r="C26" s="18">
        <v>27202.0</v>
      </c>
      <c r="D26" s="18">
        <v>27387.0</v>
      </c>
      <c r="E26" s="18">
        <v>185.0</v>
      </c>
      <c r="F26" s="19">
        <v>0.0</v>
      </c>
      <c r="G26" s="19">
        <v>17.0</v>
      </c>
      <c r="H26" s="19">
        <v>0.0</v>
      </c>
      <c r="I26" s="20">
        <v>17.0</v>
      </c>
      <c r="J26" s="25">
        <v>26.0</v>
      </c>
      <c r="K26" s="26">
        <v>68.0</v>
      </c>
      <c r="L26" s="26">
        <v>26.0</v>
      </c>
      <c r="M26" s="26">
        <v>66.0</v>
      </c>
      <c r="N26" s="27">
        <f t="shared" si="2"/>
        <v>0.2795698925</v>
      </c>
    </row>
    <row r="27" ht="14.25" customHeight="1">
      <c r="A27" s="16" t="s">
        <v>36</v>
      </c>
      <c r="B27" s="17"/>
      <c r="C27" s="18">
        <v>27394.0</v>
      </c>
      <c r="D27" s="18">
        <v>27759.0</v>
      </c>
      <c r="E27" s="18">
        <v>365.0</v>
      </c>
      <c r="F27" s="19">
        <v>0.0</v>
      </c>
      <c r="G27" s="19">
        <v>56.0</v>
      </c>
      <c r="H27" s="19">
        <v>0.0</v>
      </c>
      <c r="I27" s="20">
        <v>56.0</v>
      </c>
      <c r="J27" s="25">
        <v>60.0</v>
      </c>
      <c r="K27" s="26">
        <v>106.0</v>
      </c>
      <c r="L27" s="26">
        <v>79.0</v>
      </c>
      <c r="M27" s="26">
        <v>117.0</v>
      </c>
      <c r="N27" s="27">
        <f t="shared" si="2"/>
        <v>0.3839779006</v>
      </c>
    </row>
    <row r="28" ht="14.25" customHeight="1">
      <c r="A28" s="16" t="s">
        <v>37</v>
      </c>
      <c r="B28" s="17"/>
      <c r="C28" s="18">
        <v>27756.0</v>
      </c>
      <c r="D28" s="18">
        <v>27887.0</v>
      </c>
      <c r="E28" s="18">
        <v>131.0</v>
      </c>
      <c r="F28" s="19">
        <f>D27-C28</f>
        <v>3</v>
      </c>
      <c r="G28" s="19">
        <v>13.0</v>
      </c>
      <c r="H28" s="19">
        <v>0.0</v>
      </c>
      <c r="I28" s="20">
        <v>13.0</v>
      </c>
      <c r="J28" s="25">
        <v>16.0</v>
      </c>
      <c r="K28" s="26">
        <v>29.0</v>
      </c>
      <c r="L28" s="26">
        <v>24.0</v>
      </c>
      <c r="M28" s="26">
        <v>59.0</v>
      </c>
      <c r="N28" s="27">
        <f t="shared" si="2"/>
        <v>0.3125</v>
      </c>
    </row>
    <row r="29" ht="14.25" customHeight="1">
      <c r="A29" s="16" t="s">
        <v>38</v>
      </c>
      <c r="B29" s="17"/>
      <c r="C29" s="18">
        <v>27894.0</v>
      </c>
      <c r="D29" s="18">
        <v>28259.0</v>
      </c>
      <c r="E29" s="18">
        <v>365.0</v>
      </c>
      <c r="F29" s="19">
        <v>0.0</v>
      </c>
      <c r="G29" s="19">
        <v>45.0</v>
      </c>
      <c r="H29" s="19">
        <v>0.0</v>
      </c>
      <c r="I29" s="20">
        <v>45.0</v>
      </c>
      <c r="J29" s="25">
        <v>67.0</v>
      </c>
      <c r="K29" s="26">
        <v>101.0</v>
      </c>
      <c r="L29" s="26">
        <v>64.0</v>
      </c>
      <c r="M29" s="26">
        <v>134.0</v>
      </c>
      <c r="N29" s="27">
        <f t="shared" si="2"/>
        <v>0.3579234973</v>
      </c>
    </row>
    <row r="30" ht="14.25" customHeight="1">
      <c r="A30" s="16" t="s">
        <v>39</v>
      </c>
      <c r="B30" s="17"/>
      <c r="C30" s="18">
        <v>28274.0</v>
      </c>
      <c r="D30" s="18">
        <v>29533.0</v>
      </c>
      <c r="E30" s="18">
        <v>1259.0</v>
      </c>
      <c r="F30" s="19">
        <f>SUM(F31:F32)</f>
        <v>514</v>
      </c>
      <c r="G30" s="19">
        <v>204.0</v>
      </c>
      <c r="H30" s="19">
        <v>86.0</v>
      </c>
      <c r="I30" s="20">
        <v>118.0</v>
      </c>
      <c r="J30" s="30">
        <v>280.0</v>
      </c>
      <c r="K30" s="31">
        <v>400.0</v>
      </c>
      <c r="L30" s="31">
        <v>315.0</v>
      </c>
      <c r="M30" s="31">
        <v>265.0</v>
      </c>
      <c r="N30" s="27">
        <f t="shared" si="2"/>
        <v>0.4722222222</v>
      </c>
    </row>
    <row r="31" ht="14.25" customHeight="1">
      <c r="A31" s="24"/>
      <c r="B31" s="20" t="s">
        <v>40</v>
      </c>
      <c r="C31" s="18">
        <v>28284.0</v>
      </c>
      <c r="D31" s="18">
        <v>28577.0</v>
      </c>
      <c r="E31" s="18">
        <v>293.0</v>
      </c>
      <c r="F31" s="19">
        <f t="shared" ref="F31:F32" si="4">E31</f>
        <v>293</v>
      </c>
      <c r="G31" s="19">
        <v>48.0</v>
      </c>
      <c r="H31" s="19">
        <v>48.0</v>
      </c>
      <c r="I31" s="20">
        <v>0.0</v>
      </c>
      <c r="J31" s="25">
        <v>68.0</v>
      </c>
      <c r="K31" s="26">
        <v>91.0</v>
      </c>
      <c r="L31" s="26">
        <v>78.0</v>
      </c>
      <c r="M31" s="26">
        <v>57.0</v>
      </c>
      <c r="N31" s="27">
        <f t="shared" si="2"/>
        <v>0.4965986395</v>
      </c>
    </row>
    <row r="32" ht="14.25" customHeight="1">
      <c r="A32" s="28"/>
      <c r="B32" s="29" t="s">
        <v>41</v>
      </c>
      <c r="C32" s="18">
        <v>28734.0</v>
      </c>
      <c r="D32" s="18">
        <v>28955.0</v>
      </c>
      <c r="E32" s="18">
        <v>221.0</v>
      </c>
      <c r="F32" s="19">
        <f t="shared" si="4"/>
        <v>221</v>
      </c>
      <c r="G32" s="19">
        <v>38.0</v>
      </c>
      <c r="H32" s="19">
        <v>38.0</v>
      </c>
      <c r="I32" s="20">
        <v>0.0</v>
      </c>
      <c r="J32" s="25">
        <v>56.0</v>
      </c>
      <c r="K32" s="26">
        <v>56.0</v>
      </c>
      <c r="L32" s="26">
        <v>57.0</v>
      </c>
      <c r="M32" s="26">
        <v>53.0</v>
      </c>
      <c r="N32" s="27">
        <f t="shared" si="2"/>
        <v>0.509009009</v>
      </c>
    </row>
    <row r="33" ht="14.25" customHeight="1">
      <c r="A33" s="34" t="s">
        <v>42</v>
      </c>
      <c r="B33" s="11"/>
      <c r="C33" s="35">
        <v>29558.0</v>
      </c>
      <c r="D33" s="35">
        <v>29674.0</v>
      </c>
      <c r="E33" s="35">
        <v>116.0</v>
      </c>
      <c r="F33" s="36">
        <v>0.0</v>
      </c>
      <c r="G33" s="36">
        <v>15.0</v>
      </c>
      <c r="H33" s="36">
        <v>0.0</v>
      </c>
      <c r="I33" s="29">
        <v>15.0</v>
      </c>
      <c r="J33" s="37">
        <v>19.0</v>
      </c>
      <c r="K33" s="38">
        <v>35.0</v>
      </c>
      <c r="L33" s="38">
        <v>21.0</v>
      </c>
      <c r="M33" s="38">
        <v>42.0</v>
      </c>
      <c r="N33" s="39">
        <f t="shared" si="2"/>
        <v>0.3418803419</v>
      </c>
    </row>
    <row r="34" ht="14.25" customHeight="1">
      <c r="A34" s="30"/>
      <c r="C34" s="18"/>
      <c r="D34" s="18"/>
      <c r="E34" s="18"/>
      <c r="I34" s="40"/>
      <c r="J34" s="30"/>
      <c r="N34" s="40"/>
    </row>
    <row r="35" ht="14.25" customHeight="1">
      <c r="A35" s="41" t="s">
        <v>43</v>
      </c>
      <c r="B35" s="42"/>
      <c r="C35" s="42"/>
      <c r="D35" s="42"/>
      <c r="E35" s="36">
        <f>SUM(E3,E15,E21:E22,E24:E27,E29,E30,E33,(E28-F28))</f>
        <v>29250</v>
      </c>
      <c r="F35" s="36">
        <f>SUM(F16,F23,F30,F28)</f>
        <v>1013</v>
      </c>
      <c r="G35" s="36">
        <f>SUM(G3,G15,G21:G22,G24:G30,G33)</f>
        <v>4125</v>
      </c>
      <c r="H35" s="36">
        <f>SUM(H15,H21:H30,H33)</f>
        <v>1142</v>
      </c>
      <c r="I35" s="29">
        <f>SUM(I3,I15,I21,I22,I24:I30,I33)</f>
        <v>3038</v>
      </c>
      <c r="J35" s="37">
        <v>5863.0</v>
      </c>
      <c r="K35" s="38">
        <v>8952.0</v>
      </c>
      <c r="L35" s="38">
        <v>5492.0</v>
      </c>
      <c r="M35" s="38">
        <v>9594.0</v>
      </c>
      <c r="N35" s="39">
        <f>SUM(J35,L35)/SUM(J35:M35)</f>
        <v>0.3797531855</v>
      </c>
    </row>
    <row r="36" ht="14.25" customHeight="1">
      <c r="A36" s="43" t="s">
        <v>44</v>
      </c>
    </row>
    <row r="37" ht="14.25" customHeight="1">
      <c r="J37" s="44"/>
      <c r="K37" s="44"/>
      <c r="L37" s="44"/>
      <c r="M37" s="44"/>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3">
    <mergeCell ref="J1:J2"/>
    <mergeCell ref="K1:K2"/>
    <mergeCell ref="L1:L2"/>
    <mergeCell ref="M1:M2"/>
    <mergeCell ref="N1:N2"/>
    <mergeCell ref="C1:C2"/>
    <mergeCell ref="D1:D2"/>
    <mergeCell ref="E1:E2"/>
    <mergeCell ref="F1:F2"/>
    <mergeCell ref="G1:G2"/>
    <mergeCell ref="H1:H2"/>
    <mergeCell ref="I1:I2"/>
    <mergeCell ref="A36:I4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2025-07-03T16:07:01Z</dcterms:created>
  <dc:creator>wsunghome</dc:creator>
</cp:coreProperties>
</file>