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0" windowWidth="18195" windowHeight="12075"/>
  </bookViews>
  <sheets>
    <sheet name="Press_relax_coef" sheetId="1" r:id="rId1"/>
  </sheets>
  <calcPr calcId="125725"/>
</workbook>
</file>

<file path=xl/calcChain.xml><?xml version="1.0" encoding="utf-8"?>
<calcChain xmlns="http://schemas.openxmlformats.org/spreadsheetml/2006/main">
  <c r="G20" i="1"/>
  <c r="G21" s="1"/>
  <c r="G17"/>
  <c r="G16"/>
  <c r="G15"/>
  <c r="G12"/>
  <c r="G11"/>
  <c r="G10" s="1"/>
  <c r="G13" s="1"/>
  <c r="G6"/>
  <c r="G7" s="1"/>
  <c r="G5"/>
  <c r="G14" l="1"/>
  <c r="G19" s="1"/>
  <c r="G8"/>
  <c r="C2" l="1"/>
</calcChain>
</file>

<file path=xl/sharedStrings.xml><?xml version="1.0" encoding="utf-8"?>
<sst xmlns="http://schemas.openxmlformats.org/spreadsheetml/2006/main" count="56" uniqueCount="43">
  <si>
    <r>
      <t>Pressure Relxation coeficient η</t>
    </r>
    <r>
      <rPr>
        <b/>
        <vertAlign val="subscript"/>
        <sz val="12"/>
        <color theme="1"/>
        <rFont val="Calibri"/>
        <family val="2"/>
        <scheme val="minor"/>
      </rPr>
      <t>P</t>
    </r>
  </si>
  <si>
    <t>μs</t>
  </si>
  <si>
    <t>T</t>
  </si>
  <si>
    <t>K</t>
  </si>
  <si>
    <t>P</t>
  </si>
  <si>
    <t>atm</t>
  </si>
  <si>
    <t>Saturation vapor press of water,Psat</t>
  </si>
  <si>
    <t>RH</t>
  </si>
  <si>
    <t>%</t>
  </si>
  <si>
    <t>Mole fraction of water vapor,xh</t>
  </si>
  <si>
    <t>Gas Constant R</t>
  </si>
  <si>
    <t>j/KmolK</t>
  </si>
  <si>
    <r>
      <t>Normalized specific heat of N</t>
    </r>
    <r>
      <rPr>
        <vertAlign val="subscript"/>
        <sz val="12"/>
        <color theme="1"/>
        <rFont val="Calibri"/>
        <family val="2"/>
        <scheme val="minor"/>
      </rPr>
      <t xml:space="preserve">2, 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"/>
        <family val="2"/>
        <scheme val="minor"/>
      </rPr>
      <t>N</t>
    </r>
  </si>
  <si>
    <r>
      <t>atm.cm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/mol.K</t>
    </r>
  </si>
  <si>
    <r>
      <t>Normalized specific heat of O</t>
    </r>
    <r>
      <rPr>
        <vertAlign val="subscript"/>
        <sz val="12"/>
        <color theme="1"/>
        <rFont val="Calibri"/>
        <family val="2"/>
        <scheme val="minor"/>
      </rPr>
      <t>2</t>
    </r>
  </si>
  <si>
    <r>
      <t xml:space="preserve">Reference temperature </t>
    </r>
    <r>
      <rPr>
        <i/>
        <sz val="12"/>
        <color theme="1"/>
        <rFont val="Calibri"/>
        <family val="2"/>
        <scheme val="minor"/>
      </rPr>
      <t>T</t>
    </r>
    <r>
      <rPr>
        <i/>
        <vertAlign val="subscript"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 xml:space="preserve"> =</t>
    </r>
  </si>
  <si>
    <t>Normalized rotational specific heat</t>
  </si>
  <si>
    <r>
      <t xml:space="preserve">Reference pressure </t>
    </r>
    <r>
      <rPr>
        <i/>
        <sz val="12"/>
        <color theme="1"/>
        <rFont val="Calibri"/>
        <family val="2"/>
        <scheme val="minor"/>
      </rPr>
      <t>P</t>
    </r>
    <r>
      <rPr>
        <i/>
        <vertAlign val="subscript"/>
        <sz val="12"/>
        <color theme="1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 xml:space="preserve"> </t>
    </r>
  </si>
  <si>
    <r>
      <t>Relaxation frequency of N</t>
    </r>
    <r>
      <rPr>
        <vertAlign val="subscript"/>
        <sz val="12"/>
        <color theme="1"/>
        <rFont val="Calibri"/>
        <family val="2"/>
        <scheme val="minor"/>
      </rPr>
      <t>2,</t>
    </r>
    <r>
      <rPr>
        <i/>
        <sz val="12"/>
        <color theme="1"/>
        <rFont val="Calibri"/>
        <family val="2"/>
        <scheme val="minor"/>
      </rPr>
      <t>f</t>
    </r>
    <r>
      <rPr>
        <vertAlign val="subscript"/>
        <sz val="12"/>
        <color theme="1"/>
        <rFont val="Calibri"/>
        <family val="2"/>
        <scheme val="minor"/>
      </rPr>
      <t>N</t>
    </r>
  </si>
  <si>
    <t>Hz</t>
  </si>
  <si>
    <r>
      <t>Vibrational Temp. N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= </t>
    </r>
  </si>
  <si>
    <r>
      <t>a</t>
    </r>
    <r>
      <rPr>
        <vertAlign val="subscript"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(1)</t>
    </r>
  </si>
  <si>
    <r>
      <t>Vibrational Temp. O</t>
    </r>
    <r>
      <rPr>
        <vertAlign val="subscript"/>
        <sz val="12"/>
        <color theme="1"/>
        <rFont val="Calibri"/>
        <family val="2"/>
        <scheme val="minor"/>
      </rPr>
      <t>2</t>
    </r>
    <r>
      <rPr>
        <vertAlign val="super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=</t>
    </r>
  </si>
  <si>
    <r>
      <t>a</t>
    </r>
    <r>
      <rPr>
        <vertAlign val="subscript"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(2)</t>
    </r>
  </si>
  <si>
    <r>
      <t>Mole fraction N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=</t>
    </r>
  </si>
  <si>
    <r>
      <t>Vibrational relaxation time of N</t>
    </r>
    <r>
      <rPr>
        <vertAlign val="subscript"/>
        <sz val="12"/>
        <color theme="1"/>
        <rFont val="Calibri"/>
        <family val="2"/>
        <scheme val="minor"/>
      </rPr>
      <t>2,</t>
    </r>
    <r>
      <rPr>
        <sz val="12"/>
        <color theme="1"/>
        <rFont val="Calibri"/>
        <family val="2"/>
        <scheme val="minor"/>
      </rPr>
      <t>τ</t>
    </r>
    <r>
      <rPr>
        <vertAlign val="subscript"/>
        <sz val="12"/>
        <color theme="1"/>
        <rFont val="Calibri"/>
        <family val="2"/>
        <scheme val="minor"/>
      </rPr>
      <t xml:space="preserve">N </t>
    </r>
  </si>
  <si>
    <r>
      <t>Mole fraction 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=</t>
    </r>
  </si>
  <si>
    <r>
      <t>Relaxation frequency of O</t>
    </r>
    <r>
      <rPr>
        <vertAlign val="subscript"/>
        <sz val="12"/>
        <color theme="1"/>
        <rFont val="Calibri"/>
        <family val="2"/>
        <scheme val="minor"/>
      </rPr>
      <t>2 ,</t>
    </r>
    <r>
      <rPr>
        <i/>
        <sz val="12"/>
        <color theme="1"/>
        <rFont val="Calibri"/>
        <family val="2"/>
        <scheme val="minor"/>
      </rPr>
      <t>f</t>
    </r>
    <r>
      <rPr>
        <vertAlign val="subscript"/>
        <sz val="12"/>
        <color theme="1"/>
        <rFont val="Calibri"/>
        <family val="2"/>
        <scheme val="minor"/>
      </rPr>
      <t>x</t>
    </r>
  </si>
  <si>
    <r>
      <t xml:space="preserve">Rotational collision number </t>
    </r>
    <r>
      <rPr>
        <i/>
        <sz val="12"/>
        <color theme="1"/>
        <rFont val="Calibri"/>
        <family val="2"/>
        <scheme val="minor"/>
      </rPr>
      <t>Z</t>
    </r>
    <r>
      <rPr>
        <i/>
        <vertAlign val="subscript"/>
        <sz val="12"/>
        <color theme="1"/>
        <rFont val="Calibri"/>
        <family val="2"/>
        <scheme val="minor"/>
      </rPr>
      <t>rot</t>
    </r>
    <r>
      <rPr>
        <sz val="12"/>
        <color theme="1"/>
        <rFont val="Calibri"/>
        <family val="2"/>
        <scheme val="minor"/>
      </rPr>
      <t xml:space="preserve"> = </t>
    </r>
  </si>
  <si>
    <r>
      <t>a</t>
    </r>
    <r>
      <rPr>
        <vertAlign val="subscript"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(1)</t>
    </r>
  </si>
  <si>
    <t>Mean free path (293 K) =</t>
  </si>
  <si>
    <t>m</t>
  </si>
  <si>
    <r>
      <t>a</t>
    </r>
    <r>
      <rPr>
        <vertAlign val="subscript"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(2)</t>
    </r>
  </si>
  <si>
    <t>Molecular velocity (293 K) =</t>
  </si>
  <si>
    <t>m/s</t>
  </si>
  <si>
    <r>
      <t>a</t>
    </r>
    <r>
      <rPr>
        <vertAlign val="subscript"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(3)</t>
    </r>
  </si>
  <si>
    <t>Mean free time (293 K) =</t>
  </si>
  <si>
    <t>sec</t>
  </si>
  <si>
    <r>
      <t>a</t>
    </r>
    <r>
      <rPr>
        <vertAlign val="subscript"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(4)</t>
    </r>
  </si>
  <si>
    <r>
      <t>Rotational relaxation time, τ</t>
    </r>
    <r>
      <rPr>
        <i/>
        <vertAlign val="subscript"/>
        <sz val="12"/>
        <color theme="1"/>
        <rFont val="Calibri"/>
        <family val="2"/>
        <scheme val="minor"/>
      </rPr>
      <t>rot</t>
    </r>
    <r>
      <rPr>
        <sz val="12"/>
        <color theme="1"/>
        <rFont val="Calibri"/>
        <family val="2"/>
        <scheme val="minor"/>
      </rPr>
      <t xml:space="preserve">(293) </t>
    </r>
  </si>
  <si>
    <r>
      <t>Vibrational relaxation time of O</t>
    </r>
    <r>
      <rPr>
        <vertAlign val="subscript"/>
        <sz val="12"/>
        <color theme="1"/>
        <rFont val="Calibri"/>
        <family val="2"/>
        <scheme val="minor"/>
      </rPr>
      <t>2,</t>
    </r>
    <r>
      <rPr>
        <sz val="12"/>
        <color theme="1"/>
        <rFont val="Calibri"/>
        <family val="2"/>
        <scheme val="minor"/>
      </rPr>
      <t>τ</t>
    </r>
    <r>
      <rPr>
        <vertAlign val="subscript"/>
        <sz val="12"/>
        <color theme="1"/>
        <rFont val="Calibri"/>
        <family val="2"/>
        <scheme val="minor"/>
      </rPr>
      <t>X</t>
    </r>
  </si>
  <si>
    <r>
      <t>Rotational relaxation time,τ</t>
    </r>
    <r>
      <rPr>
        <vertAlign val="subscript"/>
        <sz val="12"/>
        <color theme="1"/>
        <rFont val="Calibri"/>
        <family val="2"/>
        <scheme val="minor"/>
      </rPr>
      <t>rot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</si>
  <si>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Rotational relaxation frequency </t>
    </r>
    <r>
      <rPr>
        <i/>
        <sz val="12"/>
        <color theme="1"/>
        <rFont val="Calibri"/>
        <family val="2"/>
        <scheme val="minor"/>
      </rPr>
      <t>f</t>
    </r>
    <r>
      <rPr>
        <vertAlign val="subscript"/>
        <sz val="12"/>
        <color theme="1"/>
        <rFont val="Calibri"/>
        <family val="2"/>
        <scheme val="minor"/>
      </rPr>
      <t>rot</t>
    </r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</si>
</sst>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vertAlign val="subscript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164" fontId="3" fillId="2" borderId="0" xfId="0" applyNumberFormat="1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3" borderId="0" xfId="0" applyFont="1" applyFill="1"/>
    <xf numFmtId="0" fontId="4" fillId="0" borderId="0" xfId="0" applyFont="1" applyAlignment="1">
      <alignment horizontal="right" vertical="center"/>
    </xf>
    <xf numFmtId="11" fontId="3" fillId="2" borderId="0" xfId="0" applyNumberFormat="1" applyFont="1" applyFill="1"/>
    <xf numFmtId="164" fontId="4" fillId="3" borderId="0" xfId="0" applyNumberFormat="1" applyFont="1" applyFill="1"/>
    <xf numFmtId="0" fontId="3" fillId="2" borderId="0" xfId="0" applyFont="1" applyFill="1"/>
    <xf numFmtId="164" fontId="3" fillId="2" borderId="0" xfId="0" applyNumberFormat="1" applyFont="1" applyFill="1"/>
    <xf numFmtId="11" fontId="4" fillId="3" borderId="0" xfId="0" applyNumberFormat="1" applyFont="1" applyFill="1"/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33"/>
  <sheetViews>
    <sheetView tabSelected="1" workbookViewId="0">
      <selection activeCell="L7" sqref="L7"/>
    </sheetView>
  </sheetViews>
  <sheetFormatPr defaultRowHeight="22.5" customHeight="1"/>
  <cols>
    <col min="1" max="1" width="9.140625" style="3"/>
    <col min="2" max="2" width="35.42578125" style="4" bestFit="1" customWidth="1"/>
    <col min="3" max="3" width="10.7109375" style="3" bestFit="1" customWidth="1"/>
    <col min="4" max="4" width="14.85546875" style="3" bestFit="1" customWidth="1"/>
    <col min="5" max="5" width="8.140625" style="3" bestFit="1" customWidth="1"/>
    <col min="6" max="6" width="35.42578125" style="3" bestFit="1" customWidth="1"/>
    <col min="7" max="7" width="14.28515625" style="3" bestFit="1" customWidth="1"/>
    <col min="8" max="16384" width="9.140625" style="3"/>
  </cols>
  <sheetData>
    <row r="2" spans="2:8" ht="22.5" customHeight="1">
      <c r="B2" s="1" t="s">
        <v>0</v>
      </c>
      <c r="C2" s="2">
        <f>(C13*G7*G13+C14*G8*G19+G9*G20)/(C13*G7+C14*G8+G9)</f>
        <v>2.5012500864719054</v>
      </c>
      <c r="D2" s="3" t="s">
        <v>1</v>
      </c>
    </row>
    <row r="4" spans="2:8" ht="22.5" customHeight="1">
      <c r="B4" s="4" t="s">
        <v>2</v>
      </c>
      <c r="C4" s="5">
        <v>316</v>
      </c>
      <c r="D4" s="3" t="s">
        <v>3</v>
      </c>
    </row>
    <row r="5" spans="2:8" ht="22.5" customHeight="1">
      <c r="B5" s="4" t="s">
        <v>4</v>
      </c>
      <c r="C5" s="5">
        <v>0.93799999999999994</v>
      </c>
      <c r="D5" s="3" t="s">
        <v>5</v>
      </c>
      <c r="F5" s="6" t="s">
        <v>6</v>
      </c>
      <c r="G5" s="7">
        <f>10^(10.79586*(1-(273.16/C4))-5.02808*LOG10(C4/273.16)+0.000150474*(1-10^(-8.29692*(C4/273.16-1)))+0.00042873*(-1+10^(4.76955*(1-273.16/C4)))-2.2195983)</f>
        <v>8.46214005994982E-2</v>
      </c>
      <c r="H5" s="3" t="s">
        <v>5</v>
      </c>
    </row>
    <row r="6" spans="2:8" ht="22.5" customHeight="1">
      <c r="B6" s="4" t="s">
        <v>7</v>
      </c>
      <c r="C6" s="5">
        <v>5</v>
      </c>
      <c r="D6" s="3" t="s">
        <v>8</v>
      </c>
      <c r="F6" s="6" t="s">
        <v>9</v>
      </c>
      <c r="G6" s="7">
        <f>0.01*C6*G5/C5</f>
        <v>4.5107356396321008E-3</v>
      </c>
    </row>
    <row r="7" spans="2:8" ht="22.5" customHeight="1">
      <c r="B7" s="4" t="s">
        <v>10</v>
      </c>
      <c r="C7" s="5">
        <v>8314.51</v>
      </c>
      <c r="D7" s="3" t="s">
        <v>11</v>
      </c>
      <c r="F7" s="4" t="s">
        <v>12</v>
      </c>
      <c r="G7" s="7">
        <f>(1-G6)*(3352/C4)^2*EXP(-3352/C4)/(1-EXP(-3352/C4))^2</f>
        <v>2.7699502346082493E-3</v>
      </c>
    </row>
    <row r="8" spans="2:8" ht="22.5" customHeight="1">
      <c r="C8" s="8">
        <v>82.057833700000003</v>
      </c>
      <c r="D8" s="3" t="s">
        <v>13</v>
      </c>
      <c r="F8" s="4" t="s">
        <v>14</v>
      </c>
      <c r="G8" s="7">
        <f>(1-G6)*(2239.1/C4)^2*EXP(-2239.1/C4)/(1-EXP(-2239.1/C4))^2</f>
        <v>4.1901580788997889E-2</v>
      </c>
    </row>
    <row r="9" spans="2:8" ht="22.5" customHeight="1">
      <c r="B9" s="6" t="s">
        <v>15</v>
      </c>
      <c r="C9" s="5">
        <v>273.16000000000003</v>
      </c>
      <c r="D9" s="3" t="s">
        <v>3</v>
      </c>
      <c r="F9" s="6" t="s">
        <v>16</v>
      </c>
      <c r="G9" s="9">
        <v>1</v>
      </c>
    </row>
    <row r="10" spans="2:8" ht="22.5" customHeight="1">
      <c r="B10" s="6" t="s">
        <v>17</v>
      </c>
      <c r="C10" s="5">
        <v>1</v>
      </c>
      <c r="D10" s="3" t="s">
        <v>5</v>
      </c>
      <c r="F10" s="6" t="s">
        <v>18</v>
      </c>
      <c r="G10" s="10">
        <f>(C5/C10)*(C9/C4)^0.5*(G11+G12*G6)</f>
        <v>144.34764738448899</v>
      </c>
      <c r="H10" s="3" t="s">
        <v>19</v>
      </c>
    </row>
    <row r="11" spans="2:8" ht="22.5" customHeight="1">
      <c r="B11" s="6" t="s">
        <v>20</v>
      </c>
      <c r="C11" s="5">
        <v>3352</v>
      </c>
      <c r="D11" s="3" t="s">
        <v>3</v>
      </c>
      <c r="F11" s="6" t="s">
        <v>21</v>
      </c>
      <c r="G11" s="10">
        <f>66140*EXP(-58.9*C4^(-1/3))</f>
        <v>11.612878229260209</v>
      </c>
    </row>
    <row r="12" spans="2:8" ht="22.5" customHeight="1">
      <c r="B12" s="6" t="s">
        <v>22</v>
      </c>
      <c r="C12" s="5">
        <v>2239.1</v>
      </c>
      <c r="D12" s="3" t="s">
        <v>3</v>
      </c>
      <c r="F12" s="6" t="s">
        <v>23</v>
      </c>
      <c r="G12" s="10">
        <f>28000*EXP(-4.17*((C4/C9)^(-1/3)-1))</f>
        <v>34119.454133601881</v>
      </c>
    </row>
    <row r="13" spans="2:8" ht="22.5" customHeight="1">
      <c r="B13" s="6" t="s">
        <v>24</v>
      </c>
      <c r="C13" s="8">
        <v>0.78083999999999998</v>
      </c>
      <c r="F13" s="6" t="s">
        <v>25</v>
      </c>
      <c r="G13" s="10">
        <f>1000000/(2*PI()*G10)</f>
        <v>1102.5807900281545</v>
      </c>
      <c r="H13" s="3" t="s">
        <v>1</v>
      </c>
    </row>
    <row r="14" spans="2:8" ht="22.5" customHeight="1">
      <c r="B14" s="6" t="s">
        <v>26</v>
      </c>
      <c r="C14" s="8">
        <v>0.20948</v>
      </c>
      <c r="F14" s="6" t="s">
        <v>27</v>
      </c>
      <c r="G14" s="10">
        <f>(C5/C10)*(G15+G16*G6*(G17+G6)/(G18+G6))</f>
        <v>9721.3326358968443</v>
      </c>
      <c r="H14" s="3" t="s">
        <v>19</v>
      </c>
    </row>
    <row r="15" spans="2:8" ht="22.5" customHeight="1">
      <c r="B15" s="6" t="s">
        <v>28</v>
      </c>
      <c r="C15" s="5">
        <v>5</v>
      </c>
      <c r="F15" s="6" t="s">
        <v>29</v>
      </c>
      <c r="G15" s="10">
        <f>213100*EXP(-60.4*C4^(-1/3))</f>
        <v>30.020477456242109</v>
      </c>
      <c r="H15" s="3" t="s">
        <v>19</v>
      </c>
    </row>
    <row r="16" spans="2:8" ht="22.5" customHeight="1">
      <c r="B16" s="6" t="s">
        <v>30</v>
      </c>
      <c r="C16" s="11">
        <v>6.5E-8</v>
      </c>
      <c r="D16" s="3" t="s">
        <v>31</v>
      </c>
      <c r="F16" s="6" t="s">
        <v>32</v>
      </c>
      <c r="G16" s="7">
        <f>4040000</f>
        <v>4040000</v>
      </c>
      <c r="H16" s="3" t="s">
        <v>19</v>
      </c>
    </row>
    <row r="17" spans="2:8" ht="22.5" customHeight="1">
      <c r="B17" s="6" t="s">
        <v>33</v>
      </c>
      <c r="C17" s="5">
        <v>442.72</v>
      </c>
      <c r="D17" s="3" t="s">
        <v>34</v>
      </c>
      <c r="F17" s="6" t="s">
        <v>35</v>
      </c>
      <c r="G17" s="7">
        <f>16.46*EXP(-75.19*C4^(-1/3))</f>
        <v>2.6438598529093083E-4</v>
      </c>
    </row>
    <row r="18" spans="2:8" ht="22.5" customHeight="1">
      <c r="B18" s="6" t="s">
        <v>36</v>
      </c>
      <c r="C18" s="11">
        <v>1.4700000000000001E-10</v>
      </c>
      <c r="D18" s="3" t="s">
        <v>37</v>
      </c>
      <c r="F18" s="6" t="s">
        <v>38</v>
      </c>
      <c r="G18" s="7">
        <v>3.9100000000000003E-3</v>
      </c>
    </row>
    <row r="19" spans="2:8" ht="22.5" customHeight="1">
      <c r="B19" s="6" t="s">
        <v>39</v>
      </c>
      <c r="C19" s="11">
        <v>7.3400000000000005E-10</v>
      </c>
      <c r="D19" s="3" t="s">
        <v>37</v>
      </c>
      <c r="F19" s="6" t="s">
        <v>40</v>
      </c>
      <c r="G19" s="10">
        <f>1000000/(2*PI()*G14)</f>
        <v>16.371720735509271</v>
      </c>
      <c r="H19" s="3" t="s">
        <v>1</v>
      </c>
    </row>
    <row r="20" spans="2:8" ht="22.5" customHeight="1">
      <c r="B20" s="6"/>
      <c r="F20" s="6" t="s">
        <v>41</v>
      </c>
      <c r="G20" s="7">
        <f>C18*1000000*SQRT(C4/293)</f>
        <v>1.5266063547808708E-4</v>
      </c>
      <c r="H20" s="3" t="s">
        <v>1</v>
      </c>
    </row>
    <row r="21" spans="2:8" ht="22.5" customHeight="1">
      <c r="B21" s="6"/>
      <c r="F21" s="4" t="s">
        <v>42</v>
      </c>
      <c r="G21" s="7">
        <f>1000000000/(2*PI()*G20)</f>
        <v>1042540813441.9856</v>
      </c>
      <c r="H21" s="3" t="s">
        <v>19</v>
      </c>
    </row>
    <row r="26" spans="2:8" ht="22.5" customHeight="1">
      <c r="F26" s="12"/>
    </row>
    <row r="27" spans="2:8" ht="22.5" customHeight="1">
      <c r="E27" s="12"/>
    </row>
    <row r="28" spans="2:8" ht="22.5" customHeight="1">
      <c r="F28" s="13"/>
    </row>
    <row r="29" spans="2:8" ht="22.5" customHeight="1">
      <c r="E29" s="14"/>
    </row>
    <row r="31" spans="2:8" ht="22.5" customHeight="1">
      <c r="E31" s="14"/>
    </row>
    <row r="32" spans="2:8" ht="22.5" customHeight="1">
      <c r="F32" s="13"/>
    </row>
    <row r="33" spans="5:5" ht="22.5" customHeight="1">
      <c r="E33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Press_relax_coef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babahasan</dc:creator>
  <cp:lastModifiedBy>Jeff</cp:lastModifiedBy>
  <dcterms:created xsi:type="dcterms:W3CDTF">2012-12-19T16:15:37Z</dcterms:created>
  <dcterms:modified xsi:type="dcterms:W3CDTF">2013-02-06T14:52:21Z</dcterms:modified>
</cp:coreProperties>
</file>