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4c6dfa9304cd77db/Documents/Spring 2020/Flange Plugin/Flange_GUI/"/>
    </mc:Choice>
  </mc:AlternateContent>
  <xr:revisionPtr revIDLastSave="5" documentId="11_6BE3275633AF48FC5E3CCA863B540A435C979D60" xr6:coauthVersionLast="45" xr6:coauthVersionMax="45" xr10:uidLastSave="{BFC6E1CB-FB8E-4F9E-B404-DF8E03A2DF75}"/>
  <bookViews>
    <workbookView minimized="1" xWindow="1140" yWindow="1140" windowWidth="14400" windowHeight="7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" l="1"/>
  <c r="F16" i="1"/>
  <c r="M12" i="1"/>
  <c r="L12" i="1"/>
  <c r="J12" i="1"/>
  <c r="I12" i="1"/>
  <c r="Q10" i="1"/>
  <c r="P10" i="1"/>
  <c r="M10" i="1"/>
  <c r="L10" i="1"/>
  <c r="J10" i="1"/>
  <c r="I10" i="1"/>
  <c r="F10" i="1"/>
  <c r="E13" i="1" s="1"/>
  <c r="L6" i="1"/>
  <c r="E16" i="1" s="1"/>
  <c r="E10" i="1" l="1"/>
  <c r="P16" i="1"/>
</calcChain>
</file>

<file path=xl/sharedStrings.xml><?xml version="1.0" encoding="utf-8"?>
<sst xmlns="http://schemas.openxmlformats.org/spreadsheetml/2006/main" count="37" uniqueCount="18">
  <si>
    <t>Raised</t>
  </si>
  <si>
    <t>Heavy</t>
  </si>
  <si>
    <t>Face</t>
  </si>
  <si>
    <t>Flange</t>
  </si>
  <si>
    <t>Gasket</t>
  </si>
  <si>
    <t>Number</t>
  </si>
  <si>
    <t>Bolt</t>
  </si>
  <si>
    <t>Hex Nut</t>
  </si>
  <si>
    <t>Thickness</t>
  </si>
  <si>
    <t>Circle</t>
  </si>
  <si>
    <t>Stress</t>
  </si>
  <si>
    <t>(in.)</t>
  </si>
  <si>
    <t>Holes</t>
  </si>
  <si>
    <t>Dia (in.)</t>
  </si>
  <si>
    <t>X</t>
  </si>
  <si>
    <t>Y</t>
  </si>
  <si>
    <t>Width</t>
  </si>
  <si>
    <t>Across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</si>
</sst>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20</xdr:row>
      <xdr:rowOff>180975</xdr:rowOff>
    </xdr:from>
    <xdr:to>
      <xdr:col>15</xdr:col>
      <xdr:colOff>38100</xdr:colOff>
      <xdr:row>21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3743325" y="3990975"/>
          <a:ext cx="5514975" cy="9525"/>
        </a:xfrm>
        <a:prstGeom prst="line">
          <a:avLst/>
        </a:prstGeom>
        <a:ln w="50800">
          <a:solidFill>
            <a:srgbClr val="00B05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16"/>
  <sheetViews>
    <sheetView tabSelected="1" workbookViewId="0">
      <selection activeCell="K6" sqref="K6"/>
    </sheetView>
  </sheetViews>
  <sheetFormatPr defaultRowHeight="14.5" x14ac:dyDescent="0.35"/>
  <cols>
    <col min="5" max="5" width="10.26953125" bestFit="1" customWidth="1"/>
  </cols>
  <sheetData>
    <row r="2" spans="3:17" x14ac:dyDescent="0.35">
      <c r="C2" s="1" t="s">
        <v>0</v>
      </c>
      <c r="D2" s="1"/>
      <c r="E2" s="1"/>
      <c r="K2" s="8" t="s">
        <v>1</v>
      </c>
      <c r="L2" s="1" t="s">
        <v>1</v>
      </c>
    </row>
    <row r="3" spans="3:17" x14ac:dyDescent="0.35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  <c r="I3" s="1" t="s">
        <v>6</v>
      </c>
      <c r="K3" s="1" t="s">
        <v>7</v>
      </c>
      <c r="L3" s="1" t="s">
        <v>7</v>
      </c>
    </row>
    <row r="4" spans="3:17" x14ac:dyDescent="0.35">
      <c r="C4" s="1" t="s">
        <v>8</v>
      </c>
      <c r="D4" s="1" t="s">
        <v>8</v>
      </c>
      <c r="E4" s="1" t="s">
        <v>8</v>
      </c>
      <c r="F4" s="1" t="s">
        <v>6</v>
      </c>
      <c r="G4" s="1" t="s">
        <v>9</v>
      </c>
      <c r="H4" s="1" t="s">
        <v>6</v>
      </c>
      <c r="I4" s="1" t="s">
        <v>10</v>
      </c>
      <c r="K4" s="1" t="s">
        <v>16</v>
      </c>
      <c r="L4" s="1" t="s">
        <v>8</v>
      </c>
    </row>
    <row r="5" spans="3:17" x14ac:dyDescent="0.35">
      <c r="C5" s="2" t="s">
        <v>11</v>
      </c>
      <c r="D5" s="2" t="s">
        <v>11</v>
      </c>
      <c r="E5" s="2" t="s">
        <v>11</v>
      </c>
      <c r="F5" s="2" t="s">
        <v>12</v>
      </c>
      <c r="G5" s="2" t="s">
        <v>13</v>
      </c>
      <c r="H5" s="2" t="s">
        <v>13</v>
      </c>
      <c r="I5" s="2" t="s">
        <v>13</v>
      </c>
      <c r="K5" s="2" t="s">
        <v>17</v>
      </c>
      <c r="L5" s="2" t="s">
        <v>11</v>
      </c>
    </row>
    <row r="6" spans="3:17" x14ac:dyDescent="0.35">
      <c r="C6" s="3">
        <v>6.25E-2</v>
      </c>
      <c r="D6" s="3">
        <v>1.81</v>
      </c>
      <c r="E6" s="3">
        <v>0.125</v>
      </c>
      <c r="F6" s="3">
        <v>16</v>
      </c>
      <c r="G6" s="3">
        <v>15.25</v>
      </c>
      <c r="H6" s="3">
        <v>1</v>
      </c>
      <c r="I6" s="3">
        <v>0.87819999999999998</v>
      </c>
      <c r="J6" s="3"/>
      <c r="K6" s="3">
        <v>1.625</v>
      </c>
      <c r="L6" s="4">
        <f>63/64</f>
        <v>0.984375</v>
      </c>
    </row>
    <row r="9" spans="3:17" x14ac:dyDescent="0.35">
      <c r="E9" s="1" t="s">
        <v>14</v>
      </c>
      <c r="F9" s="1" t="s">
        <v>15</v>
      </c>
      <c r="I9" s="1" t="s">
        <v>14</v>
      </c>
      <c r="J9" s="1" t="s">
        <v>15</v>
      </c>
      <c r="L9" s="1" t="s">
        <v>14</v>
      </c>
      <c r="M9" s="1" t="s">
        <v>15</v>
      </c>
      <c r="P9" s="1" t="s">
        <v>14</v>
      </c>
      <c r="Q9" s="1" t="s">
        <v>15</v>
      </c>
    </row>
    <row r="10" spans="3:17" x14ac:dyDescent="0.35">
      <c r="E10" s="5">
        <f>-($C$6+$D$6+$E$6/2+$L$6)</f>
        <v>-2.9193750000000001</v>
      </c>
      <c r="F10">
        <f>($G$6/2+$K$6/2)</f>
        <v>8.4375</v>
      </c>
      <c r="I10" s="6">
        <f>-($C$6+$D$6+$E$6/2)</f>
        <v>-1.9350000000000001</v>
      </c>
      <c r="J10">
        <f>($G$6/2+$K$6/2)</f>
        <v>8.4375</v>
      </c>
      <c r="L10" s="6">
        <f>($C$6+$D$6+$E$6/2)</f>
        <v>1.9350000000000001</v>
      </c>
      <c r="M10">
        <f>($G$6/2+$K$6/2)</f>
        <v>8.4375</v>
      </c>
      <c r="P10">
        <f>($C$6+$D$6+$E$6/2+$L$6)</f>
        <v>2.9193750000000001</v>
      </c>
      <c r="Q10" s="6">
        <f>($G$6/2+$K$6/2)</f>
        <v>8.4375</v>
      </c>
    </row>
    <row r="11" spans="3:17" x14ac:dyDescent="0.35">
      <c r="G11" s="7"/>
      <c r="H11" s="7"/>
      <c r="N11" s="7"/>
      <c r="O11" s="7"/>
    </row>
    <row r="12" spans="3:17" x14ac:dyDescent="0.35">
      <c r="G12" s="7"/>
      <c r="H12" s="7"/>
      <c r="I12" s="6">
        <f>-($C$6+$D$6+$E$6/2)</f>
        <v>-1.9350000000000001</v>
      </c>
      <c r="J12">
        <f>($G$6/2+$I$6/2)</f>
        <v>8.0640999999999998</v>
      </c>
      <c r="L12" s="6">
        <f>($C$6+$D$6+$E$6/2)</f>
        <v>1.9350000000000001</v>
      </c>
      <c r="M12">
        <f>($G$6/2+$I$6/2)</f>
        <v>8.0640999999999998</v>
      </c>
      <c r="N12" s="7"/>
      <c r="O12" s="7"/>
    </row>
    <row r="13" spans="3:17" x14ac:dyDescent="0.35">
      <c r="E13" s="6">
        <f>AVERAGE(F10,F16)</f>
        <v>8.03125</v>
      </c>
      <c r="G13" s="7"/>
      <c r="H13" s="7"/>
      <c r="I13" s="7"/>
      <c r="J13" s="7"/>
      <c r="K13" s="7"/>
      <c r="L13" s="7"/>
      <c r="M13" s="7"/>
      <c r="N13" s="7"/>
      <c r="O13" s="7"/>
    </row>
    <row r="14" spans="3:17" x14ac:dyDescent="0.35">
      <c r="G14" s="7"/>
      <c r="H14" s="7"/>
      <c r="I14" s="7"/>
      <c r="J14" s="7"/>
      <c r="K14" s="7"/>
      <c r="L14" s="7"/>
      <c r="M14" s="7"/>
      <c r="N14" s="7"/>
      <c r="O14" s="7"/>
    </row>
    <row r="15" spans="3:17" x14ac:dyDescent="0.35">
      <c r="G15" s="7"/>
      <c r="H15" s="7"/>
      <c r="I15" s="7"/>
      <c r="J15" s="7"/>
      <c r="K15" s="7"/>
      <c r="L15" s="7"/>
      <c r="M15" s="7"/>
      <c r="N15" s="7"/>
      <c r="O15" s="7"/>
    </row>
    <row r="16" spans="3:17" x14ac:dyDescent="0.35">
      <c r="E16" s="5">
        <f>-($C$6+$D$6+$E$6/2+$L$6)</f>
        <v>-2.9193750000000001</v>
      </c>
      <c r="F16" s="6">
        <f>($G$6/2)</f>
        <v>7.625</v>
      </c>
      <c r="P16">
        <f>($C$6+$D$6+$E$6/2+$L$6)</f>
        <v>2.9193750000000001</v>
      </c>
      <c r="Q16" s="6">
        <f>($G$6/2)</f>
        <v>7.625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Stress Engineering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Hawkins</dc:creator>
  <cp:lastModifiedBy>Josh Collins</cp:lastModifiedBy>
  <dcterms:created xsi:type="dcterms:W3CDTF">2020-04-08T17:55:28Z</dcterms:created>
  <dcterms:modified xsi:type="dcterms:W3CDTF">2020-04-15T01:23:31Z</dcterms:modified>
</cp:coreProperties>
</file>