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6dfa9304cd77db/Documents/Spring 2020/Flange Plugin/Flange_GUI/"/>
    </mc:Choice>
  </mc:AlternateContent>
  <xr:revisionPtr revIDLastSave="0" documentId="8_{198F0AED-4E8B-4551-9AE0-2EEC27FC8F0F}" xr6:coauthVersionLast="45" xr6:coauthVersionMax="45" xr10:uidLastSave="{00000000-0000-0000-0000-000000000000}"/>
  <bookViews>
    <workbookView xWindow="-110" yWindow="-110" windowWidth="19420" windowHeight="10420" tabRatio="694" xr2:uid="{00000000-000D-0000-FFFF-FFFF00000000}"/>
  </bookViews>
  <sheets>
    <sheet name="Flanges_B16.5-2009_150" sheetId="5" r:id="rId1"/>
    <sheet name="300#" sheetId="4" r:id="rId2"/>
    <sheet name="400#" sheetId="11" r:id="rId3"/>
    <sheet name="600#" sheetId="10" r:id="rId4"/>
    <sheet name="900#" sheetId="9" r:id="rId5"/>
    <sheet name="1500#" sheetId="8" r:id="rId6"/>
    <sheet name="2500#" sheetId="7" r:id="rId7"/>
    <sheet name="Table 1A" sheetId="1" r:id="rId8"/>
    <sheet name="Tables 2 " sheetId="2" r:id="rId9"/>
    <sheet name="Bolt Areas" sheetId="13" r:id="rId10"/>
    <sheet name="Pipe Data" sheetId="14" r:id="rId11"/>
  </sheets>
  <externalReferences>
    <externalReference r:id="rId12"/>
  </externalReferences>
  <definedNames>
    <definedName name="wall">'[1]Pipe Data'!$A$2:$A$19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3" l="1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F9" i="13" l="1"/>
  <c r="F10" i="13"/>
  <c r="F11" i="13"/>
  <c r="F12" i="13"/>
  <c r="B12" i="13"/>
  <c r="B62" i="14" l="1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W37" i="14"/>
  <c r="W36" i="14"/>
  <c r="W35" i="14"/>
  <c r="W34" i="14"/>
  <c r="W33" i="14"/>
  <c r="W32" i="14"/>
  <c r="K22" i="14"/>
  <c r="F40" i="13" l="1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39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4" i="13"/>
  <c r="F13" i="13"/>
  <c r="N33" i="4" l="1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15" i="7"/>
  <c r="N14" i="7"/>
  <c r="N13" i="7"/>
  <c r="N12" i="7"/>
  <c r="N11" i="7"/>
  <c r="N10" i="7"/>
  <c r="N9" i="7"/>
  <c r="N8" i="7"/>
  <c r="N7" i="7"/>
  <c r="N6" i="7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<sst xmlns="http://schemas.openxmlformats.org/spreadsheetml/2006/main" count="1388" uniqueCount="429">
  <si>
    <t>C-Mn-Si</t>
  </si>
  <si>
    <t>C-Si</t>
  </si>
  <si>
    <t>C-Mn-Si-V</t>
  </si>
  <si>
    <t>Material</t>
  </si>
  <si>
    <t>Group</t>
  </si>
  <si>
    <t>Nominal</t>
  </si>
  <si>
    <t>Description</t>
  </si>
  <si>
    <t>Press - Temp</t>
  </si>
  <si>
    <t>Rating</t>
  </si>
  <si>
    <t>Table</t>
  </si>
  <si>
    <t>2-1.1</t>
  </si>
  <si>
    <t>2-1.2</t>
  </si>
  <si>
    <t>2-1.3</t>
  </si>
  <si>
    <t>2-1.4</t>
  </si>
  <si>
    <t>2-1.5</t>
  </si>
  <si>
    <t>2-1.7</t>
  </si>
  <si>
    <t>Forgings</t>
  </si>
  <si>
    <t>Castings</t>
  </si>
  <si>
    <t>Plates</t>
  </si>
  <si>
    <t>Applicable ASTM Specifications</t>
  </si>
  <si>
    <t>A 105</t>
  </si>
  <si>
    <t>A 216 Gr. WCB</t>
  </si>
  <si>
    <t>A 515 Gr. 70</t>
  </si>
  <si>
    <t>A 350 Gr. LF2</t>
  </si>
  <si>
    <t>A 350 Gr. LF6 Cl. 1</t>
  </si>
  <si>
    <t>A 350 Gr. LF3</t>
  </si>
  <si>
    <t>A 352 Gr. LCC</t>
  </si>
  <si>
    <t>A 216 Gr. WCC</t>
  </si>
  <si>
    <t>A 352 Gr. LC2</t>
  </si>
  <si>
    <t>A 352 Gr. LC3</t>
  </si>
  <si>
    <t>A 203 Gr. B</t>
  </si>
  <si>
    <t>A 203 Gr. E</t>
  </si>
  <si>
    <t>A 350 Gr. LF6 Cl. 2</t>
  </si>
  <si>
    <t>A 352 Gr. LCB</t>
  </si>
  <si>
    <t>A 515 Gr. 65</t>
  </si>
  <si>
    <t>A 203 Gr. A</t>
  </si>
  <si>
    <t>A 203 Gr. D</t>
  </si>
  <si>
    <t>A 217 Gr. WC1</t>
  </si>
  <si>
    <t>A 352 Gr. LC1</t>
  </si>
  <si>
    <t>A 515 Gr. 60</t>
  </si>
  <si>
    <t>A 5165 Gr. 60</t>
  </si>
  <si>
    <t>A 516 Gr. 70</t>
  </si>
  <si>
    <t>A 537 Cl. 1</t>
  </si>
  <si>
    <t>A 350 Gr. LF1 Cl. 1</t>
  </si>
  <si>
    <t>A 182 Gr. F1</t>
  </si>
  <si>
    <t>A 182 Gr. F2</t>
  </si>
  <si>
    <t>A 217 Gr. WC4</t>
  </si>
  <si>
    <t>A 217 Gr. WC5</t>
  </si>
  <si>
    <t>A 217 Gr. WC6</t>
  </si>
  <si>
    <t>2-1.9</t>
  </si>
  <si>
    <t>A 182 Gr. F11 Cl. 2</t>
  </si>
  <si>
    <t>A 387 Gr. 11 Cl. 2</t>
  </si>
  <si>
    <t>2-1.10</t>
  </si>
  <si>
    <t>A 182 Gr. F22 Cl. 3</t>
  </si>
  <si>
    <t>A 217 Gr. WC9</t>
  </si>
  <si>
    <t>A 387 Gr. 22 Cl. 2</t>
  </si>
  <si>
    <t>2-1.11</t>
  </si>
  <si>
    <t>A 204 Gr. C</t>
  </si>
  <si>
    <t>2-1.13</t>
  </si>
  <si>
    <t>A 182 Gr. F5a</t>
  </si>
  <si>
    <t>A 217 Gr. C5</t>
  </si>
  <si>
    <t>2-1.14</t>
  </si>
  <si>
    <t>A 182 Gr. F9</t>
  </si>
  <si>
    <t>A 217 Gr. C12</t>
  </si>
  <si>
    <t>2-1.15</t>
  </si>
  <si>
    <t>A 182 Gr. F91</t>
  </si>
  <si>
    <t>A 217 Gr. C12A</t>
  </si>
  <si>
    <t>A 387 Gr. 91 Cl. 2</t>
  </si>
  <si>
    <t>2-1.17</t>
  </si>
  <si>
    <t>A 182 Gr. F12 Cl. 2</t>
  </si>
  <si>
    <t>A 182 Gr. F5</t>
  </si>
  <si>
    <t>A 182 Gr. F92</t>
  </si>
  <si>
    <t>2-1.18</t>
  </si>
  <si>
    <t>2-2.1</t>
  </si>
  <si>
    <t>A 182 Gr. F304</t>
  </si>
  <si>
    <t>A 182 Gr. F304H</t>
  </si>
  <si>
    <t>A 351 Gr. CF3</t>
  </si>
  <si>
    <t>A 351 Gr. CF8</t>
  </si>
  <si>
    <t>A 240 Gr. 304</t>
  </si>
  <si>
    <t>A 240 Gr. 304H</t>
  </si>
  <si>
    <t>2-2.2</t>
  </si>
  <si>
    <t>A 182 Gr. F316</t>
  </si>
  <si>
    <t>A 182 Gr. F316H</t>
  </si>
  <si>
    <t>A 351 Gr. CF3M</t>
  </si>
  <si>
    <t>A 351 Gr. CF8M</t>
  </si>
  <si>
    <t>A 240 Gr. 316</t>
  </si>
  <si>
    <t>A 240 Gr. 316H</t>
  </si>
  <si>
    <t>A 240 Gr. 317</t>
  </si>
  <si>
    <t>A 182 Gr. F317</t>
  </si>
  <si>
    <t>A 351 Gr. CG8M</t>
  </si>
  <si>
    <t>2-2.3</t>
  </si>
  <si>
    <t>A 182 Gr. F304L</t>
  </si>
  <si>
    <t>A 182 Gr. F316L</t>
  </si>
  <si>
    <t>A 182 Gr. F317L</t>
  </si>
  <si>
    <t>A 240 Gr. 304L</t>
  </si>
  <si>
    <t>A 240 Gr. 316L</t>
  </si>
  <si>
    <t>18Cr-10Ni-Ti</t>
  </si>
  <si>
    <t>3-1/2Ni</t>
  </si>
  <si>
    <t>2-1/2Ni</t>
  </si>
  <si>
    <t>C-1/2Mo</t>
  </si>
  <si>
    <t>1/2Cr-1/2Mo</t>
  </si>
  <si>
    <t>Ni-1/2Cr-1/2Mo</t>
  </si>
  <si>
    <t>3/4Ni-3/4Cr-1Mo</t>
  </si>
  <si>
    <t>1-1/4Cr-1/2Mo</t>
  </si>
  <si>
    <t>1-1/4Cr-1/2Mo-Si</t>
  </si>
  <si>
    <t>2-1/4Cr-1Mo</t>
  </si>
  <si>
    <t>5Cr-1/2Mo</t>
  </si>
  <si>
    <t>9Cr-1Mo</t>
  </si>
  <si>
    <t>9Cr-1Mo-V</t>
  </si>
  <si>
    <t>1Cr-1/2Mo</t>
  </si>
  <si>
    <t>9Cr-2W-V</t>
  </si>
  <si>
    <t>18Cr-8Ni</t>
  </si>
  <si>
    <t>16Cr-12Ni-2Mo</t>
  </si>
  <si>
    <t>18Cr-13Ni-3Mo</t>
  </si>
  <si>
    <t>19Cr-10Ni-3Mo</t>
  </si>
  <si>
    <t>2-2.4</t>
  </si>
  <si>
    <t>A 182 Gr. F321</t>
  </si>
  <si>
    <t>A 182 Gr. F321H</t>
  </si>
  <si>
    <t>A 240 Gr. 321</t>
  </si>
  <si>
    <t>A 240 Gr. 321H</t>
  </si>
  <si>
    <t>18Cr-10Ni-Cb</t>
  </si>
  <si>
    <t>2-2.5</t>
  </si>
  <si>
    <t>A 182 Gr. F347</t>
  </si>
  <si>
    <t>A 182 Gr. F348</t>
  </si>
  <si>
    <t>A 182 Gr. F348H</t>
  </si>
  <si>
    <t>A 182 Gr. F347H</t>
  </si>
  <si>
    <t>A 240 Gr. 347</t>
  </si>
  <si>
    <t>A 240 Gr. 347H</t>
  </si>
  <si>
    <t>A 240 Gr. 348</t>
  </si>
  <si>
    <t>A 240 Gr. 348H</t>
  </si>
  <si>
    <t>A 240 Gr. 309H</t>
  </si>
  <si>
    <t>23Cr-12Ni</t>
  </si>
  <si>
    <t>2-2.6</t>
  </si>
  <si>
    <t>25Cr-20Ni</t>
  </si>
  <si>
    <t>2-2.7</t>
  </si>
  <si>
    <t>A 182 Gr. F310</t>
  </si>
  <si>
    <t>A 240 Gr. 310</t>
  </si>
  <si>
    <t>2-2.8</t>
  </si>
  <si>
    <t>20Cr-18Ni-6Mo</t>
  </si>
  <si>
    <t>22Cr-5Ni-3Mo-N</t>
  </si>
  <si>
    <t>25Cr-7Ni-4Mo-N</t>
  </si>
  <si>
    <t>24Cr-10Ni-4Mo-V</t>
  </si>
  <si>
    <t>25Cr-5Ni-2Mo-3Cu</t>
  </si>
  <si>
    <t>25Cr-7Ni-3.5Mo-W-Cb</t>
  </si>
  <si>
    <t>25Cr-7.5Ni-3.5Mo-N-Cu-W</t>
  </si>
  <si>
    <t>A 182 Gr. F44</t>
  </si>
  <si>
    <t>A 182 Gr. F51</t>
  </si>
  <si>
    <t>A 182 Gr. F53</t>
  </si>
  <si>
    <t>A 182 Gr. F55</t>
  </si>
  <si>
    <t>A 351 Gr. CK3MCuN</t>
  </si>
  <si>
    <t>A 240 Gr. S31254</t>
  </si>
  <si>
    <t>A 240 Gr. S31803</t>
  </si>
  <si>
    <t>A 240 Gr. S32750</t>
  </si>
  <si>
    <t>A 240 Gr. S32760</t>
  </si>
  <si>
    <t>A 351 Gr. CE8MN</t>
  </si>
  <si>
    <t>A 995 Gr. CD4MCu</t>
  </si>
  <si>
    <t>A 995 Gr. CD3MWCuN</t>
  </si>
  <si>
    <t>2-2.9</t>
  </si>
  <si>
    <t>A 240 Gr. 309S</t>
  </si>
  <si>
    <t>A 240 Gr. 310S</t>
  </si>
  <si>
    <t>25Cr-12Ni</t>
  </si>
  <si>
    <t>2-2.10</t>
  </si>
  <si>
    <t>A 351 Gr. CH8</t>
  </si>
  <si>
    <t>A 351 Gr. CH20</t>
  </si>
  <si>
    <t>2-2.11</t>
  </si>
  <si>
    <t>A 351 Gr. CF8C</t>
  </si>
  <si>
    <t>2-2.12</t>
  </si>
  <si>
    <t>A 351 Gr. CK20</t>
  </si>
  <si>
    <t>35Ni-35Fe-20Cr-Cb</t>
  </si>
  <si>
    <t>2-3.1</t>
  </si>
  <si>
    <t>B 462 Gr. N08020</t>
  </si>
  <si>
    <t>B 463 Gr. N08020</t>
  </si>
  <si>
    <t>B 564 Gr. N02200</t>
  </si>
  <si>
    <t>B 162 Gr. N02200</t>
  </si>
  <si>
    <t>99.0Ni</t>
  </si>
  <si>
    <t>2-3.2</t>
  </si>
  <si>
    <t>99.0Ni-LowC</t>
  </si>
  <si>
    <t>2-3.3</t>
  </si>
  <si>
    <t>2-3.4</t>
  </si>
  <si>
    <t>2-3.5</t>
  </si>
  <si>
    <t>2-3.6</t>
  </si>
  <si>
    <t>2-3.7</t>
  </si>
  <si>
    <t>2-3.8</t>
  </si>
  <si>
    <t>2-3.9</t>
  </si>
  <si>
    <t>67Ni-30Cu</t>
  </si>
  <si>
    <t>72Ni-15Cr-8Fe</t>
  </si>
  <si>
    <t>33Ni-42Fe-21Cr</t>
  </si>
  <si>
    <t>65Ni-28Mo-2Fe</t>
  </si>
  <si>
    <t>64Ni-29.5Mo-2Cr-2Fe-Mn-W</t>
  </si>
  <si>
    <t>B 162 Gr. N02201</t>
  </si>
  <si>
    <t>B 127 Gr. N04400</t>
  </si>
  <si>
    <t>B 168 Gr. N06600</t>
  </si>
  <si>
    <t>B 409 Gr. N08800</t>
  </si>
  <si>
    <t>B 333 Gr. N10665</t>
  </si>
  <si>
    <t>B 333 Gr. N10675</t>
  </si>
  <si>
    <t>B 564 Gr. N04400</t>
  </si>
  <si>
    <t>B 564 Gr. N06600</t>
  </si>
  <si>
    <t>B 564 Gr. N08800</t>
  </si>
  <si>
    <t>B 462 Gr. N10665</t>
  </si>
  <si>
    <t>B 462 Gr. N10675</t>
  </si>
  <si>
    <t>54Ni-16Mo-15Cr</t>
  </si>
  <si>
    <t>60Ni-22Cr-9Mo-3.5Cb</t>
  </si>
  <si>
    <t>62Ni-28Mo-5Fe</t>
  </si>
  <si>
    <t>70Ni-16Mo-7Cr-5Fe</t>
  </si>
  <si>
    <t>61Ni-16Mo-16Cr</t>
  </si>
  <si>
    <t>42Ni-21.5Cr-3Mo-2.3Cu</t>
  </si>
  <si>
    <t>55Ni-21Cr-13.5Mo</t>
  </si>
  <si>
    <t>55Ni-23Cr-16Mo-1.6Cu</t>
  </si>
  <si>
    <t>B 462 Gr. N10276</t>
  </si>
  <si>
    <t>B 564 Gr. N06625</t>
  </si>
  <si>
    <t>B 564 Gr. N08825</t>
  </si>
  <si>
    <t>B 462 Gr. N06022</t>
  </si>
  <si>
    <t>B 462 Gr. N06200</t>
  </si>
  <si>
    <t>B 575 Gr. N10276</t>
  </si>
  <si>
    <t>B 443 Gr. N06625</t>
  </si>
  <si>
    <t>B 333 Gr. N10001</t>
  </si>
  <si>
    <t>B 434 Gr. N10003</t>
  </si>
  <si>
    <t>B 575 Gr. N06455</t>
  </si>
  <si>
    <t>B 424 Gr. N08825</t>
  </si>
  <si>
    <t>B 575 Gr. N06022</t>
  </si>
  <si>
    <t>B 575 Gr. N06200</t>
  </si>
  <si>
    <t>47Ni-22Cr-9Mo-18Fe</t>
  </si>
  <si>
    <t>B 435 Gr. N06002</t>
  </si>
  <si>
    <t>B 435 Gr. R30556</t>
  </si>
  <si>
    <t>B 599 Gr. N08700</t>
  </si>
  <si>
    <t>B 572 Gr. R30556</t>
  </si>
  <si>
    <t>21Ni-30Fe-22Cr-18Co-3Mo-3W</t>
  </si>
  <si>
    <t>25Ni-47Fe-21Cr-5Mo</t>
  </si>
  <si>
    <t>2-3.11</t>
  </si>
  <si>
    <t>2-3.10</t>
  </si>
  <si>
    <t>2-3.12</t>
  </si>
  <si>
    <t>2-3.13</t>
  </si>
  <si>
    <t>2-3.14</t>
  </si>
  <si>
    <t>2-3.15</t>
  </si>
  <si>
    <t>2-3.16</t>
  </si>
  <si>
    <t>2-3.17</t>
  </si>
  <si>
    <t>2-3.19</t>
  </si>
  <si>
    <t>44Fe-25Ni-21Cr-Mo</t>
  </si>
  <si>
    <t>26Ni-43Fe-22Cr-5Mo</t>
  </si>
  <si>
    <t>47Ni-22Cr-20Fe-7Mo</t>
  </si>
  <si>
    <t>46Fe-24Ni-21Cr-6Mo-Cu-N</t>
  </si>
  <si>
    <t>49Ni-25Cr-19Fe-6Mo</t>
  </si>
  <si>
    <t>Ni-Fe-Cr-Mo-Cu-Low C</t>
  </si>
  <si>
    <t>47Ni-22Cr-19Fe-6Mo</t>
  </si>
  <si>
    <t>40Ni-29Cr-15Fe-5Mo</t>
  </si>
  <si>
    <t>58Ni-33Cr-8Mo</t>
  </si>
  <si>
    <t>42Ni-42Fe-21Cr</t>
  </si>
  <si>
    <t>35Ni-19Cr-1-1/4Si</t>
  </si>
  <si>
    <t>29Ni-20.5Cr-3.5Cu-2.5Mo</t>
  </si>
  <si>
    <t>57Ni-22Cr-14W-2Mo-La</t>
  </si>
  <si>
    <t>A 479 Gr. N08904</t>
  </si>
  <si>
    <t>A 240 Gr. N08904</t>
  </si>
  <si>
    <t>B 620 Gr. N08320</t>
  </si>
  <si>
    <t>B 582 Gr. N06985</t>
  </si>
  <si>
    <t>B 688 Gr. N08367</t>
  </si>
  <si>
    <t>A 351 Gr. CN3MN</t>
  </si>
  <si>
    <t>B 582 Gr. N06975</t>
  </si>
  <si>
    <t>B 625 Gr. N08031</t>
  </si>
  <si>
    <t>B 582 Gr. N06007</t>
  </si>
  <si>
    <t>B 582 Gr. N06030</t>
  </si>
  <si>
    <t>B 462 Gr. N06030</t>
  </si>
  <si>
    <t>B 462 Gr. N06035</t>
  </si>
  <si>
    <t>B 575 Gr. N06035</t>
  </si>
  <si>
    <t>B 409 Gr. N08810</t>
  </si>
  <si>
    <t>B 564 Gr. N08810</t>
  </si>
  <si>
    <t>B 564 Gr. N08031</t>
  </si>
  <si>
    <t>B 462 Gr. N08367</t>
  </si>
  <si>
    <t>B 511 Gr. N08330</t>
  </si>
  <si>
    <t>B 536 Gr. N08330</t>
  </si>
  <si>
    <t>A 351 Gr. CN7M</t>
  </si>
  <si>
    <t>B 564 Gr. N06230</t>
  </si>
  <si>
    <t>B 435 Gr. N06230</t>
  </si>
  <si>
    <t>Temp (F)</t>
  </si>
  <si>
    <t>Working Pressures by Class (psig)</t>
  </si>
  <si>
    <t>Data from Tables II-2-1.1 to II-2-3.19</t>
  </si>
  <si>
    <t>NPS</t>
  </si>
  <si>
    <t>Class</t>
  </si>
  <si>
    <t>O.D.</t>
  </si>
  <si>
    <t>Thru Hub</t>
  </si>
  <si>
    <t>Hub</t>
  </si>
  <si>
    <t>Pipe I.D.</t>
  </si>
  <si>
    <t>Gasket O.D.</t>
  </si>
  <si>
    <t>Gasket I.D.</t>
  </si>
  <si>
    <t>Gasket thk</t>
  </si>
  <si>
    <t>Corr. I.D.</t>
  </si>
  <si>
    <t>Stiffness Ratio</t>
  </si>
  <si>
    <t>M14-2</t>
  </si>
  <si>
    <t>M16-2</t>
  </si>
  <si>
    <t>M20-2.5</t>
  </si>
  <si>
    <t>M24-3</t>
  </si>
  <si>
    <t>M27-3</t>
  </si>
  <si>
    <t>M30-3</t>
  </si>
  <si>
    <t>M33-3</t>
  </si>
  <si>
    <t>M36-3</t>
  </si>
  <si>
    <t>M39-3</t>
  </si>
  <si>
    <t>M42-3</t>
  </si>
  <si>
    <t>M45-3</t>
  </si>
  <si>
    <t>M48-3</t>
  </si>
  <si>
    <t>M52-3</t>
  </si>
  <si>
    <t>M56-3</t>
  </si>
  <si>
    <t>M64-3</t>
  </si>
  <si>
    <t>M70-3</t>
  </si>
  <si>
    <t>M76-3</t>
  </si>
  <si>
    <t>M82-3</t>
  </si>
  <si>
    <t>M90-3</t>
  </si>
  <si>
    <t>M95-3</t>
  </si>
  <si>
    <t>M100-3</t>
  </si>
  <si>
    <t>Bolt</t>
  </si>
  <si>
    <t>Size</t>
  </si>
  <si>
    <t>(mm)</t>
  </si>
  <si>
    <t>Root</t>
  </si>
  <si>
    <t>Area</t>
  </si>
  <si>
    <t>(mm^2)</t>
  </si>
  <si>
    <t>Tensile</t>
  </si>
  <si>
    <t>(in.^2)</t>
  </si>
  <si>
    <t>Threads</t>
  </si>
  <si>
    <t>Per</t>
  </si>
  <si>
    <t>Inch</t>
  </si>
  <si>
    <t>(in.)</t>
  </si>
  <si>
    <t>Stress</t>
  </si>
  <si>
    <t>Dia (in.)</t>
  </si>
  <si>
    <t>Dia (mm)</t>
  </si>
  <si>
    <t>Raised</t>
  </si>
  <si>
    <t>Face (in.)</t>
  </si>
  <si>
    <t>Face</t>
  </si>
  <si>
    <t>OD (in.)</t>
  </si>
  <si>
    <t>Flange</t>
  </si>
  <si>
    <t>Circle</t>
  </si>
  <si>
    <t>Number</t>
  </si>
  <si>
    <t>Holes</t>
  </si>
  <si>
    <t>Thickness</t>
  </si>
  <si>
    <t>Diameter</t>
  </si>
  <si>
    <t>X (in.)</t>
  </si>
  <si>
    <t>Pipe</t>
  </si>
  <si>
    <t>Length</t>
  </si>
  <si>
    <t>Y (in.)</t>
  </si>
  <si>
    <r>
      <t>T</t>
    </r>
    <r>
      <rPr>
        <b/>
        <u/>
        <vertAlign val="subscript"/>
        <sz val="11"/>
        <color theme="1"/>
        <rFont val="Calibri"/>
        <family val="2"/>
        <scheme val="minor"/>
      </rPr>
      <t>f</t>
    </r>
    <r>
      <rPr>
        <b/>
        <u/>
        <sz val="11"/>
        <color theme="1"/>
        <rFont val="Calibri"/>
        <family val="2"/>
        <scheme val="minor"/>
      </rPr>
      <t xml:space="preserve"> (in.)</t>
    </r>
  </si>
  <si>
    <t>O (in.)</t>
  </si>
  <si>
    <t>Flange OD</t>
  </si>
  <si>
    <t>Wall</t>
  </si>
  <si>
    <t>ID Column</t>
  </si>
  <si>
    <t>Sch. 5S*</t>
  </si>
  <si>
    <t>I.D.</t>
  </si>
  <si>
    <t>Sch. 10S*</t>
  </si>
  <si>
    <t>Sch. 5</t>
  </si>
  <si>
    <t>Sch. 10</t>
  </si>
  <si>
    <t>Sch. 20</t>
  </si>
  <si>
    <t>Sch. 30</t>
  </si>
  <si>
    <t>Standard</t>
  </si>
  <si>
    <t>Sch. 40S</t>
  </si>
  <si>
    <t>Sch. 40</t>
  </si>
  <si>
    <t>Sch. 60</t>
  </si>
  <si>
    <t>X-HVY</t>
  </si>
  <si>
    <t>Sch. 80S</t>
  </si>
  <si>
    <t>Sch. 80</t>
  </si>
  <si>
    <t>Sch. 100</t>
  </si>
  <si>
    <t>Sch. 120</t>
  </si>
  <si>
    <t>Sch. 140</t>
  </si>
  <si>
    <t>Sch. 160</t>
  </si>
  <si>
    <t>XX-HVY</t>
  </si>
  <si>
    <t>x x x</t>
  </si>
  <si>
    <t/>
  </si>
  <si>
    <t>NPS 2</t>
  </si>
  <si>
    <t>NPS 2-1/2</t>
  </si>
  <si>
    <t>NPS 3</t>
  </si>
  <si>
    <t>NPS 3-1/2</t>
  </si>
  <si>
    <t>NPS 4</t>
  </si>
  <si>
    <t>NPS 5</t>
  </si>
  <si>
    <t>NPS 6</t>
  </si>
  <si>
    <t>NPS 8</t>
  </si>
  <si>
    <t>NPS 10</t>
  </si>
  <si>
    <t>NPS 12</t>
  </si>
  <si>
    <t>NPS 14</t>
  </si>
  <si>
    <t>NPS 16</t>
  </si>
  <si>
    <t>NPS 18</t>
  </si>
  <si>
    <t>NPS 20</t>
  </si>
  <si>
    <t>NPS 22</t>
  </si>
  <si>
    <t>NPS 24</t>
  </si>
  <si>
    <t>NPS 26</t>
  </si>
  <si>
    <t>NPS 28</t>
  </si>
  <si>
    <t>NPS 30</t>
  </si>
  <si>
    <t>NPS 32</t>
  </si>
  <si>
    <t>NPS 34</t>
  </si>
  <si>
    <t>NPS 36</t>
  </si>
  <si>
    <t>NPS 38</t>
  </si>
  <si>
    <t>NPS 40</t>
  </si>
  <si>
    <t>NPS 42</t>
  </si>
  <si>
    <t>NPS 44</t>
  </si>
  <si>
    <t>NPS 46</t>
  </si>
  <si>
    <t>NPS 48</t>
  </si>
  <si>
    <t>Custom</t>
  </si>
  <si>
    <t>Cases</t>
  </si>
  <si>
    <t>Used in</t>
  </si>
  <si>
    <t>Pipe Class</t>
  </si>
  <si>
    <t>CS-16-150#</t>
  </si>
  <si>
    <t>CS-16-300</t>
  </si>
  <si>
    <t>CS-8-150#</t>
  </si>
  <si>
    <t>CS-8-300</t>
  </si>
  <si>
    <t>Match</t>
  </si>
  <si>
    <t>Reference</t>
  </si>
  <si>
    <t>SA-105</t>
  </si>
  <si>
    <t>SA-182F11 Cl1</t>
  </si>
  <si>
    <t>SA-182F11 Cl2</t>
  </si>
  <si>
    <t>Heavy</t>
  </si>
  <si>
    <t>Hex Nut</t>
  </si>
  <si>
    <t>Stress Area Equation</t>
  </si>
  <si>
    <r>
      <t>0.7854 X [D - (.9743/n)]</t>
    </r>
    <r>
      <rPr>
        <vertAlign val="superscript"/>
        <sz val="10"/>
        <rFont val="Arial"/>
        <family val="2"/>
      </rPr>
      <t>2</t>
    </r>
  </si>
  <si>
    <t>n = threads / inch</t>
  </si>
  <si>
    <t>See reference info at bottom of sheet</t>
  </si>
  <si>
    <t>Washer</t>
  </si>
  <si>
    <t>ID (in.)</t>
  </si>
  <si>
    <t>Width</t>
  </si>
  <si>
    <t>Across</t>
  </si>
  <si>
    <t>Flats</t>
  </si>
  <si>
    <t>Corners</t>
  </si>
  <si>
    <t>Nut data from Machinery's Handbook, 26th Edition (Large print), Table 7, pg 1499</t>
  </si>
  <si>
    <t>Washer data from PCC-1 Appendix M, Table M-4, pg 74</t>
  </si>
  <si>
    <t>Bolt data from PCC-1 Appendix H, pg 66</t>
  </si>
  <si>
    <t>Raised Face (in.)</t>
  </si>
  <si>
    <t>Raised Face OD (in.)</t>
  </si>
  <si>
    <t>Flange OD (in.)</t>
  </si>
  <si>
    <t>Bolt Circle Dia (in.)</t>
  </si>
  <si>
    <t>Numbe Bolt Holes</t>
  </si>
  <si>
    <t>Bolt Dia (in.)</t>
  </si>
  <si>
    <t>Flange Thickness(in.)</t>
  </si>
  <si>
    <t>Hub Diameter(in.)</t>
  </si>
  <si>
    <t>Pipe OD (in.)</t>
  </si>
  <si>
    <t>Length Thru Hub (in.)</t>
  </si>
  <si>
    <t>Hub Length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</si>
</sst>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3" fontId="0" fillId="0" borderId="1" xfId="0" applyNumberFormat="1" applyFill="1" applyBorder="1"/>
    <xf numFmtId="2" fontId="0" fillId="0" borderId="0" xfId="0" applyNumberFormat="1" applyFill="1"/>
    <xf numFmtId="164" fontId="0" fillId="0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6" fontId="0" fillId="0" borderId="0" xfId="1" applyNumberFormat="1" applyFont="1"/>
    <xf numFmtId="9" fontId="2" fillId="0" borderId="0" xfId="1"/>
    <xf numFmtId="9" fontId="3" fillId="0" borderId="0" xfId="1" applyFont="1"/>
    <xf numFmtId="9" fontId="0" fillId="0" borderId="0" xfId="1" applyFont="1" applyFill="1" applyBorder="1"/>
    <xf numFmtId="9" fontId="4" fillId="0" borderId="0" xfId="1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/>
    <xf numFmtId="165" fontId="0" fillId="0" borderId="0" xfId="0" applyNumberFormat="1" applyAlignment="1"/>
    <xf numFmtId="165" fontId="0" fillId="0" borderId="0" xfId="0" applyNumberFormat="1" applyAlignment="1">
      <alignment horizontal="right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65" fontId="4" fillId="0" borderId="0" xfId="0" applyNumberFormat="1" applyFont="1" applyAlignment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/>
    <xf numFmtId="0" fontId="4" fillId="0" borderId="2" xfId="0" applyFont="1" applyBorder="1" applyAlignment="1">
      <alignment horizontal="right"/>
    </xf>
    <xf numFmtId="0" fontId="0" fillId="0" borderId="0" xfId="0" applyProtection="1">
      <protection locked="0"/>
    </xf>
    <xf numFmtId="0" fontId="0" fillId="0" borderId="2" xfId="0" applyBorder="1"/>
    <xf numFmtId="0" fontId="0" fillId="0" borderId="2" xfId="0" applyBorder="1" applyProtection="1">
      <protection locked="0"/>
    </xf>
    <xf numFmtId="165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_John_Norris/Flange%20Bolting%20Assessment%20R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tLoad"/>
      <sheetName val="Eccentric Joint"/>
      <sheetName val="Bickford Ratio"/>
      <sheetName val="Rotation"/>
      <sheetName val="Spring Washers"/>
      <sheetName val="Calculations"/>
      <sheetName val="Output"/>
      <sheetName val="Pipe Class"/>
      <sheetName val="Pipe Data"/>
      <sheetName val="Geometry"/>
      <sheetName val="150# Flange Data"/>
      <sheetName val="300# Flange Data"/>
      <sheetName val="400# Flange Data"/>
      <sheetName val="600# Flange Data"/>
      <sheetName val="900# Flange Data"/>
      <sheetName val="1500# Flange Data"/>
      <sheetName val="2500# Flange Data"/>
      <sheetName val="PVT Factor f"/>
      <sheetName val="Table 2-7.1"/>
      <sheetName val="Sheet3"/>
      <sheetName val="Table 2-5.1"/>
      <sheetName val="Table 2-5.1 Mating"/>
      <sheetName val="Table 2-5.2"/>
      <sheetName val="Table 2-5.2 Mating"/>
      <sheetName val="Bolting Data"/>
      <sheetName val="Flange Stress &amp; Yield"/>
      <sheetName val="Bolt Allowable Stresses"/>
      <sheetName val="Bolt Yield"/>
      <sheetName val="Modulus of Elasticity Flg"/>
      <sheetName val="Modulus of Elasticity Bolt"/>
      <sheetName val="Thermal Expansion Flg"/>
      <sheetName val="Thermal Expansion Bo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B5" t="str">
            <v>150#</v>
          </cell>
        </row>
      </sheetData>
      <sheetData sheetId="6" refreshError="1"/>
      <sheetData sheetId="7" refreshError="1"/>
      <sheetData sheetId="8">
        <row r="2">
          <cell r="A2" t="str">
            <v>Sch. 5S*</v>
          </cell>
        </row>
        <row r="3">
          <cell r="A3" t="str">
            <v>Sch. 10S*</v>
          </cell>
        </row>
        <row r="4">
          <cell r="A4" t="str">
            <v>Sch. 5</v>
          </cell>
        </row>
        <row r="5">
          <cell r="A5" t="str">
            <v>Sch. 10</v>
          </cell>
        </row>
        <row r="6">
          <cell r="A6" t="str">
            <v>Sch. 20</v>
          </cell>
        </row>
        <row r="7">
          <cell r="A7" t="str">
            <v>Sch. 30</v>
          </cell>
        </row>
        <row r="8">
          <cell r="A8" t="str">
            <v>Standard</v>
          </cell>
        </row>
        <row r="9">
          <cell r="A9" t="str">
            <v>Sch. 40S</v>
          </cell>
        </row>
        <row r="10">
          <cell r="A10" t="str">
            <v>Sch. 40</v>
          </cell>
        </row>
        <row r="11">
          <cell r="A11" t="str">
            <v>Sch. 60</v>
          </cell>
        </row>
        <row r="12">
          <cell r="A12" t="str">
            <v>X-HVY</v>
          </cell>
        </row>
        <row r="13">
          <cell r="A13" t="str">
            <v>Sch. 80S</v>
          </cell>
        </row>
        <row r="14">
          <cell r="A14" t="str">
            <v>Sch. 80</v>
          </cell>
        </row>
        <row r="15">
          <cell r="A15" t="str">
            <v>Sch. 100</v>
          </cell>
        </row>
        <row r="16">
          <cell r="A16" t="str">
            <v>Sch. 120</v>
          </cell>
        </row>
        <row r="17">
          <cell r="A17" t="str">
            <v>Sch. 140</v>
          </cell>
        </row>
        <row r="18">
          <cell r="A18" t="str">
            <v>Sch. 160</v>
          </cell>
        </row>
        <row r="19">
          <cell r="A19" t="str">
            <v>XX-HVY</v>
          </cell>
        </row>
      </sheetData>
      <sheetData sheetId="9" refreshError="1"/>
      <sheetData sheetId="10">
        <row r="3">
          <cell r="A3">
            <v>14</v>
          </cell>
        </row>
      </sheetData>
      <sheetData sheetId="11">
        <row r="3">
          <cell r="A3">
            <v>14</v>
          </cell>
        </row>
      </sheetData>
      <sheetData sheetId="12">
        <row r="3">
          <cell r="A3">
            <v>14</v>
          </cell>
        </row>
      </sheetData>
      <sheetData sheetId="13">
        <row r="3">
          <cell r="A3">
            <v>14</v>
          </cell>
        </row>
      </sheetData>
      <sheetData sheetId="14">
        <row r="3">
          <cell r="A3">
            <v>14</v>
          </cell>
        </row>
      </sheetData>
      <sheetData sheetId="15">
        <row r="3">
          <cell r="A3">
            <v>14</v>
          </cell>
        </row>
      </sheetData>
      <sheetData sheetId="16">
        <row r="3">
          <cell r="A3">
            <v>14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workbookViewId="0">
      <pane xSplit="2" topLeftCell="C1" activePane="topRight" state="frozen"/>
      <selection activeCell="D1" sqref="D1:N5"/>
      <selection pane="topRight" activeCell="O1" sqref="O1"/>
    </sheetView>
  </sheetViews>
  <sheetFormatPr defaultRowHeight="14.5" x14ac:dyDescent="0.35"/>
  <cols>
    <col min="1" max="13" width="9.54296875" customWidth="1"/>
    <col min="14" max="14" width="14.26953125" bestFit="1" customWidth="1"/>
    <col min="15" max="15" width="11.453125" bestFit="1" customWidth="1"/>
    <col min="16" max="16" width="10.453125" bestFit="1" customWidth="1"/>
    <col min="17" max="17" width="10.1796875" bestFit="1" customWidth="1"/>
    <col min="18" max="18" width="10.1796875" customWidth="1"/>
    <col min="19" max="19" width="13.1796875" bestFit="1" customWidth="1"/>
    <col min="20" max="20" width="9.7265625" bestFit="1" customWidth="1"/>
    <col min="21" max="22" width="13.7265625" bestFit="1" customWidth="1"/>
    <col min="23" max="23" width="12.26953125" bestFit="1" customWidth="1"/>
    <col min="24" max="24" width="11.26953125" bestFit="1" customWidth="1"/>
    <col min="25" max="25" width="12.26953125" bestFit="1" customWidth="1"/>
    <col min="26" max="26" width="11.26953125" bestFit="1" customWidth="1"/>
    <col min="27" max="27" width="9.26953125" bestFit="1" customWidth="1"/>
    <col min="28" max="28" width="13.54296875" bestFit="1" customWidth="1"/>
    <col min="29" max="45" width="9.54296875" customWidth="1"/>
  </cols>
  <sheetData>
    <row r="1" spans="1:45" ht="16.5" x14ac:dyDescent="0.45">
      <c r="A1" s="37" t="s">
        <v>275</v>
      </c>
      <c r="B1" s="37" t="s">
        <v>276</v>
      </c>
      <c r="C1" s="41" t="s">
        <v>418</v>
      </c>
      <c r="D1" s="41" t="s">
        <v>419</v>
      </c>
      <c r="E1" s="41" t="s">
        <v>420</v>
      </c>
      <c r="F1" s="41" t="s">
        <v>421</v>
      </c>
      <c r="G1" s="41" t="s">
        <v>422</v>
      </c>
      <c r="H1" s="41" t="s">
        <v>423</v>
      </c>
      <c r="I1" s="41" t="s">
        <v>424</v>
      </c>
      <c r="J1" s="41" t="s">
        <v>425</v>
      </c>
      <c r="K1" s="41" t="s">
        <v>426</v>
      </c>
      <c r="L1" s="41" t="s">
        <v>427</v>
      </c>
      <c r="M1" s="41" t="s">
        <v>428</v>
      </c>
      <c r="N1" s="37" t="s">
        <v>280</v>
      </c>
      <c r="O1" s="37" t="s">
        <v>281</v>
      </c>
      <c r="P1" s="37" t="s">
        <v>282</v>
      </c>
      <c r="Q1" s="37" t="s">
        <v>283</v>
      </c>
      <c r="R1" s="38" t="s">
        <v>284</v>
      </c>
      <c r="S1" s="37" t="s">
        <v>285</v>
      </c>
    </row>
    <row r="2" spans="1:45" x14ac:dyDescent="0.35">
      <c r="A2">
        <v>2</v>
      </c>
      <c r="B2">
        <v>150</v>
      </c>
      <c r="C2">
        <v>6.25E-2</v>
      </c>
      <c r="D2">
        <v>3.625</v>
      </c>
      <c r="E2">
        <v>6</v>
      </c>
      <c r="F2">
        <v>4.75</v>
      </c>
      <c r="G2">
        <v>4</v>
      </c>
      <c r="H2">
        <v>0.625</v>
      </c>
      <c r="I2" s="8">
        <v>0.6875</v>
      </c>
      <c r="J2">
        <v>3.06</v>
      </c>
      <c r="K2">
        <v>2.38</v>
      </c>
      <c r="L2" s="8">
        <v>2.4375</v>
      </c>
      <c r="M2">
        <f>L2-I2</f>
        <v>1.75</v>
      </c>
      <c r="N2" s="24">
        <v>2.0670000000000002</v>
      </c>
      <c r="O2">
        <v>3.38</v>
      </c>
      <c r="P2">
        <v>2.75</v>
      </c>
      <c r="Q2">
        <v>0.17499999999999999</v>
      </c>
      <c r="R2" s="8">
        <v>2.1920000000000002</v>
      </c>
      <c r="S2">
        <v>1.1000000000000001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spans="1:45" x14ac:dyDescent="0.35">
      <c r="A3">
        <v>2.5</v>
      </c>
      <c r="B3">
        <v>150</v>
      </c>
      <c r="C3">
        <v>6.25E-2</v>
      </c>
      <c r="D3">
        <v>4.125</v>
      </c>
      <c r="E3">
        <v>7</v>
      </c>
      <c r="F3">
        <v>5.5</v>
      </c>
      <c r="G3">
        <v>4</v>
      </c>
      <c r="H3">
        <v>0.625</v>
      </c>
      <c r="I3">
        <v>0.81</v>
      </c>
      <c r="J3">
        <v>3.56</v>
      </c>
      <c r="K3">
        <v>2.88</v>
      </c>
      <c r="L3">
        <v>2.69</v>
      </c>
      <c r="M3">
        <f t="shared" ref="M3:M29" si="0">L3-I3</f>
        <v>1.88</v>
      </c>
      <c r="N3" s="24">
        <v>2.4689999999999999</v>
      </c>
      <c r="O3">
        <v>3.88</v>
      </c>
      <c r="P3">
        <v>3.25</v>
      </c>
      <c r="Q3">
        <v>0.17499999999999999</v>
      </c>
      <c r="R3" s="8">
        <v>2.5939999999999999</v>
      </c>
      <c r="S3">
        <v>0.8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spans="1:45" x14ac:dyDescent="0.35">
      <c r="A4">
        <v>3</v>
      </c>
      <c r="B4">
        <v>150</v>
      </c>
      <c r="C4">
        <v>6.25E-2</v>
      </c>
      <c r="D4">
        <v>5</v>
      </c>
      <c r="E4">
        <v>7.5</v>
      </c>
      <c r="F4">
        <v>6</v>
      </c>
      <c r="G4">
        <v>4</v>
      </c>
      <c r="H4">
        <v>0.625</v>
      </c>
      <c r="I4">
        <v>0.88</v>
      </c>
      <c r="J4">
        <v>4.25</v>
      </c>
      <c r="K4">
        <v>3.5</v>
      </c>
      <c r="L4">
        <v>2.69</v>
      </c>
      <c r="M4">
        <f t="shared" si="0"/>
        <v>1.81</v>
      </c>
      <c r="N4" s="24">
        <v>3.0680000000000001</v>
      </c>
      <c r="O4">
        <v>4.75</v>
      </c>
      <c r="P4">
        <v>4</v>
      </c>
      <c r="Q4">
        <v>0.17499999999999999</v>
      </c>
      <c r="R4" s="8">
        <v>3.1930000000000001</v>
      </c>
      <c r="S4" s="10">
        <v>0.5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</row>
    <row r="5" spans="1:45" x14ac:dyDescent="0.35">
      <c r="A5">
        <v>3.5</v>
      </c>
      <c r="B5">
        <v>150</v>
      </c>
      <c r="C5">
        <v>6.25E-2</v>
      </c>
      <c r="D5">
        <v>5.5</v>
      </c>
      <c r="E5">
        <v>8.5</v>
      </c>
      <c r="F5">
        <v>7</v>
      </c>
      <c r="G5">
        <v>8</v>
      </c>
      <c r="H5">
        <v>0.625</v>
      </c>
      <c r="I5">
        <v>0.88</v>
      </c>
      <c r="J5">
        <v>4.8099999999999996</v>
      </c>
      <c r="K5">
        <v>4</v>
      </c>
      <c r="L5">
        <v>2.75</v>
      </c>
      <c r="M5">
        <f t="shared" si="0"/>
        <v>1.87</v>
      </c>
      <c r="N5" s="24">
        <v>3.548</v>
      </c>
      <c r="R5" s="8">
        <v>3.673</v>
      </c>
      <c r="S5">
        <v>0.6</v>
      </c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45" x14ac:dyDescent="0.35">
      <c r="A6" s="26">
        <v>4</v>
      </c>
      <c r="B6" s="26">
        <v>150</v>
      </c>
      <c r="C6" s="26">
        <v>6.25E-2</v>
      </c>
      <c r="D6" s="26">
        <v>6.1879999999999997</v>
      </c>
      <c r="E6" s="26">
        <v>9</v>
      </c>
      <c r="F6" s="26">
        <v>7.5</v>
      </c>
      <c r="G6" s="26">
        <v>8</v>
      </c>
      <c r="H6" s="26">
        <v>0.625</v>
      </c>
      <c r="I6" s="26">
        <v>0.88</v>
      </c>
      <c r="J6" s="26">
        <v>5.31</v>
      </c>
      <c r="K6" s="26">
        <v>4.5</v>
      </c>
      <c r="L6" s="26">
        <v>2.94</v>
      </c>
      <c r="M6" s="26">
        <f t="shared" si="0"/>
        <v>2.06</v>
      </c>
      <c r="N6" s="24">
        <v>4.0259999999999998</v>
      </c>
      <c r="O6" s="15">
        <v>5.88</v>
      </c>
      <c r="P6" s="15">
        <v>5</v>
      </c>
      <c r="Q6" s="26">
        <v>0.17499999999999999</v>
      </c>
      <c r="R6" s="8">
        <v>4.1509999999999998</v>
      </c>
      <c r="S6" s="26">
        <v>0.7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 x14ac:dyDescent="0.35">
      <c r="A7">
        <v>5</v>
      </c>
      <c r="B7">
        <v>150</v>
      </c>
      <c r="C7">
        <v>6.25E-2</v>
      </c>
      <c r="D7" s="27">
        <v>7.3120000000000003</v>
      </c>
      <c r="E7">
        <v>10</v>
      </c>
      <c r="F7">
        <v>8.5</v>
      </c>
      <c r="G7">
        <v>8</v>
      </c>
      <c r="H7">
        <v>0.75</v>
      </c>
      <c r="I7" s="27">
        <v>0.88</v>
      </c>
      <c r="J7" s="27">
        <v>6.44</v>
      </c>
      <c r="K7" s="27">
        <v>5.56</v>
      </c>
      <c r="L7" s="27">
        <v>3.44</v>
      </c>
      <c r="M7">
        <f t="shared" si="0"/>
        <v>2.56</v>
      </c>
      <c r="N7" s="24">
        <v>5.0469999999999997</v>
      </c>
      <c r="O7" s="27">
        <v>7</v>
      </c>
      <c r="P7" s="27">
        <v>6.13</v>
      </c>
      <c r="Q7">
        <v>0.17499999999999999</v>
      </c>
      <c r="R7" s="8">
        <v>5.1719999999999997</v>
      </c>
      <c r="S7" s="27">
        <v>0.5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</row>
    <row r="8" spans="1:45" x14ac:dyDescent="0.35">
      <c r="A8">
        <v>6</v>
      </c>
      <c r="B8">
        <v>150</v>
      </c>
      <c r="C8">
        <v>6.25E-2</v>
      </c>
      <c r="D8" s="27">
        <v>8.5</v>
      </c>
      <c r="E8">
        <v>11</v>
      </c>
      <c r="F8">
        <v>9.5</v>
      </c>
      <c r="G8">
        <v>8</v>
      </c>
      <c r="H8">
        <v>0.75</v>
      </c>
      <c r="I8" s="27">
        <v>0.94</v>
      </c>
      <c r="J8" s="27">
        <v>7.56</v>
      </c>
      <c r="K8" s="27">
        <v>6.63</v>
      </c>
      <c r="L8" s="27">
        <v>3.44</v>
      </c>
      <c r="M8" s="8">
        <f t="shared" si="0"/>
        <v>2.5</v>
      </c>
      <c r="N8" s="24">
        <v>6.0650000000000004</v>
      </c>
      <c r="O8" s="27">
        <v>8.25</v>
      </c>
      <c r="P8" s="27">
        <v>7.19</v>
      </c>
      <c r="Q8">
        <v>0.17499999999999999</v>
      </c>
      <c r="R8" s="8">
        <v>6.19</v>
      </c>
      <c r="S8" s="27">
        <v>0.7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x14ac:dyDescent="0.35">
      <c r="A9" s="28">
        <v>8</v>
      </c>
      <c r="B9">
        <v>150</v>
      </c>
      <c r="C9">
        <v>6.25E-2</v>
      </c>
      <c r="D9" s="27">
        <v>10.625</v>
      </c>
      <c r="E9">
        <v>13.5</v>
      </c>
      <c r="F9">
        <v>11.75</v>
      </c>
      <c r="G9">
        <v>8</v>
      </c>
      <c r="H9">
        <v>0.75</v>
      </c>
      <c r="I9" s="27">
        <v>1.06</v>
      </c>
      <c r="J9" s="27">
        <v>9.69</v>
      </c>
      <c r="K9" s="27">
        <v>8.6300000000000008</v>
      </c>
      <c r="L9" s="27">
        <v>3.94</v>
      </c>
      <c r="M9">
        <f t="shared" si="0"/>
        <v>2.88</v>
      </c>
      <c r="N9" s="24">
        <v>7.9809999999999999</v>
      </c>
      <c r="O9" s="27">
        <v>10.38</v>
      </c>
      <c r="P9" s="27">
        <v>9.19</v>
      </c>
      <c r="Q9">
        <v>0.17499999999999999</v>
      </c>
      <c r="R9" s="8">
        <v>8.1059999999999999</v>
      </c>
      <c r="S9" s="27">
        <v>0.3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x14ac:dyDescent="0.35">
      <c r="A10" s="28">
        <v>10</v>
      </c>
      <c r="B10">
        <v>150</v>
      </c>
      <c r="C10">
        <v>6.25E-2</v>
      </c>
      <c r="D10" s="27">
        <v>12.75</v>
      </c>
      <c r="E10">
        <v>16</v>
      </c>
      <c r="F10">
        <v>14.25</v>
      </c>
      <c r="G10">
        <v>12</v>
      </c>
      <c r="H10">
        <v>0.875</v>
      </c>
      <c r="I10" s="27">
        <v>1.1200000000000001</v>
      </c>
      <c r="J10" s="27">
        <v>12</v>
      </c>
      <c r="K10" s="27">
        <v>10.75</v>
      </c>
      <c r="L10" s="27">
        <v>3.94</v>
      </c>
      <c r="M10">
        <f t="shared" si="0"/>
        <v>2.82</v>
      </c>
      <c r="N10" s="24">
        <v>10.02</v>
      </c>
      <c r="O10" s="27">
        <v>12.5</v>
      </c>
      <c r="P10" s="27">
        <v>11.31</v>
      </c>
      <c r="Q10">
        <v>0.17499999999999999</v>
      </c>
      <c r="R10" s="8">
        <v>10.145</v>
      </c>
      <c r="S10" s="27">
        <v>0.63</v>
      </c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 x14ac:dyDescent="0.35">
      <c r="A11" s="29">
        <v>12</v>
      </c>
      <c r="B11" s="26">
        <v>150</v>
      </c>
      <c r="C11" s="26">
        <v>6.25E-2</v>
      </c>
      <c r="D11" s="26">
        <v>15</v>
      </c>
      <c r="E11" s="26">
        <v>19</v>
      </c>
      <c r="F11" s="26">
        <v>17</v>
      </c>
      <c r="G11" s="26">
        <v>12</v>
      </c>
      <c r="H11" s="26">
        <v>0.875</v>
      </c>
      <c r="I11" s="26">
        <v>1.19</v>
      </c>
      <c r="J11" s="26">
        <v>14.38</v>
      </c>
      <c r="K11" s="26">
        <v>12.75</v>
      </c>
      <c r="L11" s="26">
        <v>4.4400000000000004</v>
      </c>
      <c r="M11" s="26">
        <f t="shared" si="0"/>
        <v>3.2500000000000004</v>
      </c>
      <c r="N11" s="24">
        <v>12</v>
      </c>
      <c r="O11" s="15">
        <v>14.75</v>
      </c>
      <c r="P11" s="15">
        <v>13.38</v>
      </c>
      <c r="Q11" s="26">
        <v>0.17499999999999999</v>
      </c>
      <c r="R11" s="8">
        <v>12.125</v>
      </c>
      <c r="S11" s="26">
        <v>0.5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 x14ac:dyDescent="0.35">
      <c r="A12" s="30">
        <v>14</v>
      </c>
      <c r="B12" s="27">
        <v>150</v>
      </c>
      <c r="C12" s="27">
        <v>6.25E-2</v>
      </c>
      <c r="D12" s="27">
        <v>16.25</v>
      </c>
      <c r="E12" s="27">
        <v>21</v>
      </c>
      <c r="F12" s="27">
        <v>18.75</v>
      </c>
      <c r="G12" s="27">
        <v>12</v>
      </c>
      <c r="H12" s="27">
        <v>1</v>
      </c>
      <c r="I12" s="27">
        <v>1.31</v>
      </c>
      <c r="J12" s="27">
        <v>15.75</v>
      </c>
      <c r="K12" s="27">
        <v>14</v>
      </c>
      <c r="L12" s="27">
        <v>4.9400000000000004</v>
      </c>
      <c r="M12" s="27">
        <f t="shared" si="0"/>
        <v>3.6300000000000003</v>
      </c>
      <c r="N12" s="24">
        <v>13.25</v>
      </c>
      <c r="O12" s="27">
        <v>16</v>
      </c>
      <c r="P12" s="27">
        <v>14.63</v>
      </c>
      <c r="Q12" s="27">
        <v>0.17499999999999999</v>
      </c>
      <c r="R12" s="8">
        <v>13.375</v>
      </c>
      <c r="S12" s="27">
        <v>0.6</v>
      </c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 x14ac:dyDescent="0.35">
      <c r="A13" s="30">
        <v>16</v>
      </c>
      <c r="B13" s="27">
        <v>150</v>
      </c>
      <c r="C13" s="27">
        <v>6.25E-2</v>
      </c>
      <c r="D13" s="27">
        <v>18.5</v>
      </c>
      <c r="E13" s="27">
        <v>23.5</v>
      </c>
      <c r="F13" s="27">
        <v>21.25</v>
      </c>
      <c r="G13" s="27">
        <v>16</v>
      </c>
      <c r="H13" s="27">
        <v>1</v>
      </c>
      <c r="I13" s="27">
        <v>1.38</v>
      </c>
      <c r="J13" s="27">
        <v>18</v>
      </c>
      <c r="K13" s="27">
        <v>16</v>
      </c>
      <c r="L13" s="27">
        <v>4.9400000000000004</v>
      </c>
      <c r="M13" s="27">
        <f t="shared" si="0"/>
        <v>3.5600000000000005</v>
      </c>
      <c r="N13" s="24">
        <v>15.25</v>
      </c>
      <c r="O13" s="27">
        <v>18.25</v>
      </c>
      <c r="P13" s="27">
        <v>16.63</v>
      </c>
      <c r="Q13" s="27">
        <v>0.17499999999999999</v>
      </c>
      <c r="R13" s="8">
        <v>15.375</v>
      </c>
      <c r="S13" s="27">
        <v>0.55000000000000004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 x14ac:dyDescent="0.35">
      <c r="A14" s="30">
        <v>18</v>
      </c>
      <c r="B14" s="27">
        <v>150</v>
      </c>
      <c r="C14" s="27">
        <v>6.25E-2</v>
      </c>
      <c r="D14" s="27">
        <v>21</v>
      </c>
      <c r="E14" s="27">
        <v>25</v>
      </c>
      <c r="F14" s="27">
        <v>22.75</v>
      </c>
      <c r="G14" s="27">
        <v>16</v>
      </c>
      <c r="H14" s="27">
        <v>1.125</v>
      </c>
      <c r="I14" s="27">
        <v>1.5</v>
      </c>
      <c r="J14" s="27">
        <v>19.88</v>
      </c>
      <c r="K14" s="27">
        <v>18</v>
      </c>
      <c r="L14" s="27">
        <v>5.44</v>
      </c>
      <c r="M14" s="27">
        <f t="shared" si="0"/>
        <v>3.9400000000000004</v>
      </c>
      <c r="N14" s="24">
        <v>17.25</v>
      </c>
      <c r="O14" s="27">
        <v>20.75</v>
      </c>
      <c r="P14" s="27">
        <v>18.690000000000001</v>
      </c>
      <c r="Q14" s="27">
        <v>0.17499999999999999</v>
      </c>
      <c r="R14" s="8">
        <v>17.375</v>
      </c>
      <c r="S14" s="27">
        <v>0.45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x14ac:dyDescent="0.35">
      <c r="A15" s="30">
        <v>20</v>
      </c>
      <c r="B15" s="27">
        <v>150</v>
      </c>
      <c r="C15" s="27">
        <v>6.25E-2</v>
      </c>
      <c r="D15" s="27">
        <v>23</v>
      </c>
      <c r="E15" s="27">
        <v>27.5</v>
      </c>
      <c r="F15" s="27">
        <v>25</v>
      </c>
      <c r="G15" s="27">
        <v>20</v>
      </c>
      <c r="H15" s="27">
        <v>1.125</v>
      </c>
      <c r="I15" s="27">
        <v>1.62</v>
      </c>
      <c r="J15" s="27">
        <v>22</v>
      </c>
      <c r="K15" s="27">
        <v>20</v>
      </c>
      <c r="L15" s="27">
        <v>5.62</v>
      </c>
      <c r="M15" s="27">
        <f t="shared" si="0"/>
        <v>4</v>
      </c>
      <c r="N15" s="24">
        <v>19.25</v>
      </c>
      <c r="O15" s="27">
        <v>22.75</v>
      </c>
      <c r="P15" s="27">
        <v>20.69</v>
      </c>
      <c r="Q15" s="27">
        <v>0.17499999999999999</v>
      </c>
      <c r="R15" s="8">
        <v>19.375</v>
      </c>
      <c r="S15" s="27">
        <v>0.45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x14ac:dyDescent="0.35">
      <c r="A16" s="30">
        <v>22</v>
      </c>
      <c r="B16" s="27">
        <v>150</v>
      </c>
      <c r="C16" s="27">
        <v>6.25E-2</v>
      </c>
      <c r="D16" s="27">
        <v>25.25</v>
      </c>
      <c r="E16" s="27">
        <v>29.5</v>
      </c>
      <c r="F16" s="27">
        <v>27.25</v>
      </c>
      <c r="G16" s="27">
        <v>20</v>
      </c>
      <c r="H16" s="27">
        <v>1.25</v>
      </c>
      <c r="I16" s="27">
        <v>1.75</v>
      </c>
      <c r="J16" s="27">
        <v>24.25</v>
      </c>
      <c r="K16" s="27">
        <v>22</v>
      </c>
      <c r="L16" s="27">
        <v>5.81</v>
      </c>
      <c r="M16" s="27">
        <f t="shared" si="0"/>
        <v>4.0599999999999996</v>
      </c>
      <c r="N16" s="24"/>
      <c r="O16" s="27"/>
      <c r="P16" s="27"/>
      <c r="Q16" s="27"/>
      <c r="R16" s="8"/>
      <c r="S16" s="27">
        <v>0.4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x14ac:dyDescent="0.35">
      <c r="A17" s="31">
        <v>24</v>
      </c>
      <c r="B17" s="15">
        <v>150</v>
      </c>
      <c r="C17" s="26">
        <v>6.25E-2</v>
      </c>
      <c r="D17" s="26">
        <v>27.25</v>
      </c>
      <c r="E17" s="26">
        <v>32</v>
      </c>
      <c r="F17" s="26">
        <v>29.5</v>
      </c>
      <c r="G17" s="26">
        <v>20</v>
      </c>
      <c r="H17" s="26">
        <v>1.25</v>
      </c>
      <c r="I17" s="26">
        <v>1.81</v>
      </c>
      <c r="J17" s="26">
        <v>26.12</v>
      </c>
      <c r="K17" s="26">
        <v>24</v>
      </c>
      <c r="L17" s="26">
        <v>5.94</v>
      </c>
      <c r="M17" s="26">
        <f t="shared" si="0"/>
        <v>4.1300000000000008</v>
      </c>
      <c r="N17" s="24">
        <v>23.25</v>
      </c>
      <c r="O17" s="26">
        <v>27</v>
      </c>
      <c r="P17" s="26">
        <v>24.75</v>
      </c>
      <c r="Q17" s="26">
        <v>0.17499999999999999</v>
      </c>
      <c r="R17" s="8">
        <v>23.375</v>
      </c>
      <c r="S17" s="26">
        <v>0.4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x14ac:dyDescent="0.35">
      <c r="A18" s="30">
        <v>26</v>
      </c>
      <c r="B18" s="27">
        <v>150</v>
      </c>
      <c r="C18" s="27">
        <v>6.25E-2</v>
      </c>
      <c r="D18">
        <v>29.5</v>
      </c>
      <c r="E18" s="27">
        <v>34.25</v>
      </c>
      <c r="F18" s="27">
        <v>31.75</v>
      </c>
      <c r="G18" s="27">
        <v>24</v>
      </c>
      <c r="H18" s="27">
        <v>1.25</v>
      </c>
      <c r="I18" s="27">
        <v>2.625</v>
      </c>
      <c r="J18" s="27">
        <v>26.625</v>
      </c>
      <c r="K18" s="27">
        <v>26</v>
      </c>
      <c r="L18" s="27">
        <v>4.6875</v>
      </c>
      <c r="M18" s="27">
        <f t="shared" si="0"/>
        <v>2.0625</v>
      </c>
      <c r="N18" s="24">
        <v>25.25</v>
      </c>
      <c r="O18" s="27">
        <v>27.75</v>
      </c>
      <c r="P18" s="27">
        <v>26.5</v>
      </c>
      <c r="Q18" s="27">
        <v>0.17499999999999999</v>
      </c>
      <c r="R18" s="8">
        <v>25.375</v>
      </c>
      <c r="S18" s="27">
        <v>0.18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x14ac:dyDescent="0.35">
      <c r="A19" s="30">
        <v>28</v>
      </c>
      <c r="B19" s="27">
        <v>150</v>
      </c>
      <c r="C19" s="27">
        <v>6.25E-2</v>
      </c>
      <c r="D19">
        <v>31.5</v>
      </c>
      <c r="E19" s="27">
        <v>36.5</v>
      </c>
      <c r="F19" s="27">
        <v>34</v>
      </c>
      <c r="G19" s="27">
        <v>28</v>
      </c>
      <c r="H19" s="27">
        <v>1.25</v>
      </c>
      <c r="I19" s="27">
        <v>2.75</v>
      </c>
      <c r="J19" s="27">
        <v>28.625</v>
      </c>
      <c r="K19" s="27">
        <v>28</v>
      </c>
      <c r="L19" s="27">
        <v>4.875</v>
      </c>
      <c r="M19" s="27">
        <f t="shared" si="0"/>
        <v>2.125</v>
      </c>
      <c r="N19" s="24">
        <v>27.25</v>
      </c>
      <c r="O19" s="27">
        <v>29.75</v>
      </c>
      <c r="P19" s="27">
        <v>28.5</v>
      </c>
      <c r="Q19" s="27">
        <v>0.17499999999999999</v>
      </c>
      <c r="R19" s="8">
        <v>27.375</v>
      </c>
      <c r="S19" s="27">
        <v>0.18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x14ac:dyDescent="0.35">
      <c r="A20" s="30">
        <v>30</v>
      </c>
      <c r="B20" s="27">
        <v>150</v>
      </c>
      <c r="C20" s="27">
        <v>6.25E-2</v>
      </c>
      <c r="D20">
        <v>33.75</v>
      </c>
      <c r="E20" s="27">
        <v>38.75</v>
      </c>
      <c r="F20" s="27">
        <v>36</v>
      </c>
      <c r="G20" s="27">
        <v>28</v>
      </c>
      <c r="H20" s="27">
        <v>1.25</v>
      </c>
      <c r="I20" s="27">
        <v>2.875</v>
      </c>
      <c r="J20" s="27">
        <v>30.75</v>
      </c>
      <c r="K20" s="27">
        <v>30</v>
      </c>
      <c r="L20" s="27">
        <v>5.3125</v>
      </c>
      <c r="M20" s="27">
        <f t="shared" si="0"/>
        <v>2.4375</v>
      </c>
      <c r="N20" s="24">
        <v>29.25</v>
      </c>
      <c r="O20" s="27">
        <v>31.75</v>
      </c>
      <c r="P20" s="27">
        <v>30.5</v>
      </c>
      <c r="Q20" s="27">
        <v>0.17499999999999999</v>
      </c>
      <c r="R20" s="8">
        <v>29.375</v>
      </c>
      <c r="S20" s="27">
        <v>0.18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x14ac:dyDescent="0.35">
      <c r="A21" s="30">
        <v>32</v>
      </c>
      <c r="B21" s="27">
        <v>150</v>
      </c>
      <c r="C21" s="27">
        <v>6.25E-2</v>
      </c>
      <c r="D21">
        <v>36</v>
      </c>
      <c r="E21" s="27">
        <v>41.75</v>
      </c>
      <c r="F21" s="27">
        <v>38.5</v>
      </c>
      <c r="G21" s="27">
        <v>28</v>
      </c>
      <c r="H21" s="27">
        <v>1.5</v>
      </c>
      <c r="I21" s="27">
        <v>3.125</v>
      </c>
      <c r="J21" s="27">
        <v>32.75</v>
      </c>
      <c r="K21" s="27">
        <v>32</v>
      </c>
      <c r="L21" s="27">
        <v>5.625</v>
      </c>
      <c r="M21" s="27">
        <f t="shared" si="0"/>
        <v>2.5</v>
      </c>
      <c r="N21" s="24">
        <v>31.25</v>
      </c>
      <c r="O21" s="27">
        <v>33.880000000000003</v>
      </c>
      <c r="P21" s="27">
        <v>32.5</v>
      </c>
      <c r="Q21" s="27">
        <v>0.17499999999999999</v>
      </c>
      <c r="R21" s="8">
        <v>31.375</v>
      </c>
      <c r="S21" s="27">
        <v>0.18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x14ac:dyDescent="0.35">
      <c r="A22" s="30">
        <v>34</v>
      </c>
      <c r="B22" s="27">
        <v>150</v>
      </c>
      <c r="C22" s="27">
        <v>6.25E-2</v>
      </c>
      <c r="D22">
        <v>38</v>
      </c>
      <c r="E22" s="27">
        <v>43.75</v>
      </c>
      <c r="F22" s="27">
        <v>40.5</v>
      </c>
      <c r="G22" s="27">
        <v>32</v>
      </c>
      <c r="H22" s="27">
        <v>1.5</v>
      </c>
      <c r="I22" s="27">
        <v>3.1875</v>
      </c>
      <c r="J22" s="27">
        <v>34.75</v>
      </c>
      <c r="K22" s="27">
        <v>34</v>
      </c>
      <c r="L22" s="27">
        <v>5.8125</v>
      </c>
      <c r="M22" s="27">
        <f t="shared" si="0"/>
        <v>2.625</v>
      </c>
      <c r="N22" s="24">
        <v>33.25</v>
      </c>
      <c r="O22" s="27">
        <v>35.880000000000003</v>
      </c>
      <c r="P22" s="27">
        <v>34.5</v>
      </c>
      <c r="Q22" s="27">
        <v>0.17499999999999999</v>
      </c>
      <c r="R22" s="8">
        <v>33.375</v>
      </c>
      <c r="S22" s="27">
        <v>0.17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x14ac:dyDescent="0.35">
      <c r="A23" s="30">
        <v>36</v>
      </c>
      <c r="B23" s="27">
        <v>150</v>
      </c>
      <c r="C23" s="27">
        <v>6.25E-2</v>
      </c>
      <c r="D23">
        <v>40.25</v>
      </c>
      <c r="E23" s="27">
        <v>46</v>
      </c>
      <c r="F23" s="27">
        <v>42.75</v>
      </c>
      <c r="G23" s="27">
        <v>32</v>
      </c>
      <c r="H23" s="27">
        <v>1.5</v>
      </c>
      <c r="I23" s="27">
        <v>3.5</v>
      </c>
      <c r="J23" s="27">
        <v>36.75</v>
      </c>
      <c r="K23" s="27">
        <v>36</v>
      </c>
      <c r="L23" s="27">
        <v>6.125</v>
      </c>
      <c r="M23" s="27">
        <f t="shared" si="0"/>
        <v>2.625</v>
      </c>
      <c r="N23" s="24">
        <v>35.25</v>
      </c>
      <c r="O23" s="27">
        <v>38.130000000000003</v>
      </c>
      <c r="P23" s="27">
        <v>36.5</v>
      </c>
      <c r="Q23" s="27">
        <v>0.17499999999999999</v>
      </c>
      <c r="R23" s="8">
        <v>35.375</v>
      </c>
      <c r="S23" s="27">
        <v>0.16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</row>
    <row r="24" spans="1:45" x14ac:dyDescent="0.35">
      <c r="A24" s="30">
        <v>38</v>
      </c>
      <c r="B24" s="27">
        <v>150</v>
      </c>
      <c r="C24" s="27">
        <v>6.25E-2</v>
      </c>
      <c r="D24">
        <v>42.25</v>
      </c>
      <c r="E24" s="27">
        <v>48.75</v>
      </c>
      <c r="F24" s="27">
        <v>45.25</v>
      </c>
      <c r="G24" s="27">
        <v>32</v>
      </c>
      <c r="H24" s="27">
        <v>1.5</v>
      </c>
      <c r="I24" s="27">
        <v>3.375</v>
      </c>
      <c r="J24" s="27">
        <v>39</v>
      </c>
      <c r="K24" s="27">
        <v>38</v>
      </c>
      <c r="L24" s="27">
        <v>6.125</v>
      </c>
      <c r="M24" s="27">
        <f t="shared" si="0"/>
        <v>2.75</v>
      </c>
      <c r="N24" s="24">
        <v>37.25</v>
      </c>
      <c r="O24" s="27">
        <v>40.130000000000003</v>
      </c>
      <c r="P24" s="27">
        <v>38.5</v>
      </c>
      <c r="Q24" s="27">
        <v>0.17499999999999999</v>
      </c>
      <c r="R24" s="8">
        <v>37.375</v>
      </c>
      <c r="S24" s="27">
        <v>0.16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x14ac:dyDescent="0.35">
      <c r="A25" s="30">
        <v>40</v>
      </c>
      <c r="B25" s="27">
        <v>150</v>
      </c>
      <c r="C25" s="27">
        <v>6.25E-2</v>
      </c>
      <c r="D25">
        <v>44.25</v>
      </c>
      <c r="E25" s="27">
        <v>50.75</v>
      </c>
      <c r="F25" s="27">
        <v>47.25</v>
      </c>
      <c r="G25" s="27">
        <v>36</v>
      </c>
      <c r="H25" s="27">
        <v>1.5</v>
      </c>
      <c r="I25" s="27">
        <v>3.5</v>
      </c>
      <c r="J25" s="27">
        <v>41</v>
      </c>
      <c r="K25" s="27">
        <v>40</v>
      </c>
      <c r="L25" s="27">
        <v>6.375</v>
      </c>
      <c r="M25" s="27">
        <f t="shared" si="0"/>
        <v>2.875</v>
      </c>
      <c r="N25" s="24">
        <v>39.25</v>
      </c>
      <c r="O25" s="27">
        <v>42.13</v>
      </c>
      <c r="P25" s="27">
        <v>40.5</v>
      </c>
      <c r="Q25" s="27">
        <v>0.17499999999999999</v>
      </c>
      <c r="R25" s="8">
        <v>39.375</v>
      </c>
      <c r="S25" s="27">
        <v>0.16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1:45" x14ac:dyDescent="0.35">
      <c r="A26" s="30">
        <v>42</v>
      </c>
      <c r="B26" s="27">
        <v>150</v>
      </c>
      <c r="C26" s="27">
        <v>6.25E-2</v>
      </c>
      <c r="D26">
        <v>47</v>
      </c>
      <c r="E26" s="27">
        <v>53</v>
      </c>
      <c r="F26" s="27">
        <v>49.5</v>
      </c>
      <c r="G26" s="27">
        <v>36</v>
      </c>
      <c r="H26" s="27">
        <v>1.5</v>
      </c>
      <c r="I26" s="27">
        <v>3.75</v>
      </c>
      <c r="J26" s="27">
        <v>43</v>
      </c>
      <c r="K26" s="27">
        <v>42</v>
      </c>
      <c r="L26" s="27">
        <v>6.6875</v>
      </c>
      <c r="M26" s="27">
        <f t="shared" si="0"/>
        <v>2.9375</v>
      </c>
      <c r="N26" s="24">
        <v>41.25</v>
      </c>
      <c r="O26" s="27">
        <v>44.25</v>
      </c>
      <c r="P26" s="27">
        <v>42.5</v>
      </c>
      <c r="Q26" s="27">
        <v>0.17499999999999999</v>
      </c>
      <c r="R26" s="8">
        <v>41.375</v>
      </c>
      <c r="S26" s="27">
        <v>0.13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 x14ac:dyDescent="0.35">
      <c r="A27" s="30">
        <v>44</v>
      </c>
      <c r="B27" s="27">
        <v>150</v>
      </c>
      <c r="C27" s="27">
        <v>6.25E-2</v>
      </c>
      <c r="D27">
        <v>49</v>
      </c>
      <c r="E27" s="27">
        <v>55.25</v>
      </c>
      <c r="F27" s="27">
        <v>51.75</v>
      </c>
      <c r="G27" s="27">
        <v>40</v>
      </c>
      <c r="H27" s="27">
        <v>1.5</v>
      </c>
      <c r="I27" s="27">
        <v>3.9375</v>
      </c>
      <c r="J27" s="27">
        <v>45</v>
      </c>
      <c r="K27" s="27">
        <v>44</v>
      </c>
      <c r="L27" s="27">
        <v>6.9375</v>
      </c>
      <c r="M27" s="27">
        <f t="shared" si="0"/>
        <v>3</v>
      </c>
      <c r="N27" s="24">
        <v>43.25</v>
      </c>
      <c r="O27" s="27">
        <v>46.38</v>
      </c>
      <c r="P27" s="27">
        <v>44.5</v>
      </c>
      <c r="Q27" s="27">
        <v>0.17499999999999999</v>
      </c>
      <c r="R27" s="8">
        <v>43.375</v>
      </c>
      <c r="S27" s="27">
        <v>0.13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 x14ac:dyDescent="0.35">
      <c r="A28" s="30">
        <v>46</v>
      </c>
      <c r="B28" s="27">
        <v>150</v>
      </c>
      <c r="C28" s="27">
        <v>6.25E-2</v>
      </c>
      <c r="D28">
        <v>51</v>
      </c>
      <c r="E28" s="27">
        <v>57.25</v>
      </c>
      <c r="F28" s="27">
        <v>53.75</v>
      </c>
      <c r="G28" s="27">
        <v>40</v>
      </c>
      <c r="H28" s="27">
        <v>1.5</v>
      </c>
      <c r="I28" s="27">
        <v>4</v>
      </c>
      <c r="J28" s="27">
        <v>47.125</v>
      </c>
      <c r="K28" s="27">
        <v>46</v>
      </c>
      <c r="L28" s="27">
        <v>7.25</v>
      </c>
      <c r="M28" s="27">
        <f t="shared" si="0"/>
        <v>3.25</v>
      </c>
      <c r="N28" s="24">
        <v>45.25</v>
      </c>
      <c r="O28" s="27">
        <v>48.38</v>
      </c>
      <c r="P28" s="27">
        <v>46.5</v>
      </c>
      <c r="Q28" s="27">
        <v>0.17499999999999999</v>
      </c>
      <c r="R28" s="8">
        <v>45.375</v>
      </c>
      <c r="S28" s="27">
        <v>0.13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 x14ac:dyDescent="0.35">
      <c r="A29" s="30">
        <v>48</v>
      </c>
      <c r="B29" s="27">
        <v>150</v>
      </c>
      <c r="C29" s="27">
        <v>6.25E-2</v>
      </c>
      <c r="D29">
        <v>53.5</v>
      </c>
      <c r="E29" s="27">
        <v>59.5</v>
      </c>
      <c r="F29" s="27">
        <v>56</v>
      </c>
      <c r="G29" s="27">
        <v>44</v>
      </c>
      <c r="H29" s="27">
        <v>1.5</v>
      </c>
      <c r="I29" s="27">
        <v>4.1875</v>
      </c>
      <c r="J29" s="27">
        <v>49.125</v>
      </c>
      <c r="K29" s="27">
        <v>48</v>
      </c>
      <c r="L29" s="27">
        <v>7.5</v>
      </c>
      <c r="M29" s="27">
        <f t="shared" si="0"/>
        <v>3.3125</v>
      </c>
      <c r="N29" s="24">
        <v>47.25</v>
      </c>
      <c r="O29" s="27">
        <v>50.38</v>
      </c>
      <c r="P29" s="27">
        <v>48.5</v>
      </c>
      <c r="Q29" s="27">
        <v>0.17499999999999999</v>
      </c>
      <c r="R29" s="8">
        <v>47.375</v>
      </c>
      <c r="S29">
        <v>0.13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2" spans="1:45" x14ac:dyDescent="0.35">
      <c r="U32" s="32"/>
      <c r="V32" s="32"/>
      <c r="W32" s="32"/>
    </row>
    <row r="33" spans="21:23" x14ac:dyDescent="0.35">
      <c r="U33" s="32"/>
      <c r="V33" s="32"/>
      <c r="W33" s="32"/>
    </row>
    <row r="34" spans="21:23" x14ac:dyDescent="0.35">
      <c r="U34" s="32"/>
      <c r="V34" s="32"/>
      <c r="W34" s="32"/>
    </row>
    <row r="35" spans="21:23" x14ac:dyDescent="0.35">
      <c r="U35" s="32"/>
      <c r="V35" s="32"/>
      <c r="W35" s="32"/>
    </row>
    <row r="36" spans="21:23" x14ac:dyDescent="0.35">
      <c r="U36" s="32"/>
      <c r="V36" s="32"/>
      <c r="W36" s="32"/>
    </row>
    <row r="37" spans="21:23" x14ac:dyDescent="0.35">
      <c r="U37" s="32"/>
      <c r="V37" s="32"/>
      <c r="W37" s="32"/>
    </row>
    <row r="38" spans="21:23" x14ac:dyDescent="0.35">
      <c r="U38" s="32"/>
      <c r="V38" s="32"/>
    </row>
    <row r="39" spans="21:23" x14ac:dyDescent="0.35">
      <c r="U39" s="32"/>
      <c r="V39" s="32"/>
    </row>
    <row r="40" spans="21:23" x14ac:dyDescent="0.35">
      <c r="U40" s="32"/>
      <c r="V40" s="32"/>
    </row>
    <row r="41" spans="21:23" x14ac:dyDescent="0.35">
      <c r="U41" s="32"/>
      <c r="V41" s="32"/>
    </row>
    <row r="42" spans="21:23" x14ac:dyDescent="0.35">
      <c r="U42" s="32"/>
      <c r="V42" s="32"/>
    </row>
    <row r="43" spans="21:23" x14ac:dyDescent="0.35">
      <c r="U43" s="32"/>
      <c r="V43" s="32"/>
    </row>
    <row r="44" spans="21:23" x14ac:dyDescent="0.35">
      <c r="U44" s="32"/>
      <c r="V44" s="32"/>
    </row>
    <row r="45" spans="21:23" x14ac:dyDescent="0.35">
      <c r="U45" s="32"/>
      <c r="V45" s="32"/>
    </row>
    <row r="46" spans="21:23" x14ac:dyDescent="0.35">
      <c r="U46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68"/>
  <sheetViews>
    <sheetView workbookViewId="0">
      <selection activeCell="L9" sqref="L9:L15"/>
    </sheetView>
  </sheetViews>
  <sheetFormatPr defaultRowHeight="14.5" x14ac:dyDescent="0.35"/>
  <sheetData>
    <row r="2" spans="2:14" x14ac:dyDescent="0.35">
      <c r="B2" t="s">
        <v>408</v>
      </c>
    </row>
    <row r="3" spans="2:14" x14ac:dyDescent="0.35">
      <c r="L3" s="40" t="s">
        <v>403</v>
      </c>
      <c r="M3" s="42" t="s">
        <v>403</v>
      </c>
    </row>
    <row r="4" spans="2:14" x14ac:dyDescent="0.35">
      <c r="L4" s="40" t="s">
        <v>404</v>
      </c>
      <c r="M4" s="42" t="s">
        <v>404</v>
      </c>
    </row>
    <row r="5" spans="2:14" x14ac:dyDescent="0.35">
      <c r="L5" s="40" t="s">
        <v>411</v>
      </c>
      <c r="M5" s="42" t="s">
        <v>411</v>
      </c>
      <c r="N5" s="40" t="s">
        <v>403</v>
      </c>
    </row>
    <row r="6" spans="2:14" x14ac:dyDescent="0.35">
      <c r="B6" s="39" t="s">
        <v>307</v>
      </c>
      <c r="C6" s="39" t="s">
        <v>315</v>
      </c>
      <c r="D6" s="39" t="s">
        <v>310</v>
      </c>
      <c r="E6" s="39" t="s">
        <v>313</v>
      </c>
      <c r="F6" s="40" t="s">
        <v>307</v>
      </c>
      <c r="H6" s="40"/>
      <c r="I6" s="40"/>
      <c r="J6" s="40" t="s">
        <v>409</v>
      </c>
      <c r="L6" s="42" t="s">
        <v>412</v>
      </c>
      <c r="M6" s="42" t="s">
        <v>412</v>
      </c>
      <c r="N6" s="40" t="s">
        <v>404</v>
      </c>
    </row>
    <row r="7" spans="2:14" x14ac:dyDescent="0.35">
      <c r="B7" s="39" t="s">
        <v>308</v>
      </c>
      <c r="C7" s="39" t="s">
        <v>316</v>
      </c>
      <c r="D7" s="39" t="s">
        <v>311</v>
      </c>
      <c r="E7" s="39" t="s">
        <v>311</v>
      </c>
      <c r="F7" s="40" t="s">
        <v>319</v>
      </c>
      <c r="H7" s="40" t="s">
        <v>409</v>
      </c>
      <c r="I7" s="40" t="s">
        <v>409</v>
      </c>
      <c r="J7" s="40" t="s">
        <v>330</v>
      </c>
      <c r="L7" s="42" t="s">
        <v>413</v>
      </c>
      <c r="M7" s="42" t="s">
        <v>414</v>
      </c>
      <c r="N7" s="40" t="s">
        <v>330</v>
      </c>
    </row>
    <row r="8" spans="2:14" x14ac:dyDescent="0.35">
      <c r="B8" s="41" t="s">
        <v>318</v>
      </c>
      <c r="C8" s="41" t="s">
        <v>317</v>
      </c>
      <c r="D8" s="41" t="s">
        <v>314</v>
      </c>
      <c r="E8" s="41" t="s">
        <v>314</v>
      </c>
      <c r="F8" s="41" t="s">
        <v>320</v>
      </c>
      <c r="H8" s="41" t="s">
        <v>410</v>
      </c>
      <c r="I8" s="41" t="s">
        <v>325</v>
      </c>
      <c r="J8" s="41" t="s">
        <v>318</v>
      </c>
      <c r="L8" s="41" t="s">
        <v>318</v>
      </c>
      <c r="M8" s="41" t="s">
        <v>318</v>
      </c>
      <c r="N8" s="41" t="s">
        <v>318</v>
      </c>
    </row>
    <row r="9" spans="2:14" x14ac:dyDescent="0.35">
      <c r="B9" s="1">
        <v>0.25</v>
      </c>
      <c r="C9" s="1">
        <v>20</v>
      </c>
      <c r="D9" s="1">
        <v>2.69E-2</v>
      </c>
      <c r="E9" s="1">
        <v>3.1800000000000002E-2</v>
      </c>
      <c r="F9" s="43">
        <f t="shared" ref="F9:F12" si="0">SQRT(4*E9/PI())</f>
        <v>0.20121882994038648</v>
      </c>
      <c r="L9" s="56">
        <v>0.5</v>
      </c>
      <c r="M9" s="56">
        <v>0.57699999999999996</v>
      </c>
      <c r="N9" s="56">
        <f>15/64</f>
        <v>0.234375</v>
      </c>
    </row>
    <row r="10" spans="2:14" x14ac:dyDescent="0.35">
      <c r="B10" s="1">
        <v>0.3125</v>
      </c>
      <c r="C10" s="1">
        <v>18</v>
      </c>
      <c r="D10" s="1">
        <v>4.5400000000000003E-2</v>
      </c>
      <c r="E10" s="1">
        <v>5.2400000000000002E-2</v>
      </c>
      <c r="F10" s="43">
        <f t="shared" si="0"/>
        <v>0.25829779740470599</v>
      </c>
      <c r="L10" s="56">
        <v>0.56200000000000006</v>
      </c>
      <c r="M10" s="56">
        <v>0.65</v>
      </c>
      <c r="N10" s="56">
        <f>19/64</f>
        <v>0.296875</v>
      </c>
    </row>
    <row r="11" spans="2:14" x14ac:dyDescent="0.35">
      <c r="B11" s="1">
        <v>0.375</v>
      </c>
      <c r="C11" s="1">
        <v>16</v>
      </c>
      <c r="D11" s="1">
        <v>6.7799999999999999E-2</v>
      </c>
      <c r="E11" s="1">
        <v>7.7499999999999999E-2</v>
      </c>
      <c r="F11" s="43">
        <f t="shared" si="0"/>
        <v>0.31412746571571087</v>
      </c>
      <c r="L11" s="56">
        <v>0.98799999999999999</v>
      </c>
      <c r="M11" s="56">
        <v>0.79400000000000004</v>
      </c>
      <c r="N11" s="56">
        <f>23/64</f>
        <v>0.359375</v>
      </c>
    </row>
    <row r="12" spans="2:14" x14ac:dyDescent="0.35">
      <c r="B12" s="1">
        <f>7/16</f>
        <v>0.4375</v>
      </c>
      <c r="C12" s="1">
        <v>14</v>
      </c>
      <c r="D12" s="1">
        <v>9.3299999999999994E-2</v>
      </c>
      <c r="E12" s="1">
        <v>0.10630000000000001</v>
      </c>
      <c r="F12" s="43">
        <f t="shared" si="0"/>
        <v>0.3678931415579092</v>
      </c>
      <c r="L12" s="56">
        <v>0.75</v>
      </c>
      <c r="M12" s="56">
        <v>0.86599999999999999</v>
      </c>
      <c r="N12" s="56">
        <f>27/64</f>
        <v>0.421875</v>
      </c>
    </row>
    <row r="13" spans="2:14" x14ac:dyDescent="0.35">
      <c r="B13" s="1">
        <v>0.5</v>
      </c>
      <c r="C13" s="1">
        <v>13</v>
      </c>
      <c r="D13" s="1">
        <v>0.12570000000000001</v>
      </c>
      <c r="E13" s="1">
        <v>0.1419</v>
      </c>
      <c r="F13" s="43">
        <f>SQRT(4*E13/PI())</f>
        <v>0.42505610382385944</v>
      </c>
      <c r="H13" s="56">
        <v>0.56299999999999994</v>
      </c>
      <c r="I13" s="56">
        <v>1.0629999999999999</v>
      </c>
      <c r="J13" s="24">
        <v>0.125</v>
      </c>
      <c r="L13" s="56">
        <v>0.875</v>
      </c>
      <c r="M13" s="56">
        <v>1.01</v>
      </c>
      <c r="N13" s="56">
        <f>31/64</f>
        <v>0.484375</v>
      </c>
    </row>
    <row r="14" spans="2:14" x14ac:dyDescent="0.35">
      <c r="B14" s="1">
        <v>0.625</v>
      </c>
      <c r="C14" s="1">
        <v>11</v>
      </c>
      <c r="D14" s="1">
        <v>0.20169999999999999</v>
      </c>
      <c r="E14" s="1">
        <v>0.22600000000000001</v>
      </c>
      <c r="F14" s="43">
        <f>SQRT(4*E14/PI())</f>
        <v>0.53642533227854439</v>
      </c>
      <c r="H14" s="56">
        <v>0.68799999999999994</v>
      </c>
      <c r="I14" s="56">
        <v>1.3129999999999999</v>
      </c>
      <c r="J14" s="24">
        <v>0.156</v>
      </c>
      <c r="L14" s="56">
        <v>1.0620000000000001</v>
      </c>
      <c r="M14" s="56">
        <v>1.2270000000000001</v>
      </c>
      <c r="N14" s="56">
        <f>39/64</f>
        <v>0.609375</v>
      </c>
    </row>
    <row r="15" spans="2:14" x14ac:dyDescent="0.35">
      <c r="B15" s="1">
        <v>0.75</v>
      </c>
      <c r="C15" s="1">
        <v>10</v>
      </c>
      <c r="D15" s="1">
        <v>0.3019</v>
      </c>
      <c r="E15" s="1">
        <v>0.33450000000000002</v>
      </c>
      <c r="F15" s="43">
        <f t="shared" ref="F15:F33" si="1">SQRT(4*E15/PI())</f>
        <v>0.65260909257679822</v>
      </c>
      <c r="H15" s="56">
        <v>0.81299999999999994</v>
      </c>
      <c r="I15" s="56">
        <v>1.5</v>
      </c>
      <c r="J15" s="24">
        <v>0.188</v>
      </c>
      <c r="L15" s="56">
        <v>1.25</v>
      </c>
      <c r="M15" s="56">
        <v>1.4430000000000001</v>
      </c>
      <c r="N15" s="56">
        <f>47/64</f>
        <v>0.734375</v>
      </c>
    </row>
    <row r="16" spans="2:14" x14ac:dyDescent="0.35">
      <c r="B16" s="1">
        <v>0.875</v>
      </c>
      <c r="C16" s="1">
        <v>9</v>
      </c>
      <c r="D16" s="1">
        <v>0.41920000000000002</v>
      </c>
      <c r="E16" s="1">
        <v>0.4617</v>
      </c>
      <c r="F16" s="43">
        <f t="shared" si="1"/>
        <v>0.76671683026018456</v>
      </c>
      <c r="H16" s="56">
        <v>0.93799999999999994</v>
      </c>
      <c r="I16" s="56">
        <v>1.718</v>
      </c>
      <c r="J16" s="24">
        <v>0.219</v>
      </c>
      <c r="L16" s="56">
        <v>1.4379999999999999</v>
      </c>
      <c r="M16" s="56">
        <v>1.66</v>
      </c>
      <c r="N16" s="56">
        <f>55/64</f>
        <v>0.859375</v>
      </c>
    </row>
    <row r="17" spans="2:14" x14ac:dyDescent="0.35">
      <c r="B17" s="1">
        <v>1</v>
      </c>
      <c r="C17" s="1">
        <v>8</v>
      </c>
      <c r="D17" s="1">
        <v>0.55089999999999995</v>
      </c>
      <c r="E17" s="1">
        <v>0.60570000000000002</v>
      </c>
      <c r="F17" s="43">
        <f t="shared" si="1"/>
        <v>0.878180614820259</v>
      </c>
      <c r="H17" s="56">
        <v>1.0629999999999999</v>
      </c>
      <c r="I17" s="56">
        <v>1.968</v>
      </c>
      <c r="J17" s="24">
        <v>0.25</v>
      </c>
      <c r="L17" s="56">
        <v>1.625</v>
      </c>
      <c r="M17" s="56">
        <v>1.8759999999999999</v>
      </c>
      <c r="N17" s="56">
        <f>63/64</f>
        <v>0.984375</v>
      </c>
    </row>
    <row r="18" spans="2:14" x14ac:dyDescent="0.35">
      <c r="B18" s="1">
        <v>1.125</v>
      </c>
      <c r="C18" s="1">
        <v>8</v>
      </c>
      <c r="D18" s="1">
        <v>0.72760000000000002</v>
      </c>
      <c r="E18" s="1">
        <v>0.79049999999999998</v>
      </c>
      <c r="F18" s="43">
        <f t="shared" si="1"/>
        <v>1.0032426725937977</v>
      </c>
      <c r="H18" s="56">
        <v>1.1879999999999999</v>
      </c>
      <c r="I18" s="56">
        <v>2.1560000000000001</v>
      </c>
      <c r="J18" s="24">
        <v>0.25</v>
      </c>
      <c r="L18" s="56">
        <v>1.8120000000000001</v>
      </c>
      <c r="M18" s="56">
        <v>2.093</v>
      </c>
      <c r="N18" s="56">
        <f>1+7/64</f>
        <v>1.109375</v>
      </c>
    </row>
    <row r="19" spans="2:14" x14ac:dyDescent="0.35">
      <c r="B19" s="1">
        <v>1.25</v>
      </c>
      <c r="C19" s="1">
        <v>8</v>
      </c>
      <c r="D19" s="1">
        <v>0.92889999999999995</v>
      </c>
      <c r="E19" s="1">
        <v>0.99970000000000003</v>
      </c>
      <c r="F19" s="43">
        <f t="shared" si="1"/>
        <v>1.128209897524278</v>
      </c>
      <c r="H19" s="56">
        <v>1.3129999999999999</v>
      </c>
      <c r="I19" s="56">
        <v>2.375</v>
      </c>
      <c r="J19" s="24">
        <v>0.25</v>
      </c>
      <c r="L19" s="56">
        <v>2</v>
      </c>
      <c r="M19" s="56">
        <v>2.3090000000000002</v>
      </c>
      <c r="N19" s="56">
        <f>1+7/32</f>
        <v>1.21875</v>
      </c>
    </row>
    <row r="20" spans="2:14" x14ac:dyDescent="0.35">
      <c r="B20" s="1">
        <v>1.375</v>
      </c>
      <c r="C20" s="1">
        <v>8</v>
      </c>
      <c r="D20" s="1">
        <v>1.155</v>
      </c>
      <c r="E20" s="1">
        <v>1.234</v>
      </c>
      <c r="F20" s="43">
        <f t="shared" si="1"/>
        <v>1.2534662333717612</v>
      </c>
      <c r="H20" s="56">
        <v>1.4379999999999999</v>
      </c>
      <c r="I20" s="56">
        <v>2.593</v>
      </c>
      <c r="J20" s="24">
        <v>0.25</v>
      </c>
      <c r="L20" s="56">
        <v>2.1880000000000002</v>
      </c>
      <c r="M20" s="56">
        <v>2.5259999999999998</v>
      </c>
      <c r="N20" s="56">
        <f>1+11/32</f>
        <v>1.34375</v>
      </c>
    </row>
    <row r="21" spans="2:14" x14ac:dyDescent="0.35">
      <c r="B21" s="1">
        <v>1.5</v>
      </c>
      <c r="C21" s="1">
        <v>8</v>
      </c>
      <c r="D21" s="1">
        <v>1.405</v>
      </c>
      <c r="E21" s="1">
        <v>1.492</v>
      </c>
      <c r="F21" s="43">
        <f t="shared" si="1"/>
        <v>1.3782864001160509</v>
      </c>
      <c r="H21" s="56">
        <v>1.5629999999999999</v>
      </c>
      <c r="I21" s="56">
        <v>2.8119999999999998</v>
      </c>
      <c r="J21" s="24">
        <v>0.25</v>
      </c>
      <c r="L21" s="56">
        <v>2.375</v>
      </c>
      <c r="M21" s="56">
        <v>2.742</v>
      </c>
      <c r="N21" s="56">
        <f>1+15/32</f>
        <v>1.46875</v>
      </c>
    </row>
    <row r="22" spans="2:14" x14ac:dyDescent="0.35">
      <c r="B22" s="1">
        <v>1.625</v>
      </c>
      <c r="C22" s="1">
        <v>8</v>
      </c>
      <c r="D22" s="1">
        <v>1.68</v>
      </c>
      <c r="E22" s="1">
        <v>1.7749999999999999</v>
      </c>
      <c r="F22" s="43">
        <f t="shared" si="1"/>
        <v>1.5033297016639142</v>
      </c>
      <c r="H22" s="56">
        <v>1.6879999999999999</v>
      </c>
      <c r="I22" s="56">
        <v>3.0619999999999998</v>
      </c>
      <c r="J22" s="24">
        <v>0.25</v>
      </c>
      <c r="L22" s="56">
        <v>2.5619999999999998</v>
      </c>
      <c r="M22" s="56">
        <v>2.9590000000000001</v>
      </c>
      <c r="N22" s="56">
        <f>1+19/32</f>
        <v>1.59375</v>
      </c>
    </row>
    <row r="23" spans="2:14" x14ac:dyDescent="0.35">
      <c r="B23" s="1">
        <v>1.75</v>
      </c>
      <c r="C23" s="1">
        <v>8</v>
      </c>
      <c r="D23" s="1">
        <v>1.9790000000000001</v>
      </c>
      <c r="E23" s="1">
        <v>2.0819999999999999</v>
      </c>
      <c r="F23" s="43">
        <f t="shared" si="1"/>
        <v>1.6281537802488464</v>
      </c>
      <c r="H23" s="56">
        <v>1.8129999999999999</v>
      </c>
      <c r="I23" s="56">
        <v>3.25</v>
      </c>
      <c r="J23" s="24">
        <v>0.25</v>
      </c>
      <c r="L23" s="56">
        <v>2.75</v>
      </c>
      <c r="M23" s="56">
        <v>3.1749999999999998</v>
      </c>
      <c r="N23" s="56">
        <f>1+23/32</f>
        <v>1.71875</v>
      </c>
    </row>
    <row r="24" spans="2:14" x14ac:dyDescent="0.35">
      <c r="B24" s="1">
        <v>1.875</v>
      </c>
      <c r="C24" s="1">
        <v>8</v>
      </c>
      <c r="D24" s="1">
        <v>2.3029999999999999</v>
      </c>
      <c r="E24" s="1">
        <v>2.4140000000000001</v>
      </c>
      <c r="F24" s="43">
        <f t="shared" si="1"/>
        <v>1.7531686344988844</v>
      </c>
      <c r="H24" s="56">
        <v>1.9379999999999999</v>
      </c>
      <c r="I24" s="56">
        <v>3.4380000000000002</v>
      </c>
      <c r="J24" s="24">
        <v>0.25</v>
      </c>
      <c r="L24" s="56">
        <v>2.9380000000000002</v>
      </c>
      <c r="M24" s="56">
        <v>3.3919999999999999</v>
      </c>
      <c r="N24" s="56">
        <f>1+27/32</f>
        <v>1.84375</v>
      </c>
    </row>
    <row r="25" spans="2:14" x14ac:dyDescent="0.35">
      <c r="B25" s="1">
        <v>2</v>
      </c>
      <c r="C25" s="1">
        <v>8</v>
      </c>
      <c r="D25" s="1">
        <v>2.6520000000000001</v>
      </c>
      <c r="E25" s="1">
        <v>2.7709999999999999</v>
      </c>
      <c r="F25" s="43">
        <f t="shared" si="1"/>
        <v>1.8783361729097205</v>
      </c>
      <c r="H25" s="56">
        <v>2.125</v>
      </c>
      <c r="I25" s="56">
        <v>3.6880000000000002</v>
      </c>
      <c r="J25" s="24">
        <v>0.25</v>
      </c>
      <c r="L25" s="56">
        <v>3.125</v>
      </c>
      <c r="M25" s="56">
        <v>3.6080000000000001</v>
      </c>
      <c r="N25" s="56">
        <f>1+31/32</f>
        <v>1.96875</v>
      </c>
    </row>
    <row r="26" spans="2:14" x14ac:dyDescent="0.35">
      <c r="B26" s="1">
        <v>2.25</v>
      </c>
      <c r="C26" s="1">
        <v>8</v>
      </c>
      <c r="D26" s="1">
        <v>3.4220000000000002</v>
      </c>
      <c r="E26" s="1">
        <v>3.5569999999999999</v>
      </c>
      <c r="F26" s="43">
        <f t="shared" si="1"/>
        <v>2.1281243057262831</v>
      </c>
      <c r="H26" s="56">
        <v>2.375</v>
      </c>
      <c r="I26" s="56">
        <v>4.125</v>
      </c>
      <c r="J26" s="24">
        <v>0.25</v>
      </c>
      <c r="L26" s="56">
        <v>3.5</v>
      </c>
      <c r="M26" s="56">
        <v>4.0410000000000004</v>
      </c>
      <c r="N26" s="56">
        <f>2+13/64</f>
        <v>2.203125</v>
      </c>
    </row>
    <row r="27" spans="2:14" x14ac:dyDescent="0.35">
      <c r="B27" s="1">
        <v>2.5</v>
      </c>
      <c r="C27" s="1">
        <v>8</v>
      </c>
      <c r="D27" s="1">
        <v>4.2910000000000004</v>
      </c>
      <c r="E27" s="1">
        <v>4.4420000000000002</v>
      </c>
      <c r="F27" s="43">
        <f t="shared" si="1"/>
        <v>2.3781778860534368</v>
      </c>
      <c r="H27" s="56">
        <v>2.625</v>
      </c>
      <c r="I27" s="56">
        <v>4.5629999999999997</v>
      </c>
      <c r="J27" s="24">
        <v>0.25</v>
      </c>
      <c r="L27" s="56">
        <v>3.875</v>
      </c>
      <c r="M27" s="56">
        <v>4.4740000000000002</v>
      </c>
      <c r="N27" s="56">
        <f>2+29/64</f>
        <v>2.453125</v>
      </c>
    </row>
    <row r="28" spans="2:14" x14ac:dyDescent="0.35">
      <c r="B28" s="1">
        <v>2.75</v>
      </c>
      <c r="C28" s="1">
        <v>8</v>
      </c>
      <c r="D28" s="1">
        <v>5.258</v>
      </c>
      <c r="E28" s="1">
        <v>5.4249999999999998</v>
      </c>
      <c r="F28" s="43">
        <f t="shared" si="1"/>
        <v>2.6281789380078857</v>
      </c>
      <c r="H28" s="56">
        <v>2.875</v>
      </c>
      <c r="I28" s="56">
        <v>5</v>
      </c>
      <c r="J28" s="24">
        <v>0.25</v>
      </c>
      <c r="L28" s="56">
        <v>4.25</v>
      </c>
      <c r="M28" s="56">
        <v>4.907</v>
      </c>
      <c r="N28" s="56">
        <f>2+45/64</f>
        <v>2.703125</v>
      </c>
    </row>
    <row r="29" spans="2:14" x14ac:dyDescent="0.35">
      <c r="B29" s="1">
        <v>3</v>
      </c>
      <c r="C29" s="1">
        <v>8</v>
      </c>
      <c r="D29" s="1">
        <v>6.3239999999999998</v>
      </c>
      <c r="E29" s="1">
        <v>6.5060000000000002</v>
      </c>
      <c r="F29" s="43">
        <f t="shared" si="1"/>
        <v>2.8781411497782674</v>
      </c>
      <c r="H29" s="56">
        <v>3.125</v>
      </c>
      <c r="I29" s="56">
        <v>5.4379999999999997</v>
      </c>
      <c r="J29" s="24">
        <v>0.25</v>
      </c>
      <c r="L29" s="56">
        <v>4.625</v>
      </c>
      <c r="M29" s="56">
        <v>5.34</v>
      </c>
      <c r="N29" s="56">
        <f>2+61/64</f>
        <v>2.953125</v>
      </c>
    </row>
    <row r="30" spans="2:14" x14ac:dyDescent="0.35">
      <c r="B30" s="1">
        <v>3.25</v>
      </c>
      <c r="C30" s="1">
        <v>8</v>
      </c>
      <c r="D30" s="1">
        <v>7.4870000000000001</v>
      </c>
      <c r="E30" s="1">
        <v>7.6859999999999999</v>
      </c>
      <c r="F30" s="43">
        <f t="shared" si="1"/>
        <v>3.1282773439761473</v>
      </c>
      <c r="H30" s="56">
        <v>3.375</v>
      </c>
      <c r="I30" s="56">
        <v>5.875</v>
      </c>
      <c r="J30" s="24">
        <v>0.25</v>
      </c>
      <c r="L30" s="56">
        <v>5</v>
      </c>
      <c r="M30" s="56">
        <v>5.774</v>
      </c>
      <c r="N30" s="56">
        <f>3+3/16</f>
        <v>3.1875</v>
      </c>
    </row>
    <row r="31" spans="2:14" x14ac:dyDescent="0.35">
      <c r="B31" s="1">
        <v>3.5</v>
      </c>
      <c r="C31" s="1">
        <v>8</v>
      </c>
      <c r="D31" s="1">
        <v>8.7479999999999993</v>
      </c>
      <c r="E31" s="1">
        <v>8.9629999999999992</v>
      </c>
      <c r="F31" s="43">
        <f t="shared" si="1"/>
        <v>3.378171996725635</v>
      </c>
      <c r="H31" s="56">
        <v>3.625</v>
      </c>
      <c r="I31" s="56">
        <v>6.3129999999999997</v>
      </c>
      <c r="J31" s="24">
        <v>0.25</v>
      </c>
      <c r="L31" s="56">
        <v>5.375</v>
      </c>
      <c r="M31" s="56">
        <v>6.2069999999999999</v>
      </c>
      <c r="N31" s="56">
        <f>3+7/16</f>
        <v>3.4375</v>
      </c>
    </row>
    <row r="32" spans="2:14" x14ac:dyDescent="0.35">
      <c r="B32" s="1">
        <v>3.75</v>
      </c>
      <c r="C32" s="1">
        <v>8</v>
      </c>
      <c r="D32" s="1">
        <v>10.11</v>
      </c>
      <c r="E32" s="1">
        <v>10.34</v>
      </c>
      <c r="F32" s="43">
        <f t="shared" si="1"/>
        <v>3.6284014238451596</v>
      </c>
      <c r="H32" s="56">
        <v>3.875</v>
      </c>
      <c r="I32" s="56">
        <v>6.8129999999999997</v>
      </c>
      <c r="J32" s="24">
        <v>0.25</v>
      </c>
      <c r="L32" s="56">
        <v>5.75</v>
      </c>
      <c r="M32" s="56">
        <v>6.64</v>
      </c>
      <c r="N32" s="56">
        <f>3+11/16</f>
        <v>3.6875</v>
      </c>
    </row>
    <row r="33" spans="2:14" x14ac:dyDescent="0.35">
      <c r="B33" s="1">
        <v>4</v>
      </c>
      <c r="C33" s="1">
        <v>8</v>
      </c>
      <c r="D33" s="1">
        <v>11.57</v>
      </c>
      <c r="E33" s="1">
        <v>11.81</v>
      </c>
      <c r="F33" s="43">
        <f t="shared" si="1"/>
        <v>3.8777518001185007</v>
      </c>
      <c r="H33" s="56">
        <v>4.125</v>
      </c>
      <c r="I33" s="56">
        <v>7.1879999999999997</v>
      </c>
      <c r="J33" s="24">
        <v>0.25</v>
      </c>
      <c r="L33" s="56">
        <v>6.125</v>
      </c>
      <c r="M33" s="56">
        <v>7.0730000000000004</v>
      </c>
      <c r="N33" s="56">
        <f>3+15/16</f>
        <v>3.9375</v>
      </c>
    </row>
    <row r="36" spans="2:14" x14ac:dyDescent="0.35">
      <c r="B36" s="39" t="s">
        <v>307</v>
      </c>
      <c r="D36" s="39" t="s">
        <v>310</v>
      </c>
      <c r="E36" s="39" t="s">
        <v>313</v>
      </c>
      <c r="F36" s="40" t="s">
        <v>307</v>
      </c>
    </row>
    <row r="37" spans="2:14" x14ac:dyDescent="0.35">
      <c r="B37" s="39" t="s">
        <v>308</v>
      </c>
      <c r="D37" s="39" t="s">
        <v>311</v>
      </c>
      <c r="E37" s="39" t="s">
        <v>311</v>
      </c>
      <c r="F37" s="40" t="s">
        <v>319</v>
      </c>
    </row>
    <row r="38" spans="2:14" x14ac:dyDescent="0.35">
      <c r="B38" s="41" t="s">
        <v>309</v>
      </c>
      <c r="D38" s="41" t="s">
        <v>312</v>
      </c>
      <c r="E38" s="41" t="s">
        <v>312</v>
      </c>
      <c r="F38" s="41" t="s">
        <v>321</v>
      </c>
    </row>
    <row r="39" spans="2:14" x14ac:dyDescent="0.35">
      <c r="B39" s="1" t="s">
        <v>286</v>
      </c>
      <c r="D39" s="1">
        <v>102.1</v>
      </c>
      <c r="E39" s="1">
        <v>115.4</v>
      </c>
      <c r="F39" s="43">
        <f>SQRT(4*E39/PI())</f>
        <v>12.121544598871788</v>
      </c>
    </row>
    <row r="40" spans="2:14" x14ac:dyDescent="0.35">
      <c r="B40" s="1" t="s">
        <v>287</v>
      </c>
      <c r="D40" s="1">
        <v>141</v>
      </c>
      <c r="E40" s="1">
        <v>156.69999999999999</v>
      </c>
      <c r="F40" s="43">
        <f t="shared" ref="F40:F59" si="2">SQRT(4*E40/PI())</f>
        <v>14.125035810928056</v>
      </c>
    </row>
    <row r="41" spans="2:14" x14ac:dyDescent="0.35">
      <c r="B41" s="1" t="s">
        <v>288</v>
      </c>
      <c r="D41" s="1">
        <v>220.4</v>
      </c>
      <c r="E41" s="1">
        <v>244.8</v>
      </c>
      <c r="F41" s="43">
        <f t="shared" si="2"/>
        <v>17.654717232263106</v>
      </c>
    </row>
    <row r="42" spans="2:14" x14ac:dyDescent="0.35">
      <c r="B42" s="1" t="s">
        <v>289</v>
      </c>
      <c r="D42" s="1">
        <v>317.3</v>
      </c>
      <c r="E42" s="1">
        <v>352.5</v>
      </c>
      <c r="F42" s="43">
        <f t="shared" si="2"/>
        <v>21.185300080932176</v>
      </c>
    </row>
    <row r="43" spans="2:14" x14ac:dyDescent="0.35">
      <c r="B43" s="1" t="s">
        <v>290</v>
      </c>
      <c r="D43" s="1">
        <v>419.1</v>
      </c>
      <c r="E43" s="1">
        <v>459.4</v>
      </c>
      <c r="F43" s="43">
        <f t="shared" si="2"/>
        <v>24.185248538134434</v>
      </c>
    </row>
    <row r="44" spans="2:14" x14ac:dyDescent="0.35">
      <c r="B44" s="1" t="s">
        <v>291</v>
      </c>
      <c r="D44" s="1">
        <v>535</v>
      </c>
      <c r="E44" s="1">
        <v>580.4</v>
      </c>
      <c r="F44" s="43">
        <f t="shared" si="2"/>
        <v>27.184337986500395</v>
      </c>
    </row>
    <row r="45" spans="2:14" x14ac:dyDescent="0.35">
      <c r="B45" s="1" t="s">
        <v>292</v>
      </c>
      <c r="D45" s="1">
        <v>665.1</v>
      </c>
      <c r="E45" s="1">
        <v>715.6</v>
      </c>
      <c r="F45" s="43">
        <f t="shared" si="2"/>
        <v>30.18493362941987</v>
      </c>
    </row>
    <row r="46" spans="2:14" x14ac:dyDescent="0.35">
      <c r="B46" s="1" t="s">
        <v>293</v>
      </c>
      <c r="D46" s="1">
        <v>809.3</v>
      </c>
      <c r="E46" s="1">
        <v>864.9</v>
      </c>
      <c r="F46" s="43">
        <f t="shared" si="2"/>
        <v>33.184708560441543</v>
      </c>
    </row>
    <row r="47" spans="2:14" x14ac:dyDescent="0.35">
      <c r="B47" s="1" t="s">
        <v>294</v>
      </c>
      <c r="D47" s="1">
        <v>976.6</v>
      </c>
      <c r="E47" s="1">
        <v>1028</v>
      </c>
      <c r="F47" s="43">
        <f t="shared" si="2"/>
        <v>36.178588308386871</v>
      </c>
    </row>
    <row r="48" spans="2:14" x14ac:dyDescent="0.35">
      <c r="B48" s="1" t="s">
        <v>295</v>
      </c>
      <c r="D48" s="1">
        <v>1140</v>
      </c>
      <c r="E48" s="1">
        <v>1206</v>
      </c>
      <c r="F48" s="43">
        <f t="shared" si="2"/>
        <v>39.185799608411799</v>
      </c>
    </row>
    <row r="49" spans="2:6" x14ac:dyDescent="0.35">
      <c r="B49" s="1" t="s">
        <v>296</v>
      </c>
      <c r="D49" s="1">
        <v>1327</v>
      </c>
      <c r="E49" s="1">
        <v>1398</v>
      </c>
      <c r="F49" s="43">
        <f t="shared" si="2"/>
        <v>42.189914476563679</v>
      </c>
    </row>
    <row r="50" spans="2:6" x14ac:dyDescent="0.35">
      <c r="B50" s="1" t="s">
        <v>297</v>
      </c>
      <c r="D50" s="1">
        <v>1527</v>
      </c>
      <c r="E50" s="1">
        <v>1604</v>
      </c>
      <c r="F50" s="43">
        <f t="shared" si="2"/>
        <v>45.191550424334871</v>
      </c>
    </row>
    <row r="51" spans="2:6" x14ac:dyDescent="0.35">
      <c r="B51" s="1" t="s">
        <v>298</v>
      </c>
      <c r="D51" s="1">
        <v>1817</v>
      </c>
      <c r="E51" s="1">
        <v>1900</v>
      </c>
      <c r="F51" s="43">
        <f t="shared" si="2"/>
        <v>49.184907593659347</v>
      </c>
    </row>
    <row r="52" spans="2:6" x14ac:dyDescent="0.35">
      <c r="B52" s="1" t="s">
        <v>299</v>
      </c>
      <c r="D52" s="1">
        <v>2132</v>
      </c>
      <c r="E52" s="1">
        <v>2222</v>
      </c>
      <c r="F52" s="43">
        <f t="shared" si="2"/>
        <v>53.189644371827974</v>
      </c>
    </row>
    <row r="53" spans="2:6" x14ac:dyDescent="0.35">
      <c r="B53" s="1" t="s">
        <v>300</v>
      </c>
      <c r="D53" s="1">
        <v>2837</v>
      </c>
      <c r="E53" s="1">
        <v>2940</v>
      </c>
      <c r="F53" s="43">
        <f t="shared" si="2"/>
        <v>61.182712113156427</v>
      </c>
    </row>
    <row r="54" spans="2:6" x14ac:dyDescent="0.35">
      <c r="B54" s="1" t="s">
        <v>301</v>
      </c>
      <c r="D54" s="1">
        <v>3432</v>
      </c>
      <c r="E54" s="1">
        <v>3545</v>
      </c>
      <c r="F54" s="43">
        <f t="shared" si="2"/>
        <v>67.183585689408929</v>
      </c>
    </row>
    <row r="55" spans="2:6" x14ac:dyDescent="0.35">
      <c r="B55" s="1" t="s">
        <v>302</v>
      </c>
      <c r="D55" s="1">
        <v>4083</v>
      </c>
      <c r="E55" s="1">
        <v>4207</v>
      </c>
      <c r="F55" s="43">
        <f t="shared" si="2"/>
        <v>73.188241983947322</v>
      </c>
    </row>
    <row r="56" spans="2:6" x14ac:dyDescent="0.35">
      <c r="B56" s="1" t="s">
        <v>303</v>
      </c>
      <c r="D56" s="1">
        <v>4791</v>
      </c>
      <c r="E56" s="1">
        <v>4925</v>
      </c>
      <c r="F56" s="43">
        <f t="shared" si="2"/>
        <v>79.187781619519285</v>
      </c>
    </row>
    <row r="57" spans="2:6" x14ac:dyDescent="0.35">
      <c r="B57" s="1" t="s">
        <v>304</v>
      </c>
      <c r="D57" s="1">
        <v>5822</v>
      </c>
      <c r="E57" s="1">
        <v>5970</v>
      </c>
      <c r="F57" s="43">
        <f t="shared" si="2"/>
        <v>87.185090939156112</v>
      </c>
    </row>
    <row r="58" spans="2:6" x14ac:dyDescent="0.35">
      <c r="B58" s="1" t="s">
        <v>305</v>
      </c>
      <c r="D58" s="1">
        <v>6518</v>
      </c>
      <c r="E58" s="1">
        <v>6674</v>
      </c>
      <c r="F58" s="43">
        <f t="shared" si="2"/>
        <v>92.182431740340178</v>
      </c>
    </row>
    <row r="59" spans="2:6" x14ac:dyDescent="0.35">
      <c r="B59" s="1" t="s">
        <v>306</v>
      </c>
      <c r="D59" s="1">
        <v>7253</v>
      </c>
      <c r="E59" s="1">
        <v>7418</v>
      </c>
      <c r="F59" s="43">
        <f t="shared" si="2"/>
        <v>97.184828768925854</v>
      </c>
    </row>
    <row r="62" spans="2:6" x14ac:dyDescent="0.35">
      <c r="B62" t="s">
        <v>417</v>
      </c>
    </row>
    <row r="63" spans="2:6" x14ac:dyDescent="0.35">
      <c r="B63" t="s">
        <v>416</v>
      </c>
    </row>
    <row r="64" spans="2:6" x14ac:dyDescent="0.35">
      <c r="B64" t="s">
        <v>415</v>
      </c>
    </row>
    <row r="66" spans="2:2" x14ac:dyDescent="0.35">
      <c r="B66" t="s">
        <v>405</v>
      </c>
    </row>
    <row r="67" spans="2:2" ht="15.5" x14ac:dyDescent="0.35">
      <c r="B67" s="57" t="s">
        <v>406</v>
      </c>
    </row>
    <row r="68" spans="2:2" x14ac:dyDescent="0.35">
      <c r="B68" t="s">
        <v>407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63"/>
  <sheetViews>
    <sheetView workbookViewId="0">
      <selection activeCell="D1" sqref="D1:N5"/>
    </sheetView>
  </sheetViews>
  <sheetFormatPr defaultRowHeight="14.5" x14ac:dyDescent="0.35"/>
  <cols>
    <col min="1" max="1" width="11" bestFit="1" customWidth="1"/>
    <col min="2" max="2" width="9.54296875" bestFit="1" customWidth="1"/>
    <col min="3" max="3" width="9.54296875" customWidth="1"/>
  </cols>
  <sheetData>
    <row r="1" spans="1:41" x14ac:dyDescent="0.35">
      <c r="A1" s="1" t="s">
        <v>339</v>
      </c>
      <c r="B1" t="s">
        <v>340</v>
      </c>
      <c r="C1" t="s">
        <v>308</v>
      </c>
      <c r="D1" s="1" t="s">
        <v>275</v>
      </c>
      <c r="E1" s="1" t="s">
        <v>277</v>
      </c>
      <c r="F1" s="1" t="s">
        <v>341</v>
      </c>
      <c r="G1" s="1" t="s">
        <v>342</v>
      </c>
      <c r="H1" s="1" t="s">
        <v>343</v>
      </c>
      <c r="I1" s="1" t="s">
        <v>342</v>
      </c>
      <c r="J1" s="44" t="s">
        <v>344</v>
      </c>
      <c r="K1" s="1" t="s">
        <v>342</v>
      </c>
      <c r="L1" s="1" t="s">
        <v>345</v>
      </c>
      <c r="M1" s="1" t="s">
        <v>342</v>
      </c>
      <c r="N1" s="1" t="s">
        <v>346</v>
      </c>
      <c r="O1" s="1" t="s">
        <v>342</v>
      </c>
      <c r="P1" s="1" t="s">
        <v>347</v>
      </c>
      <c r="Q1" s="1" t="s">
        <v>342</v>
      </c>
      <c r="R1" s="1" t="s">
        <v>348</v>
      </c>
      <c r="S1" s="1" t="s">
        <v>342</v>
      </c>
      <c r="T1" s="1" t="s">
        <v>349</v>
      </c>
      <c r="U1" s="1" t="s">
        <v>342</v>
      </c>
      <c r="V1" s="1" t="s">
        <v>350</v>
      </c>
      <c r="W1" s="1" t="s">
        <v>342</v>
      </c>
      <c r="X1" s="1" t="s">
        <v>351</v>
      </c>
      <c r="Y1" s="1" t="s">
        <v>342</v>
      </c>
      <c r="Z1" s="44" t="s">
        <v>352</v>
      </c>
      <c r="AA1" s="1" t="s">
        <v>342</v>
      </c>
      <c r="AB1" s="44" t="s">
        <v>353</v>
      </c>
      <c r="AC1" s="1" t="s">
        <v>342</v>
      </c>
      <c r="AD1" s="1" t="s">
        <v>354</v>
      </c>
      <c r="AE1" s="1" t="s">
        <v>342</v>
      </c>
      <c r="AF1" s="1" t="s">
        <v>355</v>
      </c>
      <c r="AG1" s="1" t="s">
        <v>342</v>
      </c>
      <c r="AH1" s="1" t="s">
        <v>356</v>
      </c>
      <c r="AI1" s="1" t="s">
        <v>342</v>
      </c>
      <c r="AJ1" s="1" t="s">
        <v>357</v>
      </c>
      <c r="AK1" s="1" t="s">
        <v>342</v>
      </c>
      <c r="AL1" s="1" t="s">
        <v>358</v>
      </c>
      <c r="AM1" s="1" t="s">
        <v>342</v>
      </c>
      <c r="AN1" s="1" t="s">
        <v>359</v>
      </c>
      <c r="AO1" s="1" t="s">
        <v>342</v>
      </c>
    </row>
    <row r="2" spans="1:41" x14ac:dyDescent="0.35">
      <c r="A2" s="28" t="s">
        <v>341</v>
      </c>
      <c r="B2" s="1">
        <v>2</v>
      </c>
      <c r="C2" s="1"/>
      <c r="D2">
        <v>0.125</v>
      </c>
      <c r="E2" s="45">
        <v>0.40500000000000003</v>
      </c>
      <c r="F2" s="28" t="s">
        <v>360</v>
      </c>
      <c r="G2" s="24" t="s">
        <v>361</v>
      </c>
      <c r="H2" s="45">
        <v>4.9000000000000002E-2</v>
      </c>
      <c r="I2" s="24">
        <v>0.30700000000000005</v>
      </c>
      <c r="J2" s="28" t="s">
        <v>360</v>
      </c>
      <c r="K2" s="24" t="s">
        <v>361</v>
      </c>
      <c r="L2" s="46">
        <v>4.9000000000000002E-2</v>
      </c>
      <c r="M2" s="24">
        <v>0.30700000000000005</v>
      </c>
      <c r="N2" s="46" t="s">
        <v>360</v>
      </c>
      <c r="O2" s="24" t="s">
        <v>361</v>
      </c>
      <c r="P2" s="46" t="s">
        <v>360</v>
      </c>
      <c r="Q2" s="24" t="s">
        <v>361</v>
      </c>
      <c r="R2" s="45">
        <v>6.8000000000000005E-2</v>
      </c>
      <c r="S2" s="24">
        <v>0.26900000000000002</v>
      </c>
      <c r="T2" s="45">
        <v>6.8000000000000005E-2</v>
      </c>
      <c r="U2" s="24">
        <v>0.26900000000000002</v>
      </c>
      <c r="V2" s="45">
        <v>6.8000000000000005E-2</v>
      </c>
      <c r="W2" s="24">
        <v>0.26900000000000002</v>
      </c>
      <c r="X2" s="46" t="s">
        <v>360</v>
      </c>
      <c r="Y2" s="24" t="s">
        <v>361</v>
      </c>
      <c r="Z2" s="45">
        <v>9.5000000000000001E-2</v>
      </c>
      <c r="AA2" s="24">
        <v>0.215</v>
      </c>
      <c r="AB2" s="45">
        <v>9.5000000000000001E-2</v>
      </c>
      <c r="AC2" s="24">
        <v>0.215</v>
      </c>
      <c r="AD2" s="45">
        <v>9.5000000000000001E-2</v>
      </c>
      <c r="AE2" s="24">
        <v>0.215</v>
      </c>
      <c r="AF2" s="28" t="s">
        <v>360</v>
      </c>
      <c r="AG2" s="24" t="s">
        <v>361</v>
      </c>
      <c r="AH2" s="28" t="s">
        <v>360</v>
      </c>
      <c r="AI2" s="24" t="s">
        <v>361</v>
      </c>
      <c r="AJ2" s="28" t="s">
        <v>360</v>
      </c>
      <c r="AK2" s="24" t="s">
        <v>361</v>
      </c>
      <c r="AL2" s="28" t="s">
        <v>360</v>
      </c>
      <c r="AM2" s="24" t="s">
        <v>361</v>
      </c>
      <c r="AN2" s="28" t="s">
        <v>360</v>
      </c>
      <c r="AO2" s="24" t="s">
        <v>361</v>
      </c>
    </row>
    <row r="3" spans="1:41" x14ac:dyDescent="0.35">
      <c r="A3" s="28" t="s">
        <v>343</v>
      </c>
      <c r="B3" s="1">
        <v>4</v>
      </c>
      <c r="C3" s="1"/>
      <c r="D3">
        <v>0.25</v>
      </c>
      <c r="E3" s="45">
        <v>0.54</v>
      </c>
      <c r="F3" s="28" t="s">
        <v>360</v>
      </c>
      <c r="G3" s="24" t="s">
        <v>361</v>
      </c>
      <c r="H3" s="45">
        <v>6.5000000000000002E-2</v>
      </c>
      <c r="I3" s="24">
        <v>0.41</v>
      </c>
      <c r="J3" s="28" t="s">
        <v>360</v>
      </c>
      <c r="K3" s="24" t="s">
        <v>361</v>
      </c>
      <c r="L3" s="46">
        <v>6.5000000000000002E-2</v>
      </c>
      <c r="M3" s="24">
        <v>0.41</v>
      </c>
      <c r="N3" s="46" t="s">
        <v>360</v>
      </c>
      <c r="O3" s="24" t="s">
        <v>361</v>
      </c>
      <c r="P3" s="46" t="s">
        <v>360</v>
      </c>
      <c r="Q3" s="24" t="s">
        <v>361</v>
      </c>
      <c r="R3" s="45">
        <v>8.7999999999999995E-2</v>
      </c>
      <c r="S3" s="24">
        <v>0.36400000000000005</v>
      </c>
      <c r="T3" s="45">
        <v>8.7999999999999995E-2</v>
      </c>
      <c r="U3" s="24">
        <v>0.36400000000000005</v>
      </c>
      <c r="V3" s="45">
        <v>8.7999999999999995E-2</v>
      </c>
      <c r="W3" s="24">
        <v>0.36400000000000005</v>
      </c>
      <c r="X3" s="46" t="s">
        <v>360</v>
      </c>
      <c r="Y3" s="24" t="s">
        <v>361</v>
      </c>
      <c r="Z3" s="45">
        <v>0.11899999999999999</v>
      </c>
      <c r="AA3" s="24">
        <v>0.30200000000000005</v>
      </c>
      <c r="AB3" s="45">
        <v>0.11899999999999999</v>
      </c>
      <c r="AC3" s="24">
        <v>0.30200000000000005</v>
      </c>
      <c r="AD3" s="45">
        <v>0.11899999999999999</v>
      </c>
      <c r="AE3" s="24">
        <v>0.30200000000000005</v>
      </c>
      <c r="AF3" s="28" t="s">
        <v>360</v>
      </c>
      <c r="AG3" s="24" t="s">
        <v>361</v>
      </c>
      <c r="AH3" s="28" t="s">
        <v>360</v>
      </c>
      <c r="AI3" s="24" t="s">
        <v>361</v>
      </c>
      <c r="AJ3" s="28" t="s">
        <v>360</v>
      </c>
      <c r="AK3" s="24" t="s">
        <v>361</v>
      </c>
      <c r="AL3" s="28" t="s">
        <v>360</v>
      </c>
      <c r="AM3" s="24" t="s">
        <v>361</v>
      </c>
      <c r="AN3" s="28" t="s">
        <v>360</v>
      </c>
      <c r="AO3" s="24" t="s">
        <v>361</v>
      </c>
    </row>
    <row r="4" spans="1:41" x14ac:dyDescent="0.35">
      <c r="A4" s="28" t="s">
        <v>344</v>
      </c>
      <c r="B4" s="47">
        <v>6</v>
      </c>
      <c r="C4" s="48"/>
      <c r="D4">
        <v>0.375</v>
      </c>
      <c r="E4" s="45">
        <v>0.67500000000000004</v>
      </c>
      <c r="F4" s="28" t="s">
        <v>360</v>
      </c>
      <c r="G4" s="24" t="s">
        <v>361</v>
      </c>
      <c r="H4" s="45">
        <v>6.5000000000000002E-2</v>
      </c>
      <c r="I4" s="24">
        <v>0.54500000000000004</v>
      </c>
      <c r="J4" s="28" t="s">
        <v>360</v>
      </c>
      <c r="K4" s="24" t="s">
        <v>361</v>
      </c>
      <c r="L4" s="46">
        <v>6.5000000000000002E-2</v>
      </c>
      <c r="M4" s="24">
        <v>0.54500000000000004</v>
      </c>
      <c r="N4" s="46" t="s">
        <v>360</v>
      </c>
      <c r="O4" s="24" t="s">
        <v>361</v>
      </c>
      <c r="P4" s="46" t="s">
        <v>360</v>
      </c>
      <c r="Q4" s="24" t="s">
        <v>361</v>
      </c>
      <c r="R4" s="45">
        <v>9.0999999999999998E-2</v>
      </c>
      <c r="S4" s="24">
        <v>0.49300000000000005</v>
      </c>
      <c r="T4" s="45">
        <v>9.0999999999999998E-2</v>
      </c>
      <c r="U4" s="24">
        <v>0.49300000000000005</v>
      </c>
      <c r="V4" s="45">
        <v>9.0999999999999998E-2</v>
      </c>
      <c r="W4" s="24">
        <v>0.49300000000000005</v>
      </c>
      <c r="X4" s="46" t="s">
        <v>360</v>
      </c>
      <c r="Y4" s="24" t="s">
        <v>361</v>
      </c>
      <c r="Z4" s="45">
        <v>0.126</v>
      </c>
      <c r="AA4" s="24">
        <v>0.42300000000000004</v>
      </c>
      <c r="AB4" s="45">
        <v>0.126</v>
      </c>
      <c r="AC4" s="24">
        <v>0.42300000000000004</v>
      </c>
      <c r="AD4" s="45">
        <v>0.126</v>
      </c>
      <c r="AE4" s="24">
        <v>0.42300000000000004</v>
      </c>
      <c r="AF4" s="28" t="s">
        <v>360</v>
      </c>
      <c r="AG4" s="24" t="s">
        <v>361</v>
      </c>
      <c r="AH4" s="28" t="s">
        <v>360</v>
      </c>
      <c r="AI4" s="24" t="s">
        <v>361</v>
      </c>
      <c r="AJ4" s="28" t="s">
        <v>360</v>
      </c>
      <c r="AK4" s="24" t="s">
        <v>361</v>
      </c>
      <c r="AL4" s="28" t="s">
        <v>360</v>
      </c>
      <c r="AM4" s="24" t="s">
        <v>361</v>
      </c>
      <c r="AN4" s="28" t="s">
        <v>360</v>
      </c>
      <c r="AO4" s="24" t="s">
        <v>361</v>
      </c>
    </row>
    <row r="5" spans="1:41" x14ac:dyDescent="0.35">
      <c r="A5" s="28" t="s">
        <v>345</v>
      </c>
      <c r="B5" s="1">
        <v>8</v>
      </c>
      <c r="C5" s="1"/>
      <c r="D5">
        <v>0.5</v>
      </c>
      <c r="E5" s="45">
        <v>0.84</v>
      </c>
      <c r="F5" s="44">
        <v>6.5000000000000002E-2</v>
      </c>
      <c r="G5" s="24">
        <v>0.71</v>
      </c>
      <c r="H5" s="45">
        <v>8.3000000000000004E-2</v>
      </c>
      <c r="I5" s="24">
        <v>0.67399999999999993</v>
      </c>
      <c r="J5" s="45">
        <v>6.5000000000000002E-2</v>
      </c>
      <c r="K5" s="24">
        <v>0.71</v>
      </c>
      <c r="L5" s="46">
        <v>8.3000000000000004E-2</v>
      </c>
      <c r="M5" s="24">
        <v>0.67399999999999993</v>
      </c>
      <c r="N5" s="46" t="s">
        <v>360</v>
      </c>
      <c r="O5" s="24" t="s">
        <v>361</v>
      </c>
      <c r="P5" s="46" t="s">
        <v>360</v>
      </c>
      <c r="Q5" s="24" t="s">
        <v>361</v>
      </c>
      <c r="R5" s="45">
        <v>0.109</v>
      </c>
      <c r="S5" s="24">
        <v>0.622</v>
      </c>
      <c r="T5" s="45">
        <v>0.109</v>
      </c>
      <c r="U5" s="24">
        <v>0.622</v>
      </c>
      <c r="V5" s="45">
        <v>0.109</v>
      </c>
      <c r="W5" s="24">
        <v>0.622</v>
      </c>
      <c r="X5" s="46" t="s">
        <v>360</v>
      </c>
      <c r="Y5" s="24" t="s">
        <v>361</v>
      </c>
      <c r="Z5" s="45">
        <v>0.14699999999999999</v>
      </c>
      <c r="AA5" s="24">
        <v>0.54600000000000004</v>
      </c>
      <c r="AB5" s="45">
        <v>0.14699999999999999</v>
      </c>
      <c r="AC5" s="24">
        <v>0.54600000000000004</v>
      </c>
      <c r="AD5" s="45">
        <v>0.14699999999999999</v>
      </c>
      <c r="AE5" s="24">
        <v>0.54600000000000004</v>
      </c>
      <c r="AF5" s="28" t="s">
        <v>360</v>
      </c>
      <c r="AG5" s="24" t="s">
        <v>361</v>
      </c>
      <c r="AH5" s="28" t="s">
        <v>360</v>
      </c>
      <c r="AI5" s="24" t="s">
        <v>361</v>
      </c>
      <c r="AJ5" s="28" t="s">
        <v>360</v>
      </c>
      <c r="AK5" s="24" t="s">
        <v>361</v>
      </c>
      <c r="AL5" s="45">
        <v>0.188</v>
      </c>
      <c r="AM5" s="24">
        <v>0.46399999999999997</v>
      </c>
      <c r="AN5" s="45">
        <v>0.29399999999999998</v>
      </c>
      <c r="AO5" s="24">
        <v>0.252</v>
      </c>
    </row>
    <row r="6" spans="1:41" x14ac:dyDescent="0.35">
      <c r="A6" s="28" t="s">
        <v>346</v>
      </c>
      <c r="B6" s="1">
        <v>10</v>
      </c>
      <c r="C6" s="1"/>
      <c r="D6">
        <v>0.75</v>
      </c>
      <c r="E6" s="45">
        <v>1.05</v>
      </c>
      <c r="F6" s="44">
        <v>6.5000000000000002E-2</v>
      </c>
      <c r="G6" s="24">
        <v>0.92</v>
      </c>
      <c r="H6" s="45">
        <v>8.3000000000000004E-2</v>
      </c>
      <c r="I6" s="24">
        <v>0.88400000000000001</v>
      </c>
      <c r="J6" s="45">
        <v>6.5000000000000002E-2</v>
      </c>
      <c r="K6" s="24">
        <v>0.92</v>
      </c>
      <c r="L6" s="46">
        <v>8.3000000000000004E-2</v>
      </c>
      <c r="M6" s="24">
        <v>0.88400000000000001</v>
      </c>
      <c r="N6" s="46" t="s">
        <v>360</v>
      </c>
      <c r="O6" s="24" t="s">
        <v>361</v>
      </c>
      <c r="P6" s="46" t="s">
        <v>360</v>
      </c>
      <c r="Q6" s="24" t="s">
        <v>361</v>
      </c>
      <c r="R6" s="45">
        <v>0.113</v>
      </c>
      <c r="S6" s="24">
        <v>0.82400000000000007</v>
      </c>
      <c r="T6" s="45">
        <v>0.113</v>
      </c>
      <c r="U6" s="24">
        <v>0.82400000000000007</v>
      </c>
      <c r="V6" s="45">
        <v>0.113</v>
      </c>
      <c r="W6" s="24">
        <v>0.82400000000000007</v>
      </c>
      <c r="X6" s="46" t="s">
        <v>360</v>
      </c>
      <c r="Y6" s="24" t="s">
        <v>361</v>
      </c>
      <c r="Z6" s="45">
        <v>0.154</v>
      </c>
      <c r="AA6" s="24">
        <v>0.74199999999999999</v>
      </c>
      <c r="AB6" s="45">
        <v>0.154</v>
      </c>
      <c r="AC6" s="24">
        <v>0.74199999999999999</v>
      </c>
      <c r="AD6" s="45">
        <v>0.154</v>
      </c>
      <c r="AE6" s="24">
        <v>0.74199999999999999</v>
      </c>
      <c r="AF6" s="28" t="s">
        <v>360</v>
      </c>
      <c r="AG6" s="24" t="s">
        <v>361</v>
      </c>
      <c r="AH6" s="28" t="s">
        <v>360</v>
      </c>
      <c r="AI6" s="24" t="s">
        <v>361</v>
      </c>
      <c r="AJ6" s="28" t="s">
        <v>360</v>
      </c>
      <c r="AK6" s="24" t="s">
        <v>361</v>
      </c>
      <c r="AL6" s="45">
        <v>0.219</v>
      </c>
      <c r="AM6" s="24">
        <v>0.6120000000000001</v>
      </c>
      <c r="AN6" s="45">
        <v>0.308</v>
      </c>
      <c r="AO6" s="24">
        <v>0.43400000000000005</v>
      </c>
    </row>
    <row r="7" spans="1:41" x14ac:dyDescent="0.35">
      <c r="A7" s="28" t="s">
        <v>347</v>
      </c>
      <c r="B7" s="1">
        <v>12</v>
      </c>
      <c r="C7" s="1"/>
      <c r="D7">
        <v>1</v>
      </c>
      <c r="E7" s="45">
        <v>1.3149999999999999</v>
      </c>
      <c r="F7" s="44">
        <v>6.5000000000000002E-2</v>
      </c>
      <c r="G7" s="24">
        <v>1.1850000000000001</v>
      </c>
      <c r="H7" s="45">
        <v>0.109</v>
      </c>
      <c r="I7" s="24">
        <v>1.097</v>
      </c>
      <c r="J7" s="45">
        <v>6.5000000000000002E-2</v>
      </c>
      <c r="K7" s="24">
        <v>1.1850000000000001</v>
      </c>
      <c r="L7" s="46">
        <v>0.109</v>
      </c>
      <c r="M7" s="24">
        <v>1.097</v>
      </c>
      <c r="N7" s="46" t="s">
        <v>360</v>
      </c>
      <c r="O7" s="24" t="s">
        <v>361</v>
      </c>
      <c r="P7" s="46" t="s">
        <v>360</v>
      </c>
      <c r="Q7" s="24" t="s">
        <v>361</v>
      </c>
      <c r="R7" s="45">
        <v>0.13300000000000001</v>
      </c>
      <c r="S7" s="24">
        <v>1.0489999999999999</v>
      </c>
      <c r="T7" s="45">
        <v>0.13300000000000001</v>
      </c>
      <c r="U7" s="24">
        <v>1.0489999999999999</v>
      </c>
      <c r="V7" s="45">
        <v>0.13300000000000001</v>
      </c>
      <c r="W7" s="24">
        <v>1.0489999999999999</v>
      </c>
      <c r="X7" s="46" t="s">
        <v>360</v>
      </c>
      <c r="Y7" s="24" t="s">
        <v>361</v>
      </c>
      <c r="Z7" s="45">
        <v>0.17899999999999999</v>
      </c>
      <c r="AA7" s="24">
        <v>0.95699999999999996</v>
      </c>
      <c r="AB7" s="45">
        <v>0.17899999999999999</v>
      </c>
      <c r="AC7" s="24">
        <v>0.95699999999999996</v>
      </c>
      <c r="AD7" s="45">
        <v>0.17899999999999999</v>
      </c>
      <c r="AE7" s="24">
        <v>0.95699999999999996</v>
      </c>
      <c r="AF7" s="28" t="s">
        <v>360</v>
      </c>
      <c r="AG7" s="24" t="s">
        <v>361</v>
      </c>
      <c r="AH7" s="28" t="s">
        <v>360</v>
      </c>
      <c r="AI7" s="24" t="s">
        <v>361</v>
      </c>
      <c r="AJ7" s="28" t="s">
        <v>360</v>
      </c>
      <c r="AK7" s="24" t="s">
        <v>361</v>
      </c>
      <c r="AL7" s="45">
        <v>0.25</v>
      </c>
      <c r="AM7" s="24">
        <v>0.81499999999999995</v>
      </c>
      <c r="AN7" s="45">
        <v>0.35799999999999998</v>
      </c>
      <c r="AO7" s="24">
        <v>0.59899999999999998</v>
      </c>
    </row>
    <row r="8" spans="1:41" x14ac:dyDescent="0.35">
      <c r="A8" s="28" t="s">
        <v>348</v>
      </c>
      <c r="B8" s="1">
        <v>14</v>
      </c>
      <c r="C8" s="1"/>
      <c r="D8">
        <v>1.25</v>
      </c>
      <c r="E8" s="45">
        <v>1.66</v>
      </c>
      <c r="F8" s="44">
        <v>6.5000000000000002E-2</v>
      </c>
      <c r="G8" s="24">
        <v>1.53</v>
      </c>
      <c r="H8" s="45">
        <v>0.109</v>
      </c>
      <c r="I8" s="24">
        <v>1.4419999999999999</v>
      </c>
      <c r="J8" s="45">
        <v>6.5000000000000002E-2</v>
      </c>
      <c r="K8" s="24">
        <v>1.53</v>
      </c>
      <c r="L8" s="46">
        <v>0.109</v>
      </c>
      <c r="M8" s="24">
        <v>1.4419999999999999</v>
      </c>
      <c r="N8" s="46" t="s">
        <v>360</v>
      </c>
      <c r="O8" s="24" t="s">
        <v>361</v>
      </c>
      <c r="P8" s="46" t="s">
        <v>360</v>
      </c>
      <c r="Q8" s="24" t="s">
        <v>361</v>
      </c>
      <c r="R8" s="45">
        <v>0.14000000000000001</v>
      </c>
      <c r="S8" s="24">
        <v>1.38</v>
      </c>
      <c r="T8" s="45">
        <v>0.14000000000000001</v>
      </c>
      <c r="U8" s="24">
        <v>1.38</v>
      </c>
      <c r="V8" s="45">
        <v>0.14000000000000001</v>
      </c>
      <c r="W8" s="24">
        <v>1.38</v>
      </c>
      <c r="X8" s="46" t="s">
        <v>360</v>
      </c>
      <c r="Y8" s="24" t="s">
        <v>361</v>
      </c>
      <c r="Z8" s="45">
        <v>0.191</v>
      </c>
      <c r="AA8" s="24">
        <v>1.278</v>
      </c>
      <c r="AB8" s="45">
        <v>0.191</v>
      </c>
      <c r="AC8" s="24">
        <v>1.278</v>
      </c>
      <c r="AD8" s="45">
        <v>0.191</v>
      </c>
      <c r="AE8" s="24">
        <v>1.278</v>
      </c>
      <c r="AF8" s="28" t="s">
        <v>360</v>
      </c>
      <c r="AG8" s="24" t="s">
        <v>361</v>
      </c>
      <c r="AH8" s="28" t="s">
        <v>360</v>
      </c>
      <c r="AI8" s="24" t="s">
        <v>361</v>
      </c>
      <c r="AJ8" s="28" t="s">
        <v>360</v>
      </c>
      <c r="AK8" s="24" t="s">
        <v>361</v>
      </c>
      <c r="AL8" s="45">
        <v>0.25</v>
      </c>
      <c r="AM8" s="24">
        <v>1.1599999999999999</v>
      </c>
      <c r="AN8" s="45">
        <v>0.38200000000000001</v>
      </c>
      <c r="AO8" s="24">
        <v>0.89599999999999991</v>
      </c>
    </row>
    <row r="9" spans="1:41" x14ac:dyDescent="0.35">
      <c r="A9" s="28" t="s">
        <v>349</v>
      </c>
      <c r="B9" s="1">
        <v>16</v>
      </c>
      <c r="C9" s="1"/>
      <c r="D9">
        <v>1.5</v>
      </c>
      <c r="E9" s="45">
        <v>1.9</v>
      </c>
      <c r="F9" s="44">
        <v>6.5000000000000002E-2</v>
      </c>
      <c r="G9" s="24">
        <v>1.77</v>
      </c>
      <c r="H9" s="45">
        <v>0.109</v>
      </c>
      <c r="I9" s="24">
        <v>1.6819999999999999</v>
      </c>
      <c r="J9" s="45">
        <v>6.5000000000000002E-2</v>
      </c>
      <c r="K9" s="24">
        <v>1.77</v>
      </c>
      <c r="L9" s="46">
        <v>0.109</v>
      </c>
      <c r="M9" s="24">
        <v>1.6819999999999999</v>
      </c>
      <c r="N9" s="46" t="s">
        <v>360</v>
      </c>
      <c r="O9" s="24" t="s">
        <v>361</v>
      </c>
      <c r="P9" s="46" t="s">
        <v>360</v>
      </c>
      <c r="Q9" s="24" t="s">
        <v>361</v>
      </c>
      <c r="R9" s="45">
        <v>0.14499999999999999</v>
      </c>
      <c r="S9" s="24">
        <v>1.61</v>
      </c>
      <c r="T9" s="45">
        <v>0.14499999999999999</v>
      </c>
      <c r="U9" s="24">
        <v>1.61</v>
      </c>
      <c r="V9" s="45">
        <v>0.14499999999999999</v>
      </c>
      <c r="W9" s="24">
        <v>1.61</v>
      </c>
      <c r="X9" s="46" t="s">
        <v>360</v>
      </c>
      <c r="Y9" s="24" t="s">
        <v>361</v>
      </c>
      <c r="Z9" s="45">
        <v>0.2</v>
      </c>
      <c r="AA9" s="24">
        <v>1.5</v>
      </c>
      <c r="AB9" s="45">
        <v>0.2</v>
      </c>
      <c r="AC9" s="24">
        <v>1.5</v>
      </c>
      <c r="AD9" s="45">
        <v>0.2</v>
      </c>
      <c r="AE9" s="24">
        <v>1.5</v>
      </c>
      <c r="AF9" s="28" t="s">
        <v>360</v>
      </c>
      <c r="AG9" s="24" t="s">
        <v>361</v>
      </c>
      <c r="AH9" s="28" t="s">
        <v>360</v>
      </c>
      <c r="AI9" s="24" t="s">
        <v>361</v>
      </c>
      <c r="AJ9" s="28" t="s">
        <v>360</v>
      </c>
      <c r="AK9" s="24" t="s">
        <v>361</v>
      </c>
      <c r="AL9" s="45">
        <v>0.28100000000000003</v>
      </c>
      <c r="AM9" s="24">
        <v>1.3379999999999999</v>
      </c>
      <c r="AN9" s="45">
        <v>0.4</v>
      </c>
      <c r="AO9" s="24">
        <v>1.1000000000000001</v>
      </c>
    </row>
    <row r="10" spans="1:41" x14ac:dyDescent="0.35">
      <c r="A10" s="28" t="s">
        <v>350</v>
      </c>
      <c r="B10" s="1">
        <v>18</v>
      </c>
      <c r="C10" s="1" t="s">
        <v>362</v>
      </c>
      <c r="D10">
        <v>2</v>
      </c>
      <c r="E10" s="45">
        <v>2.375</v>
      </c>
      <c r="F10" s="44">
        <v>6.5000000000000002E-2</v>
      </c>
      <c r="G10" s="24">
        <v>2.2450000000000001</v>
      </c>
      <c r="H10" s="45">
        <v>0.109</v>
      </c>
      <c r="I10" s="24">
        <v>2.157</v>
      </c>
      <c r="J10" s="45">
        <v>6.5000000000000002E-2</v>
      </c>
      <c r="K10" s="24">
        <v>2.2450000000000001</v>
      </c>
      <c r="L10" s="46">
        <v>0.109</v>
      </c>
      <c r="M10" s="24">
        <v>2.157</v>
      </c>
      <c r="N10" s="46" t="s">
        <v>360</v>
      </c>
      <c r="O10" s="24" t="s">
        <v>361</v>
      </c>
      <c r="P10" s="46" t="s">
        <v>360</v>
      </c>
      <c r="Q10" s="24" t="s">
        <v>361</v>
      </c>
      <c r="R10" s="45">
        <v>0.154</v>
      </c>
      <c r="S10" s="24">
        <v>2.0670000000000002</v>
      </c>
      <c r="T10" s="45">
        <v>0.154</v>
      </c>
      <c r="U10" s="24">
        <v>2.0670000000000002</v>
      </c>
      <c r="V10" s="45">
        <v>0.154</v>
      </c>
      <c r="W10" s="24">
        <v>2.0670000000000002</v>
      </c>
      <c r="X10" s="46" t="s">
        <v>360</v>
      </c>
      <c r="Y10" s="24" t="s">
        <v>361</v>
      </c>
      <c r="Z10" s="45">
        <v>0.218</v>
      </c>
      <c r="AA10" s="24">
        <v>1.9390000000000001</v>
      </c>
      <c r="AB10" s="45">
        <v>0.218</v>
      </c>
      <c r="AC10" s="24">
        <v>1.9390000000000001</v>
      </c>
      <c r="AD10" s="45">
        <v>0.218</v>
      </c>
      <c r="AE10" s="24">
        <v>1.9390000000000001</v>
      </c>
      <c r="AF10" s="28" t="s">
        <v>360</v>
      </c>
      <c r="AG10" s="24" t="s">
        <v>361</v>
      </c>
      <c r="AH10" s="28" t="s">
        <v>360</v>
      </c>
      <c r="AI10" s="24" t="s">
        <v>361</v>
      </c>
      <c r="AJ10" s="28" t="s">
        <v>360</v>
      </c>
      <c r="AK10" s="24" t="s">
        <v>361</v>
      </c>
      <c r="AL10" s="45">
        <v>0.34399999999999997</v>
      </c>
      <c r="AM10" s="24">
        <v>1.6870000000000001</v>
      </c>
      <c r="AN10" s="45">
        <v>0.436</v>
      </c>
      <c r="AO10" s="24">
        <v>1.5030000000000001</v>
      </c>
    </row>
    <row r="11" spans="1:41" x14ac:dyDescent="0.35">
      <c r="A11" s="28" t="s">
        <v>351</v>
      </c>
      <c r="B11" s="1">
        <v>20</v>
      </c>
      <c r="C11" s="1" t="s">
        <v>363</v>
      </c>
      <c r="D11">
        <v>2.5</v>
      </c>
      <c r="E11" s="45">
        <v>2.875</v>
      </c>
      <c r="F11" s="44">
        <v>8.3000000000000004E-2</v>
      </c>
      <c r="G11" s="24">
        <v>2.7090000000000001</v>
      </c>
      <c r="H11" s="45">
        <v>0.12</v>
      </c>
      <c r="I11" s="24">
        <v>2.6349999999999998</v>
      </c>
      <c r="J11" s="45">
        <v>8.3000000000000004E-2</v>
      </c>
      <c r="K11" s="24">
        <v>2.7090000000000001</v>
      </c>
      <c r="L11" s="46">
        <v>0.12</v>
      </c>
      <c r="M11" s="24">
        <v>2.6349999999999998</v>
      </c>
      <c r="N11" s="46" t="s">
        <v>360</v>
      </c>
      <c r="O11" s="24" t="s">
        <v>361</v>
      </c>
      <c r="P11" s="46" t="s">
        <v>360</v>
      </c>
      <c r="Q11" s="24" t="s">
        <v>361</v>
      </c>
      <c r="R11" s="45">
        <v>0.20300000000000001</v>
      </c>
      <c r="S11" s="24">
        <v>2.4689999999999999</v>
      </c>
      <c r="T11" s="45">
        <v>0.20300000000000001</v>
      </c>
      <c r="U11" s="24">
        <v>2.4689999999999999</v>
      </c>
      <c r="V11" s="45">
        <v>0.20300000000000001</v>
      </c>
      <c r="W11" s="24">
        <v>2.4689999999999999</v>
      </c>
      <c r="X11" s="46" t="s">
        <v>360</v>
      </c>
      <c r="Y11" s="24" t="s">
        <v>361</v>
      </c>
      <c r="Z11" s="45">
        <v>0.27600000000000002</v>
      </c>
      <c r="AA11" s="24">
        <v>2.323</v>
      </c>
      <c r="AB11" s="45">
        <v>0.27600000000000002</v>
      </c>
      <c r="AC11" s="24">
        <v>2.323</v>
      </c>
      <c r="AD11" s="45">
        <v>0.27600000000000002</v>
      </c>
      <c r="AE11" s="24">
        <v>2.323</v>
      </c>
      <c r="AF11" s="28" t="s">
        <v>360</v>
      </c>
      <c r="AG11" s="24" t="s">
        <v>361</v>
      </c>
      <c r="AH11" s="28" t="s">
        <v>360</v>
      </c>
      <c r="AI11" s="24" t="s">
        <v>361</v>
      </c>
      <c r="AJ11" s="28" t="s">
        <v>360</v>
      </c>
      <c r="AK11" s="24" t="s">
        <v>361</v>
      </c>
      <c r="AL11" s="45">
        <v>0.375</v>
      </c>
      <c r="AM11" s="24">
        <v>2.125</v>
      </c>
      <c r="AN11" s="45">
        <v>0.55200000000000005</v>
      </c>
      <c r="AO11" s="24">
        <v>1.7709999999999999</v>
      </c>
    </row>
    <row r="12" spans="1:41" x14ac:dyDescent="0.35">
      <c r="A12" s="28" t="s">
        <v>352</v>
      </c>
      <c r="B12" s="1">
        <v>22</v>
      </c>
      <c r="C12" s="1" t="s">
        <v>364</v>
      </c>
      <c r="D12">
        <v>3</v>
      </c>
      <c r="E12" s="45">
        <v>3.5</v>
      </c>
      <c r="F12" s="44">
        <v>8.3000000000000004E-2</v>
      </c>
      <c r="G12" s="24">
        <v>3.3340000000000001</v>
      </c>
      <c r="H12" s="45">
        <v>0.12</v>
      </c>
      <c r="I12" s="24">
        <v>3.26</v>
      </c>
      <c r="J12" s="45">
        <v>8.3000000000000004E-2</v>
      </c>
      <c r="K12" s="24">
        <v>3.3340000000000001</v>
      </c>
      <c r="L12" s="46">
        <v>0.12</v>
      </c>
      <c r="M12" s="24">
        <v>3.26</v>
      </c>
      <c r="N12" s="46" t="s">
        <v>360</v>
      </c>
      <c r="O12" s="24" t="s">
        <v>361</v>
      </c>
      <c r="P12" s="46" t="s">
        <v>360</v>
      </c>
      <c r="Q12" s="24" t="s">
        <v>361</v>
      </c>
      <c r="R12" s="45">
        <v>0.216</v>
      </c>
      <c r="S12" s="24">
        <v>3.0680000000000001</v>
      </c>
      <c r="T12" s="45">
        <v>0.216</v>
      </c>
      <c r="U12" s="24">
        <v>3.0680000000000001</v>
      </c>
      <c r="V12" s="45">
        <v>0.216</v>
      </c>
      <c r="W12" s="24">
        <v>3.0680000000000001</v>
      </c>
      <c r="X12" s="46" t="s">
        <v>360</v>
      </c>
      <c r="Y12" s="24" t="s">
        <v>361</v>
      </c>
      <c r="Z12" s="45">
        <v>0.3</v>
      </c>
      <c r="AA12" s="24">
        <v>2.9</v>
      </c>
      <c r="AB12" s="45">
        <v>0.3</v>
      </c>
      <c r="AC12" s="24">
        <v>2.9</v>
      </c>
      <c r="AD12" s="45">
        <v>0.3</v>
      </c>
      <c r="AE12" s="24">
        <v>2.9</v>
      </c>
      <c r="AF12" s="28" t="s">
        <v>360</v>
      </c>
      <c r="AG12" s="24" t="s">
        <v>361</v>
      </c>
      <c r="AH12" s="28" t="s">
        <v>360</v>
      </c>
      <c r="AI12" s="24" t="s">
        <v>361</v>
      </c>
      <c r="AJ12" s="28" t="s">
        <v>360</v>
      </c>
      <c r="AK12" s="24" t="s">
        <v>361</v>
      </c>
      <c r="AL12" s="45">
        <v>0.438</v>
      </c>
      <c r="AM12" s="24">
        <v>2.6240000000000001</v>
      </c>
      <c r="AN12" s="45">
        <v>0.6</v>
      </c>
      <c r="AO12" s="24">
        <v>2.2999999999999998</v>
      </c>
    </row>
    <row r="13" spans="1:41" x14ac:dyDescent="0.35">
      <c r="A13" s="28" t="s">
        <v>353</v>
      </c>
      <c r="B13" s="1">
        <v>24</v>
      </c>
      <c r="C13" s="1" t="s">
        <v>365</v>
      </c>
      <c r="D13">
        <v>3.5</v>
      </c>
      <c r="E13" s="45">
        <v>4</v>
      </c>
      <c r="F13" s="44">
        <v>8.3000000000000004E-2</v>
      </c>
      <c r="G13" s="24">
        <v>3.8340000000000001</v>
      </c>
      <c r="H13" s="45">
        <v>0.12</v>
      </c>
      <c r="I13" s="24">
        <v>3.76</v>
      </c>
      <c r="J13" s="45">
        <v>8.3000000000000004E-2</v>
      </c>
      <c r="K13" s="24">
        <v>3.8340000000000001</v>
      </c>
      <c r="L13" s="46">
        <v>0.12</v>
      </c>
      <c r="M13" s="24">
        <v>3.76</v>
      </c>
      <c r="N13" s="46" t="s">
        <v>360</v>
      </c>
      <c r="O13" s="24" t="s">
        <v>361</v>
      </c>
      <c r="P13" s="46" t="s">
        <v>360</v>
      </c>
      <c r="Q13" s="24" t="s">
        <v>361</v>
      </c>
      <c r="R13" s="45">
        <v>0.22600000000000001</v>
      </c>
      <c r="S13" s="24">
        <v>3.548</v>
      </c>
      <c r="T13" s="45">
        <v>0.22600000000000001</v>
      </c>
      <c r="U13" s="24">
        <v>3.548</v>
      </c>
      <c r="V13" s="45">
        <v>0.22600000000000001</v>
      </c>
      <c r="W13" s="24">
        <v>3.548</v>
      </c>
      <c r="X13" s="46" t="s">
        <v>360</v>
      </c>
      <c r="Y13" s="24" t="s">
        <v>361</v>
      </c>
      <c r="Z13" s="45">
        <v>0.318</v>
      </c>
      <c r="AA13" s="24">
        <v>3.3639999999999999</v>
      </c>
      <c r="AB13" s="45">
        <v>0.318</v>
      </c>
      <c r="AC13" s="24">
        <v>3.3639999999999999</v>
      </c>
      <c r="AD13" s="45">
        <v>0.318</v>
      </c>
      <c r="AE13" s="24">
        <v>3.3639999999999999</v>
      </c>
      <c r="AF13" s="28" t="s">
        <v>360</v>
      </c>
      <c r="AG13" s="24" t="s">
        <v>361</v>
      </c>
      <c r="AH13" s="28" t="s">
        <v>360</v>
      </c>
      <c r="AI13" s="24" t="s">
        <v>361</v>
      </c>
      <c r="AJ13" s="28" t="s">
        <v>360</v>
      </c>
      <c r="AK13" s="24" t="s">
        <v>361</v>
      </c>
      <c r="AL13" s="28" t="s">
        <v>360</v>
      </c>
      <c r="AM13" s="24" t="s">
        <v>361</v>
      </c>
      <c r="AN13" s="28" t="s">
        <v>360</v>
      </c>
      <c r="AO13" s="24" t="s">
        <v>361</v>
      </c>
    </row>
    <row r="14" spans="1:41" x14ac:dyDescent="0.35">
      <c r="A14" s="28" t="s">
        <v>354</v>
      </c>
      <c r="B14" s="1">
        <v>26</v>
      </c>
      <c r="C14" s="1" t="s">
        <v>366</v>
      </c>
      <c r="D14">
        <v>4</v>
      </c>
      <c r="E14" s="45">
        <v>4.5</v>
      </c>
      <c r="F14" s="44">
        <v>8.3000000000000004E-2</v>
      </c>
      <c r="G14" s="24">
        <v>4.3339999999999996</v>
      </c>
      <c r="H14" s="45">
        <v>0.12</v>
      </c>
      <c r="I14" s="24">
        <v>4.26</v>
      </c>
      <c r="J14" s="45">
        <v>8.3000000000000004E-2</v>
      </c>
      <c r="K14" s="24">
        <v>4.3339999999999996</v>
      </c>
      <c r="L14" s="46">
        <v>0.12</v>
      </c>
      <c r="M14" s="24">
        <v>4.26</v>
      </c>
      <c r="N14" s="46" t="s">
        <v>360</v>
      </c>
      <c r="O14" s="24" t="s">
        <v>361</v>
      </c>
      <c r="P14" s="46" t="s">
        <v>360</v>
      </c>
      <c r="Q14" s="24" t="s">
        <v>361</v>
      </c>
      <c r="R14" s="45">
        <v>0.23699999999999999</v>
      </c>
      <c r="S14" s="24">
        <v>4.0259999999999998</v>
      </c>
      <c r="T14" s="45">
        <v>0.23699999999999999</v>
      </c>
      <c r="U14" s="24">
        <v>4.0259999999999998</v>
      </c>
      <c r="V14" s="45">
        <v>0.23699999999999999</v>
      </c>
      <c r="W14" s="24">
        <v>4.0259999999999998</v>
      </c>
      <c r="X14" s="46" t="s">
        <v>360</v>
      </c>
      <c r="Y14" s="24" t="s">
        <v>361</v>
      </c>
      <c r="Z14" s="45">
        <v>0.33700000000000002</v>
      </c>
      <c r="AA14" s="24">
        <v>3.8260000000000001</v>
      </c>
      <c r="AB14" s="45">
        <v>0.33700000000000002</v>
      </c>
      <c r="AC14" s="24">
        <v>3.8260000000000001</v>
      </c>
      <c r="AD14" s="45">
        <v>0.33700000000000002</v>
      </c>
      <c r="AE14" s="24">
        <v>3.8260000000000001</v>
      </c>
      <c r="AF14" s="28" t="s">
        <v>360</v>
      </c>
      <c r="AG14" s="24" t="s">
        <v>361</v>
      </c>
      <c r="AH14" s="45">
        <v>0.438</v>
      </c>
      <c r="AI14" s="24">
        <v>3.6240000000000001</v>
      </c>
      <c r="AJ14" s="28" t="s">
        <v>360</v>
      </c>
      <c r="AK14" s="24" t="s">
        <v>361</v>
      </c>
      <c r="AL14" s="45">
        <v>0.53100000000000003</v>
      </c>
      <c r="AM14" s="24">
        <v>3.4379999999999997</v>
      </c>
      <c r="AN14" s="45">
        <v>0.67400000000000004</v>
      </c>
      <c r="AO14" s="24">
        <v>3.1520000000000001</v>
      </c>
    </row>
    <row r="15" spans="1:41" x14ac:dyDescent="0.35">
      <c r="A15" s="28" t="s">
        <v>355</v>
      </c>
      <c r="B15" s="1">
        <v>28</v>
      </c>
      <c r="C15" s="1" t="s">
        <v>367</v>
      </c>
      <c r="D15">
        <v>5</v>
      </c>
      <c r="E15" s="45">
        <v>5.5629999999999997</v>
      </c>
      <c r="F15" s="44">
        <v>0.109</v>
      </c>
      <c r="G15" s="24">
        <v>5.3449999999999998</v>
      </c>
      <c r="H15" s="45">
        <v>0.13400000000000001</v>
      </c>
      <c r="I15" s="24">
        <v>5.2949999999999999</v>
      </c>
      <c r="J15" s="45">
        <v>0.109</v>
      </c>
      <c r="K15" s="24">
        <v>5.3445</v>
      </c>
      <c r="L15" s="46">
        <v>0.13400000000000001</v>
      </c>
      <c r="M15" s="24">
        <v>5.2949999999999999</v>
      </c>
      <c r="N15" s="46" t="s">
        <v>360</v>
      </c>
      <c r="O15" s="24" t="s">
        <v>361</v>
      </c>
      <c r="P15" s="46" t="s">
        <v>360</v>
      </c>
      <c r="Q15" s="24" t="s">
        <v>361</v>
      </c>
      <c r="R15" s="45">
        <v>0.25800000000000001</v>
      </c>
      <c r="S15" s="24">
        <v>5.0469999999999997</v>
      </c>
      <c r="T15" s="45">
        <v>0.25800000000000001</v>
      </c>
      <c r="U15" s="24">
        <v>5.0469999999999997</v>
      </c>
      <c r="V15" s="45">
        <v>0.25800000000000001</v>
      </c>
      <c r="W15" s="24">
        <v>5.0469999999999997</v>
      </c>
      <c r="X15" s="46" t="s">
        <v>360</v>
      </c>
      <c r="Y15" s="24" t="s">
        <v>361</v>
      </c>
      <c r="Z15" s="45">
        <v>0.375</v>
      </c>
      <c r="AA15" s="24">
        <v>4.8129999999999997</v>
      </c>
      <c r="AB15" s="45">
        <v>0.375</v>
      </c>
      <c r="AC15" s="24">
        <v>4.8129999999999997</v>
      </c>
      <c r="AD15" s="45">
        <v>0.375</v>
      </c>
      <c r="AE15" s="24">
        <v>4.8129999999999997</v>
      </c>
      <c r="AF15" s="28" t="s">
        <v>360</v>
      </c>
      <c r="AG15" s="24" t="s">
        <v>361</v>
      </c>
      <c r="AH15" s="45">
        <v>0.5</v>
      </c>
      <c r="AI15" s="24">
        <v>4.5629999999999997</v>
      </c>
      <c r="AJ15" s="28" t="s">
        <v>360</v>
      </c>
      <c r="AK15" s="24" t="s">
        <v>361</v>
      </c>
      <c r="AL15" s="45">
        <v>0.625</v>
      </c>
      <c r="AM15" s="24">
        <v>4.3129999999999997</v>
      </c>
      <c r="AN15" s="45">
        <v>0.75</v>
      </c>
      <c r="AO15" s="24">
        <v>4.0629999999999997</v>
      </c>
    </row>
    <row r="16" spans="1:41" x14ac:dyDescent="0.35">
      <c r="A16" s="28" t="s">
        <v>356</v>
      </c>
      <c r="B16" s="1">
        <v>30</v>
      </c>
      <c r="C16" s="1" t="s">
        <v>368</v>
      </c>
      <c r="D16">
        <v>6</v>
      </c>
      <c r="E16" s="45">
        <v>6.625</v>
      </c>
      <c r="F16" s="44">
        <v>0.109</v>
      </c>
      <c r="G16" s="24">
        <v>6.407</v>
      </c>
      <c r="H16" s="45">
        <v>0.13400000000000001</v>
      </c>
      <c r="I16" s="24">
        <v>6.3570000000000002</v>
      </c>
      <c r="J16" s="45">
        <v>0.109</v>
      </c>
      <c r="K16" s="24">
        <v>6.407</v>
      </c>
      <c r="L16" s="46">
        <v>0.13400000000000001</v>
      </c>
      <c r="M16" s="24">
        <v>6.3570000000000002</v>
      </c>
      <c r="N16" s="46" t="s">
        <v>360</v>
      </c>
      <c r="O16" s="24" t="s">
        <v>361</v>
      </c>
      <c r="P16" s="46" t="s">
        <v>360</v>
      </c>
      <c r="Q16" s="24" t="s">
        <v>361</v>
      </c>
      <c r="R16" s="45">
        <v>0.28000000000000003</v>
      </c>
      <c r="S16" s="24">
        <v>6.0650000000000004</v>
      </c>
      <c r="T16" s="45">
        <v>0.28000000000000003</v>
      </c>
      <c r="U16" s="24">
        <v>6.0650000000000004</v>
      </c>
      <c r="V16" s="45">
        <v>0.28000000000000003</v>
      </c>
      <c r="W16" s="24">
        <v>6.0650000000000004</v>
      </c>
      <c r="X16" s="46" t="s">
        <v>360</v>
      </c>
      <c r="Y16" s="24" t="s">
        <v>361</v>
      </c>
      <c r="Z16" s="45">
        <v>0.432</v>
      </c>
      <c r="AA16" s="24">
        <v>5.7610000000000001</v>
      </c>
      <c r="AB16" s="45">
        <v>0.432</v>
      </c>
      <c r="AC16" s="24">
        <v>5.7610000000000001</v>
      </c>
      <c r="AD16" s="45">
        <v>0.432</v>
      </c>
      <c r="AE16" s="24">
        <v>5.7610000000000001</v>
      </c>
      <c r="AF16" s="28" t="s">
        <v>360</v>
      </c>
      <c r="AG16" s="24" t="s">
        <v>361</v>
      </c>
      <c r="AH16" s="45">
        <v>0.56200000000000006</v>
      </c>
      <c r="AI16" s="24">
        <v>5.5009999999999994</v>
      </c>
      <c r="AJ16" s="28" t="s">
        <v>360</v>
      </c>
      <c r="AK16" s="24" t="s">
        <v>361</v>
      </c>
      <c r="AL16" s="45">
        <v>0.71899999999999997</v>
      </c>
      <c r="AM16" s="24">
        <v>5.1870000000000003</v>
      </c>
      <c r="AN16" s="45">
        <v>0.86399999999999999</v>
      </c>
      <c r="AO16" s="24">
        <v>4.8970000000000002</v>
      </c>
    </row>
    <row r="17" spans="1:41" x14ac:dyDescent="0.35">
      <c r="A17" s="28" t="s">
        <v>357</v>
      </c>
      <c r="B17" s="1">
        <v>32</v>
      </c>
      <c r="C17" s="1" t="s">
        <v>369</v>
      </c>
      <c r="D17">
        <v>8</v>
      </c>
      <c r="E17" s="45">
        <v>8.625</v>
      </c>
      <c r="F17" s="44">
        <v>0.109</v>
      </c>
      <c r="G17" s="24">
        <v>8.407</v>
      </c>
      <c r="H17" s="45">
        <v>0.14799999999999999</v>
      </c>
      <c r="I17" s="24">
        <v>8.3290000000000006</v>
      </c>
      <c r="J17" s="45">
        <v>0.109</v>
      </c>
      <c r="K17" s="24">
        <v>8.407</v>
      </c>
      <c r="L17" s="46">
        <v>0.14799999999999999</v>
      </c>
      <c r="M17" s="24">
        <v>8.3290000000000006</v>
      </c>
      <c r="N17" s="45">
        <v>0.25</v>
      </c>
      <c r="O17" s="24">
        <v>8.125</v>
      </c>
      <c r="P17" s="45">
        <v>0.27700000000000002</v>
      </c>
      <c r="Q17" s="24">
        <v>8.0709999999999997</v>
      </c>
      <c r="R17" s="45">
        <v>0.32200000000000001</v>
      </c>
      <c r="S17" s="24">
        <v>7.9809999999999999</v>
      </c>
      <c r="T17" s="45">
        <v>0.32200000000000001</v>
      </c>
      <c r="U17" s="24">
        <v>7.9809999999999999</v>
      </c>
      <c r="V17" s="45">
        <v>0.32200000000000001</v>
      </c>
      <c r="W17" s="24">
        <v>7.9809999999999999</v>
      </c>
      <c r="X17" s="45">
        <v>0.40600000000000003</v>
      </c>
      <c r="Y17" s="24">
        <v>7.8129999999999997</v>
      </c>
      <c r="Z17" s="45">
        <v>0.5</v>
      </c>
      <c r="AA17" s="24">
        <v>7.625</v>
      </c>
      <c r="AB17" s="45">
        <v>0.5</v>
      </c>
      <c r="AC17" s="24">
        <v>7.625</v>
      </c>
      <c r="AD17" s="45">
        <v>0.5</v>
      </c>
      <c r="AE17" s="24">
        <v>7.625</v>
      </c>
      <c r="AF17" s="45">
        <v>0.59399999999999997</v>
      </c>
      <c r="AG17" s="24">
        <v>7.4370000000000003</v>
      </c>
      <c r="AH17" s="45">
        <v>0.71899999999999997</v>
      </c>
      <c r="AI17" s="24">
        <v>7.1870000000000003</v>
      </c>
      <c r="AJ17" s="45">
        <v>0.81200000000000006</v>
      </c>
      <c r="AK17" s="24">
        <v>7.0009999999999994</v>
      </c>
      <c r="AL17" s="45">
        <v>0.90600000000000003</v>
      </c>
      <c r="AM17" s="24">
        <v>6.8129999999999997</v>
      </c>
      <c r="AN17" s="45">
        <v>0.875</v>
      </c>
      <c r="AO17" s="24">
        <v>6.875</v>
      </c>
    </row>
    <row r="18" spans="1:41" x14ac:dyDescent="0.35">
      <c r="A18" s="28" t="s">
        <v>358</v>
      </c>
      <c r="B18" s="1">
        <v>34</v>
      </c>
      <c r="C18" s="1" t="s">
        <v>370</v>
      </c>
      <c r="D18">
        <v>10</v>
      </c>
      <c r="E18" s="45">
        <v>10.75</v>
      </c>
      <c r="F18" s="44">
        <v>0.13400000000000001</v>
      </c>
      <c r="G18" s="24">
        <v>10.481999999999999</v>
      </c>
      <c r="H18" s="45">
        <v>0.16500000000000001</v>
      </c>
      <c r="I18" s="24">
        <v>10.42</v>
      </c>
      <c r="J18" s="45">
        <v>0.13400000000000001</v>
      </c>
      <c r="K18" s="24">
        <v>10.481999999999999</v>
      </c>
      <c r="L18" s="46">
        <v>0.16500000000000001</v>
      </c>
      <c r="M18" s="24">
        <v>10.42</v>
      </c>
      <c r="N18" s="45">
        <v>0.25</v>
      </c>
      <c r="O18" s="24">
        <v>10.25</v>
      </c>
      <c r="P18" s="45">
        <v>0.307</v>
      </c>
      <c r="Q18" s="24">
        <v>10.135999999999999</v>
      </c>
      <c r="R18" s="45">
        <v>0.36499999999999999</v>
      </c>
      <c r="S18" s="24">
        <v>10.02</v>
      </c>
      <c r="T18" s="45">
        <v>0.36499999999999999</v>
      </c>
      <c r="U18" s="24">
        <v>10.02</v>
      </c>
      <c r="V18" s="45">
        <v>0.36499999999999999</v>
      </c>
      <c r="W18" s="24">
        <v>10.02</v>
      </c>
      <c r="X18" s="45">
        <v>0.5</v>
      </c>
      <c r="Y18" s="24">
        <v>9.75</v>
      </c>
      <c r="Z18" s="45">
        <v>0.5</v>
      </c>
      <c r="AA18" s="24">
        <v>9.75</v>
      </c>
      <c r="AB18" s="45">
        <v>0.5</v>
      </c>
      <c r="AC18" s="24">
        <v>9.75</v>
      </c>
      <c r="AD18" s="45">
        <v>0.59399999999999997</v>
      </c>
      <c r="AE18" s="24">
        <v>9.5619999999999994</v>
      </c>
      <c r="AF18" s="45">
        <v>0.71899999999999997</v>
      </c>
      <c r="AG18" s="24">
        <v>9.3119999999999994</v>
      </c>
      <c r="AH18" s="45">
        <v>0.84399999999999997</v>
      </c>
      <c r="AI18" s="24">
        <v>9.0619999999999994</v>
      </c>
      <c r="AJ18" s="45">
        <v>1</v>
      </c>
      <c r="AK18" s="24">
        <v>8.75</v>
      </c>
      <c r="AL18" s="45">
        <v>1.125</v>
      </c>
      <c r="AM18" s="24">
        <v>8.5</v>
      </c>
      <c r="AN18" s="45">
        <v>1</v>
      </c>
      <c r="AO18" s="24">
        <v>8.75</v>
      </c>
    </row>
    <row r="19" spans="1:41" x14ac:dyDescent="0.35">
      <c r="A19" s="28" t="s">
        <v>359</v>
      </c>
      <c r="B19" s="1">
        <v>36</v>
      </c>
      <c r="C19" s="1" t="s">
        <v>371</v>
      </c>
      <c r="D19">
        <v>12</v>
      </c>
      <c r="E19" s="45">
        <v>12.75</v>
      </c>
      <c r="F19" s="44">
        <v>0.156</v>
      </c>
      <c r="G19" s="24">
        <v>12.438000000000001</v>
      </c>
      <c r="H19" s="45">
        <v>0.18</v>
      </c>
      <c r="I19" s="24">
        <v>12.39</v>
      </c>
      <c r="J19" s="45">
        <v>0.156</v>
      </c>
      <c r="K19" s="24">
        <v>12.438000000000001</v>
      </c>
      <c r="L19" s="46">
        <v>0.18</v>
      </c>
      <c r="M19" s="24">
        <v>12.39</v>
      </c>
      <c r="N19" s="45">
        <v>0.25</v>
      </c>
      <c r="O19" s="24">
        <v>12.25</v>
      </c>
      <c r="P19" s="45">
        <v>0.33</v>
      </c>
      <c r="Q19" s="24">
        <v>12.09</v>
      </c>
      <c r="R19" s="45">
        <v>0.375</v>
      </c>
      <c r="S19" s="24">
        <v>12</v>
      </c>
      <c r="T19" s="45">
        <v>0.375</v>
      </c>
      <c r="U19" s="24">
        <v>12</v>
      </c>
      <c r="V19" s="45">
        <v>0.40600000000000003</v>
      </c>
      <c r="W19" s="24">
        <v>11.938000000000001</v>
      </c>
      <c r="X19" s="45">
        <v>0.56200000000000006</v>
      </c>
      <c r="Y19" s="24">
        <v>11.625999999999999</v>
      </c>
      <c r="Z19" s="45">
        <v>0.5</v>
      </c>
      <c r="AA19" s="24">
        <v>11.75</v>
      </c>
      <c r="AB19" s="45">
        <v>0.5</v>
      </c>
      <c r="AC19" s="24">
        <v>11.75</v>
      </c>
      <c r="AD19" s="45">
        <v>0.68799999999999994</v>
      </c>
      <c r="AE19" s="24">
        <v>11.374000000000001</v>
      </c>
      <c r="AF19" s="45">
        <v>0.84399999999999997</v>
      </c>
      <c r="AG19" s="24">
        <v>11.061999999999999</v>
      </c>
      <c r="AH19" s="45">
        <v>1</v>
      </c>
      <c r="AI19" s="24">
        <v>10.75</v>
      </c>
      <c r="AJ19" s="45">
        <v>1.125</v>
      </c>
      <c r="AK19" s="24">
        <v>10.5</v>
      </c>
      <c r="AL19" s="45">
        <v>1.3120000000000001</v>
      </c>
      <c r="AM19" s="24">
        <v>10.125999999999999</v>
      </c>
      <c r="AN19" s="45">
        <v>1</v>
      </c>
      <c r="AO19" s="24">
        <v>10.75</v>
      </c>
    </row>
    <row r="20" spans="1:41" x14ac:dyDescent="0.35">
      <c r="C20" s="1" t="s">
        <v>372</v>
      </c>
      <c r="D20">
        <v>14</v>
      </c>
      <c r="E20" s="45">
        <v>14</v>
      </c>
      <c r="F20" s="44">
        <v>0.156</v>
      </c>
      <c r="G20" s="24">
        <v>13.688000000000001</v>
      </c>
      <c r="H20" s="45">
        <v>0.188</v>
      </c>
      <c r="I20" s="24">
        <v>13.624000000000001</v>
      </c>
      <c r="J20" s="45">
        <v>0.156</v>
      </c>
      <c r="K20" s="24">
        <v>13.688000000000001</v>
      </c>
      <c r="L20" s="45">
        <v>0.25</v>
      </c>
      <c r="M20" s="24">
        <v>13.5</v>
      </c>
      <c r="N20" s="45">
        <v>0.312</v>
      </c>
      <c r="O20" s="24">
        <v>13.375999999999999</v>
      </c>
      <c r="P20" s="45">
        <v>0.375</v>
      </c>
      <c r="Q20" s="24">
        <v>13.25</v>
      </c>
      <c r="R20" s="45">
        <v>0.375</v>
      </c>
      <c r="S20" s="24">
        <v>13.25</v>
      </c>
      <c r="T20" s="45">
        <v>0.375</v>
      </c>
      <c r="U20" s="24">
        <v>13.25</v>
      </c>
      <c r="V20" s="45">
        <v>0.438</v>
      </c>
      <c r="W20" s="24">
        <v>13.124000000000001</v>
      </c>
      <c r="X20" s="45">
        <v>0.59399999999999997</v>
      </c>
      <c r="Y20" s="24">
        <v>12.811999999999999</v>
      </c>
      <c r="Z20" s="45">
        <v>0.5</v>
      </c>
      <c r="AA20" s="24">
        <v>13</v>
      </c>
      <c r="AB20" s="45">
        <v>0.5</v>
      </c>
      <c r="AC20" s="24">
        <v>13</v>
      </c>
      <c r="AD20" s="45">
        <v>0.75</v>
      </c>
      <c r="AE20" s="24">
        <v>12.5</v>
      </c>
      <c r="AF20" s="45">
        <v>0.93799999999999994</v>
      </c>
      <c r="AG20" s="24">
        <v>12.124000000000001</v>
      </c>
      <c r="AH20" s="45">
        <v>1.0940000000000001</v>
      </c>
      <c r="AI20" s="24">
        <v>11.811999999999999</v>
      </c>
      <c r="AJ20" s="45">
        <v>1.25</v>
      </c>
      <c r="AK20" s="24">
        <v>11.5</v>
      </c>
      <c r="AL20" s="45">
        <v>1.4059999999999999</v>
      </c>
      <c r="AM20" s="24">
        <v>11.188000000000001</v>
      </c>
      <c r="AN20" s="28" t="s">
        <v>360</v>
      </c>
      <c r="AO20" s="24" t="s">
        <v>361</v>
      </c>
    </row>
    <row r="21" spans="1:41" x14ac:dyDescent="0.35">
      <c r="C21" s="1" t="s">
        <v>373</v>
      </c>
      <c r="D21">
        <v>16</v>
      </c>
      <c r="E21" s="45">
        <v>16</v>
      </c>
      <c r="F21" s="44">
        <v>0.16500000000000001</v>
      </c>
      <c r="G21" s="24">
        <v>15.67</v>
      </c>
      <c r="H21" s="45">
        <v>0.188</v>
      </c>
      <c r="I21" s="24">
        <v>15.624000000000001</v>
      </c>
      <c r="J21" s="45">
        <v>0.16500000000000001</v>
      </c>
      <c r="K21" s="24">
        <v>15.67</v>
      </c>
      <c r="L21" s="45">
        <v>0.25</v>
      </c>
      <c r="M21" s="24">
        <v>15.5</v>
      </c>
      <c r="N21" s="45">
        <v>0.312</v>
      </c>
      <c r="O21" s="24">
        <v>15.375999999999999</v>
      </c>
      <c r="P21" s="45">
        <v>0.375</v>
      </c>
      <c r="Q21" s="24">
        <v>15.25</v>
      </c>
      <c r="R21" s="45">
        <v>0.375</v>
      </c>
      <c r="S21" s="24">
        <v>15.25</v>
      </c>
      <c r="T21" s="45">
        <v>0.375</v>
      </c>
      <c r="U21" s="24">
        <v>15.25</v>
      </c>
      <c r="V21" s="45">
        <v>0.5</v>
      </c>
      <c r="W21" s="24">
        <v>15</v>
      </c>
      <c r="X21" s="45">
        <v>0.65600000000000003</v>
      </c>
      <c r="Y21" s="24">
        <v>14.688000000000001</v>
      </c>
      <c r="Z21" s="45">
        <v>0.5</v>
      </c>
      <c r="AA21" s="24">
        <v>15</v>
      </c>
      <c r="AB21" s="45">
        <v>0.5</v>
      </c>
      <c r="AC21" s="24">
        <v>15</v>
      </c>
      <c r="AD21" s="45">
        <v>0.84399999999999997</v>
      </c>
      <c r="AE21" s="24">
        <v>14.311999999999999</v>
      </c>
      <c r="AF21" s="45">
        <v>1.0309999999999999</v>
      </c>
      <c r="AG21" s="24">
        <v>13.938000000000001</v>
      </c>
      <c r="AH21" s="45">
        <v>1.2190000000000001</v>
      </c>
      <c r="AI21" s="24">
        <v>13.561999999999999</v>
      </c>
      <c r="AJ21" s="45">
        <v>1.4379999999999999</v>
      </c>
      <c r="AK21" s="24">
        <v>13.124000000000001</v>
      </c>
      <c r="AL21" s="45">
        <v>1.5940000000000001</v>
      </c>
      <c r="AM21" s="24">
        <v>12.811999999999999</v>
      </c>
      <c r="AN21" s="28" t="s">
        <v>360</v>
      </c>
      <c r="AO21" s="24" t="s">
        <v>361</v>
      </c>
    </row>
    <row r="22" spans="1:41" x14ac:dyDescent="0.35">
      <c r="C22" s="1" t="s">
        <v>374</v>
      </c>
      <c r="D22">
        <v>18</v>
      </c>
      <c r="E22" s="45">
        <v>18</v>
      </c>
      <c r="F22" s="44">
        <v>0.16500000000000001</v>
      </c>
      <c r="G22" s="24">
        <v>17.670000000000002</v>
      </c>
      <c r="H22" s="45">
        <v>0.188</v>
      </c>
      <c r="I22" s="24">
        <v>17.623999999999999</v>
      </c>
      <c r="J22" s="49">
        <v>0.16500000000000001</v>
      </c>
      <c r="K22" s="24">
        <f>E22-2*J22</f>
        <v>17.670000000000002</v>
      </c>
      <c r="L22" s="45">
        <v>0.25</v>
      </c>
      <c r="M22" s="24">
        <v>17.5</v>
      </c>
      <c r="N22" s="45">
        <v>0.312</v>
      </c>
      <c r="O22" s="24">
        <v>17.376000000000001</v>
      </c>
      <c r="P22" s="45">
        <v>0.438</v>
      </c>
      <c r="Q22" s="24">
        <v>17.123999999999999</v>
      </c>
      <c r="R22" s="45">
        <v>0.375</v>
      </c>
      <c r="S22" s="24">
        <v>17.25</v>
      </c>
      <c r="T22" s="45">
        <v>0.375</v>
      </c>
      <c r="U22" s="24">
        <v>17.25</v>
      </c>
      <c r="V22" s="45">
        <v>0.56200000000000006</v>
      </c>
      <c r="W22" s="24">
        <v>16.876000000000001</v>
      </c>
      <c r="X22" s="45">
        <v>0.75</v>
      </c>
      <c r="Y22" s="24">
        <v>16.5</v>
      </c>
      <c r="Z22" s="45">
        <v>0.5</v>
      </c>
      <c r="AA22" s="24">
        <v>17</v>
      </c>
      <c r="AB22" s="45">
        <v>0.5</v>
      </c>
      <c r="AC22" s="24">
        <v>17</v>
      </c>
      <c r="AD22" s="45">
        <v>0.93799999999999994</v>
      </c>
      <c r="AE22" s="24">
        <v>16.123999999999999</v>
      </c>
      <c r="AF22" s="45">
        <v>1.1559999999999999</v>
      </c>
      <c r="AG22" s="24">
        <v>15.688000000000001</v>
      </c>
      <c r="AH22" s="45">
        <v>1.375</v>
      </c>
      <c r="AI22" s="24">
        <v>15.25</v>
      </c>
      <c r="AJ22" s="45">
        <v>1.5620000000000001</v>
      </c>
      <c r="AK22" s="24">
        <v>14.875999999999999</v>
      </c>
      <c r="AL22" s="45">
        <v>1.7809999999999999</v>
      </c>
      <c r="AM22" s="24">
        <v>14.438000000000001</v>
      </c>
      <c r="AN22" s="28" t="s">
        <v>360</v>
      </c>
      <c r="AO22" s="24" t="s">
        <v>361</v>
      </c>
    </row>
    <row r="23" spans="1:41" x14ac:dyDescent="0.35">
      <c r="C23" s="1" t="s">
        <v>375</v>
      </c>
      <c r="D23">
        <v>20</v>
      </c>
      <c r="E23" s="45">
        <v>20</v>
      </c>
      <c r="F23" s="44">
        <v>0.188</v>
      </c>
      <c r="G23" s="24">
        <v>19.623999999999999</v>
      </c>
      <c r="H23" s="45">
        <v>0.218</v>
      </c>
      <c r="I23" s="24">
        <v>19.564</v>
      </c>
      <c r="J23" s="45">
        <v>0.188</v>
      </c>
      <c r="K23" s="24">
        <v>19.623999999999999</v>
      </c>
      <c r="L23" s="45">
        <v>0.25</v>
      </c>
      <c r="M23" s="24">
        <v>19.5</v>
      </c>
      <c r="N23" s="45">
        <v>0.375</v>
      </c>
      <c r="O23" s="24">
        <v>19.25</v>
      </c>
      <c r="P23" s="45">
        <v>0.5</v>
      </c>
      <c r="Q23" s="24">
        <v>19</v>
      </c>
      <c r="R23" s="45">
        <v>0.375</v>
      </c>
      <c r="S23" s="24">
        <v>19.25</v>
      </c>
      <c r="T23" s="45">
        <v>0.375</v>
      </c>
      <c r="U23" s="24">
        <v>19.25</v>
      </c>
      <c r="V23" s="45">
        <v>0.59399999999999997</v>
      </c>
      <c r="W23" s="24">
        <v>18.812000000000001</v>
      </c>
      <c r="X23" s="45">
        <v>0.81200000000000006</v>
      </c>
      <c r="Y23" s="24">
        <v>18.376000000000001</v>
      </c>
      <c r="Z23" s="45">
        <v>0.5</v>
      </c>
      <c r="AA23" s="24">
        <v>19</v>
      </c>
      <c r="AB23" s="45">
        <v>0.5</v>
      </c>
      <c r="AC23" s="24">
        <v>19</v>
      </c>
      <c r="AD23" s="45">
        <v>1.0309999999999999</v>
      </c>
      <c r="AE23" s="24">
        <v>17.937999999999999</v>
      </c>
      <c r="AF23" s="45">
        <v>1.2809999999999999</v>
      </c>
      <c r="AG23" s="24">
        <v>17.437999999999999</v>
      </c>
      <c r="AH23" s="45">
        <v>1.5</v>
      </c>
      <c r="AI23" s="24">
        <v>17</v>
      </c>
      <c r="AJ23" s="45">
        <v>1.75</v>
      </c>
      <c r="AK23" s="24">
        <v>16.5</v>
      </c>
      <c r="AL23" s="45">
        <v>1.9690000000000001</v>
      </c>
      <c r="AM23" s="24">
        <v>16.062000000000001</v>
      </c>
      <c r="AN23" s="28" t="s">
        <v>360</v>
      </c>
      <c r="AO23" s="24" t="s">
        <v>361</v>
      </c>
    </row>
    <row r="24" spans="1:41" x14ac:dyDescent="0.35">
      <c r="C24" s="1" t="s">
        <v>376</v>
      </c>
      <c r="D24">
        <v>22</v>
      </c>
      <c r="E24" s="45">
        <v>22</v>
      </c>
      <c r="F24" s="44">
        <v>0.188</v>
      </c>
      <c r="G24" s="24">
        <v>21.623999999999999</v>
      </c>
      <c r="H24" s="45">
        <v>0.218</v>
      </c>
      <c r="I24" s="24">
        <v>21.564</v>
      </c>
      <c r="J24" s="45">
        <v>0.188</v>
      </c>
      <c r="K24" s="24">
        <v>21.623999999999999</v>
      </c>
      <c r="L24" s="45">
        <v>0.25</v>
      </c>
      <c r="M24" s="24">
        <v>21.5</v>
      </c>
      <c r="N24" s="45">
        <v>0.375</v>
      </c>
      <c r="O24" s="24">
        <v>21.25</v>
      </c>
      <c r="P24" s="45">
        <v>0.5</v>
      </c>
      <c r="Q24" s="24">
        <v>21</v>
      </c>
      <c r="R24" s="45">
        <v>0.375</v>
      </c>
      <c r="S24" s="24">
        <v>21.25</v>
      </c>
      <c r="T24" s="28" t="s">
        <v>360</v>
      </c>
      <c r="U24" s="24" t="s">
        <v>361</v>
      </c>
      <c r="V24" s="46" t="s">
        <v>360</v>
      </c>
      <c r="W24" s="24" t="s">
        <v>361</v>
      </c>
      <c r="X24" s="45">
        <v>0.875</v>
      </c>
      <c r="Y24" s="24">
        <v>20.25</v>
      </c>
      <c r="Z24" s="45">
        <v>0.5</v>
      </c>
      <c r="AA24" s="24">
        <v>21</v>
      </c>
      <c r="AB24" s="28" t="s">
        <v>360</v>
      </c>
      <c r="AC24" s="24" t="s">
        <v>361</v>
      </c>
      <c r="AD24" s="45">
        <v>1.125</v>
      </c>
      <c r="AE24" s="24">
        <v>19.75</v>
      </c>
      <c r="AF24" s="45">
        <v>1.375</v>
      </c>
      <c r="AG24" s="24">
        <v>19.25</v>
      </c>
      <c r="AH24" s="45">
        <v>1.625</v>
      </c>
      <c r="AI24" s="24">
        <v>18.75</v>
      </c>
      <c r="AJ24" s="45">
        <v>1.875</v>
      </c>
      <c r="AK24" s="24">
        <v>18.25</v>
      </c>
      <c r="AL24" s="45">
        <v>2.125</v>
      </c>
      <c r="AM24" s="24">
        <v>17.75</v>
      </c>
      <c r="AN24" s="28" t="s">
        <v>360</v>
      </c>
      <c r="AO24" s="24" t="s">
        <v>361</v>
      </c>
    </row>
    <row r="25" spans="1:41" x14ac:dyDescent="0.35">
      <c r="C25" s="1" t="s">
        <v>377</v>
      </c>
      <c r="D25">
        <v>24</v>
      </c>
      <c r="E25" s="45">
        <v>24</v>
      </c>
      <c r="F25" s="44">
        <v>0.218</v>
      </c>
      <c r="G25" s="24">
        <v>23.564</v>
      </c>
      <c r="H25" s="45">
        <v>0.25</v>
      </c>
      <c r="I25" s="24">
        <v>23.5</v>
      </c>
      <c r="J25" s="45">
        <v>0.218</v>
      </c>
      <c r="K25" s="24">
        <v>23.564</v>
      </c>
      <c r="L25" s="45">
        <v>0.25</v>
      </c>
      <c r="M25" s="24">
        <v>23.5</v>
      </c>
      <c r="N25" s="45">
        <v>0.375</v>
      </c>
      <c r="O25" s="24">
        <v>23.25</v>
      </c>
      <c r="P25" s="45">
        <v>0.56200000000000006</v>
      </c>
      <c r="Q25" s="24">
        <v>22.876000000000001</v>
      </c>
      <c r="R25" s="45">
        <v>0.375</v>
      </c>
      <c r="S25" s="24">
        <v>23.25</v>
      </c>
      <c r="T25" s="45">
        <v>0.375</v>
      </c>
      <c r="U25" s="24">
        <v>23.25</v>
      </c>
      <c r="V25" s="44">
        <v>0.68799999999999994</v>
      </c>
      <c r="W25" s="24">
        <v>22.623999999999999</v>
      </c>
      <c r="X25" s="45">
        <v>0.96899999999999997</v>
      </c>
      <c r="Y25" s="24">
        <v>22.062000000000001</v>
      </c>
      <c r="Z25" s="45">
        <v>0.5</v>
      </c>
      <c r="AA25" s="24">
        <v>23</v>
      </c>
      <c r="AB25" s="45">
        <v>0.5</v>
      </c>
      <c r="AC25" s="24">
        <v>23</v>
      </c>
      <c r="AD25" s="45">
        <v>1.218</v>
      </c>
      <c r="AE25" s="24">
        <v>21.564</v>
      </c>
      <c r="AF25" s="45">
        <v>1.5309999999999999</v>
      </c>
      <c r="AG25" s="24">
        <v>20.937999999999999</v>
      </c>
      <c r="AH25" s="45">
        <v>1.8120000000000001</v>
      </c>
      <c r="AI25" s="24">
        <v>20.376000000000001</v>
      </c>
      <c r="AJ25" s="45">
        <v>2.0619999999999998</v>
      </c>
      <c r="AK25" s="24">
        <v>19.876000000000001</v>
      </c>
      <c r="AL25" s="45">
        <v>2.3439999999999999</v>
      </c>
      <c r="AM25" s="24">
        <v>19.312000000000001</v>
      </c>
      <c r="AN25" s="28" t="s">
        <v>360</v>
      </c>
      <c r="AO25" s="24" t="s">
        <v>361</v>
      </c>
    </row>
    <row r="26" spans="1:41" x14ac:dyDescent="0.35">
      <c r="C26" s="1" t="s">
        <v>378</v>
      </c>
      <c r="D26">
        <v>26</v>
      </c>
      <c r="E26" s="45">
        <v>26</v>
      </c>
      <c r="F26" s="28" t="s">
        <v>360</v>
      </c>
      <c r="G26" s="24" t="s">
        <v>361</v>
      </c>
      <c r="H26" s="46" t="s">
        <v>360</v>
      </c>
      <c r="I26" s="24" t="s">
        <v>361</v>
      </c>
      <c r="J26" s="28" t="s">
        <v>360</v>
      </c>
      <c r="K26" s="24" t="s">
        <v>361</v>
      </c>
      <c r="L26" s="45">
        <v>0.312</v>
      </c>
      <c r="M26" s="24">
        <v>25.376000000000001</v>
      </c>
      <c r="N26" s="45">
        <v>0.5</v>
      </c>
      <c r="O26" s="24">
        <v>25</v>
      </c>
      <c r="P26" s="46" t="s">
        <v>360</v>
      </c>
      <c r="Q26" s="24" t="s">
        <v>361</v>
      </c>
      <c r="R26" s="45">
        <v>0.375</v>
      </c>
      <c r="S26" s="24">
        <v>25.25</v>
      </c>
      <c r="T26" s="28" t="s">
        <v>360</v>
      </c>
      <c r="U26" s="24" t="s">
        <v>361</v>
      </c>
      <c r="V26" s="28" t="s">
        <v>360</v>
      </c>
      <c r="W26" s="24" t="s">
        <v>361</v>
      </c>
      <c r="X26" s="46" t="s">
        <v>360</v>
      </c>
      <c r="Y26" s="24" t="s">
        <v>361</v>
      </c>
      <c r="Z26" s="45">
        <v>0.5</v>
      </c>
      <c r="AA26" s="24">
        <v>25</v>
      </c>
      <c r="AB26" s="28" t="s">
        <v>360</v>
      </c>
      <c r="AC26" s="24" t="s">
        <v>361</v>
      </c>
      <c r="AD26" s="28" t="s">
        <v>360</v>
      </c>
      <c r="AE26" s="24" t="s">
        <v>361</v>
      </c>
      <c r="AF26" s="28" t="s">
        <v>360</v>
      </c>
      <c r="AG26" s="24" t="s">
        <v>361</v>
      </c>
      <c r="AH26" s="28" t="s">
        <v>360</v>
      </c>
      <c r="AI26" s="24" t="s">
        <v>361</v>
      </c>
      <c r="AJ26" s="28" t="s">
        <v>360</v>
      </c>
      <c r="AK26" s="24" t="s">
        <v>361</v>
      </c>
      <c r="AL26" s="28" t="s">
        <v>360</v>
      </c>
      <c r="AM26" s="24" t="s">
        <v>361</v>
      </c>
      <c r="AN26" s="28" t="s">
        <v>360</v>
      </c>
      <c r="AO26" s="24" t="s">
        <v>361</v>
      </c>
    </row>
    <row r="27" spans="1:41" x14ac:dyDescent="0.35">
      <c r="C27" s="1" t="s">
        <v>379</v>
      </c>
      <c r="D27">
        <v>28</v>
      </c>
      <c r="E27" s="45">
        <v>28</v>
      </c>
      <c r="F27" s="28" t="s">
        <v>360</v>
      </c>
      <c r="G27" s="24" t="s">
        <v>361</v>
      </c>
      <c r="H27" s="46" t="s">
        <v>360</v>
      </c>
      <c r="I27" s="24" t="s">
        <v>361</v>
      </c>
      <c r="J27" s="28" t="s">
        <v>360</v>
      </c>
      <c r="K27" s="24" t="s">
        <v>361</v>
      </c>
      <c r="L27" s="45">
        <v>0.312</v>
      </c>
      <c r="M27" s="24">
        <v>27.376000000000001</v>
      </c>
      <c r="N27" s="45">
        <v>0.5</v>
      </c>
      <c r="O27" s="24">
        <v>27</v>
      </c>
      <c r="P27" s="44">
        <v>0.625</v>
      </c>
      <c r="Q27" s="24">
        <v>26.75</v>
      </c>
      <c r="R27" s="45">
        <v>0.375</v>
      </c>
      <c r="S27" s="24">
        <v>27.25</v>
      </c>
      <c r="T27" s="28" t="s">
        <v>360</v>
      </c>
      <c r="U27" s="24" t="s">
        <v>361</v>
      </c>
      <c r="V27" s="28" t="s">
        <v>360</v>
      </c>
      <c r="W27" s="24" t="s">
        <v>361</v>
      </c>
      <c r="X27" s="46" t="s">
        <v>360</v>
      </c>
      <c r="Y27" s="24" t="s">
        <v>361</v>
      </c>
      <c r="Z27" s="45">
        <v>0.5</v>
      </c>
      <c r="AA27" s="24">
        <v>27</v>
      </c>
      <c r="AB27" s="28" t="s">
        <v>360</v>
      </c>
      <c r="AC27" s="24" t="s">
        <v>361</v>
      </c>
      <c r="AD27" s="28" t="s">
        <v>360</v>
      </c>
      <c r="AE27" s="24" t="s">
        <v>361</v>
      </c>
      <c r="AF27" s="28" t="s">
        <v>360</v>
      </c>
      <c r="AG27" s="24" t="s">
        <v>361</v>
      </c>
      <c r="AH27" s="28" t="s">
        <v>360</v>
      </c>
      <c r="AI27" s="24" t="s">
        <v>361</v>
      </c>
      <c r="AJ27" s="28" t="s">
        <v>360</v>
      </c>
      <c r="AK27" s="24" t="s">
        <v>361</v>
      </c>
      <c r="AL27" s="28" t="s">
        <v>360</v>
      </c>
      <c r="AM27" s="24" t="s">
        <v>361</v>
      </c>
      <c r="AN27" s="28" t="s">
        <v>360</v>
      </c>
      <c r="AO27" s="24" t="s">
        <v>361</v>
      </c>
    </row>
    <row r="28" spans="1:41" x14ac:dyDescent="0.35">
      <c r="C28" s="1" t="s">
        <v>380</v>
      </c>
      <c r="D28">
        <v>30</v>
      </c>
      <c r="E28" s="45">
        <v>30</v>
      </c>
      <c r="F28" s="45">
        <v>0.25</v>
      </c>
      <c r="G28" s="24">
        <v>29.5</v>
      </c>
      <c r="H28" s="45">
        <v>0.312</v>
      </c>
      <c r="I28" s="24">
        <v>29.376000000000001</v>
      </c>
      <c r="J28" s="45">
        <v>0.25</v>
      </c>
      <c r="K28" s="24">
        <v>29.5</v>
      </c>
      <c r="L28" s="45">
        <v>0.312</v>
      </c>
      <c r="M28" s="24">
        <v>29.376000000000001</v>
      </c>
      <c r="N28" s="45">
        <v>0.5</v>
      </c>
      <c r="O28" s="24">
        <v>29</v>
      </c>
      <c r="P28" s="44">
        <v>0.625</v>
      </c>
      <c r="Q28" s="24">
        <v>28.75</v>
      </c>
      <c r="R28" s="45">
        <v>0.375</v>
      </c>
      <c r="S28" s="24">
        <v>29.25</v>
      </c>
      <c r="T28" s="28" t="s">
        <v>360</v>
      </c>
      <c r="U28" s="24" t="s">
        <v>361</v>
      </c>
      <c r="V28" s="28" t="s">
        <v>360</v>
      </c>
      <c r="W28" s="24" t="s">
        <v>361</v>
      </c>
      <c r="X28" s="46" t="s">
        <v>360</v>
      </c>
      <c r="Y28" s="24" t="s">
        <v>361</v>
      </c>
      <c r="Z28" s="45">
        <v>0.5</v>
      </c>
      <c r="AA28" s="24">
        <v>29</v>
      </c>
      <c r="AB28" s="28" t="s">
        <v>360</v>
      </c>
      <c r="AC28" s="24" t="s">
        <v>361</v>
      </c>
      <c r="AD28" s="28" t="s">
        <v>360</v>
      </c>
      <c r="AE28" s="24" t="s">
        <v>361</v>
      </c>
      <c r="AF28" s="28" t="s">
        <v>360</v>
      </c>
      <c r="AG28" s="24" t="s">
        <v>361</v>
      </c>
      <c r="AH28" s="28" t="s">
        <v>360</v>
      </c>
      <c r="AI28" s="24" t="s">
        <v>361</v>
      </c>
      <c r="AJ28" s="28" t="s">
        <v>360</v>
      </c>
      <c r="AK28" s="24" t="s">
        <v>361</v>
      </c>
      <c r="AL28" s="28" t="s">
        <v>360</v>
      </c>
      <c r="AM28" s="24" t="s">
        <v>361</v>
      </c>
      <c r="AN28" s="28" t="s">
        <v>360</v>
      </c>
      <c r="AO28" s="24" t="s">
        <v>361</v>
      </c>
    </row>
    <row r="29" spans="1:41" x14ac:dyDescent="0.35">
      <c r="C29" s="1" t="s">
        <v>381</v>
      </c>
      <c r="D29">
        <v>32</v>
      </c>
      <c r="E29" s="45">
        <v>32</v>
      </c>
      <c r="F29" s="46" t="s">
        <v>360</v>
      </c>
      <c r="G29" s="24" t="s">
        <v>361</v>
      </c>
      <c r="H29" s="46" t="s">
        <v>360</v>
      </c>
      <c r="I29" s="24" t="s">
        <v>361</v>
      </c>
      <c r="J29" s="28" t="s">
        <v>360</v>
      </c>
      <c r="K29" s="24" t="s">
        <v>361</v>
      </c>
      <c r="L29" s="45">
        <v>0.312</v>
      </c>
      <c r="M29" s="24">
        <v>31.376000000000001</v>
      </c>
      <c r="N29" s="45">
        <v>0.5</v>
      </c>
      <c r="O29" s="24">
        <v>31</v>
      </c>
      <c r="P29" s="44">
        <v>0.625</v>
      </c>
      <c r="Q29" s="24">
        <v>30.75</v>
      </c>
      <c r="R29" s="45">
        <v>0.375</v>
      </c>
      <c r="S29" s="24">
        <v>31.25</v>
      </c>
      <c r="T29" s="28" t="s">
        <v>360</v>
      </c>
      <c r="U29" s="24" t="s">
        <v>361</v>
      </c>
      <c r="V29" s="45">
        <v>0.68799999999999994</v>
      </c>
      <c r="W29" s="24">
        <v>30.623999999999999</v>
      </c>
      <c r="X29" s="46" t="s">
        <v>360</v>
      </c>
      <c r="Y29" s="24" t="s">
        <v>361</v>
      </c>
      <c r="Z29" s="45">
        <v>0.5</v>
      </c>
      <c r="AA29" s="24">
        <v>31</v>
      </c>
      <c r="AB29" s="28" t="s">
        <v>360</v>
      </c>
      <c r="AC29" s="24" t="s">
        <v>361</v>
      </c>
      <c r="AD29" s="28" t="s">
        <v>360</v>
      </c>
      <c r="AE29" s="24" t="s">
        <v>361</v>
      </c>
      <c r="AF29" s="28" t="s">
        <v>360</v>
      </c>
      <c r="AG29" s="24" t="s">
        <v>361</v>
      </c>
      <c r="AH29" s="28" t="s">
        <v>360</v>
      </c>
      <c r="AI29" s="24" t="s">
        <v>361</v>
      </c>
      <c r="AJ29" s="28" t="s">
        <v>360</v>
      </c>
      <c r="AK29" s="24" t="s">
        <v>361</v>
      </c>
      <c r="AL29" s="28" t="s">
        <v>360</v>
      </c>
      <c r="AM29" s="24" t="s">
        <v>361</v>
      </c>
      <c r="AN29" s="28" t="s">
        <v>360</v>
      </c>
      <c r="AO29" s="24" t="s">
        <v>361</v>
      </c>
    </row>
    <row r="30" spans="1:41" x14ac:dyDescent="0.35">
      <c r="C30" s="1" t="s">
        <v>382</v>
      </c>
      <c r="D30">
        <v>34</v>
      </c>
      <c r="E30" s="45">
        <v>34</v>
      </c>
      <c r="F30" s="46" t="s">
        <v>360</v>
      </c>
      <c r="G30" s="24" t="s">
        <v>361</v>
      </c>
      <c r="H30" s="46" t="s">
        <v>360</v>
      </c>
      <c r="I30" s="24" t="s">
        <v>361</v>
      </c>
      <c r="J30" s="28" t="s">
        <v>360</v>
      </c>
      <c r="K30" s="24" t="s">
        <v>361</v>
      </c>
      <c r="L30" s="45">
        <v>0.312</v>
      </c>
      <c r="M30" s="24">
        <v>33.375999999999998</v>
      </c>
      <c r="N30" s="45">
        <v>0.5</v>
      </c>
      <c r="O30" s="24">
        <v>33</v>
      </c>
      <c r="P30" s="44">
        <v>0.625</v>
      </c>
      <c r="Q30" s="24">
        <v>32.75</v>
      </c>
      <c r="R30" s="45">
        <v>0.375</v>
      </c>
      <c r="S30" s="24">
        <v>33.25</v>
      </c>
      <c r="T30" s="28" t="s">
        <v>360</v>
      </c>
      <c r="U30" s="24" t="s">
        <v>361</v>
      </c>
      <c r="V30" s="45">
        <v>0.68799999999999994</v>
      </c>
      <c r="W30" s="24">
        <v>32.624000000000002</v>
      </c>
      <c r="X30" s="46" t="s">
        <v>360</v>
      </c>
      <c r="Y30" s="24" t="s">
        <v>361</v>
      </c>
      <c r="Z30" s="45">
        <v>0.5</v>
      </c>
      <c r="AA30" s="24">
        <v>33</v>
      </c>
      <c r="AB30" s="28" t="s">
        <v>360</v>
      </c>
      <c r="AC30" s="24" t="s">
        <v>361</v>
      </c>
      <c r="AD30" s="28" t="s">
        <v>360</v>
      </c>
      <c r="AE30" s="24" t="s">
        <v>361</v>
      </c>
      <c r="AF30" s="28" t="s">
        <v>360</v>
      </c>
      <c r="AG30" s="24" t="s">
        <v>361</v>
      </c>
      <c r="AH30" s="28" t="s">
        <v>360</v>
      </c>
      <c r="AI30" s="24" t="s">
        <v>361</v>
      </c>
      <c r="AJ30" s="28" t="s">
        <v>360</v>
      </c>
      <c r="AK30" s="24" t="s">
        <v>361</v>
      </c>
      <c r="AL30" s="28" t="s">
        <v>360</v>
      </c>
      <c r="AM30" s="24" t="s">
        <v>361</v>
      </c>
      <c r="AN30" s="28" t="s">
        <v>360</v>
      </c>
      <c r="AO30" s="24" t="s">
        <v>361</v>
      </c>
    </row>
    <row r="31" spans="1:41" x14ac:dyDescent="0.35">
      <c r="C31" s="1" t="s">
        <v>383</v>
      </c>
      <c r="D31">
        <v>36</v>
      </c>
      <c r="E31" s="45">
        <v>36</v>
      </c>
      <c r="F31" s="46" t="s">
        <v>360</v>
      </c>
      <c r="G31" s="24" t="s">
        <v>361</v>
      </c>
      <c r="H31" s="46" t="s">
        <v>360</v>
      </c>
      <c r="I31" s="24" t="s">
        <v>361</v>
      </c>
      <c r="J31" s="28" t="s">
        <v>360</v>
      </c>
      <c r="K31" s="24" t="s">
        <v>361</v>
      </c>
      <c r="L31" s="45">
        <v>0.312</v>
      </c>
      <c r="M31" s="24">
        <v>35.375999999999998</v>
      </c>
      <c r="N31" s="45">
        <v>0.5</v>
      </c>
      <c r="O31" s="24">
        <v>35</v>
      </c>
      <c r="P31" s="44">
        <v>0.625</v>
      </c>
      <c r="Q31" s="24">
        <v>34.75</v>
      </c>
      <c r="R31" s="45">
        <v>0.375</v>
      </c>
      <c r="S31" s="24">
        <v>35.25</v>
      </c>
      <c r="T31" s="28" t="s">
        <v>360</v>
      </c>
      <c r="U31" s="24" t="s">
        <v>361</v>
      </c>
      <c r="V31" s="45">
        <v>0.75</v>
      </c>
      <c r="W31" s="24">
        <v>34.5</v>
      </c>
      <c r="X31" s="46" t="s">
        <v>360</v>
      </c>
      <c r="Y31" s="24" t="s">
        <v>361</v>
      </c>
      <c r="Z31" s="45">
        <v>0.5</v>
      </c>
      <c r="AA31" s="24">
        <v>35</v>
      </c>
      <c r="AB31" s="28" t="s">
        <v>360</v>
      </c>
      <c r="AC31" s="24" t="s">
        <v>361</v>
      </c>
      <c r="AD31" s="28" t="s">
        <v>360</v>
      </c>
      <c r="AE31" s="24" t="s">
        <v>361</v>
      </c>
      <c r="AF31" s="28" t="s">
        <v>360</v>
      </c>
      <c r="AG31" s="24" t="s">
        <v>361</v>
      </c>
      <c r="AH31" s="28" t="s">
        <v>360</v>
      </c>
      <c r="AI31" s="24" t="s">
        <v>361</v>
      </c>
      <c r="AJ31" s="28" t="s">
        <v>360</v>
      </c>
      <c r="AK31" s="24" t="s">
        <v>361</v>
      </c>
      <c r="AL31" s="28" t="s">
        <v>360</v>
      </c>
      <c r="AM31" s="24" t="s">
        <v>361</v>
      </c>
      <c r="AN31" s="28" t="s">
        <v>360</v>
      </c>
      <c r="AO31" s="24" t="s">
        <v>361</v>
      </c>
    </row>
    <row r="32" spans="1:41" x14ac:dyDescent="0.35">
      <c r="C32" s="1" t="s">
        <v>384</v>
      </c>
      <c r="D32">
        <v>38</v>
      </c>
      <c r="E32" s="45">
        <v>38</v>
      </c>
      <c r="F32" s="46" t="s">
        <v>360</v>
      </c>
      <c r="G32" s="24" t="s">
        <v>361</v>
      </c>
      <c r="H32" s="46" t="s">
        <v>360</v>
      </c>
      <c r="I32" s="24" t="s">
        <v>361</v>
      </c>
      <c r="J32" s="28" t="s">
        <v>360</v>
      </c>
      <c r="K32" s="24" t="s">
        <v>361</v>
      </c>
      <c r="L32" s="46" t="s">
        <v>360</v>
      </c>
      <c r="M32" s="24"/>
      <c r="N32" s="46" t="s">
        <v>360</v>
      </c>
      <c r="O32" s="24"/>
      <c r="P32" s="28" t="s">
        <v>360</v>
      </c>
      <c r="Q32" s="24"/>
      <c r="R32" s="45">
        <v>0.375</v>
      </c>
      <c r="S32" s="24">
        <v>37.25</v>
      </c>
      <c r="T32" s="28" t="s">
        <v>360</v>
      </c>
      <c r="U32" s="24" t="s">
        <v>361</v>
      </c>
      <c r="V32" s="50">
        <v>0.69299999999999995</v>
      </c>
      <c r="W32" s="51">
        <f t="shared" ref="W32:W37" si="0">E32-2*V32</f>
        <v>36.613999999999997</v>
      </c>
      <c r="X32" s="46" t="s">
        <v>360</v>
      </c>
      <c r="Y32" s="24" t="s">
        <v>361</v>
      </c>
      <c r="Z32" s="45">
        <v>0.5</v>
      </c>
      <c r="AA32" s="24">
        <v>37</v>
      </c>
      <c r="AB32" s="28" t="s">
        <v>360</v>
      </c>
      <c r="AC32" s="24" t="s">
        <v>361</v>
      </c>
      <c r="AD32" s="28" t="s">
        <v>360</v>
      </c>
      <c r="AE32" s="24" t="s">
        <v>361</v>
      </c>
      <c r="AF32" s="28" t="s">
        <v>360</v>
      </c>
      <c r="AG32" s="24" t="s">
        <v>361</v>
      </c>
      <c r="AH32" s="28" t="s">
        <v>360</v>
      </c>
      <c r="AI32" s="24" t="s">
        <v>361</v>
      </c>
      <c r="AJ32" s="28" t="s">
        <v>360</v>
      </c>
      <c r="AK32" s="24" t="s">
        <v>361</v>
      </c>
      <c r="AL32" s="28" t="s">
        <v>360</v>
      </c>
      <c r="AM32" s="24" t="s">
        <v>361</v>
      </c>
      <c r="AN32" s="28" t="s">
        <v>360</v>
      </c>
      <c r="AO32" s="24" t="s">
        <v>361</v>
      </c>
    </row>
    <row r="33" spans="1:41" x14ac:dyDescent="0.35">
      <c r="C33" s="1" t="s">
        <v>385</v>
      </c>
      <c r="D33">
        <v>40</v>
      </c>
      <c r="E33" s="45">
        <v>40</v>
      </c>
      <c r="F33" s="46" t="s">
        <v>360</v>
      </c>
      <c r="G33" s="24" t="s">
        <v>361</v>
      </c>
      <c r="H33" s="46" t="s">
        <v>360</v>
      </c>
      <c r="I33" s="24" t="s">
        <v>361</v>
      </c>
      <c r="J33" s="28" t="s">
        <v>360</v>
      </c>
      <c r="K33" s="24" t="s">
        <v>361</v>
      </c>
      <c r="L33" s="46" t="s">
        <v>360</v>
      </c>
      <c r="M33" s="24"/>
      <c r="N33" s="46" t="s">
        <v>360</v>
      </c>
      <c r="O33" s="24"/>
      <c r="P33" s="28" t="s">
        <v>360</v>
      </c>
      <c r="Q33" s="24"/>
      <c r="R33" s="45">
        <v>0.375</v>
      </c>
      <c r="S33" s="24">
        <v>39.25</v>
      </c>
      <c r="T33" s="28" t="s">
        <v>360</v>
      </c>
      <c r="U33" s="24" t="s">
        <v>361</v>
      </c>
      <c r="V33" s="50">
        <v>0.72899999999999998</v>
      </c>
      <c r="W33" s="51">
        <f t="shared" si="0"/>
        <v>38.542000000000002</v>
      </c>
      <c r="X33" s="46" t="s">
        <v>360</v>
      </c>
      <c r="Y33" s="24" t="s">
        <v>361</v>
      </c>
      <c r="Z33" s="45">
        <v>0.5</v>
      </c>
      <c r="AA33" s="24">
        <v>39</v>
      </c>
      <c r="AB33" s="28" t="s">
        <v>360</v>
      </c>
      <c r="AC33" s="24" t="s">
        <v>361</v>
      </c>
      <c r="AD33" s="28" t="s">
        <v>360</v>
      </c>
      <c r="AE33" s="24" t="s">
        <v>361</v>
      </c>
      <c r="AF33" s="28" t="s">
        <v>360</v>
      </c>
      <c r="AG33" s="24" t="s">
        <v>361</v>
      </c>
      <c r="AH33" s="28" t="s">
        <v>360</v>
      </c>
      <c r="AI33" s="24" t="s">
        <v>361</v>
      </c>
      <c r="AJ33" s="28" t="s">
        <v>360</v>
      </c>
      <c r="AK33" s="24" t="s">
        <v>361</v>
      </c>
      <c r="AL33" s="28" t="s">
        <v>360</v>
      </c>
      <c r="AM33" s="24" t="s">
        <v>361</v>
      </c>
      <c r="AN33" s="28" t="s">
        <v>360</v>
      </c>
      <c r="AO33" s="24" t="s">
        <v>361</v>
      </c>
    </row>
    <row r="34" spans="1:41" x14ac:dyDescent="0.35">
      <c r="C34" s="1" t="s">
        <v>386</v>
      </c>
      <c r="D34">
        <v>42</v>
      </c>
      <c r="E34" s="45">
        <v>42</v>
      </c>
      <c r="F34" s="46" t="s">
        <v>360</v>
      </c>
      <c r="G34" s="24" t="s">
        <v>361</v>
      </c>
      <c r="H34" s="46" t="s">
        <v>360</v>
      </c>
      <c r="I34" s="24" t="s">
        <v>361</v>
      </c>
      <c r="J34" s="28" t="s">
        <v>360</v>
      </c>
      <c r="K34" s="24" t="s">
        <v>361</v>
      </c>
      <c r="L34" s="46" t="s">
        <v>360</v>
      </c>
      <c r="M34" s="24"/>
      <c r="N34" s="46" t="s">
        <v>360</v>
      </c>
      <c r="O34" s="24"/>
      <c r="P34" s="28" t="s">
        <v>360</v>
      </c>
      <c r="Q34" s="24"/>
      <c r="R34" s="45">
        <v>0.375</v>
      </c>
      <c r="S34" s="24">
        <v>41.25</v>
      </c>
      <c r="T34" s="28" t="s">
        <v>360</v>
      </c>
      <c r="U34" s="24" t="s">
        <v>361</v>
      </c>
      <c r="V34" s="50">
        <v>0.76600000000000001</v>
      </c>
      <c r="W34" s="51">
        <f t="shared" si="0"/>
        <v>40.468000000000004</v>
      </c>
      <c r="X34" s="46" t="s">
        <v>360</v>
      </c>
      <c r="Y34" s="24" t="s">
        <v>361</v>
      </c>
      <c r="Z34" s="45">
        <v>0.5</v>
      </c>
      <c r="AA34" s="24">
        <v>41</v>
      </c>
      <c r="AB34" s="28" t="s">
        <v>360</v>
      </c>
      <c r="AC34" s="24" t="s">
        <v>361</v>
      </c>
      <c r="AD34" s="28" t="s">
        <v>360</v>
      </c>
      <c r="AE34" s="24" t="s">
        <v>361</v>
      </c>
      <c r="AF34" s="28" t="s">
        <v>360</v>
      </c>
      <c r="AG34" s="24" t="s">
        <v>361</v>
      </c>
      <c r="AH34" s="28" t="s">
        <v>360</v>
      </c>
      <c r="AI34" s="24" t="s">
        <v>361</v>
      </c>
      <c r="AJ34" s="28" t="s">
        <v>360</v>
      </c>
      <c r="AK34" s="24" t="s">
        <v>361</v>
      </c>
      <c r="AL34" s="28" t="s">
        <v>360</v>
      </c>
      <c r="AM34" s="24" t="s">
        <v>361</v>
      </c>
      <c r="AN34" s="28" t="s">
        <v>360</v>
      </c>
      <c r="AO34" s="24" t="s">
        <v>361</v>
      </c>
    </row>
    <row r="35" spans="1:41" x14ac:dyDescent="0.35">
      <c r="C35" s="1" t="s">
        <v>387</v>
      </c>
      <c r="D35">
        <v>44</v>
      </c>
      <c r="E35" s="24">
        <v>44</v>
      </c>
      <c r="F35" s="28" t="s">
        <v>360</v>
      </c>
      <c r="G35" s="24" t="s">
        <v>361</v>
      </c>
      <c r="H35" s="28" t="s">
        <v>360</v>
      </c>
      <c r="I35" s="24" t="s">
        <v>361</v>
      </c>
      <c r="J35" s="28" t="s">
        <v>360</v>
      </c>
      <c r="K35" s="24" t="s">
        <v>361</v>
      </c>
      <c r="L35" s="28" t="s">
        <v>360</v>
      </c>
      <c r="M35" s="24"/>
      <c r="N35" s="28" t="s">
        <v>360</v>
      </c>
      <c r="O35" s="24"/>
      <c r="P35" s="28" t="s">
        <v>360</v>
      </c>
      <c r="Q35" s="24"/>
      <c r="R35">
        <v>0.375</v>
      </c>
      <c r="S35" s="24">
        <v>43.25</v>
      </c>
      <c r="T35" s="28" t="s">
        <v>360</v>
      </c>
      <c r="U35" s="24" t="s">
        <v>361</v>
      </c>
      <c r="V35" s="52">
        <v>0.80200000000000005</v>
      </c>
      <c r="W35" s="51">
        <f t="shared" si="0"/>
        <v>42.396000000000001</v>
      </c>
      <c r="X35" s="28" t="s">
        <v>360</v>
      </c>
      <c r="Y35" s="24" t="s">
        <v>361</v>
      </c>
      <c r="Z35" s="24">
        <v>0.5</v>
      </c>
      <c r="AA35" s="24">
        <v>43</v>
      </c>
      <c r="AB35" s="28" t="s">
        <v>360</v>
      </c>
      <c r="AC35" s="24" t="s">
        <v>361</v>
      </c>
      <c r="AD35" s="28" t="s">
        <v>360</v>
      </c>
      <c r="AE35" s="24" t="s">
        <v>361</v>
      </c>
      <c r="AF35" s="28" t="s">
        <v>360</v>
      </c>
      <c r="AG35" s="24" t="s">
        <v>361</v>
      </c>
      <c r="AH35" s="28" t="s">
        <v>360</v>
      </c>
      <c r="AI35" s="24" t="s">
        <v>361</v>
      </c>
      <c r="AJ35" s="28" t="s">
        <v>360</v>
      </c>
      <c r="AK35" s="24" t="s">
        <v>361</v>
      </c>
      <c r="AL35" s="28" t="s">
        <v>360</v>
      </c>
      <c r="AM35" s="24" t="s">
        <v>361</v>
      </c>
      <c r="AN35" s="28" t="s">
        <v>360</v>
      </c>
      <c r="AO35" s="24" t="s">
        <v>361</v>
      </c>
    </row>
    <row r="36" spans="1:41" x14ac:dyDescent="0.35">
      <c r="C36" s="1" t="s">
        <v>388</v>
      </c>
      <c r="D36">
        <v>46</v>
      </c>
      <c r="E36" s="24">
        <v>46</v>
      </c>
      <c r="F36" s="28" t="s">
        <v>360</v>
      </c>
      <c r="G36" s="24" t="s">
        <v>361</v>
      </c>
      <c r="H36" s="28" t="s">
        <v>360</v>
      </c>
      <c r="I36" s="24" t="s">
        <v>361</v>
      </c>
      <c r="J36" s="28" t="s">
        <v>360</v>
      </c>
      <c r="K36" s="24" t="s">
        <v>361</v>
      </c>
      <c r="L36" s="28" t="s">
        <v>360</v>
      </c>
      <c r="M36" s="24"/>
      <c r="N36" s="28" t="s">
        <v>360</v>
      </c>
      <c r="O36" s="24"/>
      <c r="P36" s="28" t="s">
        <v>360</v>
      </c>
      <c r="Q36" s="24"/>
      <c r="R36">
        <v>0.375</v>
      </c>
      <c r="S36" s="24">
        <v>45.25</v>
      </c>
      <c r="T36" s="28" t="s">
        <v>360</v>
      </c>
      <c r="U36" s="24" t="s">
        <v>361</v>
      </c>
      <c r="V36" s="52">
        <v>0.83899999999999997</v>
      </c>
      <c r="W36" s="51">
        <f t="shared" si="0"/>
        <v>44.322000000000003</v>
      </c>
      <c r="X36" s="28" t="s">
        <v>360</v>
      </c>
      <c r="Y36" s="24" t="s">
        <v>361</v>
      </c>
      <c r="Z36" s="24">
        <v>0.5</v>
      </c>
      <c r="AA36" s="24">
        <v>45</v>
      </c>
      <c r="AB36" s="28" t="s">
        <v>360</v>
      </c>
      <c r="AC36" s="24" t="s">
        <v>361</v>
      </c>
      <c r="AD36" s="28" t="s">
        <v>360</v>
      </c>
      <c r="AE36" s="24" t="s">
        <v>361</v>
      </c>
      <c r="AF36" s="28" t="s">
        <v>360</v>
      </c>
      <c r="AG36" s="24" t="s">
        <v>361</v>
      </c>
      <c r="AH36" s="28" t="s">
        <v>360</v>
      </c>
      <c r="AI36" s="24" t="s">
        <v>361</v>
      </c>
      <c r="AJ36" s="28" t="s">
        <v>360</v>
      </c>
      <c r="AK36" s="24" t="s">
        <v>361</v>
      </c>
      <c r="AL36" s="28" t="s">
        <v>360</v>
      </c>
      <c r="AM36" s="24" t="s">
        <v>361</v>
      </c>
      <c r="AN36" s="28" t="s">
        <v>360</v>
      </c>
      <c r="AO36" s="24" t="s">
        <v>361</v>
      </c>
    </row>
    <row r="37" spans="1:41" x14ac:dyDescent="0.35">
      <c r="C37" s="1" t="s">
        <v>389</v>
      </c>
      <c r="D37">
        <v>48</v>
      </c>
      <c r="E37" s="24">
        <v>48</v>
      </c>
      <c r="F37" s="28" t="s">
        <v>360</v>
      </c>
      <c r="G37" s="24" t="s">
        <v>361</v>
      </c>
      <c r="H37" s="28" t="s">
        <v>360</v>
      </c>
      <c r="I37" s="24" t="s">
        <v>361</v>
      </c>
      <c r="J37" s="28" t="s">
        <v>360</v>
      </c>
      <c r="K37" s="24" t="s">
        <v>361</v>
      </c>
      <c r="L37" s="28" t="s">
        <v>360</v>
      </c>
      <c r="M37" s="24"/>
      <c r="N37" s="28" t="s">
        <v>360</v>
      </c>
      <c r="O37" s="24"/>
      <c r="P37" s="28" t="s">
        <v>360</v>
      </c>
      <c r="Q37" s="24"/>
      <c r="R37">
        <v>0.375</v>
      </c>
      <c r="S37" s="24">
        <v>47.25</v>
      </c>
      <c r="T37" s="28" t="s">
        <v>360</v>
      </c>
      <c r="U37" s="24" t="s">
        <v>361</v>
      </c>
      <c r="V37" s="52">
        <v>0.875</v>
      </c>
      <c r="W37" s="51">
        <f t="shared" si="0"/>
        <v>46.25</v>
      </c>
      <c r="X37" s="28" t="s">
        <v>360</v>
      </c>
      <c r="Y37" s="24" t="s">
        <v>361</v>
      </c>
      <c r="Z37" s="24">
        <v>0.5</v>
      </c>
      <c r="AA37" s="24">
        <v>47</v>
      </c>
      <c r="AB37" s="28" t="s">
        <v>360</v>
      </c>
      <c r="AC37" s="24" t="s">
        <v>361</v>
      </c>
      <c r="AD37" s="28" t="s">
        <v>360</v>
      </c>
      <c r="AE37" s="24" t="s">
        <v>361</v>
      </c>
      <c r="AF37" s="28" t="s">
        <v>360</v>
      </c>
      <c r="AG37" s="24" t="s">
        <v>361</v>
      </c>
      <c r="AH37" s="28" t="s">
        <v>360</v>
      </c>
      <c r="AI37" s="24" t="s">
        <v>361</v>
      </c>
      <c r="AJ37" s="28" t="s">
        <v>360</v>
      </c>
      <c r="AK37" s="24" t="s">
        <v>361</v>
      </c>
      <c r="AL37" s="28" t="s">
        <v>360</v>
      </c>
      <c r="AM37" s="24" t="s">
        <v>361</v>
      </c>
      <c r="AN37" s="28" t="s">
        <v>360</v>
      </c>
      <c r="AO37" s="24" t="s">
        <v>361</v>
      </c>
    </row>
    <row r="38" spans="1:41" x14ac:dyDescent="0.35">
      <c r="C38" s="1" t="s">
        <v>390</v>
      </c>
      <c r="D38" s="1"/>
    </row>
    <row r="40" spans="1:41" x14ac:dyDescent="0.35">
      <c r="C40" s="59" t="s">
        <v>391</v>
      </c>
      <c r="D40" s="59"/>
      <c r="E40" s="59"/>
      <c r="F40" s="59"/>
    </row>
    <row r="41" spans="1:41" x14ac:dyDescent="0.35">
      <c r="A41" t="s">
        <v>392</v>
      </c>
      <c r="C41">
        <v>1</v>
      </c>
      <c r="D41">
        <v>1</v>
      </c>
      <c r="E41">
        <v>2</v>
      </c>
      <c r="F41">
        <v>2</v>
      </c>
    </row>
    <row r="42" spans="1:41" x14ac:dyDescent="0.35">
      <c r="A42" t="s">
        <v>393</v>
      </c>
      <c r="C42" t="s">
        <v>394</v>
      </c>
      <c r="D42" t="s">
        <v>395</v>
      </c>
      <c r="E42" t="s">
        <v>396</v>
      </c>
      <c r="F42" t="s">
        <v>397</v>
      </c>
    </row>
    <row r="43" spans="1:41" x14ac:dyDescent="0.35">
      <c r="A43" s="53" t="s">
        <v>352</v>
      </c>
      <c r="B43" t="str">
        <f>C10</f>
        <v>NPS 2</v>
      </c>
      <c r="C43" t="s">
        <v>352</v>
      </c>
      <c r="D43" t="s">
        <v>352</v>
      </c>
      <c r="E43" t="s">
        <v>352</v>
      </c>
      <c r="F43" t="s">
        <v>352</v>
      </c>
    </row>
    <row r="44" spans="1:41" x14ac:dyDescent="0.35">
      <c r="A44" s="53" t="s">
        <v>352</v>
      </c>
      <c r="B44" t="str">
        <f t="shared" ref="B44:B58" si="1">C11</f>
        <v>NPS 2-1/2</v>
      </c>
      <c r="C44" t="s">
        <v>352</v>
      </c>
      <c r="D44" t="s">
        <v>352</v>
      </c>
      <c r="E44" t="s">
        <v>352</v>
      </c>
      <c r="F44" t="s">
        <v>352</v>
      </c>
    </row>
    <row r="45" spans="1:41" x14ac:dyDescent="0.35">
      <c r="A45" s="53" t="s">
        <v>348</v>
      </c>
      <c r="B45" t="str">
        <f t="shared" si="1"/>
        <v>NPS 3</v>
      </c>
      <c r="C45" t="s">
        <v>348</v>
      </c>
      <c r="D45" t="s">
        <v>348</v>
      </c>
      <c r="E45" t="s">
        <v>348</v>
      </c>
      <c r="F45" t="s">
        <v>352</v>
      </c>
    </row>
    <row r="46" spans="1:41" x14ac:dyDescent="0.35">
      <c r="A46" s="53" t="s">
        <v>348</v>
      </c>
      <c r="B46" t="str">
        <f t="shared" si="1"/>
        <v>NPS 3-1/2</v>
      </c>
      <c r="C46" t="s">
        <v>348</v>
      </c>
      <c r="D46" t="s">
        <v>348</v>
      </c>
      <c r="E46" t="s">
        <v>348</v>
      </c>
      <c r="F46" t="s">
        <v>352</v>
      </c>
    </row>
    <row r="47" spans="1:41" x14ac:dyDescent="0.35">
      <c r="A47" s="53" t="s">
        <v>348</v>
      </c>
      <c r="B47" t="str">
        <f t="shared" si="1"/>
        <v>NPS 4</v>
      </c>
      <c r="C47" t="s">
        <v>348</v>
      </c>
      <c r="D47" t="s">
        <v>348</v>
      </c>
      <c r="E47" t="s">
        <v>348</v>
      </c>
      <c r="F47" t="s">
        <v>352</v>
      </c>
    </row>
    <row r="48" spans="1:41" x14ac:dyDescent="0.35">
      <c r="A48" s="53" t="s">
        <v>348</v>
      </c>
      <c r="B48" t="str">
        <f t="shared" si="1"/>
        <v>NPS 5</v>
      </c>
      <c r="C48" t="s">
        <v>348</v>
      </c>
      <c r="D48" t="s">
        <v>348</v>
      </c>
      <c r="E48" t="s">
        <v>348</v>
      </c>
      <c r="F48" t="s">
        <v>352</v>
      </c>
    </row>
    <row r="49" spans="1:6" x14ac:dyDescent="0.35">
      <c r="A49" s="53" t="s">
        <v>348</v>
      </c>
      <c r="B49" t="str">
        <f t="shared" si="1"/>
        <v>NPS 6</v>
      </c>
      <c r="C49" t="s">
        <v>348</v>
      </c>
      <c r="D49" t="s">
        <v>348</v>
      </c>
      <c r="E49" t="s">
        <v>348</v>
      </c>
      <c r="F49" t="s">
        <v>352</v>
      </c>
    </row>
    <row r="50" spans="1:6" x14ac:dyDescent="0.35">
      <c r="A50" s="53" t="s">
        <v>348</v>
      </c>
      <c r="B50" t="str">
        <f t="shared" si="1"/>
        <v>NPS 8</v>
      </c>
      <c r="C50" t="s">
        <v>348</v>
      </c>
      <c r="D50" t="s">
        <v>348</v>
      </c>
      <c r="E50" t="s">
        <v>348</v>
      </c>
      <c r="F50" t="s">
        <v>352</v>
      </c>
    </row>
    <row r="51" spans="1:6" x14ac:dyDescent="0.35">
      <c r="A51" s="53" t="s">
        <v>348</v>
      </c>
      <c r="B51" t="str">
        <f t="shared" si="1"/>
        <v>NPS 10</v>
      </c>
      <c r="C51" t="s">
        <v>348</v>
      </c>
      <c r="D51" t="s">
        <v>348</v>
      </c>
      <c r="E51" t="s">
        <v>348</v>
      </c>
      <c r="F51" t="s">
        <v>352</v>
      </c>
    </row>
    <row r="52" spans="1:6" x14ac:dyDescent="0.35">
      <c r="A52" s="53" t="s">
        <v>348</v>
      </c>
      <c r="B52" t="str">
        <f t="shared" si="1"/>
        <v>NPS 12</v>
      </c>
      <c r="C52" t="s">
        <v>348</v>
      </c>
      <c r="D52" t="s">
        <v>348</v>
      </c>
      <c r="E52" t="s">
        <v>348</v>
      </c>
      <c r="F52" t="s">
        <v>352</v>
      </c>
    </row>
    <row r="53" spans="1:6" x14ac:dyDescent="0.35">
      <c r="A53" s="53" t="s">
        <v>348</v>
      </c>
      <c r="B53" t="str">
        <f t="shared" si="1"/>
        <v>NPS 14</v>
      </c>
      <c r="C53" t="s">
        <v>348</v>
      </c>
      <c r="D53" t="s">
        <v>352</v>
      </c>
      <c r="E53" t="s">
        <v>348</v>
      </c>
      <c r="F53" t="s">
        <v>352</v>
      </c>
    </row>
    <row r="54" spans="1:6" x14ac:dyDescent="0.35">
      <c r="A54" s="53" t="s">
        <v>348</v>
      </c>
      <c r="B54" t="str">
        <f t="shared" si="1"/>
        <v>NPS 16</v>
      </c>
      <c r="C54" t="s">
        <v>348</v>
      </c>
      <c r="D54" t="s">
        <v>352</v>
      </c>
      <c r="E54" t="s">
        <v>348</v>
      </c>
      <c r="F54" t="s">
        <v>352</v>
      </c>
    </row>
    <row r="55" spans="1:6" x14ac:dyDescent="0.35">
      <c r="A55" s="53" t="s">
        <v>348</v>
      </c>
      <c r="B55" t="str">
        <f t="shared" si="1"/>
        <v>NPS 18</v>
      </c>
      <c r="C55" t="s">
        <v>348</v>
      </c>
      <c r="D55" t="s">
        <v>352</v>
      </c>
      <c r="E55" t="s">
        <v>348</v>
      </c>
      <c r="F55" t="s">
        <v>350</v>
      </c>
    </row>
    <row r="56" spans="1:6" x14ac:dyDescent="0.35">
      <c r="A56" s="53" t="s">
        <v>348</v>
      </c>
      <c r="B56" t="str">
        <f t="shared" si="1"/>
        <v>NPS 20</v>
      </c>
      <c r="C56" t="s">
        <v>348</v>
      </c>
      <c r="D56" t="s">
        <v>352</v>
      </c>
      <c r="E56" t="s">
        <v>348</v>
      </c>
      <c r="F56" t="s">
        <v>350</v>
      </c>
    </row>
    <row r="57" spans="1:6" x14ac:dyDescent="0.35">
      <c r="A57" s="53" t="s">
        <v>348</v>
      </c>
      <c r="B57" t="str">
        <f t="shared" si="1"/>
        <v>NPS 22</v>
      </c>
      <c r="C57" t="s">
        <v>348</v>
      </c>
      <c r="D57" t="s">
        <v>352</v>
      </c>
      <c r="E57" t="s">
        <v>348</v>
      </c>
      <c r="F57" t="s">
        <v>350</v>
      </c>
    </row>
    <row r="58" spans="1:6" x14ac:dyDescent="0.35">
      <c r="A58" s="53" t="s">
        <v>348</v>
      </c>
      <c r="B58" t="str">
        <f t="shared" si="1"/>
        <v>NPS 24</v>
      </c>
      <c r="C58" t="s">
        <v>348</v>
      </c>
      <c r="D58" t="s">
        <v>350</v>
      </c>
      <c r="E58" t="s">
        <v>348</v>
      </c>
      <c r="F58" t="s">
        <v>350</v>
      </c>
    </row>
    <row r="60" spans="1:6" x14ac:dyDescent="0.35">
      <c r="A60" t="s">
        <v>348</v>
      </c>
      <c r="B60" s="54" t="s">
        <v>398</v>
      </c>
      <c r="D60" t="s">
        <v>399</v>
      </c>
    </row>
    <row r="61" spans="1:6" x14ac:dyDescent="0.35">
      <c r="A61" t="s">
        <v>400</v>
      </c>
      <c r="B61" s="55" t="s">
        <v>400</v>
      </c>
      <c r="D61" t="s">
        <v>400</v>
      </c>
    </row>
    <row r="62" spans="1:6" x14ac:dyDescent="0.35">
      <c r="A62">
        <v>6.25E-2</v>
      </c>
      <c r="B62">
        <f>IF(AND(A61=B61,A62&lt;=0.065),1,IF(AND(A61=B61,A62&lt;=0.125),2,0))</f>
        <v>1</v>
      </c>
      <c r="D62" t="s">
        <v>401</v>
      </c>
    </row>
    <row r="63" spans="1:6" x14ac:dyDescent="0.35">
      <c r="D63" t="s">
        <v>402</v>
      </c>
    </row>
  </sheetData>
  <mergeCells count="1">
    <mergeCell ref="C40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5"/>
  <sheetViews>
    <sheetView workbookViewId="0">
      <pane xSplit="3" topLeftCell="D1" activePane="topRight" state="frozen"/>
      <selection activeCell="D1" sqref="D1:N5"/>
      <selection pane="topRight" activeCell="I4" sqref="I4:I5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/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418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300</v>
      </c>
      <c r="D6">
        <v>6.25E-2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0.81</v>
      </c>
      <c r="K6">
        <v>3.31</v>
      </c>
      <c r="L6">
        <v>2.38</v>
      </c>
      <c r="M6" s="8">
        <v>2.69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1.6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300</v>
      </c>
      <c r="D7">
        <v>6.25E-2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0.94</v>
      </c>
      <c r="K7">
        <v>3.94</v>
      </c>
      <c r="L7">
        <v>2.88</v>
      </c>
      <c r="M7">
        <v>2.94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300</v>
      </c>
      <c r="D8">
        <v>6.25E-2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1.06</v>
      </c>
      <c r="K8">
        <v>4.62</v>
      </c>
      <c r="L8">
        <v>3.5</v>
      </c>
      <c r="M8">
        <v>3.06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300</v>
      </c>
      <c r="D9">
        <v>6.25E-2</v>
      </c>
      <c r="E9">
        <v>5.5</v>
      </c>
      <c r="F9">
        <v>9</v>
      </c>
      <c r="G9">
        <v>7.25</v>
      </c>
      <c r="H9">
        <v>8</v>
      </c>
      <c r="I9">
        <v>0.75</v>
      </c>
      <c r="J9">
        <v>1.1200000000000001</v>
      </c>
      <c r="K9">
        <v>5.25</v>
      </c>
      <c r="L9">
        <v>4</v>
      </c>
      <c r="M9">
        <v>3.13</v>
      </c>
      <c r="N9">
        <f t="shared" si="0"/>
        <v>2.0099999999999998</v>
      </c>
      <c r="O9" s="24">
        <v>3.548</v>
      </c>
      <c r="S9" s="8">
        <v>3.673</v>
      </c>
      <c r="T9">
        <v>0.8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 s="26">
        <v>300</v>
      </c>
      <c r="D10" s="26">
        <v>6.25E-2</v>
      </c>
      <c r="E10" s="26">
        <v>6.1879999999999997</v>
      </c>
      <c r="F10" s="26">
        <v>10</v>
      </c>
      <c r="G10" s="26">
        <v>7.88</v>
      </c>
      <c r="H10" s="26">
        <v>8</v>
      </c>
      <c r="I10" s="26">
        <v>0.75</v>
      </c>
      <c r="J10" s="26">
        <v>1.19</v>
      </c>
      <c r="K10" s="26">
        <v>5.75</v>
      </c>
      <c r="L10" s="26">
        <v>4.5</v>
      </c>
      <c r="M10" s="26">
        <v>3.32</v>
      </c>
      <c r="N10" s="26">
        <f t="shared" si="0"/>
        <v>2.13</v>
      </c>
      <c r="O10" s="24">
        <v>4.0259999999999998</v>
      </c>
      <c r="P10" s="15">
        <v>5.88</v>
      </c>
      <c r="Q10" s="15">
        <v>5</v>
      </c>
      <c r="R10" s="26">
        <v>0.17499999999999999</v>
      </c>
      <c r="S10" s="8">
        <v>4.1509999999999998</v>
      </c>
      <c r="T10" s="26">
        <v>0.75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300</v>
      </c>
      <c r="D11">
        <v>6.25E-2</v>
      </c>
      <c r="E11" s="27">
        <v>7.3120000000000003</v>
      </c>
      <c r="F11" s="27">
        <v>11</v>
      </c>
      <c r="G11" s="27">
        <v>9.25</v>
      </c>
      <c r="H11" s="27">
        <v>8</v>
      </c>
      <c r="I11" s="27">
        <v>0.75</v>
      </c>
      <c r="J11" s="27">
        <v>1.31</v>
      </c>
      <c r="K11" s="27">
        <v>7</v>
      </c>
      <c r="L11" s="27">
        <v>5.56</v>
      </c>
      <c r="M11" s="27">
        <v>3.82</v>
      </c>
      <c r="N11">
        <f t="shared" si="0"/>
        <v>2.5099999999999998</v>
      </c>
      <c r="O11" s="24">
        <v>5.0469999999999997</v>
      </c>
      <c r="P11" s="27">
        <v>7</v>
      </c>
      <c r="Q11" s="27">
        <v>6.13</v>
      </c>
      <c r="R11">
        <v>0.17499999999999999</v>
      </c>
      <c r="S11" s="8">
        <v>5.1719999999999997</v>
      </c>
      <c r="T11" s="27">
        <v>0.5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300</v>
      </c>
      <c r="D12">
        <v>6.25E-2</v>
      </c>
      <c r="E12" s="27">
        <v>8.5</v>
      </c>
      <c r="F12" s="27">
        <v>12.5</v>
      </c>
      <c r="G12" s="27">
        <v>10.62</v>
      </c>
      <c r="H12" s="27">
        <v>12</v>
      </c>
      <c r="I12" s="27">
        <v>0.75</v>
      </c>
      <c r="J12" s="27">
        <v>1.38</v>
      </c>
      <c r="K12" s="27">
        <v>8.1199999999999992</v>
      </c>
      <c r="L12" s="27">
        <v>6.63</v>
      </c>
      <c r="M12" s="27">
        <v>3.82</v>
      </c>
      <c r="N12" s="8">
        <f t="shared" si="0"/>
        <v>2.44</v>
      </c>
      <c r="O12" s="24">
        <v>6.0650000000000004</v>
      </c>
      <c r="P12" s="27">
        <v>8.25</v>
      </c>
      <c r="Q12" s="27">
        <v>7.19</v>
      </c>
      <c r="R12">
        <v>0.17499999999999999</v>
      </c>
      <c r="S12" s="8">
        <v>6.19</v>
      </c>
      <c r="T12" s="27">
        <v>0.5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300</v>
      </c>
      <c r="D13">
        <v>6.25E-2</v>
      </c>
      <c r="E13" s="27">
        <v>10.625</v>
      </c>
      <c r="F13" s="27">
        <v>15</v>
      </c>
      <c r="G13" s="27">
        <v>13</v>
      </c>
      <c r="H13" s="27">
        <v>12</v>
      </c>
      <c r="I13" s="27">
        <v>0.875</v>
      </c>
      <c r="J13" s="27">
        <v>1.56</v>
      </c>
      <c r="K13" s="27">
        <v>10.25</v>
      </c>
      <c r="L13" s="27">
        <v>8.6300000000000008</v>
      </c>
      <c r="M13" s="27">
        <v>4.32</v>
      </c>
      <c r="N13">
        <f t="shared" si="0"/>
        <v>2.7600000000000002</v>
      </c>
      <c r="O13" s="24">
        <v>7.9809999999999999</v>
      </c>
      <c r="P13" s="27">
        <v>10.38</v>
      </c>
      <c r="Q13" s="27">
        <v>9.19</v>
      </c>
      <c r="R13">
        <v>0.17499999999999999</v>
      </c>
      <c r="S13" s="8">
        <v>8.1059999999999999</v>
      </c>
      <c r="T13" s="27">
        <v>0.5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300</v>
      </c>
      <c r="D14">
        <v>6.25E-2</v>
      </c>
      <c r="E14" s="27">
        <v>12.75</v>
      </c>
      <c r="F14" s="27">
        <v>17.5</v>
      </c>
      <c r="G14" s="27">
        <v>15.25</v>
      </c>
      <c r="H14" s="27">
        <v>16</v>
      </c>
      <c r="I14" s="27">
        <v>1</v>
      </c>
      <c r="J14" s="27">
        <v>1.81</v>
      </c>
      <c r="K14" s="27">
        <v>12.62</v>
      </c>
      <c r="L14" s="27">
        <v>10.75</v>
      </c>
      <c r="M14" s="27">
        <v>4.5599999999999996</v>
      </c>
      <c r="N14">
        <f t="shared" si="0"/>
        <v>2.7499999999999996</v>
      </c>
      <c r="O14" s="24">
        <v>10.02</v>
      </c>
      <c r="P14" s="27">
        <v>12.5</v>
      </c>
      <c r="Q14" s="27">
        <v>11.31</v>
      </c>
      <c r="R14">
        <v>0.17499999999999999</v>
      </c>
      <c r="S14" s="8">
        <v>10.145</v>
      </c>
      <c r="T14" s="27">
        <v>0.63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 s="26">
        <v>300</v>
      </c>
      <c r="D15" s="26">
        <v>6.25E-2</v>
      </c>
      <c r="E15" s="26">
        <v>15</v>
      </c>
      <c r="F15" s="26">
        <v>20.5</v>
      </c>
      <c r="G15" s="26">
        <v>17.75</v>
      </c>
      <c r="H15" s="26">
        <v>16</v>
      </c>
      <c r="I15" s="26">
        <v>1.125</v>
      </c>
      <c r="J15" s="26">
        <v>1.94</v>
      </c>
      <c r="K15" s="26">
        <v>14.75</v>
      </c>
      <c r="L15" s="26">
        <v>12.75</v>
      </c>
      <c r="M15" s="26">
        <v>5.0599999999999996</v>
      </c>
      <c r="N15" s="26">
        <f t="shared" si="0"/>
        <v>3.1199999999999997</v>
      </c>
      <c r="O15" s="24">
        <v>12</v>
      </c>
      <c r="P15" s="15">
        <v>14.75</v>
      </c>
      <c r="Q15" s="15">
        <v>13.38</v>
      </c>
      <c r="R15" s="26">
        <v>0.17499999999999999</v>
      </c>
      <c r="S15" s="8">
        <v>12.125</v>
      </c>
      <c r="T15" s="26">
        <v>0.5</v>
      </c>
      <c r="U15" s="25"/>
      <c r="V15" s="3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 s="27">
        <v>300</v>
      </c>
      <c r="D16" s="27">
        <v>6.25E-2</v>
      </c>
      <c r="E16" s="27">
        <v>16.25</v>
      </c>
      <c r="F16" s="27">
        <v>23</v>
      </c>
      <c r="G16" s="27">
        <v>20.25</v>
      </c>
      <c r="H16" s="27">
        <v>20</v>
      </c>
      <c r="I16" s="27">
        <v>1.125</v>
      </c>
      <c r="J16" s="27">
        <v>2.06</v>
      </c>
      <c r="K16" s="27">
        <v>16.75</v>
      </c>
      <c r="L16" s="27">
        <v>14</v>
      </c>
      <c r="M16" s="27">
        <v>5.56</v>
      </c>
      <c r="N16" s="27">
        <f t="shared" si="0"/>
        <v>3.4999999999999996</v>
      </c>
      <c r="O16" s="24">
        <v>13.25</v>
      </c>
      <c r="P16" s="27">
        <v>16</v>
      </c>
      <c r="Q16" s="27">
        <v>14.63</v>
      </c>
      <c r="R16" s="27">
        <v>0.17499999999999999</v>
      </c>
      <c r="S16" s="8">
        <v>13.375</v>
      </c>
      <c r="T16" s="27">
        <v>0.6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 s="27">
        <v>300</v>
      </c>
      <c r="D17" s="27">
        <v>6.25E-2</v>
      </c>
      <c r="E17" s="27">
        <v>18.5</v>
      </c>
      <c r="F17" s="27">
        <v>25.5</v>
      </c>
      <c r="G17" s="27">
        <v>22.5</v>
      </c>
      <c r="H17" s="27">
        <v>20</v>
      </c>
      <c r="I17" s="27">
        <v>1.25</v>
      </c>
      <c r="J17" s="27">
        <v>2.19</v>
      </c>
      <c r="K17" s="27">
        <v>19</v>
      </c>
      <c r="L17" s="27">
        <v>16</v>
      </c>
      <c r="M17" s="27">
        <v>5.69</v>
      </c>
      <c r="N17" s="27">
        <f t="shared" si="0"/>
        <v>3.5000000000000004</v>
      </c>
      <c r="O17" s="24">
        <v>15.25</v>
      </c>
      <c r="P17" s="27">
        <v>18.25</v>
      </c>
      <c r="Q17" s="27">
        <v>16.63</v>
      </c>
      <c r="R17" s="27">
        <v>0.17499999999999999</v>
      </c>
      <c r="S17" s="8">
        <v>15.375</v>
      </c>
      <c r="T17" s="27">
        <v>0.5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 s="27">
        <v>300</v>
      </c>
      <c r="D18" s="27">
        <v>6.25E-2</v>
      </c>
      <c r="E18" s="27">
        <v>21</v>
      </c>
      <c r="F18" s="27">
        <v>28</v>
      </c>
      <c r="G18" s="27">
        <v>24.75</v>
      </c>
      <c r="H18" s="27">
        <v>24</v>
      </c>
      <c r="I18" s="27">
        <v>1.25</v>
      </c>
      <c r="J18" s="27">
        <v>2.31</v>
      </c>
      <c r="K18" s="27">
        <v>21</v>
      </c>
      <c r="L18" s="27">
        <v>18</v>
      </c>
      <c r="M18" s="27">
        <v>6.19</v>
      </c>
      <c r="N18" s="27">
        <f t="shared" si="0"/>
        <v>3.8800000000000003</v>
      </c>
      <c r="O18" s="24">
        <v>17.25</v>
      </c>
      <c r="P18" s="27">
        <v>20.75</v>
      </c>
      <c r="Q18" s="27">
        <v>18.690000000000001</v>
      </c>
      <c r="R18" s="27">
        <v>0.17499999999999999</v>
      </c>
      <c r="S18" s="8">
        <v>17.375</v>
      </c>
      <c r="T18" s="27">
        <v>0.45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 s="27">
        <v>300</v>
      </c>
      <c r="D19" s="27">
        <v>6.25E-2</v>
      </c>
      <c r="E19" s="27">
        <v>23</v>
      </c>
      <c r="F19" s="27">
        <v>30.5</v>
      </c>
      <c r="G19" s="27">
        <v>27</v>
      </c>
      <c r="H19" s="27">
        <v>24</v>
      </c>
      <c r="I19" s="27">
        <v>1.25</v>
      </c>
      <c r="J19" s="27">
        <v>2.44</v>
      </c>
      <c r="K19" s="27">
        <v>23.12</v>
      </c>
      <c r="L19" s="27">
        <v>20</v>
      </c>
      <c r="M19" s="27">
        <v>6.32</v>
      </c>
      <c r="N19" s="27">
        <f t="shared" si="0"/>
        <v>3.8800000000000003</v>
      </c>
      <c r="O19" s="24">
        <v>19.25</v>
      </c>
      <c r="P19" s="27">
        <v>22.75</v>
      </c>
      <c r="Q19" s="27">
        <v>20.69</v>
      </c>
      <c r="R19" s="27">
        <v>0.17499999999999999</v>
      </c>
      <c r="S19" s="8">
        <v>19.375</v>
      </c>
      <c r="T19" s="27">
        <v>0.45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 s="27">
        <v>300</v>
      </c>
      <c r="D20" s="27">
        <v>6.25E-2</v>
      </c>
      <c r="E20" s="27">
        <v>25.25</v>
      </c>
      <c r="F20" s="27">
        <v>33</v>
      </c>
      <c r="G20" s="27">
        <v>29.25</v>
      </c>
      <c r="H20" s="27">
        <v>24</v>
      </c>
      <c r="I20" s="27">
        <v>1.5</v>
      </c>
      <c r="J20" s="27">
        <v>2.5625</v>
      </c>
      <c r="K20" s="27">
        <v>25.25</v>
      </c>
      <c r="L20" s="27">
        <v>22</v>
      </c>
      <c r="M20" s="27">
        <v>6.4375</v>
      </c>
      <c r="N20" s="27">
        <f t="shared" si="0"/>
        <v>3.875</v>
      </c>
      <c r="O20" s="24"/>
      <c r="P20" s="27"/>
      <c r="Q20" s="27"/>
      <c r="R20" s="27"/>
      <c r="S20" s="8"/>
      <c r="T20" s="27">
        <v>0.4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 s="15">
        <v>300</v>
      </c>
      <c r="D21" s="26">
        <v>6.25E-2</v>
      </c>
      <c r="E21" s="26">
        <v>27.25</v>
      </c>
      <c r="F21" s="26">
        <v>36</v>
      </c>
      <c r="G21" s="26">
        <v>32</v>
      </c>
      <c r="H21" s="26">
        <v>24</v>
      </c>
      <c r="I21" s="26">
        <v>1.5</v>
      </c>
      <c r="J21" s="26">
        <v>2.69</v>
      </c>
      <c r="K21" s="26">
        <v>27.62</v>
      </c>
      <c r="L21" s="26">
        <v>24</v>
      </c>
      <c r="M21" s="26">
        <v>6.56</v>
      </c>
      <c r="N21" s="26">
        <f t="shared" si="0"/>
        <v>3.8699999999999997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6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 s="27">
        <v>300</v>
      </c>
      <c r="D22" s="27">
        <v>6.25E-2</v>
      </c>
      <c r="E22">
        <v>29.5</v>
      </c>
      <c r="F22" s="27">
        <v>38.25</v>
      </c>
      <c r="G22" s="27">
        <v>34.5</v>
      </c>
      <c r="H22" s="27">
        <v>28</v>
      </c>
      <c r="I22" s="27">
        <v>1.625</v>
      </c>
      <c r="J22" s="27">
        <v>3.0625</v>
      </c>
      <c r="K22" s="27">
        <v>28.38</v>
      </c>
      <c r="L22" s="27">
        <v>26</v>
      </c>
      <c r="M22" s="27">
        <v>7.1875</v>
      </c>
      <c r="N22" s="27">
        <f t="shared" si="0"/>
        <v>4.125</v>
      </c>
      <c r="O22" s="24">
        <v>25.25</v>
      </c>
      <c r="P22" s="27">
        <v>27.75</v>
      </c>
      <c r="Q22" s="27">
        <v>26.5</v>
      </c>
      <c r="R22" s="27">
        <v>0.17499999999999999</v>
      </c>
      <c r="S22" s="8">
        <v>25.375</v>
      </c>
      <c r="T22" s="27">
        <v>0.15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 s="27">
        <v>300</v>
      </c>
      <c r="D23" s="27">
        <v>6.25E-2</v>
      </c>
      <c r="E23">
        <v>31.5</v>
      </c>
      <c r="F23" s="27">
        <v>40.75</v>
      </c>
      <c r="G23" s="27">
        <v>37</v>
      </c>
      <c r="H23" s="27">
        <v>28</v>
      </c>
      <c r="I23" s="27">
        <v>1.625</v>
      </c>
      <c r="J23" s="27">
        <v>3.3125</v>
      </c>
      <c r="K23" s="27">
        <v>30.5</v>
      </c>
      <c r="L23" s="27">
        <v>28</v>
      </c>
      <c r="M23" s="27">
        <v>7.6875</v>
      </c>
      <c r="N23" s="27">
        <f t="shared" si="0"/>
        <v>4.375</v>
      </c>
      <c r="O23" s="24">
        <v>27.25</v>
      </c>
      <c r="P23" s="27">
        <v>29.75</v>
      </c>
      <c r="Q23" s="27">
        <v>28.5</v>
      </c>
      <c r="R23" s="27">
        <v>0.17499999999999999</v>
      </c>
      <c r="S23" s="8">
        <v>27.375</v>
      </c>
      <c r="T23" s="27">
        <v>0.15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 s="27">
        <v>300</v>
      </c>
      <c r="D24" s="27">
        <v>6.25E-2</v>
      </c>
      <c r="E24">
        <v>33.75</v>
      </c>
      <c r="F24" s="27">
        <v>43</v>
      </c>
      <c r="G24" s="27">
        <v>39.25</v>
      </c>
      <c r="H24" s="27">
        <v>28</v>
      </c>
      <c r="I24" s="27">
        <v>1.75</v>
      </c>
      <c r="J24" s="27">
        <v>3.5625</v>
      </c>
      <c r="K24" s="27">
        <v>32.56</v>
      </c>
      <c r="L24" s="27">
        <v>30</v>
      </c>
      <c r="M24" s="27">
        <v>8.1875</v>
      </c>
      <c r="N24" s="27">
        <f t="shared" si="0"/>
        <v>4.625</v>
      </c>
      <c r="O24" s="24">
        <v>29.25</v>
      </c>
      <c r="P24" s="27">
        <v>31.75</v>
      </c>
      <c r="Q24" s="27">
        <v>30.5</v>
      </c>
      <c r="R24" s="27">
        <v>0.17499999999999999</v>
      </c>
      <c r="S24" s="8">
        <v>29.375</v>
      </c>
      <c r="T24" s="27">
        <v>0.15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 s="27">
        <v>300</v>
      </c>
      <c r="D25" s="27">
        <v>6.25E-2</v>
      </c>
      <c r="E25">
        <v>36</v>
      </c>
      <c r="F25" s="27">
        <v>45.25</v>
      </c>
      <c r="G25" s="27">
        <v>41.5</v>
      </c>
      <c r="H25" s="27">
        <v>28</v>
      </c>
      <c r="I25" s="27">
        <v>1.875</v>
      </c>
      <c r="J25" s="27">
        <v>3.8125</v>
      </c>
      <c r="K25" s="27">
        <v>34.69</v>
      </c>
      <c r="L25" s="27">
        <v>32</v>
      </c>
      <c r="M25" s="27">
        <v>8.6875</v>
      </c>
      <c r="N25" s="27">
        <f t="shared" si="0"/>
        <v>4.875</v>
      </c>
      <c r="O25" s="24">
        <v>31.25</v>
      </c>
      <c r="P25" s="27">
        <v>33.880000000000003</v>
      </c>
      <c r="Q25" s="27">
        <v>32.5</v>
      </c>
      <c r="R25" s="27">
        <v>0.17499999999999999</v>
      </c>
      <c r="S25" s="8">
        <v>31.375</v>
      </c>
      <c r="T25" s="27">
        <v>0.13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 s="27">
        <v>300</v>
      </c>
      <c r="D26" s="27">
        <v>6.25E-2</v>
      </c>
      <c r="E26">
        <v>38</v>
      </c>
      <c r="F26" s="27">
        <v>47.5</v>
      </c>
      <c r="G26" s="27">
        <v>43.5</v>
      </c>
      <c r="H26" s="27">
        <v>28</v>
      </c>
      <c r="I26" s="27">
        <v>1.875</v>
      </c>
      <c r="J26" s="27">
        <v>3.9375</v>
      </c>
      <c r="K26" s="27">
        <v>36.880000000000003</v>
      </c>
      <c r="L26" s="27">
        <v>34</v>
      </c>
      <c r="M26" s="27">
        <v>9.0625</v>
      </c>
      <c r="N26" s="27">
        <f t="shared" si="0"/>
        <v>5.125</v>
      </c>
      <c r="O26" s="24">
        <v>33.25</v>
      </c>
      <c r="P26" s="27">
        <v>35.880000000000003</v>
      </c>
      <c r="Q26" s="27">
        <v>34.5</v>
      </c>
      <c r="R26" s="27">
        <v>0.17499999999999999</v>
      </c>
      <c r="S26" s="8">
        <v>33.375</v>
      </c>
      <c r="T26" s="27">
        <v>0.13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 s="27">
        <v>300</v>
      </c>
      <c r="D27" s="27">
        <v>6.25E-2</v>
      </c>
      <c r="E27">
        <v>40.25</v>
      </c>
      <c r="F27" s="27">
        <v>50</v>
      </c>
      <c r="G27" s="27">
        <v>46</v>
      </c>
      <c r="H27" s="27">
        <v>32</v>
      </c>
      <c r="I27" s="27">
        <v>2</v>
      </c>
      <c r="J27" s="27">
        <v>4.0625</v>
      </c>
      <c r="K27" s="27">
        <v>39</v>
      </c>
      <c r="L27" s="27">
        <v>36</v>
      </c>
      <c r="M27" s="27">
        <v>9.4375</v>
      </c>
      <c r="N27" s="27">
        <f t="shared" si="0"/>
        <v>5.375</v>
      </c>
      <c r="O27" s="24">
        <v>35.25</v>
      </c>
      <c r="P27" s="27">
        <v>38.130000000000003</v>
      </c>
      <c r="Q27" s="27">
        <v>36.5</v>
      </c>
      <c r="R27" s="27">
        <v>0.17499999999999999</v>
      </c>
      <c r="S27" s="8">
        <v>35.375</v>
      </c>
      <c r="T27" s="27">
        <v>0.11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 s="27">
        <v>300</v>
      </c>
      <c r="D28" s="27">
        <v>6.25E-2</v>
      </c>
      <c r="E28">
        <v>40.5</v>
      </c>
      <c r="F28" s="27">
        <v>46</v>
      </c>
      <c r="G28" s="27">
        <v>43</v>
      </c>
      <c r="H28" s="27">
        <v>32</v>
      </c>
      <c r="I28" s="27">
        <v>1.5</v>
      </c>
      <c r="J28" s="27">
        <v>4.1875</v>
      </c>
      <c r="K28" s="27">
        <v>39.119999999999997</v>
      </c>
      <c r="L28" s="27">
        <v>38</v>
      </c>
      <c r="M28" s="27">
        <v>7.0625</v>
      </c>
      <c r="N28" s="27">
        <f t="shared" si="0"/>
        <v>2.875</v>
      </c>
      <c r="O28" s="24">
        <v>37.25</v>
      </c>
      <c r="P28" s="27">
        <v>40.130000000000003</v>
      </c>
      <c r="Q28" s="27">
        <v>38.5</v>
      </c>
      <c r="R28" s="27">
        <v>0.17499999999999999</v>
      </c>
      <c r="S28" s="8">
        <v>37.375</v>
      </c>
      <c r="T28" s="27">
        <v>0.11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 s="27">
        <v>300</v>
      </c>
      <c r="D29" s="27">
        <v>6.25E-2</v>
      </c>
      <c r="E29">
        <v>42.75</v>
      </c>
      <c r="F29" s="27">
        <v>48.75</v>
      </c>
      <c r="G29" s="27">
        <v>45.5</v>
      </c>
      <c r="H29" s="27">
        <v>32</v>
      </c>
      <c r="I29" s="27">
        <v>1.625</v>
      </c>
      <c r="J29" s="27">
        <v>4.4375</v>
      </c>
      <c r="K29" s="27">
        <v>41.25</v>
      </c>
      <c r="L29" s="27">
        <v>40</v>
      </c>
      <c r="M29" s="27">
        <v>7.5625</v>
      </c>
      <c r="N29" s="27">
        <f t="shared" si="0"/>
        <v>3.125</v>
      </c>
      <c r="O29" s="24">
        <v>39.25</v>
      </c>
      <c r="P29" s="27">
        <v>42.13</v>
      </c>
      <c r="Q29" s="27">
        <v>40.5</v>
      </c>
      <c r="R29" s="27">
        <v>0.17499999999999999</v>
      </c>
      <c r="S29" s="8">
        <v>39.375</v>
      </c>
      <c r="T29" s="27">
        <v>0.11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 s="27">
        <v>300</v>
      </c>
      <c r="D30" s="27">
        <v>6.25E-2</v>
      </c>
      <c r="E30">
        <v>44.75</v>
      </c>
      <c r="F30" s="27">
        <v>50.75</v>
      </c>
      <c r="G30" s="27">
        <v>47.5</v>
      </c>
      <c r="H30" s="27">
        <v>32</v>
      </c>
      <c r="I30" s="27">
        <v>1.625</v>
      </c>
      <c r="J30" s="27">
        <v>4.625</v>
      </c>
      <c r="K30" s="27">
        <v>43.25</v>
      </c>
      <c r="L30" s="27">
        <v>42</v>
      </c>
      <c r="M30" s="27">
        <v>7.8125</v>
      </c>
      <c r="N30" s="27">
        <f t="shared" si="0"/>
        <v>3.1875</v>
      </c>
      <c r="O30" s="24">
        <v>41.25</v>
      </c>
      <c r="P30" s="27">
        <v>44.25</v>
      </c>
      <c r="Q30" s="27">
        <v>42.5</v>
      </c>
      <c r="R30" s="27">
        <v>0.17499999999999999</v>
      </c>
      <c r="S30" s="8">
        <v>41.375</v>
      </c>
      <c r="T30" s="27">
        <v>0.11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 s="27">
        <v>300</v>
      </c>
      <c r="D31" s="27">
        <v>6.25E-2</v>
      </c>
      <c r="E31">
        <v>47</v>
      </c>
      <c r="F31" s="27">
        <v>53.25</v>
      </c>
      <c r="G31" s="27">
        <v>49.75</v>
      </c>
      <c r="H31" s="27">
        <v>32</v>
      </c>
      <c r="I31" s="27">
        <v>1.75</v>
      </c>
      <c r="J31" s="27">
        <v>4.8125</v>
      </c>
      <c r="K31" s="27">
        <v>45.25</v>
      </c>
      <c r="L31" s="27">
        <v>44</v>
      </c>
      <c r="M31" s="27">
        <v>8.0625</v>
      </c>
      <c r="N31" s="27">
        <f t="shared" si="0"/>
        <v>3.25</v>
      </c>
      <c r="O31" s="24">
        <v>43.25</v>
      </c>
      <c r="P31" s="27">
        <v>46.38</v>
      </c>
      <c r="Q31" s="27">
        <v>44.5</v>
      </c>
      <c r="R31" s="27">
        <v>0.17499999999999999</v>
      </c>
      <c r="S31" s="8">
        <v>43.375</v>
      </c>
      <c r="T31" s="27">
        <v>0.11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 s="27">
        <v>300</v>
      </c>
      <c r="D32" s="27">
        <v>6.25E-2</v>
      </c>
      <c r="E32">
        <v>49</v>
      </c>
      <c r="F32" s="27">
        <v>55.75</v>
      </c>
      <c r="G32" s="27">
        <v>52</v>
      </c>
      <c r="H32" s="27">
        <v>28</v>
      </c>
      <c r="I32" s="27">
        <v>1.875</v>
      </c>
      <c r="J32" s="27">
        <v>5</v>
      </c>
      <c r="K32" s="27">
        <v>47.38</v>
      </c>
      <c r="L32" s="27">
        <v>46</v>
      </c>
      <c r="M32" s="27">
        <v>8.4375</v>
      </c>
      <c r="N32" s="27">
        <f t="shared" si="0"/>
        <v>3.4375</v>
      </c>
      <c r="O32" s="24">
        <v>45.25</v>
      </c>
      <c r="P32" s="27">
        <v>48.38</v>
      </c>
      <c r="Q32" s="27">
        <v>46.5</v>
      </c>
      <c r="R32" s="27">
        <v>0.17499999999999999</v>
      </c>
      <c r="S32" s="8">
        <v>45.375</v>
      </c>
      <c r="T32" s="27">
        <v>0.11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 s="27">
        <v>300</v>
      </c>
      <c r="D33" s="27">
        <v>6.25E-2</v>
      </c>
      <c r="E33">
        <v>51.25</v>
      </c>
      <c r="F33" s="27">
        <v>57.75</v>
      </c>
      <c r="G33" s="27">
        <v>54</v>
      </c>
      <c r="H33" s="27">
        <v>32</v>
      </c>
      <c r="I33" s="27">
        <v>1.875</v>
      </c>
      <c r="J33" s="27">
        <v>5.1875</v>
      </c>
      <c r="K33" s="27">
        <v>49.38</v>
      </c>
      <c r="L33" s="27">
        <v>48</v>
      </c>
      <c r="M33" s="27">
        <v>8.75</v>
      </c>
      <c r="N33" s="27">
        <f t="shared" si="0"/>
        <v>3.5625</v>
      </c>
      <c r="O33" s="24">
        <v>47.25</v>
      </c>
      <c r="P33" s="27">
        <v>50.38</v>
      </c>
      <c r="Q33" s="27">
        <v>48.5</v>
      </c>
      <c r="R33" s="27">
        <v>0.17499999999999999</v>
      </c>
      <c r="S33" s="8">
        <v>47.375</v>
      </c>
      <c r="T33">
        <v>0.11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6" spans="1:46" x14ac:dyDescent="0.35">
      <c r="X36" s="32"/>
    </row>
    <row r="37" spans="1:46" x14ac:dyDescent="0.35">
      <c r="X37" s="32"/>
    </row>
    <row r="38" spans="1:46" x14ac:dyDescent="0.35">
      <c r="X38" s="32"/>
    </row>
    <row r="39" spans="1:46" x14ac:dyDescent="0.35">
      <c r="X39" s="32"/>
    </row>
    <row r="40" spans="1:46" x14ac:dyDescent="0.35">
      <c r="X40" s="32"/>
    </row>
    <row r="41" spans="1:46" x14ac:dyDescent="0.35">
      <c r="X41" s="32"/>
    </row>
    <row r="42" spans="1:46" x14ac:dyDescent="0.35">
      <c r="X42" s="32"/>
    </row>
    <row r="43" spans="1:46" x14ac:dyDescent="0.35">
      <c r="X43" s="32"/>
    </row>
    <row r="44" spans="1:46" x14ac:dyDescent="0.35">
      <c r="X44" s="32"/>
    </row>
    <row r="45" spans="1:46" x14ac:dyDescent="0.35">
      <c r="X4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3"/>
  <sheetViews>
    <sheetView workbookViewId="0">
      <pane xSplit="3" topLeftCell="D1" activePane="topRight" state="frozen"/>
      <selection activeCell="D1" sqref="D1:N5"/>
      <selection pane="topRight" activeCell="D11" sqref="D11:N11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400</v>
      </c>
      <c r="D6">
        <v>0.25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1</v>
      </c>
      <c r="K6">
        <v>3.31</v>
      </c>
      <c r="L6">
        <v>2.38</v>
      </c>
      <c r="M6" s="8">
        <v>2.88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400</v>
      </c>
      <c r="D7">
        <v>0.25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1.1200000000000001</v>
      </c>
      <c r="K7">
        <v>3.94</v>
      </c>
      <c r="L7">
        <v>2.88</v>
      </c>
      <c r="M7">
        <v>3.12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400</v>
      </c>
      <c r="D8">
        <v>0.25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1.25</v>
      </c>
      <c r="K8">
        <v>4.62</v>
      </c>
      <c r="L8">
        <v>3.5</v>
      </c>
      <c r="M8">
        <v>3.25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400</v>
      </c>
      <c r="D9">
        <v>0.25</v>
      </c>
      <c r="E9">
        <v>5.5</v>
      </c>
      <c r="F9">
        <v>9</v>
      </c>
      <c r="G9">
        <v>7.25</v>
      </c>
      <c r="H9">
        <v>8</v>
      </c>
      <c r="I9">
        <v>0.875</v>
      </c>
      <c r="J9">
        <v>1.38</v>
      </c>
      <c r="K9">
        <v>5.25</v>
      </c>
      <c r="L9">
        <v>4</v>
      </c>
      <c r="M9">
        <v>3.38</v>
      </c>
      <c r="N9">
        <f t="shared" si="0"/>
        <v>2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>
        <v>400</v>
      </c>
      <c r="D10">
        <v>0.25</v>
      </c>
      <c r="E10" s="26">
        <v>6.1879999999999997</v>
      </c>
      <c r="F10" s="26">
        <v>10</v>
      </c>
      <c r="G10" s="26">
        <v>7.88</v>
      </c>
      <c r="H10" s="26">
        <v>8</v>
      </c>
      <c r="I10" s="26">
        <v>0.875</v>
      </c>
      <c r="J10" s="26">
        <v>1.38</v>
      </c>
      <c r="K10" s="26">
        <v>5.75</v>
      </c>
      <c r="L10" s="26">
        <v>4.5</v>
      </c>
      <c r="M10" s="26">
        <v>3.5</v>
      </c>
      <c r="N10" s="26">
        <f t="shared" si="0"/>
        <v>2.12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400</v>
      </c>
      <c r="D11">
        <v>0.25</v>
      </c>
      <c r="E11" s="27">
        <v>7.3120000000000003</v>
      </c>
      <c r="F11" s="27">
        <v>11</v>
      </c>
      <c r="G11" s="27">
        <v>9.25</v>
      </c>
      <c r="H11" s="27">
        <v>8</v>
      </c>
      <c r="I11" s="27">
        <v>0.875</v>
      </c>
      <c r="J11" s="27">
        <v>1.5</v>
      </c>
      <c r="K11" s="27">
        <v>7</v>
      </c>
      <c r="L11" s="27">
        <v>5.56</v>
      </c>
      <c r="M11" s="27">
        <v>4</v>
      </c>
      <c r="N11">
        <f t="shared" si="0"/>
        <v>2.5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400</v>
      </c>
      <c r="D12">
        <v>0.25</v>
      </c>
      <c r="E12" s="27">
        <v>8.5</v>
      </c>
      <c r="F12" s="27">
        <v>12.5</v>
      </c>
      <c r="G12" s="27">
        <v>10.62</v>
      </c>
      <c r="H12" s="27">
        <v>12</v>
      </c>
      <c r="I12" s="27">
        <v>0.875</v>
      </c>
      <c r="J12" s="27">
        <v>1.62</v>
      </c>
      <c r="K12" s="27">
        <v>8.1199999999999992</v>
      </c>
      <c r="L12" s="27">
        <v>6.63</v>
      </c>
      <c r="M12" s="27">
        <v>4.0599999999999996</v>
      </c>
      <c r="N12" s="8">
        <f t="shared" si="0"/>
        <v>2.4399999999999995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400</v>
      </c>
      <c r="D13">
        <v>0.25</v>
      </c>
      <c r="E13" s="27">
        <v>10.625</v>
      </c>
      <c r="F13" s="27">
        <v>15</v>
      </c>
      <c r="G13" s="27">
        <v>13</v>
      </c>
      <c r="H13" s="27">
        <v>12</v>
      </c>
      <c r="I13" s="27">
        <v>1</v>
      </c>
      <c r="J13" s="27">
        <v>1.88</v>
      </c>
      <c r="K13" s="27">
        <v>10.25</v>
      </c>
      <c r="L13" s="27">
        <v>8.6300000000000008</v>
      </c>
      <c r="M13" s="27">
        <v>4.62</v>
      </c>
      <c r="N13">
        <f t="shared" si="0"/>
        <v>2.74</v>
      </c>
      <c r="O13" s="24">
        <v>7.9809999999999999</v>
      </c>
      <c r="P13" s="27">
        <v>10.38</v>
      </c>
      <c r="Q13" s="27">
        <v>8.8800000000000008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400</v>
      </c>
      <c r="D14">
        <v>0.25</v>
      </c>
      <c r="E14" s="27">
        <v>12.75</v>
      </c>
      <c r="F14" s="27">
        <v>17.5</v>
      </c>
      <c r="G14" s="27">
        <v>15.25</v>
      </c>
      <c r="H14" s="27">
        <v>16</v>
      </c>
      <c r="I14" s="27">
        <v>1.125</v>
      </c>
      <c r="J14" s="27">
        <v>2.12</v>
      </c>
      <c r="K14" s="27">
        <v>12.62</v>
      </c>
      <c r="L14" s="27">
        <v>10.75</v>
      </c>
      <c r="M14" s="27">
        <v>4.88</v>
      </c>
      <c r="N14">
        <f t="shared" si="0"/>
        <v>2.76</v>
      </c>
      <c r="O14" s="24">
        <v>10.02</v>
      </c>
      <c r="P14" s="27">
        <v>12.5</v>
      </c>
      <c r="Q14" s="27">
        <v>10.81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>
        <v>400</v>
      </c>
      <c r="D15">
        <v>0.25</v>
      </c>
      <c r="E15" s="26">
        <v>15</v>
      </c>
      <c r="F15" s="26">
        <v>20.5</v>
      </c>
      <c r="G15" s="26">
        <v>17.75</v>
      </c>
      <c r="H15" s="26">
        <v>16</v>
      </c>
      <c r="I15" s="26">
        <v>1.25</v>
      </c>
      <c r="J15" s="26">
        <v>2.25</v>
      </c>
      <c r="K15" s="26">
        <v>14.75</v>
      </c>
      <c r="L15" s="26">
        <v>12.75</v>
      </c>
      <c r="M15" s="26">
        <v>5.38</v>
      </c>
      <c r="N15" s="26">
        <f t="shared" si="0"/>
        <v>3.13</v>
      </c>
      <c r="O15" s="24">
        <v>12</v>
      </c>
      <c r="P15" s="15">
        <v>14.75</v>
      </c>
      <c r="Q15" s="15">
        <v>12.88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>
        <v>400</v>
      </c>
      <c r="D16">
        <v>0.25</v>
      </c>
      <c r="E16" s="27">
        <v>16.25</v>
      </c>
      <c r="F16" s="27">
        <v>23</v>
      </c>
      <c r="G16" s="27">
        <v>20.25</v>
      </c>
      <c r="H16" s="27">
        <v>20</v>
      </c>
      <c r="I16" s="27">
        <v>1.25</v>
      </c>
      <c r="J16" s="27">
        <v>2.38</v>
      </c>
      <c r="K16" s="27">
        <v>16.75</v>
      </c>
      <c r="L16" s="27">
        <v>14</v>
      </c>
      <c r="M16" s="27">
        <v>5.88</v>
      </c>
      <c r="N16" s="27">
        <f t="shared" si="0"/>
        <v>3.5</v>
      </c>
      <c r="O16" s="24">
        <v>13.25</v>
      </c>
      <c r="P16" s="27">
        <v>16</v>
      </c>
      <c r="Q16" s="27">
        <v>14.25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>
        <v>400</v>
      </c>
      <c r="D17">
        <v>0.25</v>
      </c>
      <c r="E17" s="27">
        <v>18.5</v>
      </c>
      <c r="F17" s="27">
        <v>25.5</v>
      </c>
      <c r="G17" s="27">
        <v>22.5</v>
      </c>
      <c r="H17" s="27">
        <v>20</v>
      </c>
      <c r="I17" s="27">
        <v>1.375</v>
      </c>
      <c r="J17" s="27">
        <v>2.5</v>
      </c>
      <c r="K17" s="27">
        <v>19</v>
      </c>
      <c r="L17" s="27">
        <v>16</v>
      </c>
      <c r="M17" s="27">
        <v>6</v>
      </c>
      <c r="N17" s="27">
        <f t="shared" si="0"/>
        <v>3.5</v>
      </c>
      <c r="O17" s="24">
        <v>15.25</v>
      </c>
      <c r="P17" s="27">
        <v>18.25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>
        <v>400</v>
      </c>
      <c r="D18">
        <v>0.25</v>
      </c>
      <c r="E18" s="27">
        <v>21</v>
      </c>
      <c r="F18" s="27">
        <v>28</v>
      </c>
      <c r="G18" s="27">
        <v>24.75</v>
      </c>
      <c r="H18" s="27">
        <v>24</v>
      </c>
      <c r="I18" s="27">
        <v>1.375</v>
      </c>
      <c r="J18" s="27">
        <v>2.62</v>
      </c>
      <c r="K18" s="27">
        <v>21</v>
      </c>
      <c r="L18" s="27">
        <v>18</v>
      </c>
      <c r="M18" s="27">
        <v>6.5</v>
      </c>
      <c r="N18" s="27">
        <f t="shared" si="0"/>
        <v>3.88</v>
      </c>
      <c r="O18" s="24">
        <v>17.25</v>
      </c>
      <c r="P18" s="27">
        <v>20.75</v>
      </c>
      <c r="Q18" s="27">
        <v>18.5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>
        <v>400</v>
      </c>
      <c r="D19">
        <v>0.25</v>
      </c>
      <c r="E19" s="27">
        <v>23</v>
      </c>
      <c r="F19" s="27">
        <v>30.5</v>
      </c>
      <c r="G19" s="27">
        <v>27</v>
      </c>
      <c r="H19" s="27">
        <v>24</v>
      </c>
      <c r="I19" s="27">
        <v>1.5</v>
      </c>
      <c r="J19" s="27">
        <v>2.75</v>
      </c>
      <c r="K19" s="27">
        <v>23.12</v>
      </c>
      <c r="L19" s="27">
        <v>20</v>
      </c>
      <c r="M19" s="27">
        <v>6.62</v>
      </c>
      <c r="N19" s="27">
        <f t="shared" si="0"/>
        <v>3.87</v>
      </c>
      <c r="O19" s="24">
        <v>19.25</v>
      </c>
      <c r="P19" s="27">
        <v>22.75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>
        <v>400</v>
      </c>
      <c r="D20">
        <v>0.25</v>
      </c>
      <c r="E20" s="27">
        <v>25.25</v>
      </c>
      <c r="F20" s="27">
        <v>33</v>
      </c>
      <c r="G20" s="27">
        <v>29.25</v>
      </c>
      <c r="H20" s="27">
        <v>24</v>
      </c>
      <c r="I20" s="27">
        <v>1.625</v>
      </c>
      <c r="J20" s="27">
        <v>2.875</v>
      </c>
      <c r="K20" s="27">
        <v>25.25</v>
      </c>
      <c r="L20" s="27">
        <v>22</v>
      </c>
      <c r="M20" s="27">
        <v>6.75</v>
      </c>
      <c r="N20" s="27">
        <f t="shared" si="0"/>
        <v>3.875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>
        <v>400</v>
      </c>
      <c r="D21">
        <v>0.25</v>
      </c>
      <c r="E21" s="26">
        <v>27.25</v>
      </c>
      <c r="F21" s="26">
        <v>36</v>
      </c>
      <c r="G21" s="26">
        <v>32</v>
      </c>
      <c r="H21" s="26">
        <v>24</v>
      </c>
      <c r="I21" s="26">
        <v>1.75</v>
      </c>
      <c r="J21" s="26">
        <v>3</v>
      </c>
      <c r="K21" s="26">
        <v>27.62</v>
      </c>
      <c r="L21" s="26">
        <v>24</v>
      </c>
      <c r="M21" s="26">
        <v>6.88</v>
      </c>
      <c r="N21" s="26">
        <f t="shared" si="0"/>
        <v>3.88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>
        <v>400</v>
      </c>
      <c r="D22">
        <v>0.25</v>
      </c>
      <c r="E22">
        <v>29.5</v>
      </c>
      <c r="F22" s="27">
        <v>38.25</v>
      </c>
      <c r="G22" s="27">
        <v>34.5</v>
      </c>
      <c r="H22" s="27">
        <v>28</v>
      </c>
      <c r="I22" s="27">
        <v>1.75</v>
      </c>
      <c r="J22" s="27">
        <v>3.5</v>
      </c>
      <c r="K22" s="27">
        <v>28.62</v>
      </c>
      <c r="L22" s="27">
        <v>26</v>
      </c>
      <c r="M22" s="27">
        <v>7.62</v>
      </c>
      <c r="N22" s="27">
        <f t="shared" si="0"/>
        <v>4.12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>
        <v>400</v>
      </c>
      <c r="D23">
        <v>0.25</v>
      </c>
      <c r="E23">
        <v>31.5</v>
      </c>
      <c r="F23" s="27">
        <v>40.75</v>
      </c>
      <c r="G23" s="27">
        <v>37</v>
      </c>
      <c r="H23" s="27">
        <v>28</v>
      </c>
      <c r="I23" s="27">
        <v>1.875</v>
      </c>
      <c r="J23" s="27">
        <v>3.75</v>
      </c>
      <c r="K23" s="27">
        <v>30.81</v>
      </c>
      <c r="L23" s="27">
        <v>28</v>
      </c>
      <c r="M23" s="27">
        <v>8.1199999999999992</v>
      </c>
      <c r="N23" s="27">
        <f t="shared" si="0"/>
        <v>4.3699999999999992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>
        <v>400</v>
      </c>
      <c r="D24">
        <v>0.25</v>
      </c>
      <c r="E24">
        <v>33.75</v>
      </c>
      <c r="F24" s="27">
        <v>43</v>
      </c>
      <c r="G24" s="27">
        <v>39.25</v>
      </c>
      <c r="H24" s="27">
        <v>28</v>
      </c>
      <c r="I24" s="27">
        <v>2</v>
      </c>
      <c r="J24" s="27">
        <v>4</v>
      </c>
      <c r="K24" s="27">
        <v>32.94</v>
      </c>
      <c r="L24" s="27">
        <v>30</v>
      </c>
      <c r="M24" s="27">
        <v>8.6199999999999992</v>
      </c>
      <c r="N24" s="27">
        <f t="shared" si="0"/>
        <v>4.6199999999999992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>
        <v>400</v>
      </c>
      <c r="D25">
        <v>0.25</v>
      </c>
      <c r="E25">
        <v>36</v>
      </c>
      <c r="F25" s="27">
        <v>45.25</v>
      </c>
      <c r="G25" s="27">
        <v>41.5</v>
      </c>
      <c r="H25" s="27">
        <v>28</v>
      </c>
      <c r="I25" s="27">
        <v>2</v>
      </c>
      <c r="J25" s="27">
        <v>4.25</v>
      </c>
      <c r="K25" s="27">
        <v>35</v>
      </c>
      <c r="L25" s="27">
        <v>32</v>
      </c>
      <c r="M25" s="27">
        <v>9.1199999999999992</v>
      </c>
      <c r="N25" s="27">
        <f t="shared" si="0"/>
        <v>4.8699999999999992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>
        <v>400</v>
      </c>
      <c r="D26">
        <v>0.25</v>
      </c>
      <c r="E26">
        <v>38</v>
      </c>
      <c r="F26" s="27">
        <v>47.5</v>
      </c>
      <c r="G26" s="27">
        <v>43.5</v>
      </c>
      <c r="H26" s="27">
        <v>28</v>
      </c>
      <c r="I26" s="27">
        <v>2</v>
      </c>
      <c r="J26" s="27">
        <v>4.38</v>
      </c>
      <c r="K26" s="27">
        <v>37.19</v>
      </c>
      <c r="L26" s="27">
        <v>34</v>
      </c>
      <c r="M26" s="27">
        <v>9.5</v>
      </c>
      <c r="N26" s="27">
        <f t="shared" si="0"/>
        <v>5.12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>
        <v>400</v>
      </c>
      <c r="D27">
        <v>0.25</v>
      </c>
      <c r="E27">
        <v>40.25</v>
      </c>
      <c r="F27" s="27">
        <v>50</v>
      </c>
      <c r="G27" s="27">
        <v>46</v>
      </c>
      <c r="H27" s="27">
        <v>32</v>
      </c>
      <c r="I27" s="27">
        <v>2</v>
      </c>
      <c r="J27" s="27">
        <v>4.5</v>
      </c>
      <c r="K27" s="27">
        <v>39.380000000000003</v>
      </c>
      <c r="L27" s="27">
        <v>36</v>
      </c>
      <c r="M27" s="27">
        <v>9.8800000000000008</v>
      </c>
      <c r="N27" s="27">
        <f t="shared" si="0"/>
        <v>5.3800000000000008</v>
      </c>
      <c r="O27" s="24">
        <v>35.25</v>
      </c>
      <c r="P27" s="27">
        <v>39.630000000000003</v>
      </c>
      <c r="Q27" s="27">
        <v>37.630000000000003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>
        <v>400</v>
      </c>
      <c r="D28">
        <v>0.25</v>
      </c>
      <c r="E28">
        <v>40.75</v>
      </c>
      <c r="F28" s="27">
        <v>47.5</v>
      </c>
      <c r="G28" s="27">
        <v>44</v>
      </c>
      <c r="H28" s="27">
        <v>32</v>
      </c>
      <c r="I28" s="27">
        <v>1.75</v>
      </c>
      <c r="J28" s="27">
        <v>4.88</v>
      </c>
      <c r="K28" s="27">
        <v>39.5</v>
      </c>
      <c r="L28" s="27">
        <v>38</v>
      </c>
      <c r="M28" s="27">
        <v>8.1199999999999992</v>
      </c>
      <c r="N28" s="27">
        <f t="shared" si="0"/>
        <v>3.2399999999999993</v>
      </c>
      <c r="O28" s="24">
        <v>37.25</v>
      </c>
      <c r="P28" s="27">
        <v>40.25</v>
      </c>
      <c r="Q28" s="27">
        <v>38.25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>
        <v>400</v>
      </c>
      <c r="D29">
        <v>0.25</v>
      </c>
      <c r="E29">
        <v>43</v>
      </c>
      <c r="F29" s="27">
        <v>50</v>
      </c>
      <c r="G29" s="27">
        <v>46.25</v>
      </c>
      <c r="H29" s="27">
        <v>32</v>
      </c>
      <c r="I29" s="27">
        <v>1.875</v>
      </c>
      <c r="J29" s="27">
        <v>5.12</v>
      </c>
      <c r="K29" s="27">
        <v>41.5</v>
      </c>
      <c r="L29" s="27">
        <v>40</v>
      </c>
      <c r="M29" s="27">
        <v>8.5</v>
      </c>
      <c r="N29" s="27">
        <f t="shared" si="0"/>
        <v>3.38</v>
      </c>
      <c r="O29" s="24">
        <v>39.25</v>
      </c>
      <c r="P29" s="27">
        <v>42.38</v>
      </c>
      <c r="Q29" s="27">
        <v>40.380000000000003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>
        <v>400</v>
      </c>
      <c r="D30">
        <v>0.25</v>
      </c>
      <c r="E30">
        <v>45</v>
      </c>
      <c r="F30" s="27">
        <v>52</v>
      </c>
      <c r="G30" s="27">
        <v>48.25</v>
      </c>
      <c r="H30" s="27">
        <v>32</v>
      </c>
      <c r="I30" s="27">
        <v>1.875</v>
      </c>
      <c r="J30" s="27">
        <v>5.25</v>
      </c>
      <c r="K30" s="27">
        <v>43.62</v>
      </c>
      <c r="L30" s="27">
        <v>42</v>
      </c>
      <c r="M30" s="27">
        <v>8.81</v>
      </c>
      <c r="N30" s="27">
        <f t="shared" si="0"/>
        <v>3.5600000000000005</v>
      </c>
      <c r="O30" s="24">
        <v>41.25</v>
      </c>
      <c r="P30" s="27">
        <v>44.38</v>
      </c>
      <c r="Q30" s="27">
        <v>42.38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>
        <v>400</v>
      </c>
      <c r="D31">
        <v>0.25</v>
      </c>
      <c r="E31">
        <v>47.25</v>
      </c>
      <c r="F31" s="27">
        <v>54.5</v>
      </c>
      <c r="G31" s="27">
        <v>50.5</v>
      </c>
      <c r="H31" s="27">
        <v>32</v>
      </c>
      <c r="I31" s="27">
        <v>2</v>
      </c>
      <c r="J31" s="27">
        <v>5.5</v>
      </c>
      <c r="K31" s="27">
        <v>45.62</v>
      </c>
      <c r="L31" s="27">
        <v>44</v>
      </c>
      <c r="M31" s="27">
        <v>9.18</v>
      </c>
      <c r="N31" s="27">
        <f t="shared" si="0"/>
        <v>3.6799999999999997</v>
      </c>
      <c r="O31" s="24">
        <v>43.25</v>
      </c>
      <c r="P31" s="27">
        <v>46.5</v>
      </c>
      <c r="Q31" s="27">
        <v>44.5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>
        <v>400</v>
      </c>
      <c r="D32">
        <v>0.25</v>
      </c>
      <c r="E32">
        <v>49.5</v>
      </c>
      <c r="F32" s="27">
        <v>56.75</v>
      </c>
      <c r="G32" s="27">
        <v>52.75</v>
      </c>
      <c r="H32" s="27">
        <v>36</v>
      </c>
      <c r="I32" s="27">
        <v>2</v>
      </c>
      <c r="J32" s="27">
        <v>5.75</v>
      </c>
      <c r="K32" s="27">
        <v>47.75</v>
      </c>
      <c r="L32" s="27">
        <v>46</v>
      </c>
      <c r="M32" s="27">
        <v>9.6199999999999992</v>
      </c>
      <c r="N32" s="27">
        <f t="shared" si="0"/>
        <v>3.8699999999999992</v>
      </c>
      <c r="O32" s="24">
        <v>45.25</v>
      </c>
      <c r="P32" s="27">
        <v>49</v>
      </c>
      <c r="Q32" s="27">
        <v>47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>
        <v>400</v>
      </c>
      <c r="D33">
        <v>0.25</v>
      </c>
      <c r="E33">
        <v>51.5</v>
      </c>
      <c r="F33" s="27">
        <v>59.5</v>
      </c>
      <c r="G33" s="27">
        <v>55.25</v>
      </c>
      <c r="H33" s="27">
        <v>28</v>
      </c>
      <c r="I33" s="27">
        <v>2.25</v>
      </c>
      <c r="J33" s="27">
        <v>6</v>
      </c>
      <c r="K33" s="27">
        <v>49.88</v>
      </c>
      <c r="L33" s="27">
        <v>48</v>
      </c>
      <c r="M33" s="27">
        <v>10.119999999999999</v>
      </c>
      <c r="N33" s="27">
        <f t="shared" si="0"/>
        <v>4.1199999999999992</v>
      </c>
      <c r="O33" s="24">
        <v>47.25</v>
      </c>
      <c r="P33" s="27">
        <v>51</v>
      </c>
      <c r="Q33" s="27">
        <v>49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3"/>
  <sheetViews>
    <sheetView workbookViewId="0">
      <pane xSplit="3" topLeftCell="F1" activePane="topRight" state="frozen"/>
      <selection activeCell="D1" sqref="D1:N5"/>
      <selection pane="topRight" activeCell="B6" sqref="B6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600</v>
      </c>
      <c r="D6">
        <v>0.25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1</v>
      </c>
      <c r="K6">
        <v>3.31</v>
      </c>
      <c r="L6">
        <v>2.38</v>
      </c>
      <c r="M6" s="8">
        <v>2.88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600</v>
      </c>
      <c r="D7">
        <v>0.25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1.1200000000000001</v>
      </c>
      <c r="K7">
        <v>3.94</v>
      </c>
      <c r="L7">
        <v>2.88</v>
      </c>
      <c r="M7">
        <v>3.12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600</v>
      </c>
      <c r="D8">
        <v>0.25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1.25</v>
      </c>
      <c r="K8">
        <v>4.62</v>
      </c>
      <c r="L8">
        <v>3.5</v>
      </c>
      <c r="M8">
        <v>3.25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600</v>
      </c>
      <c r="D9">
        <v>0.25</v>
      </c>
      <c r="E9">
        <v>5.5</v>
      </c>
      <c r="F9">
        <v>9</v>
      </c>
      <c r="G9">
        <v>7.25</v>
      </c>
      <c r="H9">
        <v>8</v>
      </c>
      <c r="I9">
        <v>0.875</v>
      </c>
      <c r="J9">
        <v>1.38</v>
      </c>
      <c r="K9">
        <v>5.25</v>
      </c>
      <c r="L9">
        <v>4</v>
      </c>
      <c r="M9">
        <v>3.38</v>
      </c>
      <c r="N9">
        <f t="shared" si="0"/>
        <v>2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>
        <v>600</v>
      </c>
      <c r="D10">
        <v>0.25</v>
      </c>
      <c r="E10" s="26">
        <v>6.1879999999999997</v>
      </c>
      <c r="F10" s="26">
        <v>10.75</v>
      </c>
      <c r="G10" s="26">
        <v>8.5</v>
      </c>
      <c r="H10" s="26">
        <v>8</v>
      </c>
      <c r="I10" s="26">
        <v>0.875</v>
      </c>
      <c r="J10" s="26">
        <v>1.5</v>
      </c>
      <c r="K10" s="26">
        <v>6</v>
      </c>
      <c r="L10" s="26">
        <v>4.5</v>
      </c>
      <c r="M10" s="26">
        <v>4</v>
      </c>
      <c r="N10" s="26">
        <f t="shared" si="0"/>
        <v>2.5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600</v>
      </c>
      <c r="D11">
        <v>0.25</v>
      </c>
      <c r="E11" s="27">
        <v>7.3120000000000003</v>
      </c>
      <c r="F11" s="27">
        <v>13</v>
      </c>
      <c r="G11" s="27">
        <v>10.5</v>
      </c>
      <c r="H11" s="27">
        <v>8</v>
      </c>
      <c r="I11" s="27">
        <v>1</v>
      </c>
      <c r="J11" s="27">
        <v>1.75</v>
      </c>
      <c r="K11" s="27">
        <v>7.44</v>
      </c>
      <c r="L11" s="27">
        <v>5.56</v>
      </c>
      <c r="M11" s="27">
        <v>4.5</v>
      </c>
      <c r="N11">
        <f t="shared" si="0"/>
        <v>2.75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600</v>
      </c>
      <c r="D12">
        <v>0.25</v>
      </c>
      <c r="E12" s="27">
        <v>8.5</v>
      </c>
      <c r="F12" s="27">
        <v>14</v>
      </c>
      <c r="G12" s="27">
        <v>11.5</v>
      </c>
      <c r="H12" s="27">
        <v>12</v>
      </c>
      <c r="I12" s="27">
        <v>1</v>
      </c>
      <c r="J12" s="27">
        <v>1.88</v>
      </c>
      <c r="K12" s="27">
        <v>8.75</v>
      </c>
      <c r="L12" s="27">
        <v>6.63</v>
      </c>
      <c r="M12" s="27">
        <v>4.62</v>
      </c>
      <c r="N12" s="8">
        <f t="shared" si="0"/>
        <v>2.74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600</v>
      </c>
      <c r="D13">
        <v>0.25</v>
      </c>
      <c r="E13" s="27">
        <v>10.625</v>
      </c>
      <c r="F13" s="27">
        <v>16.5</v>
      </c>
      <c r="G13" s="27">
        <v>13.75</v>
      </c>
      <c r="H13" s="27">
        <v>12</v>
      </c>
      <c r="I13" s="27">
        <v>1.125</v>
      </c>
      <c r="J13" s="27">
        <v>2.19</v>
      </c>
      <c r="K13" s="27">
        <v>10.75</v>
      </c>
      <c r="L13" s="27">
        <v>8.6300000000000008</v>
      </c>
      <c r="M13" s="27">
        <v>5.25</v>
      </c>
      <c r="N13">
        <f t="shared" si="0"/>
        <v>3.06</v>
      </c>
      <c r="O13" s="24">
        <v>7.9809999999999999</v>
      </c>
      <c r="P13" s="27">
        <v>10.38</v>
      </c>
      <c r="Q13" s="27">
        <v>8.8800000000000008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600</v>
      </c>
      <c r="D14">
        <v>0.25</v>
      </c>
      <c r="E14" s="27">
        <v>12.75</v>
      </c>
      <c r="F14" s="27">
        <v>20</v>
      </c>
      <c r="G14" s="27">
        <v>17</v>
      </c>
      <c r="H14" s="27">
        <v>16</v>
      </c>
      <c r="I14" s="27">
        <v>1.25</v>
      </c>
      <c r="J14" s="27">
        <v>2.5</v>
      </c>
      <c r="K14" s="27">
        <v>13.5</v>
      </c>
      <c r="L14" s="27">
        <v>10.75</v>
      </c>
      <c r="M14" s="27">
        <v>6</v>
      </c>
      <c r="N14">
        <f t="shared" si="0"/>
        <v>3.5</v>
      </c>
      <c r="O14" s="24">
        <v>10.02</v>
      </c>
      <c r="P14" s="27">
        <v>12.5</v>
      </c>
      <c r="Q14" s="27">
        <v>10.81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>
        <v>600</v>
      </c>
      <c r="D15">
        <v>0.25</v>
      </c>
      <c r="E15" s="26">
        <v>15</v>
      </c>
      <c r="F15" s="26">
        <v>22</v>
      </c>
      <c r="G15" s="26">
        <v>19.25</v>
      </c>
      <c r="H15" s="26">
        <v>20</v>
      </c>
      <c r="I15" s="26">
        <v>1.25</v>
      </c>
      <c r="J15" s="26">
        <v>2.62</v>
      </c>
      <c r="K15" s="26">
        <v>15.75</v>
      </c>
      <c r="L15" s="26">
        <v>12.75</v>
      </c>
      <c r="M15" s="26">
        <v>6.12</v>
      </c>
      <c r="N15" s="26">
        <f t="shared" si="0"/>
        <v>3.5</v>
      </c>
      <c r="O15" s="24">
        <v>12</v>
      </c>
      <c r="P15" s="15">
        <v>14.75</v>
      </c>
      <c r="Q15" s="15">
        <v>12.88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>
        <v>600</v>
      </c>
      <c r="D16">
        <v>0.25</v>
      </c>
      <c r="E16" s="27">
        <v>16.25</v>
      </c>
      <c r="F16" s="27">
        <v>23.75</v>
      </c>
      <c r="G16" s="27">
        <v>20.75</v>
      </c>
      <c r="H16" s="27">
        <v>20</v>
      </c>
      <c r="I16" s="27">
        <v>1.375</v>
      </c>
      <c r="J16" s="27">
        <v>2.75</v>
      </c>
      <c r="K16" s="27">
        <v>17</v>
      </c>
      <c r="L16" s="27">
        <v>14</v>
      </c>
      <c r="M16" s="27">
        <v>6.5</v>
      </c>
      <c r="N16" s="27">
        <f t="shared" si="0"/>
        <v>3.75</v>
      </c>
      <c r="O16" s="24">
        <v>13.25</v>
      </c>
      <c r="P16" s="27">
        <v>16</v>
      </c>
      <c r="Q16" s="27">
        <v>14.25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>
        <v>600</v>
      </c>
      <c r="D17">
        <v>0.25</v>
      </c>
      <c r="E17" s="27">
        <v>18.5</v>
      </c>
      <c r="F17" s="27">
        <v>27</v>
      </c>
      <c r="G17" s="27">
        <v>23.75</v>
      </c>
      <c r="H17" s="27">
        <v>20</v>
      </c>
      <c r="I17" s="27">
        <v>1.5</v>
      </c>
      <c r="J17" s="27">
        <v>3</v>
      </c>
      <c r="K17" s="27">
        <v>19.5</v>
      </c>
      <c r="L17" s="27">
        <v>16</v>
      </c>
      <c r="M17" s="27">
        <v>7</v>
      </c>
      <c r="N17" s="27">
        <f t="shared" si="0"/>
        <v>4</v>
      </c>
      <c r="O17" s="24">
        <v>15.25</v>
      </c>
      <c r="P17" s="27">
        <v>18.25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>
        <v>600</v>
      </c>
      <c r="D18">
        <v>0.25</v>
      </c>
      <c r="E18" s="27">
        <v>21</v>
      </c>
      <c r="F18" s="27">
        <v>29.25</v>
      </c>
      <c r="G18" s="27">
        <v>25.75</v>
      </c>
      <c r="H18" s="27">
        <v>20</v>
      </c>
      <c r="I18" s="27">
        <v>1.625</v>
      </c>
      <c r="J18" s="27">
        <v>3.25</v>
      </c>
      <c r="K18" s="27">
        <v>21.5</v>
      </c>
      <c r="L18" s="27">
        <v>18</v>
      </c>
      <c r="M18" s="27">
        <v>7.25</v>
      </c>
      <c r="N18" s="27">
        <f t="shared" si="0"/>
        <v>4</v>
      </c>
      <c r="O18" s="24">
        <v>17.25</v>
      </c>
      <c r="P18" s="27">
        <v>20.75</v>
      </c>
      <c r="Q18" s="27">
        <v>18.5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>
        <v>600</v>
      </c>
      <c r="D19">
        <v>0.25</v>
      </c>
      <c r="E19" s="27">
        <v>23</v>
      </c>
      <c r="F19" s="27">
        <v>32</v>
      </c>
      <c r="G19" s="27">
        <v>28.5</v>
      </c>
      <c r="H19" s="27">
        <v>24</v>
      </c>
      <c r="I19" s="27">
        <v>1.625</v>
      </c>
      <c r="J19" s="27">
        <v>3.5</v>
      </c>
      <c r="K19" s="27">
        <v>24</v>
      </c>
      <c r="L19" s="27">
        <v>20</v>
      </c>
      <c r="M19" s="27">
        <v>7.5</v>
      </c>
      <c r="N19" s="27">
        <f t="shared" si="0"/>
        <v>4</v>
      </c>
      <c r="O19" s="24">
        <v>19.25</v>
      </c>
      <c r="P19" s="27">
        <v>22.75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>
        <v>600</v>
      </c>
      <c r="D20">
        <v>0.25</v>
      </c>
      <c r="E20" s="27">
        <v>25.25</v>
      </c>
      <c r="F20" s="27">
        <v>34.25</v>
      </c>
      <c r="G20" s="27">
        <v>30.625</v>
      </c>
      <c r="H20" s="27">
        <v>24</v>
      </c>
      <c r="I20" s="27">
        <v>1.75</v>
      </c>
      <c r="J20" s="27">
        <v>3.75</v>
      </c>
      <c r="K20" s="27">
        <v>26.25</v>
      </c>
      <c r="L20" s="27">
        <v>22</v>
      </c>
      <c r="M20" s="27">
        <v>7.75</v>
      </c>
      <c r="N20" s="27">
        <f t="shared" si="0"/>
        <v>4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>
        <v>600</v>
      </c>
      <c r="D21">
        <v>0.25</v>
      </c>
      <c r="E21" s="26">
        <v>27.25</v>
      </c>
      <c r="F21" s="26">
        <v>37</v>
      </c>
      <c r="G21" s="26">
        <v>33</v>
      </c>
      <c r="H21" s="26">
        <v>24</v>
      </c>
      <c r="I21" s="26">
        <v>1.875</v>
      </c>
      <c r="J21" s="26">
        <v>4</v>
      </c>
      <c r="K21" s="26">
        <v>28.25</v>
      </c>
      <c r="L21" s="26">
        <v>24</v>
      </c>
      <c r="M21" s="26">
        <v>8</v>
      </c>
      <c r="N21" s="26">
        <f t="shared" si="0"/>
        <v>4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>
        <v>600</v>
      </c>
      <c r="D22">
        <v>0.25</v>
      </c>
      <c r="E22">
        <v>29.5</v>
      </c>
      <c r="F22" s="27">
        <v>40</v>
      </c>
      <c r="G22" s="27">
        <v>36</v>
      </c>
      <c r="H22" s="27">
        <v>28</v>
      </c>
      <c r="I22" s="27">
        <v>1.875</v>
      </c>
      <c r="J22" s="27">
        <v>4.25</v>
      </c>
      <c r="K22" s="27">
        <v>29.44</v>
      </c>
      <c r="L22" s="27">
        <v>26</v>
      </c>
      <c r="M22" s="27">
        <v>8.75</v>
      </c>
      <c r="N22" s="27">
        <f t="shared" si="0"/>
        <v>4.5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>
        <v>600</v>
      </c>
      <c r="D23">
        <v>0.25</v>
      </c>
      <c r="E23">
        <v>31.5</v>
      </c>
      <c r="F23" s="27">
        <v>42.25</v>
      </c>
      <c r="G23" s="27">
        <v>38</v>
      </c>
      <c r="H23" s="27">
        <v>28</v>
      </c>
      <c r="I23" s="27">
        <v>2</v>
      </c>
      <c r="J23" s="27">
        <v>4.38</v>
      </c>
      <c r="K23" s="27">
        <v>31.62</v>
      </c>
      <c r="L23" s="27">
        <v>28</v>
      </c>
      <c r="M23" s="27">
        <v>9.25</v>
      </c>
      <c r="N23" s="27">
        <f t="shared" si="0"/>
        <v>4.87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>
        <v>600</v>
      </c>
      <c r="D24">
        <v>0.25</v>
      </c>
      <c r="E24">
        <v>33.75</v>
      </c>
      <c r="F24" s="27">
        <v>44.5</v>
      </c>
      <c r="G24" s="27">
        <v>40.25</v>
      </c>
      <c r="H24" s="27">
        <v>28</v>
      </c>
      <c r="I24" s="27">
        <v>2</v>
      </c>
      <c r="J24" s="27">
        <v>4.5</v>
      </c>
      <c r="K24" s="27">
        <v>33.94</v>
      </c>
      <c r="L24" s="27">
        <v>30</v>
      </c>
      <c r="M24" s="27">
        <v>9.75</v>
      </c>
      <c r="N24" s="27">
        <f t="shared" si="0"/>
        <v>5.25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>
        <v>600</v>
      </c>
      <c r="D25">
        <v>0.25</v>
      </c>
      <c r="E25">
        <v>36</v>
      </c>
      <c r="F25" s="27">
        <v>47</v>
      </c>
      <c r="G25" s="27">
        <v>42.5</v>
      </c>
      <c r="H25" s="27">
        <v>28</v>
      </c>
      <c r="I25" s="27">
        <v>2.25</v>
      </c>
      <c r="J25" s="27">
        <v>4.62</v>
      </c>
      <c r="K25" s="27">
        <v>36.119999999999997</v>
      </c>
      <c r="L25" s="27">
        <v>32</v>
      </c>
      <c r="M25" s="27">
        <v>10.25</v>
      </c>
      <c r="N25" s="27">
        <f t="shared" si="0"/>
        <v>5.63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>
        <v>600</v>
      </c>
      <c r="D26">
        <v>0.25</v>
      </c>
      <c r="E26">
        <v>38</v>
      </c>
      <c r="F26" s="27">
        <v>49</v>
      </c>
      <c r="G26" s="27">
        <v>44.5</v>
      </c>
      <c r="H26" s="27">
        <v>28</v>
      </c>
      <c r="I26" s="27">
        <v>2.25</v>
      </c>
      <c r="J26" s="27">
        <v>4.75</v>
      </c>
      <c r="K26" s="27">
        <v>38.31</v>
      </c>
      <c r="L26" s="27">
        <v>34</v>
      </c>
      <c r="M26" s="27">
        <v>10.62</v>
      </c>
      <c r="N26" s="27">
        <f t="shared" si="0"/>
        <v>5.8699999999999992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>
        <v>600</v>
      </c>
      <c r="D27">
        <v>0.25</v>
      </c>
      <c r="E27">
        <v>40.25</v>
      </c>
      <c r="F27" s="27">
        <v>51.75</v>
      </c>
      <c r="G27" s="27">
        <v>47</v>
      </c>
      <c r="H27" s="27">
        <v>28</v>
      </c>
      <c r="I27" s="27">
        <v>2.5</v>
      </c>
      <c r="J27" s="27">
        <v>4.88</v>
      </c>
      <c r="K27" s="27">
        <v>40.619999999999997</v>
      </c>
      <c r="L27" s="27">
        <v>36</v>
      </c>
      <c r="M27" s="27">
        <v>11.12</v>
      </c>
      <c r="N27" s="27">
        <f t="shared" si="0"/>
        <v>6.2399999999999993</v>
      </c>
      <c r="O27" s="24">
        <v>35.25</v>
      </c>
      <c r="P27" s="27">
        <v>39.630000000000003</v>
      </c>
      <c r="Q27" s="27">
        <v>37.630000000000003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>
        <v>600</v>
      </c>
      <c r="D28">
        <v>0.25</v>
      </c>
      <c r="E28">
        <v>41.5</v>
      </c>
      <c r="F28" s="27">
        <v>50</v>
      </c>
      <c r="G28" s="27">
        <v>45.75</v>
      </c>
      <c r="H28" s="27">
        <v>28</v>
      </c>
      <c r="I28" s="27">
        <v>2.25</v>
      </c>
      <c r="J28" s="27">
        <v>6</v>
      </c>
      <c r="K28" s="27">
        <v>40.25</v>
      </c>
      <c r="L28" s="27">
        <v>38</v>
      </c>
      <c r="M28" s="27">
        <v>10</v>
      </c>
      <c r="N28" s="27">
        <f t="shared" si="0"/>
        <v>4</v>
      </c>
      <c r="O28" s="24">
        <v>37.25</v>
      </c>
      <c r="P28" s="27">
        <v>41</v>
      </c>
      <c r="Q28" s="27">
        <v>39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>
        <v>600</v>
      </c>
      <c r="D29">
        <v>0.25</v>
      </c>
      <c r="E29">
        <v>43.75</v>
      </c>
      <c r="F29" s="27">
        <v>52</v>
      </c>
      <c r="G29" s="27">
        <v>47.75</v>
      </c>
      <c r="H29" s="27">
        <v>32</v>
      </c>
      <c r="I29" s="27">
        <v>2.25</v>
      </c>
      <c r="J29" s="27">
        <v>6.25</v>
      </c>
      <c r="K29" s="27">
        <v>42.25</v>
      </c>
      <c r="L29" s="27">
        <v>40</v>
      </c>
      <c r="M29" s="27">
        <v>10.38</v>
      </c>
      <c r="N29" s="27">
        <f t="shared" si="0"/>
        <v>4.1300000000000008</v>
      </c>
      <c r="O29" s="24">
        <v>39.25</v>
      </c>
      <c r="P29" s="27">
        <v>43.25</v>
      </c>
      <c r="Q29" s="27">
        <v>41.25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>
        <v>600</v>
      </c>
      <c r="D30">
        <v>0.25</v>
      </c>
      <c r="E30">
        <v>46</v>
      </c>
      <c r="F30" s="27">
        <v>55.25</v>
      </c>
      <c r="G30" s="27">
        <v>50.5</v>
      </c>
      <c r="H30" s="27">
        <v>28</v>
      </c>
      <c r="I30" s="27">
        <v>2.5</v>
      </c>
      <c r="J30" s="27">
        <v>6.62</v>
      </c>
      <c r="K30" s="27">
        <v>44.38</v>
      </c>
      <c r="L30" s="27">
        <v>42</v>
      </c>
      <c r="M30" s="27">
        <v>11</v>
      </c>
      <c r="N30" s="27">
        <f t="shared" si="0"/>
        <v>4.38</v>
      </c>
      <c r="O30" s="24">
        <v>41.25</v>
      </c>
      <c r="P30" s="27">
        <v>45.5</v>
      </c>
      <c r="Q30" s="27">
        <v>43.5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>
        <v>600</v>
      </c>
      <c r="D31">
        <v>0.25</v>
      </c>
      <c r="E31">
        <v>48.25</v>
      </c>
      <c r="F31" s="27">
        <v>57.25</v>
      </c>
      <c r="G31" s="27">
        <v>52.5</v>
      </c>
      <c r="H31" s="27">
        <v>32</v>
      </c>
      <c r="I31" s="27">
        <v>2.5</v>
      </c>
      <c r="J31" s="27">
        <v>6.81</v>
      </c>
      <c r="K31" s="27">
        <v>46.5</v>
      </c>
      <c r="L31" s="27">
        <v>44</v>
      </c>
      <c r="M31" s="27">
        <v>11.38</v>
      </c>
      <c r="N31" s="27">
        <f t="shared" si="0"/>
        <v>4.5700000000000012</v>
      </c>
      <c r="O31" s="24">
        <v>43.25</v>
      </c>
      <c r="P31" s="27">
        <v>47.75</v>
      </c>
      <c r="Q31" s="27">
        <v>45.75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>
        <v>600</v>
      </c>
      <c r="D32">
        <v>0.25</v>
      </c>
      <c r="E32">
        <v>50.25</v>
      </c>
      <c r="F32" s="27">
        <v>59.5</v>
      </c>
      <c r="G32" s="27">
        <v>54.75</v>
      </c>
      <c r="H32" s="27">
        <v>32</v>
      </c>
      <c r="I32" s="27">
        <v>2.5</v>
      </c>
      <c r="J32" s="27">
        <v>7.06</v>
      </c>
      <c r="K32" s="27">
        <v>48.62</v>
      </c>
      <c r="L32" s="27">
        <v>46</v>
      </c>
      <c r="M32" s="27">
        <v>11.81</v>
      </c>
      <c r="N32" s="27">
        <f t="shared" si="0"/>
        <v>4.7500000000000009</v>
      </c>
      <c r="O32" s="24">
        <v>45.25</v>
      </c>
      <c r="P32" s="27">
        <v>49.75</v>
      </c>
      <c r="Q32" s="27">
        <v>47.75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>
        <v>600</v>
      </c>
      <c r="D33">
        <v>0.25</v>
      </c>
      <c r="E33">
        <v>52.5</v>
      </c>
      <c r="F33" s="27">
        <v>62.75</v>
      </c>
      <c r="G33" s="27">
        <v>57.25</v>
      </c>
      <c r="H33" s="27">
        <v>32</v>
      </c>
      <c r="I33" s="27">
        <v>2.75</v>
      </c>
      <c r="J33" s="27">
        <v>7.44</v>
      </c>
      <c r="K33" s="27">
        <v>50.75</v>
      </c>
      <c r="L33" s="27">
        <v>48</v>
      </c>
      <c r="M33" s="27">
        <v>12.44</v>
      </c>
      <c r="N33" s="27">
        <f t="shared" si="0"/>
        <v>4.9999999999999991</v>
      </c>
      <c r="O33" s="24">
        <v>47.25</v>
      </c>
      <c r="P33" s="27">
        <v>52</v>
      </c>
      <c r="Q33" s="27">
        <v>50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33"/>
  <sheetViews>
    <sheetView workbookViewId="0">
      <pane xSplit="3" topLeftCell="J1" activePane="topRight" state="frozen"/>
      <selection activeCell="D1" sqref="D1:N5"/>
      <selection pane="topRight" activeCell="J21" sqref="J21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0" max="20" width="19.2695312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900</v>
      </c>
      <c r="D6">
        <v>0.25</v>
      </c>
      <c r="E6">
        <v>3.625</v>
      </c>
      <c r="F6">
        <v>8.5</v>
      </c>
      <c r="G6">
        <v>6.5</v>
      </c>
      <c r="H6">
        <v>8</v>
      </c>
      <c r="I6">
        <v>0.875</v>
      </c>
      <c r="J6" s="8">
        <v>1.5</v>
      </c>
      <c r="K6">
        <v>4.12</v>
      </c>
      <c r="L6">
        <v>2.38</v>
      </c>
      <c r="M6" s="8">
        <v>4</v>
      </c>
      <c r="N6">
        <f t="shared" ref="N6:N33" si="0">M6-J6</f>
        <v>2.5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900</v>
      </c>
      <c r="D7">
        <v>0.25</v>
      </c>
      <c r="E7">
        <v>4.125</v>
      </c>
      <c r="F7">
        <v>9.6199999999999992</v>
      </c>
      <c r="G7">
        <v>7.5</v>
      </c>
      <c r="H7">
        <v>8</v>
      </c>
      <c r="I7">
        <v>1</v>
      </c>
      <c r="J7">
        <v>1.62</v>
      </c>
      <c r="K7">
        <v>4.88</v>
      </c>
      <c r="L7">
        <v>2.88</v>
      </c>
      <c r="M7">
        <v>4.12</v>
      </c>
      <c r="N7">
        <f t="shared" si="0"/>
        <v>2.5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900</v>
      </c>
      <c r="D8">
        <v>0.25</v>
      </c>
      <c r="E8">
        <v>5</v>
      </c>
      <c r="F8">
        <v>9.5</v>
      </c>
      <c r="G8">
        <v>7.5</v>
      </c>
      <c r="H8">
        <v>8</v>
      </c>
      <c r="I8">
        <v>0.875</v>
      </c>
      <c r="J8">
        <v>1.5</v>
      </c>
      <c r="K8">
        <v>5</v>
      </c>
      <c r="L8">
        <v>3.5</v>
      </c>
      <c r="M8">
        <v>4</v>
      </c>
      <c r="N8">
        <f t="shared" si="0"/>
        <v>2.5</v>
      </c>
      <c r="O8" s="24">
        <v>3.0680000000000001</v>
      </c>
      <c r="P8">
        <v>4.75</v>
      </c>
      <c r="Q8">
        <v>3.75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900</v>
      </c>
      <c r="D9">
        <v>0.25</v>
      </c>
      <c r="E9">
        <v>5.5</v>
      </c>
      <c r="H9">
        <v>8</v>
      </c>
      <c r="L9">
        <v>4</v>
      </c>
      <c r="N9">
        <f t="shared" si="0"/>
        <v>0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>
        <v>900</v>
      </c>
      <c r="D10">
        <v>0.25</v>
      </c>
      <c r="E10" s="26">
        <v>6.1879999999999997</v>
      </c>
      <c r="F10" s="26">
        <v>11.5</v>
      </c>
      <c r="G10" s="26">
        <v>9.25</v>
      </c>
      <c r="H10" s="26">
        <v>8</v>
      </c>
      <c r="I10" s="26">
        <v>1.125</v>
      </c>
      <c r="J10" s="26">
        <v>1.75</v>
      </c>
      <c r="K10" s="26">
        <v>6.25</v>
      </c>
      <c r="L10" s="26">
        <v>4.5</v>
      </c>
      <c r="M10" s="26">
        <v>4.5</v>
      </c>
      <c r="N10" s="26">
        <f t="shared" si="0"/>
        <v>2.75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900</v>
      </c>
      <c r="D11">
        <v>0.25</v>
      </c>
      <c r="E11" s="27">
        <v>7.3120000000000003</v>
      </c>
      <c r="F11" s="27">
        <v>13.75</v>
      </c>
      <c r="G11" s="27">
        <v>11</v>
      </c>
      <c r="H11" s="27">
        <v>8</v>
      </c>
      <c r="I11" s="27">
        <v>1.25</v>
      </c>
      <c r="J11" s="27">
        <v>2</v>
      </c>
      <c r="K11" s="27">
        <v>7.5</v>
      </c>
      <c r="L11" s="27">
        <v>5.56</v>
      </c>
      <c r="M11" s="27">
        <v>5</v>
      </c>
      <c r="N11">
        <f t="shared" si="0"/>
        <v>3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900</v>
      </c>
      <c r="D12">
        <v>0.25</v>
      </c>
      <c r="E12" s="27">
        <v>8.5</v>
      </c>
      <c r="F12" s="27">
        <v>15</v>
      </c>
      <c r="G12" s="27">
        <v>12.5</v>
      </c>
      <c r="H12" s="27">
        <v>12</v>
      </c>
      <c r="I12" s="27">
        <v>1.125</v>
      </c>
      <c r="J12" s="27">
        <v>2.19</v>
      </c>
      <c r="K12" s="27">
        <v>9.25</v>
      </c>
      <c r="L12" s="27">
        <v>6.63</v>
      </c>
      <c r="M12" s="27">
        <v>5.5</v>
      </c>
      <c r="N12" s="8">
        <f t="shared" si="0"/>
        <v>3.31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900</v>
      </c>
      <c r="D13">
        <v>0.25</v>
      </c>
      <c r="E13" s="27">
        <v>10.625</v>
      </c>
      <c r="F13" s="27">
        <v>18.5</v>
      </c>
      <c r="G13" s="27">
        <v>15.5</v>
      </c>
      <c r="H13" s="27">
        <v>12</v>
      </c>
      <c r="I13" s="27">
        <v>1.375</v>
      </c>
      <c r="J13" s="27">
        <v>2.5</v>
      </c>
      <c r="K13" s="27">
        <v>11.75</v>
      </c>
      <c r="L13" s="27">
        <v>8.6300000000000008</v>
      </c>
      <c r="M13" s="27">
        <v>6.38</v>
      </c>
      <c r="N13">
        <f t="shared" si="0"/>
        <v>3.88</v>
      </c>
      <c r="O13" s="24">
        <v>7.9809999999999999</v>
      </c>
      <c r="P13" s="27">
        <v>10.130000000000001</v>
      </c>
      <c r="Q13" s="27">
        <v>8.75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900</v>
      </c>
      <c r="D14">
        <v>0.25</v>
      </c>
      <c r="E14" s="27">
        <v>12.75</v>
      </c>
      <c r="F14" s="27">
        <v>21.5</v>
      </c>
      <c r="G14" s="27">
        <v>18.5</v>
      </c>
      <c r="H14" s="27">
        <v>16</v>
      </c>
      <c r="I14" s="27">
        <v>1.375</v>
      </c>
      <c r="J14" s="27">
        <v>2.75</v>
      </c>
      <c r="K14" s="27">
        <v>14.5</v>
      </c>
      <c r="L14" s="27">
        <v>10.75</v>
      </c>
      <c r="M14" s="27">
        <v>7.25</v>
      </c>
      <c r="N14">
        <f t="shared" si="0"/>
        <v>4.5</v>
      </c>
      <c r="O14" s="24">
        <v>10.02</v>
      </c>
      <c r="P14" s="27">
        <v>12.25</v>
      </c>
      <c r="Q14" s="27">
        <v>10.88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>
        <v>900</v>
      </c>
      <c r="D15">
        <v>0.25</v>
      </c>
      <c r="E15" s="26">
        <v>15</v>
      </c>
      <c r="F15" s="26">
        <v>24</v>
      </c>
      <c r="G15" s="26">
        <v>21</v>
      </c>
      <c r="H15" s="26">
        <v>20</v>
      </c>
      <c r="I15" s="26">
        <v>1.375</v>
      </c>
      <c r="J15" s="26">
        <v>3.12</v>
      </c>
      <c r="K15" s="26">
        <v>16.5</v>
      </c>
      <c r="L15" s="26">
        <v>12.75</v>
      </c>
      <c r="M15" s="26">
        <v>7.88</v>
      </c>
      <c r="N15" s="26">
        <f t="shared" si="0"/>
        <v>4.76</v>
      </c>
      <c r="O15" s="24">
        <v>12</v>
      </c>
      <c r="P15" s="15">
        <v>14.5</v>
      </c>
      <c r="Q15" s="15">
        <v>12.75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>
        <v>900</v>
      </c>
      <c r="D16">
        <v>0.25</v>
      </c>
      <c r="E16" s="27">
        <v>16.25</v>
      </c>
      <c r="F16" s="27">
        <v>25.25</v>
      </c>
      <c r="G16" s="27">
        <v>22</v>
      </c>
      <c r="H16" s="27">
        <v>20</v>
      </c>
      <c r="I16" s="27">
        <v>1.5</v>
      </c>
      <c r="J16" s="27">
        <v>3.38</v>
      </c>
      <c r="K16" s="27">
        <v>17.75</v>
      </c>
      <c r="L16" s="27">
        <v>14</v>
      </c>
      <c r="M16" s="27">
        <v>8.3800000000000008</v>
      </c>
      <c r="N16" s="27">
        <f t="shared" si="0"/>
        <v>5.0000000000000009</v>
      </c>
      <c r="O16" s="24">
        <v>13.25</v>
      </c>
      <c r="P16" s="27">
        <v>15.75</v>
      </c>
      <c r="Q16" s="27">
        <v>14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>
        <v>900</v>
      </c>
      <c r="D17">
        <v>0.25</v>
      </c>
      <c r="E17" s="27">
        <v>18.5</v>
      </c>
      <c r="F17" s="27">
        <v>27.75</v>
      </c>
      <c r="G17" s="27">
        <v>24.25</v>
      </c>
      <c r="H17" s="27">
        <v>20</v>
      </c>
      <c r="I17" s="27">
        <v>1.625</v>
      </c>
      <c r="J17" s="27">
        <v>3.5</v>
      </c>
      <c r="K17" s="27">
        <v>20</v>
      </c>
      <c r="L17" s="27">
        <v>16</v>
      </c>
      <c r="M17" s="27">
        <v>8.5</v>
      </c>
      <c r="N17" s="27">
        <f t="shared" si="0"/>
        <v>5</v>
      </c>
      <c r="O17" s="24">
        <v>15.25</v>
      </c>
      <c r="P17" s="27">
        <v>18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>
        <v>900</v>
      </c>
      <c r="D18">
        <v>0.25</v>
      </c>
      <c r="E18" s="27">
        <v>21</v>
      </c>
      <c r="F18" s="27">
        <v>31</v>
      </c>
      <c r="G18" s="27">
        <v>27</v>
      </c>
      <c r="H18" s="27">
        <v>20</v>
      </c>
      <c r="I18" s="27">
        <v>1.875</v>
      </c>
      <c r="J18" s="27">
        <v>4</v>
      </c>
      <c r="K18" s="27">
        <v>22.25</v>
      </c>
      <c r="L18" s="27">
        <v>18</v>
      </c>
      <c r="M18" s="27">
        <v>9</v>
      </c>
      <c r="N18" s="27">
        <f t="shared" si="0"/>
        <v>5</v>
      </c>
      <c r="O18" s="24">
        <v>17.25</v>
      </c>
      <c r="P18" s="27">
        <v>20.5</v>
      </c>
      <c r="Q18" s="27">
        <v>18.25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>
        <v>900</v>
      </c>
      <c r="D19">
        <v>0.25</v>
      </c>
      <c r="E19" s="27">
        <v>23</v>
      </c>
      <c r="F19" s="27">
        <v>33.75</v>
      </c>
      <c r="G19" s="27">
        <v>29.5</v>
      </c>
      <c r="H19" s="27">
        <v>20</v>
      </c>
      <c r="I19" s="27">
        <v>2</v>
      </c>
      <c r="J19" s="27">
        <v>4.25</v>
      </c>
      <c r="K19" s="27">
        <v>24.5</v>
      </c>
      <c r="L19" s="27">
        <v>20</v>
      </c>
      <c r="M19" s="27">
        <v>9.75</v>
      </c>
      <c r="N19" s="27">
        <f t="shared" si="0"/>
        <v>5.5</v>
      </c>
      <c r="O19" s="24">
        <v>19.25</v>
      </c>
      <c r="P19" s="27">
        <v>22.5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>
        <v>900</v>
      </c>
      <c r="D20">
        <v>0.25</v>
      </c>
      <c r="E20" s="27">
        <v>25.25</v>
      </c>
      <c r="F20" s="27"/>
      <c r="G20" s="27"/>
      <c r="H20" s="27"/>
      <c r="I20" s="27"/>
      <c r="J20" s="27"/>
      <c r="K20" s="27"/>
      <c r="L20" s="27">
        <v>22</v>
      </c>
      <c r="M20" s="27"/>
      <c r="N20" s="27">
        <f t="shared" si="0"/>
        <v>0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>
        <v>900</v>
      </c>
      <c r="D21">
        <v>0.25</v>
      </c>
      <c r="E21" s="26">
        <v>27.25</v>
      </c>
      <c r="F21" s="26">
        <v>41</v>
      </c>
      <c r="G21" s="26">
        <v>35.5</v>
      </c>
      <c r="H21" s="26">
        <v>20</v>
      </c>
      <c r="I21" s="26">
        <v>2.5</v>
      </c>
      <c r="J21" s="26">
        <v>5.5</v>
      </c>
      <c r="K21" s="26">
        <v>29.5</v>
      </c>
      <c r="L21" s="26">
        <v>24</v>
      </c>
      <c r="M21" s="26">
        <v>11.5</v>
      </c>
      <c r="N21" s="26">
        <f t="shared" si="0"/>
        <v>6</v>
      </c>
      <c r="O21" s="24">
        <v>23.25</v>
      </c>
      <c r="P21" s="26">
        <v>26.75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>
        <v>900</v>
      </c>
      <c r="D22">
        <v>0.25</v>
      </c>
      <c r="E22">
        <v>29.5</v>
      </c>
      <c r="F22" s="27">
        <v>42.75</v>
      </c>
      <c r="G22" s="27">
        <v>37.5</v>
      </c>
      <c r="H22" s="27">
        <v>20</v>
      </c>
      <c r="I22" s="27">
        <v>2.75</v>
      </c>
      <c r="J22" s="27">
        <v>5.5</v>
      </c>
      <c r="K22" s="27">
        <v>30.5</v>
      </c>
      <c r="L22" s="27">
        <v>26</v>
      </c>
      <c r="M22" s="27">
        <v>11.25</v>
      </c>
      <c r="N22" s="27">
        <f t="shared" si="0"/>
        <v>5.75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>
        <v>900</v>
      </c>
      <c r="D23">
        <v>0.25</v>
      </c>
      <c r="E23">
        <v>31.5</v>
      </c>
      <c r="F23" s="27">
        <v>46</v>
      </c>
      <c r="G23" s="27">
        <v>40.25</v>
      </c>
      <c r="H23" s="27">
        <v>20</v>
      </c>
      <c r="I23" s="27">
        <v>3</v>
      </c>
      <c r="J23" s="27">
        <v>5.62</v>
      </c>
      <c r="K23" s="27">
        <v>32.75</v>
      </c>
      <c r="L23" s="27">
        <v>28</v>
      </c>
      <c r="M23" s="27">
        <v>11.75</v>
      </c>
      <c r="N23" s="27">
        <f t="shared" si="0"/>
        <v>6.13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>
        <v>900</v>
      </c>
      <c r="D24">
        <v>0.25</v>
      </c>
      <c r="E24">
        <v>33.75</v>
      </c>
      <c r="F24" s="27">
        <v>48.5</v>
      </c>
      <c r="G24" s="27">
        <v>42.75</v>
      </c>
      <c r="H24" s="27">
        <v>20</v>
      </c>
      <c r="I24" s="27">
        <v>3</v>
      </c>
      <c r="J24" s="27">
        <v>5.88</v>
      </c>
      <c r="K24" s="27">
        <v>35</v>
      </c>
      <c r="L24" s="27">
        <v>30</v>
      </c>
      <c r="M24" s="27">
        <v>12.25</v>
      </c>
      <c r="N24" s="27">
        <f t="shared" si="0"/>
        <v>6.37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>
        <v>900</v>
      </c>
      <c r="D25">
        <v>0.25</v>
      </c>
      <c r="E25">
        <v>36</v>
      </c>
      <c r="F25" s="27">
        <v>51.75</v>
      </c>
      <c r="G25" s="27">
        <v>45.5</v>
      </c>
      <c r="H25" s="27">
        <v>20</v>
      </c>
      <c r="I25" s="27">
        <v>3.25</v>
      </c>
      <c r="J25" s="27">
        <v>6.25</v>
      </c>
      <c r="K25" s="27">
        <v>37.25</v>
      </c>
      <c r="L25" s="27">
        <v>32</v>
      </c>
      <c r="M25" s="27">
        <v>13</v>
      </c>
      <c r="N25" s="27">
        <f t="shared" si="0"/>
        <v>6.75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>
        <v>900</v>
      </c>
      <c r="D26">
        <v>0.25</v>
      </c>
      <c r="E26">
        <v>38</v>
      </c>
      <c r="F26" s="27">
        <v>55</v>
      </c>
      <c r="G26" s="27">
        <v>48.25</v>
      </c>
      <c r="H26" s="27">
        <v>20</v>
      </c>
      <c r="I26" s="27">
        <v>3.5</v>
      </c>
      <c r="J26" s="27">
        <v>6.5</v>
      </c>
      <c r="K26" s="27">
        <v>39.619999999999997</v>
      </c>
      <c r="L26" s="27">
        <v>34</v>
      </c>
      <c r="M26" s="27">
        <v>13.75</v>
      </c>
      <c r="N26" s="27">
        <f t="shared" si="0"/>
        <v>7.25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>
        <v>900</v>
      </c>
      <c r="D27">
        <v>0.25</v>
      </c>
      <c r="E27">
        <v>40.25</v>
      </c>
      <c r="F27" s="27">
        <v>57.5</v>
      </c>
      <c r="G27" s="27">
        <v>50.75</v>
      </c>
      <c r="H27" s="27">
        <v>20</v>
      </c>
      <c r="I27" s="27">
        <v>3.5</v>
      </c>
      <c r="J27" s="27">
        <v>6.75</v>
      </c>
      <c r="K27" s="27">
        <v>41.88</v>
      </c>
      <c r="L27" s="27">
        <v>36</v>
      </c>
      <c r="M27" s="27">
        <v>14.25</v>
      </c>
      <c r="N27" s="27">
        <f t="shared" si="0"/>
        <v>7.5</v>
      </c>
      <c r="O27" s="24">
        <v>35.25</v>
      </c>
      <c r="P27" s="27">
        <v>39.75</v>
      </c>
      <c r="Q27" s="27">
        <v>37.75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>
        <v>900</v>
      </c>
      <c r="D28">
        <v>0.25</v>
      </c>
      <c r="E28">
        <v>43.25</v>
      </c>
      <c r="F28" s="27">
        <v>57.5</v>
      </c>
      <c r="G28" s="27">
        <v>50.75</v>
      </c>
      <c r="H28" s="27">
        <v>20</v>
      </c>
      <c r="I28" s="27">
        <v>3.5</v>
      </c>
      <c r="J28" s="27">
        <v>7.5</v>
      </c>
      <c r="K28" s="27">
        <v>42.25</v>
      </c>
      <c r="L28" s="27">
        <v>38</v>
      </c>
      <c r="M28" s="27">
        <v>13.88</v>
      </c>
      <c r="N28" s="27">
        <f t="shared" si="0"/>
        <v>6.3800000000000008</v>
      </c>
      <c r="O28" s="24">
        <v>37.25</v>
      </c>
      <c r="P28" s="27">
        <v>42.75</v>
      </c>
      <c r="Q28" s="27">
        <v>40.75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>
        <v>900</v>
      </c>
      <c r="D29">
        <v>0.25</v>
      </c>
      <c r="E29">
        <v>45.75</v>
      </c>
      <c r="F29" s="27">
        <v>59.5</v>
      </c>
      <c r="G29" s="27">
        <v>52.75</v>
      </c>
      <c r="H29" s="27">
        <v>24</v>
      </c>
      <c r="I29" s="27">
        <v>3.5</v>
      </c>
      <c r="J29" s="27">
        <v>7.75</v>
      </c>
      <c r="K29" s="27">
        <v>44.38</v>
      </c>
      <c r="L29" s="27">
        <v>40</v>
      </c>
      <c r="M29" s="27">
        <v>14.31</v>
      </c>
      <c r="N29" s="27">
        <f t="shared" si="0"/>
        <v>6.5600000000000005</v>
      </c>
      <c r="O29" s="24">
        <v>39.25</v>
      </c>
      <c r="P29" s="27">
        <v>45.25</v>
      </c>
      <c r="Q29" s="27">
        <v>43.25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>
        <v>900</v>
      </c>
      <c r="D30">
        <v>0.25</v>
      </c>
      <c r="E30">
        <v>47.75</v>
      </c>
      <c r="F30" s="27">
        <v>61.5</v>
      </c>
      <c r="G30" s="27">
        <v>54.75</v>
      </c>
      <c r="H30" s="27">
        <v>24</v>
      </c>
      <c r="I30" s="27">
        <v>3.5</v>
      </c>
      <c r="J30" s="27">
        <v>8.1199999999999992</v>
      </c>
      <c r="K30" s="27">
        <v>46.31</v>
      </c>
      <c r="L30" s="27">
        <v>42</v>
      </c>
      <c r="M30" s="27">
        <v>14.62</v>
      </c>
      <c r="N30" s="27">
        <f t="shared" si="0"/>
        <v>6.5</v>
      </c>
      <c r="O30" s="24">
        <v>41.25</v>
      </c>
      <c r="P30" s="27">
        <v>47.25</v>
      </c>
      <c r="Q30" s="27">
        <v>45.25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>
        <v>900</v>
      </c>
      <c r="D31">
        <v>0.25</v>
      </c>
      <c r="E31">
        <v>50</v>
      </c>
      <c r="F31" s="27">
        <v>64.88</v>
      </c>
      <c r="G31" s="27">
        <v>57.62</v>
      </c>
      <c r="H31" s="27">
        <v>24</v>
      </c>
      <c r="I31" s="27">
        <v>3.75</v>
      </c>
      <c r="J31" s="27">
        <v>8.44</v>
      </c>
      <c r="K31" s="27">
        <v>48.62</v>
      </c>
      <c r="L31" s="27">
        <v>44</v>
      </c>
      <c r="M31" s="27">
        <v>15.38</v>
      </c>
      <c r="N31" s="27">
        <f t="shared" si="0"/>
        <v>6.9400000000000013</v>
      </c>
      <c r="O31" s="24">
        <v>43.25</v>
      </c>
      <c r="P31" s="27">
        <v>49.5</v>
      </c>
      <c r="Q31" s="27">
        <v>47.5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>
        <v>900</v>
      </c>
      <c r="D32">
        <v>0.25</v>
      </c>
      <c r="E32">
        <v>52.5</v>
      </c>
      <c r="F32" s="27">
        <v>68.25</v>
      </c>
      <c r="G32" s="27">
        <v>60.5</v>
      </c>
      <c r="H32" s="27">
        <v>24</v>
      </c>
      <c r="I32" s="27">
        <v>4</v>
      </c>
      <c r="J32" s="27">
        <v>8.8800000000000008</v>
      </c>
      <c r="K32" s="27">
        <v>50.88</v>
      </c>
      <c r="L32" s="27">
        <v>46</v>
      </c>
      <c r="M32" s="27">
        <v>16.18</v>
      </c>
      <c r="N32" s="27">
        <f t="shared" si="0"/>
        <v>7.2999999999999989</v>
      </c>
      <c r="O32" s="24">
        <v>45.25</v>
      </c>
      <c r="P32" s="27">
        <v>52</v>
      </c>
      <c r="Q32" s="27">
        <v>50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>
        <v>900</v>
      </c>
      <c r="D33">
        <v>0.25</v>
      </c>
      <c r="E33">
        <v>54.5</v>
      </c>
      <c r="F33" s="27">
        <v>70.25</v>
      </c>
      <c r="G33" s="27">
        <v>62.5</v>
      </c>
      <c r="H33" s="27">
        <v>24</v>
      </c>
      <c r="I33" s="27">
        <v>4</v>
      </c>
      <c r="J33" s="27">
        <v>9.19</v>
      </c>
      <c r="K33" s="27">
        <v>52.88</v>
      </c>
      <c r="L33" s="27">
        <v>48</v>
      </c>
      <c r="M33" s="27">
        <v>16.5</v>
      </c>
      <c r="N33" s="27">
        <f t="shared" si="0"/>
        <v>7.3100000000000005</v>
      </c>
      <c r="O33" s="24">
        <v>47.25</v>
      </c>
      <c r="P33" s="27">
        <v>54</v>
      </c>
      <c r="Q33" s="27">
        <v>52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3"/>
  <sheetViews>
    <sheetView workbookViewId="0">
      <pane xSplit="3" topLeftCell="D1" activePane="topRight" state="frozen"/>
      <selection activeCell="D1" sqref="D1:N5"/>
      <selection pane="topRight" activeCell="R6" sqref="R6:R21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1500</v>
      </c>
      <c r="D6">
        <v>0.25</v>
      </c>
      <c r="E6">
        <v>3.625</v>
      </c>
      <c r="F6">
        <v>8.5</v>
      </c>
      <c r="G6">
        <v>6.5</v>
      </c>
      <c r="H6">
        <v>8</v>
      </c>
      <c r="I6">
        <v>0.875</v>
      </c>
      <c r="J6" s="8">
        <v>1.5</v>
      </c>
      <c r="K6">
        <v>4.12</v>
      </c>
      <c r="L6">
        <v>2.38</v>
      </c>
      <c r="M6" s="8">
        <v>4</v>
      </c>
      <c r="N6">
        <f t="shared" ref="N6:N21" si="0">M6-J6</f>
        <v>2.5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2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1500</v>
      </c>
      <c r="D7">
        <v>0.25</v>
      </c>
      <c r="E7">
        <v>4.125</v>
      </c>
      <c r="F7">
        <v>9.6199999999999992</v>
      </c>
      <c r="G7">
        <v>7.5</v>
      </c>
      <c r="H7">
        <v>8</v>
      </c>
      <c r="I7">
        <v>1</v>
      </c>
      <c r="J7">
        <v>1.62</v>
      </c>
      <c r="K7">
        <v>4.88</v>
      </c>
      <c r="L7">
        <v>2.88</v>
      </c>
      <c r="M7">
        <v>4.12</v>
      </c>
      <c r="N7">
        <f t="shared" si="0"/>
        <v>2.5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1.75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1500</v>
      </c>
      <c r="D8">
        <v>0.25</v>
      </c>
      <c r="E8">
        <v>5</v>
      </c>
      <c r="F8">
        <v>10.5</v>
      </c>
      <c r="G8">
        <v>8</v>
      </c>
      <c r="H8">
        <v>8</v>
      </c>
      <c r="I8">
        <v>1.125</v>
      </c>
      <c r="J8">
        <v>1.88</v>
      </c>
      <c r="K8">
        <v>5.25</v>
      </c>
      <c r="L8">
        <v>3.5</v>
      </c>
      <c r="M8">
        <v>4.62</v>
      </c>
      <c r="N8">
        <f t="shared" si="0"/>
        <v>2.74</v>
      </c>
      <c r="O8" s="24">
        <v>3.0680000000000001</v>
      </c>
      <c r="P8">
        <v>4.75</v>
      </c>
      <c r="Q8">
        <v>3.63</v>
      </c>
      <c r="R8">
        <v>0.17499999999999999</v>
      </c>
      <c r="S8" s="8">
        <v>3.1930000000000001</v>
      </c>
      <c r="T8" s="10">
        <v>1.5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1500</v>
      </c>
      <c r="D9">
        <v>0.25</v>
      </c>
      <c r="E9">
        <v>5.5</v>
      </c>
      <c r="L9">
        <v>4</v>
      </c>
      <c r="N9">
        <f t="shared" si="0"/>
        <v>0</v>
      </c>
      <c r="O9" s="24">
        <v>3.548</v>
      </c>
      <c r="S9" s="8">
        <v>3.673</v>
      </c>
      <c r="T9">
        <v>1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>
        <v>1500</v>
      </c>
      <c r="D10">
        <v>0.25</v>
      </c>
      <c r="E10" s="26">
        <v>6.1879999999999997</v>
      </c>
      <c r="F10" s="26">
        <v>12.25</v>
      </c>
      <c r="G10" s="26">
        <v>9.5</v>
      </c>
      <c r="H10" s="26">
        <v>8</v>
      </c>
      <c r="I10" s="26">
        <v>1.25</v>
      </c>
      <c r="J10" s="26">
        <v>2.12</v>
      </c>
      <c r="K10" s="26">
        <v>6.38</v>
      </c>
      <c r="L10" s="26">
        <v>4.5</v>
      </c>
      <c r="M10" s="26">
        <v>4.88</v>
      </c>
      <c r="N10" s="26">
        <f t="shared" si="0"/>
        <v>2.76</v>
      </c>
      <c r="O10" s="24">
        <v>4.0259999999999998</v>
      </c>
      <c r="P10" s="15">
        <v>5.88</v>
      </c>
      <c r="Q10" s="15">
        <v>4.63</v>
      </c>
      <c r="R10" s="26">
        <v>0.17499999999999999</v>
      </c>
      <c r="S10" s="8">
        <v>4.1509999999999998</v>
      </c>
      <c r="T10" s="26">
        <v>1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1500</v>
      </c>
      <c r="D11">
        <v>0.25</v>
      </c>
      <c r="E11" s="27">
        <v>7.3120000000000003</v>
      </c>
      <c r="F11" s="27">
        <v>14.75</v>
      </c>
      <c r="G11" s="27">
        <v>11.5</v>
      </c>
      <c r="H11" s="27">
        <v>8</v>
      </c>
      <c r="I11" s="27">
        <v>1.5</v>
      </c>
      <c r="J11" s="27">
        <v>2.88</v>
      </c>
      <c r="K11" s="27">
        <v>7.75</v>
      </c>
      <c r="L11" s="27">
        <v>5.56</v>
      </c>
      <c r="M11" s="27">
        <v>6.12</v>
      </c>
      <c r="N11">
        <f t="shared" si="0"/>
        <v>3.24</v>
      </c>
      <c r="O11" s="24">
        <v>5.0469999999999997</v>
      </c>
      <c r="P11" s="27">
        <v>7</v>
      </c>
      <c r="Q11" s="27">
        <v>5.63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1500</v>
      </c>
      <c r="D12">
        <v>0.25</v>
      </c>
      <c r="E12" s="27">
        <v>8.5</v>
      </c>
      <c r="F12" s="27">
        <v>15.5</v>
      </c>
      <c r="G12" s="27">
        <v>12.5</v>
      </c>
      <c r="H12" s="27">
        <v>12</v>
      </c>
      <c r="I12" s="27">
        <v>1.375</v>
      </c>
      <c r="J12" s="27">
        <v>3.25</v>
      </c>
      <c r="K12" s="27">
        <v>9</v>
      </c>
      <c r="L12" s="27">
        <v>6.63</v>
      </c>
      <c r="M12" s="27">
        <v>6.75</v>
      </c>
      <c r="N12" s="8">
        <f t="shared" si="0"/>
        <v>3.5</v>
      </c>
      <c r="O12" s="24">
        <v>6.0650000000000004</v>
      </c>
      <c r="P12" s="27">
        <v>8.25</v>
      </c>
      <c r="Q12" s="27">
        <v>6.75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1500</v>
      </c>
      <c r="D13">
        <v>0.25</v>
      </c>
      <c r="E13" s="27">
        <v>10.625</v>
      </c>
      <c r="F13" s="27">
        <v>19</v>
      </c>
      <c r="G13" s="27">
        <v>15.5</v>
      </c>
      <c r="H13" s="27">
        <v>12</v>
      </c>
      <c r="I13" s="27">
        <v>1.625</v>
      </c>
      <c r="J13" s="27">
        <v>3.62</v>
      </c>
      <c r="K13" s="27">
        <v>11.5</v>
      </c>
      <c r="L13" s="27">
        <v>8.6300000000000008</v>
      </c>
      <c r="M13" s="27">
        <v>8.3800000000000008</v>
      </c>
      <c r="N13">
        <f t="shared" si="0"/>
        <v>4.7600000000000007</v>
      </c>
      <c r="O13" s="24">
        <v>7.9809999999999999</v>
      </c>
      <c r="P13" s="27">
        <v>10.130000000000001</v>
      </c>
      <c r="Q13" s="27">
        <v>8.5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1500</v>
      </c>
      <c r="D14">
        <v>0.25</v>
      </c>
      <c r="E14" s="27">
        <v>12.75</v>
      </c>
      <c r="F14" s="27">
        <v>23</v>
      </c>
      <c r="G14" s="27">
        <v>19</v>
      </c>
      <c r="H14" s="27">
        <v>12</v>
      </c>
      <c r="I14" s="27">
        <v>1.875</v>
      </c>
      <c r="J14" s="27">
        <v>4.25</v>
      </c>
      <c r="K14" s="27">
        <v>14.5</v>
      </c>
      <c r="L14" s="27">
        <v>10.75</v>
      </c>
      <c r="M14" s="27">
        <v>10</v>
      </c>
      <c r="N14">
        <f t="shared" si="0"/>
        <v>5.75</v>
      </c>
      <c r="O14" s="24">
        <v>10.02</v>
      </c>
      <c r="P14" s="27">
        <v>12.25</v>
      </c>
      <c r="Q14" s="27">
        <v>10.5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>
        <v>1500</v>
      </c>
      <c r="D15">
        <v>0.25</v>
      </c>
      <c r="E15" s="26">
        <v>15</v>
      </c>
      <c r="F15" s="26">
        <v>26.5</v>
      </c>
      <c r="G15" s="26">
        <v>22.5</v>
      </c>
      <c r="H15" s="26">
        <v>16</v>
      </c>
      <c r="I15" s="26">
        <v>2</v>
      </c>
      <c r="J15" s="26">
        <v>4.88</v>
      </c>
      <c r="K15" s="26">
        <v>17.75</v>
      </c>
      <c r="L15" s="26">
        <v>12.75</v>
      </c>
      <c r="M15" s="26">
        <v>11.12</v>
      </c>
      <c r="N15" s="26">
        <f t="shared" si="0"/>
        <v>6.2399999999999993</v>
      </c>
      <c r="O15" s="24">
        <v>12</v>
      </c>
      <c r="P15" s="15">
        <v>14.5</v>
      </c>
      <c r="Q15" s="15">
        <v>12.75</v>
      </c>
      <c r="R15" s="26">
        <v>0.17499999999999999</v>
      </c>
      <c r="S15" s="8">
        <v>12.125</v>
      </c>
      <c r="T15" s="26">
        <v>0.55000000000000004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>
        <v>1500</v>
      </c>
      <c r="D16">
        <v>0.25</v>
      </c>
      <c r="E16" s="27">
        <v>16.25</v>
      </c>
      <c r="F16" s="27">
        <v>29.5</v>
      </c>
      <c r="G16" s="27">
        <v>25</v>
      </c>
      <c r="H16" s="27">
        <v>16</v>
      </c>
      <c r="I16" s="27">
        <v>2.25</v>
      </c>
      <c r="J16" s="27">
        <v>5.25</v>
      </c>
      <c r="K16" s="27">
        <v>19.5</v>
      </c>
      <c r="L16" s="27">
        <v>14</v>
      </c>
      <c r="M16" s="27">
        <v>11.75</v>
      </c>
      <c r="N16" s="27">
        <f t="shared" si="0"/>
        <v>6.5</v>
      </c>
      <c r="O16" s="24">
        <v>13.25</v>
      </c>
      <c r="P16" s="27">
        <v>15.75</v>
      </c>
      <c r="Q16" s="27">
        <v>14.25</v>
      </c>
      <c r="R16" s="27">
        <v>0.17499999999999999</v>
      </c>
      <c r="S16" s="8">
        <v>13.375</v>
      </c>
      <c r="T16" s="27">
        <v>0.55000000000000004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>
        <v>1500</v>
      </c>
      <c r="D17">
        <v>0.25</v>
      </c>
      <c r="E17" s="27">
        <v>18.5</v>
      </c>
      <c r="F17" s="27">
        <v>32.5</v>
      </c>
      <c r="G17" s="27">
        <v>27.75</v>
      </c>
      <c r="H17" s="27">
        <v>16</v>
      </c>
      <c r="I17" s="27">
        <v>2.5</v>
      </c>
      <c r="J17" s="27">
        <v>5.75</v>
      </c>
      <c r="K17" s="27">
        <v>21.75</v>
      </c>
      <c r="L17" s="27">
        <v>16</v>
      </c>
      <c r="M17" s="27">
        <v>12.25</v>
      </c>
      <c r="N17" s="27">
        <f t="shared" si="0"/>
        <v>6.5</v>
      </c>
      <c r="O17" s="24">
        <v>15.25</v>
      </c>
      <c r="P17" s="27">
        <v>18</v>
      </c>
      <c r="Q17" s="27">
        <v>16</v>
      </c>
      <c r="R17" s="27">
        <v>0.17499999999999999</v>
      </c>
      <c r="S17" s="8">
        <v>15.375</v>
      </c>
      <c r="T17" s="27">
        <v>0.55000000000000004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>
        <v>1500</v>
      </c>
      <c r="D18">
        <v>0.25</v>
      </c>
      <c r="E18" s="27">
        <v>21</v>
      </c>
      <c r="F18" s="27">
        <v>36</v>
      </c>
      <c r="G18" s="27">
        <v>30.5</v>
      </c>
      <c r="H18" s="27">
        <v>16</v>
      </c>
      <c r="I18" s="27">
        <v>2.75</v>
      </c>
      <c r="J18" s="27">
        <v>6.38</v>
      </c>
      <c r="K18" s="27">
        <v>23.5</v>
      </c>
      <c r="L18" s="27">
        <v>18</v>
      </c>
      <c r="M18" s="27">
        <v>12.88</v>
      </c>
      <c r="N18" s="27">
        <f t="shared" si="0"/>
        <v>6.5000000000000009</v>
      </c>
      <c r="O18" s="24">
        <v>17.25</v>
      </c>
      <c r="P18" s="27">
        <v>20.5</v>
      </c>
      <c r="Q18" s="27">
        <v>18.25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>
        <v>1500</v>
      </c>
      <c r="D19">
        <v>0.25</v>
      </c>
      <c r="E19" s="27">
        <v>23</v>
      </c>
      <c r="F19" s="27">
        <v>38.75</v>
      </c>
      <c r="G19" s="27">
        <v>32.75</v>
      </c>
      <c r="H19" s="27">
        <v>16</v>
      </c>
      <c r="I19" s="27">
        <v>3</v>
      </c>
      <c r="J19" s="27">
        <v>7</v>
      </c>
      <c r="K19" s="27">
        <v>25.25</v>
      </c>
      <c r="L19" s="27">
        <v>20</v>
      </c>
      <c r="M19" s="27">
        <v>14</v>
      </c>
      <c r="N19" s="27">
        <f t="shared" si="0"/>
        <v>7</v>
      </c>
      <c r="O19" s="24">
        <v>19.25</v>
      </c>
      <c r="P19" s="27">
        <v>22.5</v>
      </c>
      <c r="Q19" s="27">
        <v>20.25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>
        <v>1500</v>
      </c>
      <c r="D20">
        <v>0.25</v>
      </c>
      <c r="E20" s="27">
        <v>25.25</v>
      </c>
      <c r="F20" s="27"/>
      <c r="G20" s="27"/>
      <c r="H20" s="27"/>
      <c r="I20" s="27"/>
      <c r="J20" s="27"/>
      <c r="K20" s="27"/>
      <c r="L20" s="27">
        <v>22</v>
      </c>
      <c r="M20" s="27"/>
      <c r="N20" s="27">
        <f t="shared" si="0"/>
        <v>0</v>
      </c>
      <c r="O20" s="24"/>
      <c r="P20" s="27"/>
      <c r="Q20" s="27"/>
      <c r="R20" s="27"/>
      <c r="S20" s="8"/>
      <c r="T20" s="27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>
        <v>1500</v>
      </c>
      <c r="D21">
        <v>0.25</v>
      </c>
      <c r="E21" s="26">
        <v>27.25</v>
      </c>
      <c r="F21" s="26">
        <v>46</v>
      </c>
      <c r="G21" s="26">
        <v>39</v>
      </c>
      <c r="H21" s="26">
        <v>16</v>
      </c>
      <c r="I21" s="26">
        <v>3.5</v>
      </c>
      <c r="J21" s="26">
        <v>8</v>
      </c>
      <c r="K21" s="26">
        <v>30</v>
      </c>
      <c r="L21" s="26">
        <v>24</v>
      </c>
      <c r="M21" s="26">
        <v>16</v>
      </c>
      <c r="N21" s="26">
        <f t="shared" si="0"/>
        <v>8</v>
      </c>
      <c r="O21" s="24">
        <v>23.25</v>
      </c>
      <c r="P21" s="26">
        <v>26.75</v>
      </c>
      <c r="Q21" s="26">
        <v>24.25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 s="27"/>
      <c r="D22" s="27"/>
      <c r="F22" s="27"/>
      <c r="G22" s="27"/>
      <c r="H22" s="27"/>
      <c r="I22" s="27"/>
      <c r="J22" s="27"/>
      <c r="K22" s="27"/>
      <c r="L22" s="27"/>
      <c r="M22" s="27"/>
      <c r="N22" s="27"/>
      <c r="O22" s="24">
        <v>25.25</v>
      </c>
      <c r="P22" s="27"/>
      <c r="Q22" s="27"/>
      <c r="R22" s="27"/>
      <c r="S22" s="8">
        <v>25.375</v>
      </c>
      <c r="T22" s="27"/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 s="27"/>
      <c r="D23" s="27"/>
      <c r="F23" s="27"/>
      <c r="G23" s="27"/>
      <c r="H23" s="27"/>
      <c r="I23" s="27"/>
      <c r="J23" s="27"/>
      <c r="K23" s="27"/>
      <c r="L23" s="27"/>
      <c r="M23" s="27"/>
      <c r="N23" s="27"/>
      <c r="O23" s="24">
        <v>27.25</v>
      </c>
      <c r="P23" s="27"/>
      <c r="Q23" s="27"/>
      <c r="R23" s="27"/>
      <c r="S23" s="8">
        <v>27.375</v>
      </c>
      <c r="T23" s="27"/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 s="27"/>
      <c r="D24" s="27"/>
      <c r="F24" s="27"/>
      <c r="G24" s="27"/>
      <c r="H24" s="27"/>
      <c r="I24" s="27"/>
      <c r="J24" s="27"/>
      <c r="K24" s="27"/>
      <c r="L24" s="27"/>
      <c r="M24" s="27"/>
      <c r="N24" s="27"/>
      <c r="O24" s="24">
        <v>29.25</v>
      </c>
      <c r="P24" s="27"/>
      <c r="Q24" s="27"/>
      <c r="R24" s="27"/>
      <c r="S24" s="8">
        <v>29.375</v>
      </c>
      <c r="T24" s="27"/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 s="27"/>
      <c r="D25" s="27"/>
      <c r="F25" s="27"/>
      <c r="G25" s="27"/>
      <c r="H25" s="27"/>
      <c r="I25" s="27"/>
      <c r="J25" s="27"/>
      <c r="K25" s="27"/>
      <c r="L25" s="27"/>
      <c r="M25" s="27"/>
      <c r="N25" s="27"/>
      <c r="O25" s="24">
        <v>31.25</v>
      </c>
      <c r="P25" s="27"/>
      <c r="Q25" s="27"/>
      <c r="R25" s="27"/>
      <c r="S25" s="8">
        <v>31.375</v>
      </c>
      <c r="T25" s="27"/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 s="27"/>
      <c r="D26" s="27"/>
      <c r="F26" s="27"/>
      <c r="G26" s="27"/>
      <c r="H26" s="27"/>
      <c r="I26" s="27"/>
      <c r="J26" s="27"/>
      <c r="K26" s="27"/>
      <c r="L26" s="27"/>
      <c r="M26" s="27"/>
      <c r="N26" s="27"/>
      <c r="O26" s="24">
        <v>33.25</v>
      </c>
      <c r="P26" s="27"/>
      <c r="Q26" s="27"/>
      <c r="R26" s="27"/>
      <c r="S26" s="8">
        <v>33.375</v>
      </c>
      <c r="T26" s="27"/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 s="27"/>
      <c r="D27" s="27"/>
      <c r="F27" s="27"/>
      <c r="G27" s="27"/>
      <c r="H27" s="27"/>
      <c r="I27" s="27"/>
      <c r="J27" s="27"/>
      <c r="K27" s="27"/>
      <c r="L27" s="27"/>
      <c r="M27" s="27"/>
      <c r="N27" s="27"/>
      <c r="O27" s="24">
        <v>35.25</v>
      </c>
      <c r="P27" s="27"/>
      <c r="Q27" s="27"/>
      <c r="R27" s="27"/>
      <c r="S27" s="8">
        <v>35.375</v>
      </c>
      <c r="T27" s="27"/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 s="27"/>
      <c r="D28" s="27"/>
      <c r="F28" s="27"/>
      <c r="G28" s="27"/>
      <c r="H28" s="27"/>
      <c r="I28" s="27"/>
      <c r="J28" s="27"/>
      <c r="K28" s="27"/>
      <c r="L28" s="27"/>
      <c r="M28" s="27"/>
      <c r="N28" s="27"/>
      <c r="O28" s="24">
        <v>37.25</v>
      </c>
      <c r="P28" s="27"/>
      <c r="Q28" s="27"/>
      <c r="R28" s="27"/>
      <c r="S28" s="8">
        <v>37.375</v>
      </c>
      <c r="T28" s="27"/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 s="27"/>
      <c r="D29" s="27"/>
      <c r="F29" s="27"/>
      <c r="G29" s="27"/>
      <c r="H29" s="27"/>
      <c r="I29" s="27"/>
      <c r="J29" s="27"/>
      <c r="K29" s="27"/>
      <c r="L29" s="27"/>
      <c r="M29" s="27"/>
      <c r="N29" s="27"/>
      <c r="O29" s="24">
        <v>39.25</v>
      </c>
      <c r="P29" s="27"/>
      <c r="Q29" s="27"/>
      <c r="R29" s="27"/>
      <c r="S29" s="8">
        <v>39.375</v>
      </c>
      <c r="T29" s="27"/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 s="27"/>
      <c r="D30" s="27"/>
      <c r="F30" s="27"/>
      <c r="G30" s="27"/>
      <c r="H30" s="27"/>
      <c r="I30" s="27"/>
      <c r="J30" s="27"/>
      <c r="K30" s="27"/>
      <c r="L30" s="27"/>
      <c r="M30" s="27"/>
      <c r="N30" s="27"/>
      <c r="O30" s="24">
        <v>41.25</v>
      </c>
      <c r="P30" s="27"/>
      <c r="Q30" s="27"/>
      <c r="R30" s="27"/>
      <c r="S30" s="8">
        <v>41.375</v>
      </c>
      <c r="T30" s="27"/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 s="27"/>
      <c r="D31" s="27"/>
      <c r="F31" s="27"/>
      <c r="G31" s="27"/>
      <c r="H31" s="27"/>
      <c r="I31" s="27"/>
      <c r="J31" s="27"/>
      <c r="K31" s="27"/>
      <c r="L31" s="27"/>
      <c r="M31" s="27"/>
      <c r="N31" s="27"/>
      <c r="O31" s="24">
        <v>43.25</v>
      </c>
      <c r="P31" s="27"/>
      <c r="Q31" s="27"/>
      <c r="R31" s="27"/>
      <c r="S31" s="8">
        <v>43.375</v>
      </c>
      <c r="T31" s="27"/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 s="27"/>
      <c r="D32" s="27"/>
      <c r="F32" s="27"/>
      <c r="G32" s="27"/>
      <c r="H32" s="27"/>
      <c r="I32" s="27"/>
      <c r="J32" s="27"/>
      <c r="K32" s="27"/>
      <c r="L32" s="27"/>
      <c r="M32" s="27"/>
      <c r="N32" s="27"/>
      <c r="O32" s="24">
        <v>45.25</v>
      </c>
      <c r="P32" s="27"/>
      <c r="Q32" s="27"/>
      <c r="R32" s="27"/>
      <c r="S32" s="8">
        <v>45.375</v>
      </c>
      <c r="T32" s="27"/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 s="27"/>
      <c r="D33" s="27"/>
      <c r="F33" s="27"/>
      <c r="G33" s="27"/>
      <c r="H33" s="27"/>
      <c r="I33" s="27"/>
      <c r="J33" s="27"/>
      <c r="K33" s="27"/>
      <c r="L33" s="27"/>
      <c r="M33" s="27"/>
      <c r="N33" s="27"/>
      <c r="O33" s="24">
        <v>47.25</v>
      </c>
      <c r="P33" s="27"/>
      <c r="Q33" s="27"/>
      <c r="R33" s="27"/>
      <c r="S33" s="8">
        <v>47.375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33"/>
  <sheetViews>
    <sheetView workbookViewId="0">
      <pane xSplit="3" topLeftCell="D1" activePane="topRight" state="frozen"/>
      <selection activeCell="D1" sqref="D1:N5"/>
      <selection pane="topRight" activeCell="C20" sqref="C20:N20"/>
    </sheetView>
  </sheetViews>
  <sheetFormatPr defaultRowHeight="14.5" x14ac:dyDescent="0.35"/>
  <cols>
    <col min="1" max="1" width="4.1796875" customWidth="1"/>
    <col min="2" max="14" width="9.54296875" customWidth="1"/>
    <col min="15" max="15" width="14.26953125" bestFit="1" customWidth="1"/>
    <col min="16" max="16" width="11.453125" bestFit="1" customWidth="1"/>
    <col min="17" max="17" width="10.453125" bestFit="1" customWidth="1"/>
    <col min="18" max="18" width="10.1796875" bestFit="1" customWidth="1"/>
    <col min="19" max="19" width="10.1796875" customWidth="1"/>
    <col min="21" max="21" width="9.7265625" bestFit="1" customWidth="1"/>
    <col min="22" max="23" width="13.7265625" bestFit="1" customWidth="1"/>
    <col min="24" max="24" width="12.26953125" bestFit="1" customWidth="1"/>
    <col min="25" max="25" width="11.26953125" bestFit="1" customWidth="1"/>
    <col min="26" max="26" width="12.26953125" bestFit="1" customWidth="1"/>
    <col min="27" max="27" width="11.26953125" bestFit="1" customWidth="1"/>
    <col min="28" max="28" width="9.26953125" bestFit="1" customWidth="1"/>
    <col min="29" max="29" width="13.54296875" bestFit="1" customWidth="1"/>
  </cols>
  <sheetData>
    <row r="1" spans="1:46" x14ac:dyDescent="0.35">
      <c r="U1" s="21"/>
    </row>
    <row r="2" spans="1:46" x14ac:dyDescent="0.35">
      <c r="U2" s="21"/>
    </row>
    <row r="3" spans="1:46" x14ac:dyDescent="0.3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3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6.5" x14ac:dyDescent="0.4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35">
      <c r="A6">
        <v>9</v>
      </c>
      <c r="B6">
        <v>2</v>
      </c>
      <c r="C6">
        <v>2500</v>
      </c>
      <c r="D6">
        <v>0.25</v>
      </c>
      <c r="E6">
        <v>3.625</v>
      </c>
      <c r="F6">
        <v>9.25</v>
      </c>
      <c r="G6">
        <v>6.75</v>
      </c>
      <c r="H6">
        <v>8</v>
      </c>
      <c r="I6">
        <v>1</v>
      </c>
      <c r="J6" s="8">
        <v>2</v>
      </c>
      <c r="K6">
        <v>3.75</v>
      </c>
      <c r="L6">
        <v>2.38</v>
      </c>
      <c r="M6" s="8">
        <v>5</v>
      </c>
      <c r="N6">
        <f t="shared" ref="N6:N15" si="0">M6-J6</f>
        <v>3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1.5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>
        <v>10</v>
      </c>
      <c r="B7">
        <v>2.5</v>
      </c>
      <c r="C7">
        <v>2500</v>
      </c>
      <c r="D7">
        <v>0.25</v>
      </c>
      <c r="E7">
        <v>4.125</v>
      </c>
      <c r="F7">
        <v>10.5</v>
      </c>
      <c r="G7">
        <v>7.75</v>
      </c>
      <c r="H7">
        <v>8</v>
      </c>
      <c r="I7">
        <v>1.125</v>
      </c>
      <c r="J7">
        <v>2.25</v>
      </c>
      <c r="K7">
        <v>4.5</v>
      </c>
      <c r="L7">
        <v>2.88</v>
      </c>
      <c r="M7">
        <v>5.62</v>
      </c>
      <c r="N7">
        <f t="shared" si="0"/>
        <v>3.37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1.38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>
        <v>11</v>
      </c>
      <c r="B8">
        <v>3</v>
      </c>
      <c r="C8">
        <v>2500</v>
      </c>
      <c r="D8">
        <v>0.25</v>
      </c>
      <c r="E8">
        <v>5</v>
      </c>
      <c r="F8">
        <v>12</v>
      </c>
      <c r="G8">
        <v>9</v>
      </c>
      <c r="H8">
        <v>8</v>
      </c>
      <c r="I8">
        <v>1.25</v>
      </c>
      <c r="J8">
        <v>2.62</v>
      </c>
      <c r="K8">
        <v>5.25</v>
      </c>
      <c r="L8">
        <v>3.5</v>
      </c>
      <c r="M8">
        <v>6.62</v>
      </c>
      <c r="N8">
        <f t="shared" si="0"/>
        <v>4</v>
      </c>
      <c r="O8" s="24">
        <v>3.0680000000000001</v>
      </c>
      <c r="P8">
        <v>4.75</v>
      </c>
      <c r="Q8">
        <v>3.63</v>
      </c>
      <c r="R8">
        <v>0.17499999999999999</v>
      </c>
      <c r="S8" s="8">
        <v>3.1930000000000001</v>
      </c>
      <c r="T8" s="8">
        <v>1.25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>
        <v>12</v>
      </c>
      <c r="B9">
        <v>3.5</v>
      </c>
      <c r="C9">
        <v>2500</v>
      </c>
      <c r="D9">
        <v>0.25</v>
      </c>
      <c r="E9">
        <v>5.5</v>
      </c>
      <c r="L9">
        <v>4</v>
      </c>
      <c r="N9">
        <f t="shared" si="0"/>
        <v>0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35">
      <c r="A10">
        <v>13</v>
      </c>
      <c r="B10" s="26">
        <v>4</v>
      </c>
      <c r="C10">
        <v>2500</v>
      </c>
      <c r="D10">
        <v>0.25</v>
      </c>
      <c r="E10" s="26">
        <v>6.1879999999999997</v>
      </c>
      <c r="F10" s="26">
        <v>14</v>
      </c>
      <c r="G10" s="26">
        <v>10.75</v>
      </c>
      <c r="H10" s="26">
        <v>8</v>
      </c>
      <c r="I10" s="26">
        <v>1.5</v>
      </c>
      <c r="J10" s="26">
        <v>3</v>
      </c>
      <c r="K10" s="26">
        <v>6.5</v>
      </c>
      <c r="L10" s="26">
        <v>4.5</v>
      </c>
      <c r="M10" s="26">
        <v>7.5</v>
      </c>
      <c r="N10" s="26">
        <f t="shared" si="0"/>
        <v>4.5</v>
      </c>
      <c r="O10" s="24">
        <v>4.0259999999999998</v>
      </c>
      <c r="P10" s="15">
        <v>5.88</v>
      </c>
      <c r="Q10" s="15">
        <v>4.63</v>
      </c>
      <c r="R10" s="26">
        <v>0.17499999999999999</v>
      </c>
      <c r="S10" s="8">
        <v>4.1509999999999998</v>
      </c>
      <c r="T10" s="26">
        <v>1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35">
      <c r="A11">
        <v>14</v>
      </c>
      <c r="B11">
        <v>5</v>
      </c>
      <c r="C11">
        <v>2500</v>
      </c>
      <c r="D11">
        <v>0.25</v>
      </c>
      <c r="E11" s="27">
        <v>7.3120000000000003</v>
      </c>
      <c r="F11" s="27">
        <v>16.5</v>
      </c>
      <c r="G11" s="27">
        <v>12.75</v>
      </c>
      <c r="H11" s="27">
        <v>8</v>
      </c>
      <c r="I11" s="27">
        <v>1.75</v>
      </c>
      <c r="J11" s="27">
        <v>3.62</v>
      </c>
      <c r="K11" s="27">
        <v>8</v>
      </c>
      <c r="L11" s="27">
        <v>5.56</v>
      </c>
      <c r="M11" s="27">
        <v>9</v>
      </c>
      <c r="N11">
        <f t="shared" si="0"/>
        <v>5.38</v>
      </c>
      <c r="O11" s="24">
        <v>5.0469999999999997</v>
      </c>
      <c r="P11" s="27">
        <v>7</v>
      </c>
      <c r="Q11" s="27">
        <v>5.63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>
        <v>15</v>
      </c>
      <c r="B12">
        <v>6</v>
      </c>
      <c r="C12">
        <v>2500</v>
      </c>
      <c r="D12">
        <v>0.25</v>
      </c>
      <c r="E12" s="27">
        <v>8.5</v>
      </c>
      <c r="F12" s="27">
        <v>19</v>
      </c>
      <c r="G12" s="27">
        <v>14.5</v>
      </c>
      <c r="H12" s="27">
        <v>8</v>
      </c>
      <c r="I12" s="27">
        <v>2</v>
      </c>
      <c r="J12" s="27">
        <v>4.25</v>
      </c>
      <c r="K12" s="27">
        <v>9.25</v>
      </c>
      <c r="L12" s="27">
        <v>6.63</v>
      </c>
      <c r="M12" s="27">
        <v>10.75</v>
      </c>
      <c r="N12" s="8">
        <f t="shared" si="0"/>
        <v>6.5</v>
      </c>
      <c r="O12" s="24">
        <v>6.0650000000000004</v>
      </c>
      <c r="P12" s="27">
        <v>8.25</v>
      </c>
      <c r="Q12" s="27">
        <v>6.75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35">
      <c r="A13">
        <v>16</v>
      </c>
      <c r="B13" s="28">
        <v>8</v>
      </c>
      <c r="C13">
        <v>2500</v>
      </c>
      <c r="D13">
        <v>0.25</v>
      </c>
      <c r="E13" s="27">
        <v>10.625</v>
      </c>
      <c r="F13" s="27">
        <v>21.75</v>
      </c>
      <c r="G13" s="27">
        <v>17.25</v>
      </c>
      <c r="H13" s="27">
        <v>12</v>
      </c>
      <c r="I13" s="27">
        <v>2</v>
      </c>
      <c r="J13" s="27">
        <v>5</v>
      </c>
      <c r="K13" s="27">
        <v>12</v>
      </c>
      <c r="L13" s="27">
        <v>8.6300000000000008</v>
      </c>
      <c r="M13" s="27">
        <v>12.5</v>
      </c>
      <c r="N13">
        <f t="shared" si="0"/>
        <v>7.5</v>
      </c>
      <c r="O13" s="24">
        <v>7.9809999999999999</v>
      </c>
      <c r="P13" s="27">
        <v>10.130000000000001</v>
      </c>
      <c r="Q13" s="27">
        <v>8.5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>
        <v>17</v>
      </c>
      <c r="B14" s="28">
        <v>10</v>
      </c>
      <c r="C14">
        <v>2500</v>
      </c>
      <c r="D14">
        <v>0.25</v>
      </c>
      <c r="E14" s="27">
        <v>12.75</v>
      </c>
      <c r="F14" s="27">
        <v>26.5</v>
      </c>
      <c r="G14" s="27">
        <v>21.25</v>
      </c>
      <c r="H14" s="27">
        <v>12</v>
      </c>
      <c r="I14" s="27">
        <v>2.5</v>
      </c>
      <c r="J14" s="27">
        <v>6.5</v>
      </c>
      <c r="K14" s="27">
        <v>14.75</v>
      </c>
      <c r="L14" s="27">
        <v>10.75</v>
      </c>
      <c r="M14" s="27">
        <v>16.5</v>
      </c>
      <c r="N14">
        <f t="shared" si="0"/>
        <v>10</v>
      </c>
      <c r="O14" s="24">
        <v>10.02</v>
      </c>
      <c r="P14" s="27">
        <v>12.25</v>
      </c>
      <c r="Q14" s="27">
        <v>10.63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>
        <v>18</v>
      </c>
      <c r="B15" s="29">
        <v>12</v>
      </c>
      <c r="C15">
        <v>2500</v>
      </c>
      <c r="D15">
        <v>0.25</v>
      </c>
      <c r="E15" s="26">
        <v>15</v>
      </c>
      <c r="F15" s="26">
        <v>30</v>
      </c>
      <c r="G15" s="26">
        <v>24.38</v>
      </c>
      <c r="H15" s="26">
        <v>12</v>
      </c>
      <c r="I15" s="26">
        <v>2.75</v>
      </c>
      <c r="J15" s="26">
        <v>7.25</v>
      </c>
      <c r="K15" s="26">
        <v>17.38</v>
      </c>
      <c r="L15" s="26">
        <v>12.75</v>
      </c>
      <c r="M15" s="26">
        <v>18.25</v>
      </c>
      <c r="N15" s="26">
        <f t="shared" si="0"/>
        <v>11</v>
      </c>
      <c r="O15" s="24">
        <v>12</v>
      </c>
      <c r="P15" s="15">
        <v>14.5</v>
      </c>
      <c r="Q15" s="15">
        <v>12.5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>
        <v>19</v>
      </c>
      <c r="B16" s="30">
        <v>14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4">
        <v>13.25</v>
      </c>
      <c r="P16" s="27"/>
      <c r="Q16" s="27"/>
      <c r="R16" s="27"/>
      <c r="S16" s="8">
        <v>13.375</v>
      </c>
      <c r="T16" s="27"/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>
        <v>20</v>
      </c>
      <c r="B17" s="30">
        <v>16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4">
        <v>15.25</v>
      </c>
      <c r="P17" s="27"/>
      <c r="Q17" s="27"/>
      <c r="R17" s="27"/>
      <c r="S17" s="8">
        <v>15.375</v>
      </c>
      <c r="T17" s="27"/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35">
      <c r="A18">
        <v>21</v>
      </c>
      <c r="B18" s="30">
        <v>18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4">
        <v>17.25</v>
      </c>
      <c r="P18" s="27"/>
      <c r="Q18" s="27"/>
      <c r="R18" s="27"/>
      <c r="S18" s="8">
        <v>17.375</v>
      </c>
      <c r="T18" s="27"/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35">
      <c r="A19">
        <v>22</v>
      </c>
      <c r="B19" s="30">
        <v>20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4">
        <v>19.25</v>
      </c>
      <c r="P19" s="27"/>
      <c r="Q19" s="27"/>
      <c r="R19" s="27"/>
      <c r="S19" s="8">
        <v>19.375</v>
      </c>
      <c r="T19" s="27"/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35">
      <c r="A20">
        <v>23</v>
      </c>
      <c r="B20" s="30">
        <v>22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4"/>
      <c r="P20" s="27"/>
      <c r="Q20" s="27"/>
      <c r="R20" s="27"/>
      <c r="S20" s="8"/>
      <c r="T20" s="27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35">
      <c r="A21">
        <v>24</v>
      </c>
      <c r="B21" s="31">
        <v>24</v>
      </c>
      <c r="C21" s="1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4">
        <v>23.25</v>
      </c>
      <c r="P21" s="26"/>
      <c r="Q21" s="26"/>
      <c r="R21" s="26"/>
      <c r="S21" s="8">
        <v>23.375</v>
      </c>
      <c r="T21" s="26"/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35">
      <c r="A22">
        <v>25</v>
      </c>
      <c r="B22" s="30">
        <v>26</v>
      </c>
      <c r="C22" s="27"/>
      <c r="D22" s="27"/>
      <c r="F22" s="27"/>
      <c r="G22" s="27"/>
      <c r="H22" s="27"/>
      <c r="I22" s="27"/>
      <c r="J22" s="27"/>
      <c r="K22" s="27"/>
      <c r="L22" s="27"/>
      <c r="M22" s="27"/>
      <c r="N22" s="27"/>
      <c r="O22" s="24">
        <v>25.25</v>
      </c>
      <c r="P22" s="27"/>
      <c r="Q22" s="27"/>
      <c r="R22" s="27"/>
      <c r="S22" s="8">
        <v>25.375</v>
      </c>
      <c r="T22" s="27"/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35">
      <c r="A23">
        <v>26</v>
      </c>
      <c r="B23" s="30">
        <v>28</v>
      </c>
      <c r="C23" s="27"/>
      <c r="D23" s="27"/>
      <c r="F23" s="27"/>
      <c r="G23" s="27"/>
      <c r="H23" s="27"/>
      <c r="I23" s="27"/>
      <c r="J23" s="27"/>
      <c r="K23" s="27"/>
      <c r="L23" s="27"/>
      <c r="M23" s="27"/>
      <c r="N23" s="27"/>
      <c r="O23" s="24">
        <v>27.25</v>
      </c>
      <c r="P23" s="27"/>
      <c r="Q23" s="27"/>
      <c r="R23" s="27"/>
      <c r="S23" s="8">
        <v>27.375</v>
      </c>
      <c r="T23" s="27"/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35">
      <c r="A24">
        <v>27</v>
      </c>
      <c r="B24" s="30">
        <v>30</v>
      </c>
      <c r="C24" s="27"/>
      <c r="D24" s="27"/>
      <c r="F24" s="27"/>
      <c r="G24" s="27"/>
      <c r="H24" s="27"/>
      <c r="I24" s="27"/>
      <c r="J24" s="27"/>
      <c r="K24" s="27"/>
      <c r="L24" s="27"/>
      <c r="M24" s="27"/>
      <c r="N24" s="27"/>
      <c r="O24" s="24">
        <v>29.25</v>
      </c>
      <c r="P24" s="27"/>
      <c r="Q24" s="27"/>
      <c r="R24" s="27"/>
      <c r="S24" s="8">
        <v>29.375</v>
      </c>
      <c r="T24" s="27"/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35">
      <c r="A25">
        <v>28</v>
      </c>
      <c r="B25" s="30">
        <v>32</v>
      </c>
      <c r="C25" s="27"/>
      <c r="D25" s="27"/>
      <c r="F25" s="27"/>
      <c r="G25" s="27"/>
      <c r="H25" s="27"/>
      <c r="I25" s="27"/>
      <c r="J25" s="27"/>
      <c r="K25" s="27"/>
      <c r="L25" s="27"/>
      <c r="M25" s="27"/>
      <c r="N25" s="27"/>
      <c r="O25" s="24">
        <v>31.25</v>
      </c>
      <c r="P25" s="27"/>
      <c r="Q25" s="27"/>
      <c r="R25" s="27"/>
      <c r="S25" s="8">
        <v>31.375</v>
      </c>
      <c r="T25" s="27"/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35">
      <c r="A26">
        <v>29</v>
      </c>
      <c r="B26" s="30">
        <v>34</v>
      </c>
      <c r="C26" s="27"/>
      <c r="D26" s="27"/>
      <c r="F26" s="27"/>
      <c r="G26" s="27"/>
      <c r="H26" s="27"/>
      <c r="I26" s="27"/>
      <c r="J26" s="27"/>
      <c r="K26" s="27"/>
      <c r="L26" s="27"/>
      <c r="M26" s="27"/>
      <c r="N26" s="27"/>
      <c r="O26" s="24">
        <v>33.25</v>
      </c>
      <c r="P26" s="27"/>
      <c r="Q26" s="27"/>
      <c r="R26" s="27"/>
      <c r="S26" s="8">
        <v>33.375</v>
      </c>
      <c r="T26" s="27"/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35">
      <c r="A27">
        <v>30</v>
      </c>
      <c r="B27" s="30">
        <v>36</v>
      </c>
      <c r="C27" s="27"/>
      <c r="D27" s="27"/>
      <c r="F27" s="27"/>
      <c r="G27" s="27"/>
      <c r="H27" s="27"/>
      <c r="I27" s="27"/>
      <c r="J27" s="27"/>
      <c r="K27" s="27"/>
      <c r="L27" s="27"/>
      <c r="M27" s="27"/>
      <c r="N27" s="27"/>
      <c r="O27" s="24">
        <v>35.25</v>
      </c>
      <c r="P27" s="27"/>
      <c r="Q27" s="27"/>
      <c r="R27" s="27"/>
      <c r="S27" s="8">
        <v>35.375</v>
      </c>
      <c r="T27" s="27"/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35">
      <c r="A28">
        <v>31</v>
      </c>
      <c r="B28" s="30">
        <v>38</v>
      </c>
      <c r="C28" s="27"/>
      <c r="D28" s="27"/>
      <c r="F28" s="27"/>
      <c r="G28" s="27"/>
      <c r="H28" s="27"/>
      <c r="I28" s="27"/>
      <c r="J28" s="27"/>
      <c r="K28" s="27"/>
      <c r="L28" s="27"/>
      <c r="M28" s="27"/>
      <c r="N28" s="27"/>
      <c r="O28" s="24">
        <v>37.25</v>
      </c>
      <c r="P28" s="27"/>
      <c r="Q28" s="27"/>
      <c r="R28" s="27"/>
      <c r="S28" s="8">
        <v>37.375</v>
      </c>
      <c r="T28" s="27"/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35">
      <c r="A29">
        <v>32</v>
      </c>
      <c r="B29" s="30">
        <v>40</v>
      </c>
      <c r="C29" s="27"/>
      <c r="D29" s="27"/>
      <c r="F29" s="27"/>
      <c r="G29" s="27"/>
      <c r="H29" s="27"/>
      <c r="I29" s="27"/>
      <c r="J29" s="27"/>
      <c r="K29" s="27"/>
      <c r="L29" s="27"/>
      <c r="M29" s="27"/>
      <c r="N29" s="27"/>
      <c r="O29" s="24">
        <v>39.25</v>
      </c>
      <c r="P29" s="27"/>
      <c r="Q29" s="27"/>
      <c r="R29" s="27"/>
      <c r="S29" s="8">
        <v>39.375</v>
      </c>
      <c r="T29" s="27"/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35">
      <c r="A30">
        <v>33</v>
      </c>
      <c r="B30" s="30">
        <v>42</v>
      </c>
      <c r="C30" s="27"/>
      <c r="D30" s="27"/>
      <c r="F30" s="27"/>
      <c r="G30" s="27"/>
      <c r="H30" s="27"/>
      <c r="I30" s="27"/>
      <c r="J30" s="27"/>
      <c r="K30" s="27"/>
      <c r="L30" s="27"/>
      <c r="M30" s="27"/>
      <c r="N30" s="27"/>
      <c r="O30" s="24">
        <v>41.25</v>
      </c>
      <c r="P30" s="27"/>
      <c r="Q30" s="27"/>
      <c r="R30" s="27"/>
      <c r="S30" s="8">
        <v>41.375</v>
      </c>
      <c r="T30" s="27"/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35">
      <c r="A31">
        <v>34</v>
      </c>
      <c r="B31" s="30">
        <v>44</v>
      </c>
      <c r="C31" s="27"/>
      <c r="D31" s="27"/>
      <c r="F31" s="27"/>
      <c r="G31" s="27"/>
      <c r="H31" s="27"/>
      <c r="I31" s="27"/>
      <c r="J31" s="27"/>
      <c r="K31" s="27"/>
      <c r="L31" s="27"/>
      <c r="M31" s="27"/>
      <c r="N31" s="27"/>
      <c r="O31" s="24">
        <v>43.25</v>
      </c>
      <c r="P31" s="27"/>
      <c r="Q31" s="27"/>
      <c r="R31" s="27"/>
      <c r="S31" s="8">
        <v>43.375</v>
      </c>
      <c r="T31" s="27"/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35">
      <c r="A32">
        <v>35</v>
      </c>
      <c r="B32" s="30">
        <v>46</v>
      </c>
      <c r="C32" s="27"/>
      <c r="D32" s="27"/>
      <c r="F32" s="27"/>
      <c r="G32" s="27"/>
      <c r="H32" s="27"/>
      <c r="I32" s="27"/>
      <c r="J32" s="27"/>
      <c r="K32" s="27"/>
      <c r="L32" s="27"/>
      <c r="M32" s="27"/>
      <c r="N32" s="27"/>
      <c r="O32" s="24">
        <v>45.25</v>
      </c>
      <c r="P32" s="27"/>
      <c r="Q32" s="27"/>
      <c r="R32" s="27"/>
      <c r="S32" s="8">
        <v>45.375</v>
      </c>
      <c r="T32" s="27"/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35">
      <c r="A33">
        <v>36</v>
      </c>
      <c r="B33" s="30">
        <v>48</v>
      </c>
      <c r="C33" s="27"/>
      <c r="D33" s="27"/>
      <c r="F33" s="27"/>
      <c r="G33" s="27"/>
      <c r="H33" s="27"/>
      <c r="I33" s="27"/>
      <c r="J33" s="27"/>
      <c r="K33" s="27"/>
      <c r="L33" s="27"/>
      <c r="M33" s="27"/>
      <c r="N33" s="27"/>
      <c r="O33" s="24">
        <v>47.25</v>
      </c>
      <c r="P33" s="27"/>
      <c r="Q33" s="27"/>
      <c r="R33" s="27"/>
      <c r="S33" s="8">
        <v>47.375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B3:G100"/>
  <sheetViews>
    <sheetView workbookViewId="0">
      <selection activeCell="E30" sqref="E30"/>
    </sheetView>
  </sheetViews>
  <sheetFormatPr defaultRowHeight="14.5" x14ac:dyDescent="0.35"/>
  <cols>
    <col min="2" max="2" width="10.26953125" style="1" customWidth="1"/>
    <col min="3" max="3" width="28.7265625" customWidth="1"/>
    <col min="4" max="4" width="12.26953125" style="1" bestFit="1" customWidth="1"/>
    <col min="5" max="7" width="19.7265625" customWidth="1"/>
  </cols>
  <sheetData>
    <row r="3" spans="2:7" x14ac:dyDescent="0.35">
      <c r="B3" s="2"/>
      <c r="C3" s="2"/>
      <c r="D3" s="2" t="s">
        <v>7</v>
      </c>
      <c r="E3" s="2"/>
      <c r="F3" s="2"/>
      <c r="G3" s="2"/>
    </row>
    <row r="4" spans="2:7" x14ac:dyDescent="0.35">
      <c r="B4" s="2" t="s">
        <v>3</v>
      </c>
      <c r="C4" s="2" t="s">
        <v>5</v>
      </c>
      <c r="D4" s="2" t="s">
        <v>8</v>
      </c>
      <c r="E4" s="58" t="s">
        <v>19</v>
      </c>
      <c r="F4" s="58"/>
      <c r="G4" s="58"/>
    </row>
    <row r="5" spans="2:7" x14ac:dyDescent="0.35">
      <c r="B5" s="2" t="s">
        <v>4</v>
      </c>
      <c r="C5" s="2" t="s">
        <v>6</v>
      </c>
      <c r="D5" s="2" t="s">
        <v>9</v>
      </c>
      <c r="E5" s="2" t="s">
        <v>16</v>
      </c>
      <c r="F5" s="2" t="s">
        <v>17</v>
      </c>
      <c r="G5" s="2" t="s">
        <v>18</v>
      </c>
    </row>
    <row r="6" spans="2:7" x14ac:dyDescent="0.35">
      <c r="B6" s="19">
        <v>1.1000000000000001</v>
      </c>
      <c r="C6" t="s">
        <v>1</v>
      </c>
      <c r="D6" s="1" t="s">
        <v>10</v>
      </c>
      <c r="E6" s="1" t="s">
        <v>20</v>
      </c>
      <c r="F6" s="1" t="s">
        <v>21</v>
      </c>
      <c r="G6" s="1" t="s">
        <v>22</v>
      </c>
    </row>
    <row r="7" spans="2:7" x14ac:dyDescent="0.35">
      <c r="B7" s="1">
        <v>1.1000000000000001</v>
      </c>
      <c r="C7" t="s">
        <v>0</v>
      </c>
      <c r="D7" s="1" t="s">
        <v>10</v>
      </c>
      <c r="E7" s="1" t="s">
        <v>23</v>
      </c>
      <c r="F7" s="1"/>
      <c r="G7" s="1" t="s">
        <v>41</v>
      </c>
    </row>
    <row r="8" spans="2:7" x14ac:dyDescent="0.35">
      <c r="B8" s="1">
        <v>1.1000000000000001</v>
      </c>
      <c r="C8" t="s">
        <v>0</v>
      </c>
      <c r="D8" s="1" t="s">
        <v>10</v>
      </c>
      <c r="E8" s="1"/>
      <c r="F8" s="1"/>
      <c r="G8" s="1" t="s">
        <v>42</v>
      </c>
    </row>
    <row r="9" spans="2:7" x14ac:dyDescent="0.35">
      <c r="B9" s="1">
        <v>1.1000000000000001</v>
      </c>
      <c r="C9" t="s">
        <v>2</v>
      </c>
      <c r="D9" s="1" t="s">
        <v>10</v>
      </c>
      <c r="E9" s="1" t="s">
        <v>24</v>
      </c>
      <c r="F9" s="1"/>
      <c r="G9" s="1"/>
    </row>
    <row r="10" spans="2:7" x14ac:dyDescent="0.35">
      <c r="B10" s="1">
        <v>1.1000000000000001</v>
      </c>
      <c r="C10" t="s">
        <v>97</v>
      </c>
      <c r="D10" s="1" t="s">
        <v>10</v>
      </c>
      <c r="E10" s="1" t="s">
        <v>25</v>
      </c>
      <c r="F10" s="1"/>
      <c r="G10" s="1"/>
    </row>
    <row r="11" spans="2:7" x14ac:dyDescent="0.35">
      <c r="B11" s="19">
        <v>1.2</v>
      </c>
      <c r="C11" t="s">
        <v>0</v>
      </c>
      <c r="D11" s="1" t="s">
        <v>11</v>
      </c>
      <c r="E11" s="1"/>
      <c r="F11" s="1" t="s">
        <v>27</v>
      </c>
      <c r="G11" s="1"/>
    </row>
    <row r="12" spans="2:7" x14ac:dyDescent="0.35">
      <c r="B12" s="1">
        <v>1.2</v>
      </c>
      <c r="C12" t="s">
        <v>0</v>
      </c>
      <c r="D12" s="1" t="s">
        <v>11</v>
      </c>
      <c r="E12" s="1"/>
      <c r="F12" s="1" t="s">
        <v>26</v>
      </c>
      <c r="G12" s="1"/>
    </row>
    <row r="13" spans="2:7" x14ac:dyDescent="0.35">
      <c r="B13" s="1">
        <v>1.2</v>
      </c>
      <c r="C13" t="s">
        <v>2</v>
      </c>
      <c r="D13" s="1" t="s">
        <v>11</v>
      </c>
      <c r="E13" s="1" t="s">
        <v>32</v>
      </c>
      <c r="F13" s="1"/>
      <c r="G13" s="1"/>
    </row>
    <row r="14" spans="2:7" x14ac:dyDescent="0.35">
      <c r="B14" s="1">
        <v>1.2</v>
      </c>
      <c r="C14" t="s">
        <v>98</v>
      </c>
      <c r="D14" s="1" t="s">
        <v>11</v>
      </c>
      <c r="E14" s="1"/>
      <c r="F14" s="1" t="s">
        <v>28</v>
      </c>
      <c r="G14" s="1" t="s">
        <v>30</v>
      </c>
    </row>
    <row r="15" spans="2:7" x14ac:dyDescent="0.35">
      <c r="B15" s="1">
        <v>1.2</v>
      </c>
      <c r="C15" t="s">
        <v>97</v>
      </c>
      <c r="D15" s="1" t="s">
        <v>11</v>
      </c>
      <c r="E15" s="1"/>
      <c r="F15" s="1" t="s">
        <v>29</v>
      </c>
      <c r="G15" s="1" t="s">
        <v>31</v>
      </c>
    </row>
    <row r="16" spans="2:7" x14ac:dyDescent="0.35">
      <c r="B16" s="19">
        <v>1.3</v>
      </c>
      <c r="C16" t="s">
        <v>1</v>
      </c>
      <c r="D16" s="1" t="s">
        <v>12</v>
      </c>
      <c r="E16" s="1"/>
      <c r="F16" s="1" t="s">
        <v>33</v>
      </c>
      <c r="G16" s="1" t="s">
        <v>34</v>
      </c>
    </row>
    <row r="17" spans="2:7" x14ac:dyDescent="0.35">
      <c r="B17" s="1">
        <v>1.3</v>
      </c>
      <c r="C17" t="s">
        <v>0</v>
      </c>
      <c r="D17" s="1" t="s">
        <v>12</v>
      </c>
      <c r="E17" s="1"/>
      <c r="F17" s="1"/>
      <c r="G17" s="1" t="s">
        <v>34</v>
      </c>
    </row>
    <row r="18" spans="2:7" x14ac:dyDescent="0.35">
      <c r="B18" s="1">
        <v>1.3</v>
      </c>
      <c r="C18" t="s">
        <v>98</v>
      </c>
      <c r="D18" s="1" t="s">
        <v>12</v>
      </c>
      <c r="E18" s="1"/>
      <c r="F18" s="1"/>
      <c r="G18" s="1" t="s">
        <v>35</v>
      </c>
    </row>
    <row r="19" spans="2:7" x14ac:dyDescent="0.35">
      <c r="B19" s="1">
        <v>1.3</v>
      </c>
      <c r="C19" t="s">
        <v>97</v>
      </c>
      <c r="D19" s="1" t="s">
        <v>12</v>
      </c>
      <c r="E19" s="1"/>
      <c r="F19" s="1"/>
      <c r="G19" s="1" t="s">
        <v>36</v>
      </c>
    </row>
    <row r="20" spans="2:7" x14ac:dyDescent="0.35">
      <c r="B20" s="1">
        <v>1.3</v>
      </c>
      <c r="C20" t="s">
        <v>99</v>
      </c>
      <c r="D20" s="1" t="s">
        <v>12</v>
      </c>
      <c r="E20" s="1"/>
      <c r="F20" s="1" t="s">
        <v>37</v>
      </c>
      <c r="G20" s="1"/>
    </row>
    <row r="21" spans="2:7" x14ac:dyDescent="0.35">
      <c r="B21" s="1">
        <v>1.3</v>
      </c>
      <c r="C21" t="s">
        <v>99</v>
      </c>
      <c r="D21" s="1" t="s">
        <v>12</v>
      </c>
      <c r="E21" s="1"/>
      <c r="F21" s="1" t="s">
        <v>38</v>
      </c>
      <c r="G21" s="1"/>
    </row>
    <row r="22" spans="2:7" x14ac:dyDescent="0.35">
      <c r="B22" s="19">
        <v>1.4</v>
      </c>
      <c r="C22" t="s">
        <v>1</v>
      </c>
      <c r="D22" s="1" t="s">
        <v>13</v>
      </c>
      <c r="E22" s="1"/>
      <c r="F22" s="1"/>
      <c r="G22" s="1" t="s">
        <v>39</v>
      </c>
    </row>
    <row r="23" spans="2:7" x14ac:dyDescent="0.35">
      <c r="B23" s="1">
        <v>1.4</v>
      </c>
      <c r="C23" t="s">
        <v>0</v>
      </c>
      <c r="D23" s="1" t="s">
        <v>13</v>
      </c>
      <c r="E23" s="1" t="s">
        <v>43</v>
      </c>
      <c r="F23" s="1"/>
      <c r="G23" s="1" t="s">
        <v>40</v>
      </c>
    </row>
    <row r="24" spans="2:7" x14ac:dyDescent="0.35">
      <c r="B24" s="19">
        <v>1.5</v>
      </c>
      <c r="C24" t="s">
        <v>99</v>
      </c>
      <c r="D24" s="1" t="s">
        <v>14</v>
      </c>
      <c r="E24" s="1" t="s">
        <v>44</v>
      </c>
      <c r="F24" s="1"/>
      <c r="G24" s="1"/>
    </row>
    <row r="25" spans="2:7" x14ac:dyDescent="0.35">
      <c r="B25" s="1">
        <v>1.5</v>
      </c>
      <c r="C25" t="s">
        <v>99</v>
      </c>
      <c r="D25" s="1" t="s">
        <v>14</v>
      </c>
      <c r="E25" s="1"/>
      <c r="F25" s="1"/>
      <c r="G25" s="1"/>
    </row>
    <row r="26" spans="2:7" x14ac:dyDescent="0.35">
      <c r="B26" s="19">
        <v>1.7</v>
      </c>
      <c r="C26" t="s">
        <v>100</v>
      </c>
      <c r="D26" s="1" t="s">
        <v>15</v>
      </c>
      <c r="E26" s="1" t="s">
        <v>45</v>
      </c>
      <c r="F26" s="1"/>
      <c r="G26" s="1"/>
    </row>
    <row r="27" spans="2:7" x14ac:dyDescent="0.35">
      <c r="B27" s="1">
        <v>1.7</v>
      </c>
      <c r="C27" t="s">
        <v>101</v>
      </c>
      <c r="D27" s="1" t="s">
        <v>15</v>
      </c>
      <c r="E27" s="1"/>
      <c r="F27" s="1" t="s">
        <v>46</v>
      </c>
      <c r="G27" s="1"/>
    </row>
    <row r="28" spans="2:7" x14ac:dyDescent="0.35">
      <c r="B28" s="1">
        <v>1.7</v>
      </c>
      <c r="C28" t="s">
        <v>102</v>
      </c>
      <c r="D28" s="1" t="s">
        <v>15</v>
      </c>
      <c r="E28" s="1"/>
      <c r="F28" s="1" t="s">
        <v>47</v>
      </c>
      <c r="G28" s="1"/>
    </row>
    <row r="29" spans="2:7" x14ac:dyDescent="0.35">
      <c r="B29" s="19">
        <v>1.9</v>
      </c>
      <c r="C29" t="s">
        <v>103</v>
      </c>
      <c r="D29" s="1" t="s">
        <v>49</v>
      </c>
      <c r="E29" s="1"/>
      <c r="F29" s="1" t="s">
        <v>48</v>
      </c>
      <c r="G29" s="1"/>
    </row>
    <row r="30" spans="2:7" x14ac:dyDescent="0.35">
      <c r="B30" s="1">
        <v>1.9</v>
      </c>
      <c r="C30" t="s">
        <v>104</v>
      </c>
      <c r="D30" s="1" t="s">
        <v>49</v>
      </c>
      <c r="E30" s="1" t="s">
        <v>50</v>
      </c>
      <c r="F30" s="1"/>
      <c r="G30" s="1" t="s">
        <v>51</v>
      </c>
    </row>
    <row r="31" spans="2:7" x14ac:dyDescent="0.35">
      <c r="B31" s="20">
        <v>1.1000000000000001</v>
      </c>
      <c r="C31" t="s">
        <v>105</v>
      </c>
      <c r="D31" s="1" t="s">
        <v>52</v>
      </c>
      <c r="E31" s="1" t="s">
        <v>53</v>
      </c>
      <c r="F31" s="1" t="s">
        <v>54</v>
      </c>
      <c r="G31" s="1" t="s">
        <v>55</v>
      </c>
    </row>
    <row r="32" spans="2:7" x14ac:dyDescent="0.35">
      <c r="B32" s="19">
        <v>1.1100000000000001</v>
      </c>
      <c r="C32" t="s">
        <v>99</v>
      </c>
      <c r="D32" s="1" t="s">
        <v>56</v>
      </c>
      <c r="E32" s="1"/>
      <c r="F32" s="1"/>
      <c r="G32" s="1" t="s">
        <v>57</v>
      </c>
    </row>
    <row r="33" spans="2:7" x14ac:dyDescent="0.35">
      <c r="B33" s="19">
        <v>1.1299999999999999</v>
      </c>
      <c r="C33" t="s">
        <v>106</v>
      </c>
      <c r="D33" s="1" t="s">
        <v>58</v>
      </c>
      <c r="E33" s="1" t="s">
        <v>59</v>
      </c>
      <c r="F33" s="1" t="s">
        <v>60</v>
      </c>
      <c r="G33" s="1"/>
    </row>
    <row r="34" spans="2:7" x14ac:dyDescent="0.35">
      <c r="B34" s="19">
        <v>1.1399999999999999</v>
      </c>
      <c r="C34" t="s">
        <v>107</v>
      </c>
      <c r="D34" s="1" t="s">
        <v>61</v>
      </c>
      <c r="E34" s="1" t="s">
        <v>62</v>
      </c>
      <c r="F34" s="1" t="s">
        <v>63</v>
      </c>
      <c r="G34" s="1"/>
    </row>
    <row r="35" spans="2:7" x14ac:dyDescent="0.35">
      <c r="B35" s="19">
        <v>1.1499999999999999</v>
      </c>
      <c r="C35" t="s">
        <v>108</v>
      </c>
      <c r="D35" s="1" t="s">
        <v>64</v>
      </c>
      <c r="E35" s="1" t="s">
        <v>65</v>
      </c>
      <c r="F35" s="1" t="s">
        <v>66</v>
      </c>
      <c r="G35" s="1" t="s">
        <v>67</v>
      </c>
    </row>
    <row r="36" spans="2:7" x14ac:dyDescent="0.35">
      <c r="B36" s="19">
        <v>1.17</v>
      </c>
      <c r="C36" t="s">
        <v>109</v>
      </c>
      <c r="D36" s="1" t="s">
        <v>68</v>
      </c>
      <c r="E36" s="1" t="s">
        <v>69</v>
      </c>
      <c r="F36" s="1"/>
      <c r="G36" s="1"/>
    </row>
    <row r="37" spans="2:7" x14ac:dyDescent="0.35">
      <c r="B37" s="1">
        <v>1.17</v>
      </c>
      <c r="C37" t="s">
        <v>106</v>
      </c>
      <c r="D37" s="1" t="s">
        <v>68</v>
      </c>
      <c r="E37" s="1" t="s">
        <v>70</v>
      </c>
      <c r="F37" s="1"/>
      <c r="G37" s="1"/>
    </row>
    <row r="38" spans="2:7" x14ac:dyDescent="0.35">
      <c r="B38" s="19">
        <v>1.18</v>
      </c>
      <c r="C38" t="s">
        <v>110</v>
      </c>
      <c r="D38" s="1" t="s">
        <v>72</v>
      </c>
      <c r="E38" s="1" t="s">
        <v>71</v>
      </c>
      <c r="F38" s="1"/>
      <c r="G38" s="1"/>
    </row>
    <row r="39" spans="2:7" x14ac:dyDescent="0.35">
      <c r="B39" s="19">
        <v>2.1</v>
      </c>
      <c r="C39" t="s">
        <v>111</v>
      </c>
      <c r="D39" s="1" t="s">
        <v>73</v>
      </c>
      <c r="E39" s="1" t="s">
        <v>74</v>
      </c>
      <c r="F39" s="1" t="s">
        <v>76</v>
      </c>
      <c r="G39" s="1" t="s">
        <v>78</v>
      </c>
    </row>
    <row r="40" spans="2:7" x14ac:dyDescent="0.35">
      <c r="B40" s="1">
        <v>2.1</v>
      </c>
      <c r="C40" t="s">
        <v>111</v>
      </c>
      <c r="D40" s="1" t="s">
        <v>73</v>
      </c>
      <c r="E40" s="1" t="s">
        <v>75</v>
      </c>
      <c r="F40" s="1" t="s">
        <v>77</v>
      </c>
      <c r="G40" s="1" t="s">
        <v>79</v>
      </c>
    </row>
    <row r="41" spans="2:7" x14ac:dyDescent="0.35">
      <c r="B41" s="1">
        <v>2.2000000000000002</v>
      </c>
      <c r="C41" t="s">
        <v>112</v>
      </c>
      <c r="D41" s="1" t="s">
        <v>80</v>
      </c>
      <c r="E41" s="1" t="s">
        <v>81</v>
      </c>
      <c r="F41" s="1" t="s">
        <v>83</v>
      </c>
      <c r="G41" s="1" t="s">
        <v>85</v>
      </c>
    </row>
    <row r="42" spans="2:7" x14ac:dyDescent="0.35">
      <c r="B42" s="1">
        <v>2.2000000000000002</v>
      </c>
      <c r="C42" t="s">
        <v>112</v>
      </c>
      <c r="D42" s="1" t="s">
        <v>80</v>
      </c>
      <c r="E42" s="1" t="s">
        <v>82</v>
      </c>
      <c r="F42" s="1" t="s">
        <v>84</v>
      </c>
      <c r="G42" s="1" t="s">
        <v>86</v>
      </c>
    </row>
    <row r="43" spans="2:7" x14ac:dyDescent="0.35">
      <c r="B43" s="1">
        <v>2.2000000000000002</v>
      </c>
      <c r="C43" t="s">
        <v>113</v>
      </c>
      <c r="D43" s="1" t="s">
        <v>80</v>
      </c>
      <c r="E43" s="1" t="s">
        <v>88</v>
      </c>
      <c r="F43" s="1"/>
      <c r="G43" s="1" t="s">
        <v>87</v>
      </c>
    </row>
    <row r="44" spans="2:7" x14ac:dyDescent="0.35">
      <c r="B44" s="1">
        <v>2.2000000000000002</v>
      </c>
      <c r="C44" t="s">
        <v>114</v>
      </c>
      <c r="D44" s="1" t="s">
        <v>80</v>
      </c>
      <c r="E44" s="1"/>
      <c r="F44" s="1" t="s">
        <v>89</v>
      </c>
      <c r="G44" s="1"/>
    </row>
    <row r="45" spans="2:7" x14ac:dyDescent="0.35">
      <c r="B45" s="19">
        <v>2.2999999999999998</v>
      </c>
      <c r="C45" t="s">
        <v>111</v>
      </c>
      <c r="D45" s="1" t="s">
        <v>90</v>
      </c>
      <c r="E45" s="1" t="s">
        <v>91</v>
      </c>
      <c r="F45" s="1"/>
      <c r="G45" s="1" t="s">
        <v>94</v>
      </c>
    </row>
    <row r="46" spans="2:7" x14ac:dyDescent="0.35">
      <c r="B46" s="1">
        <v>2.2999999999999998</v>
      </c>
      <c r="C46" t="s">
        <v>112</v>
      </c>
      <c r="D46" s="1" t="s">
        <v>90</v>
      </c>
      <c r="E46" s="1" t="s">
        <v>92</v>
      </c>
      <c r="F46" s="1"/>
      <c r="G46" s="1" t="s">
        <v>95</v>
      </c>
    </row>
    <row r="47" spans="2:7" x14ac:dyDescent="0.35">
      <c r="B47" s="1">
        <v>2.2999999999999998</v>
      </c>
      <c r="C47" t="s">
        <v>113</v>
      </c>
      <c r="D47" s="1" t="s">
        <v>90</v>
      </c>
      <c r="E47" s="1" t="s">
        <v>93</v>
      </c>
      <c r="F47" s="1"/>
      <c r="G47" s="1"/>
    </row>
    <row r="48" spans="2:7" x14ac:dyDescent="0.35">
      <c r="B48" s="19">
        <v>2.4</v>
      </c>
      <c r="C48" t="s">
        <v>96</v>
      </c>
      <c r="D48" s="1" t="s">
        <v>115</v>
      </c>
      <c r="E48" s="1" t="s">
        <v>116</v>
      </c>
      <c r="F48" s="1"/>
      <c r="G48" s="1" t="s">
        <v>118</v>
      </c>
    </row>
    <row r="49" spans="2:7" x14ac:dyDescent="0.35">
      <c r="B49" s="1">
        <v>2.4</v>
      </c>
      <c r="C49" t="s">
        <v>96</v>
      </c>
      <c r="D49" s="1" t="s">
        <v>115</v>
      </c>
      <c r="E49" s="1" t="s">
        <v>117</v>
      </c>
      <c r="F49" s="1"/>
      <c r="G49" s="1" t="s">
        <v>119</v>
      </c>
    </row>
    <row r="50" spans="2:7" x14ac:dyDescent="0.35">
      <c r="B50" s="19">
        <v>2.5</v>
      </c>
      <c r="C50" t="s">
        <v>120</v>
      </c>
      <c r="D50" s="1" t="s">
        <v>121</v>
      </c>
      <c r="E50" s="1" t="s">
        <v>122</v>
      </c>
      <c r="F50" s="1"/>
      <c r="G50" s="1" t="s">
        <v>126</v>
      </c>
    </row>
    <row r="51" spans="2:7" x14ac:dyDescent="0.35">
      <c r="B51" s="1">
        <v>2.5</v>
      </c>
      <c r="C51" t="s">
        <v>120</v>
      </c>
      <c r="D51" s="1" t="s">
        <v>121</v>
      </c>
      <c r="E51" s="1" t="s">
        <v>125</v>
      </c>
      <c r="F51" s="1"/>
      <c r="G51" s="1" t="s">
        <v>127</v>
      </c>
    </row>
    <row r="52" spans="2:7" x14ac:dyDescent="0.35">
      <c r="B52" s="1">
        <v>2.5</v>
      </c>
      <c r="C52" t="s">
        <v>120</v>
      </c>
      <c r="D52" s="1" t="s">
        <v>121</v>
      </c>
      <c r="E52" s="1" t="s">
        <v>123</v>
      </c>
      <c r="F52" s="1"/>
      <c r="G52" s="1" t="s">
        <v>128</v>
      </c>
    </row>
    <row r="53" spans="2:7" x14ac:dyDescent="0.35">
      <c r="B53" s="1">
        <v>2.5</v>
      </c>
      <c r="C53" t="s">
        <v>120</v>
      </c>
      <c r="D53" s="1" t="s">
        <v>121</v>
      </c>
      <c r="E53" s="1" t="s">
        <v>124</v>
      </c>
      <c r="F53" s="1"/>
      <c r="G53" s="1" t="s">
        <v>129</v>
      </c>
    </row>
    <row r="54" spans="2:7" x14ac:dyDescent="0.35">
      <c r="B54" s="19">
        <v>2.6</v>
      </c>
      <c r="C54" t="s">
        <v>131</v>
      </c>
      <c r="D54" s="1" t="s">
        <v>132</v>
      </c>
      <c r="E54" s="1"/>
      <c r="F54" s="1"/>
      <c r="G54" s="1" t="s">
        <v>130</v>
      </c>
    </row>
    <row r="55" spans="2:7" x14ac:dyDescent="0.35">
      <c r="B55" s="19">
        <v>2.7</v>
      </c>
      <c r="C55" t="s">
        <v>133</v>
      </c>
      <c r="D55" s="1" t="s">
        <v>134</v>
      </c>
      <c r="E55" s="1" t="s">
        <v>135</v>
      </c>
      <c r="F55" s="1"/>
      <c r="G55" s="1" t="s">
        <v>136</v>
      </c>
    </row>
    <row r="56" spans="2:7" x14ac:dyDescent="0.35">
      <c r="B56" s="19">
        <v>2.8</v>
      </c>
      <c r="C56" t="s">
        <v>138</v>
      </c>
      <c r="D56" s="1" t="s">
        <v>137</v>
      </c>
      <c r="E56" s="1" t="s">
        <v>145</v>
      </c>
      <c r="F56" s="1" t="s">
        <v>149</v>
      </c>
      <c r="G56" s="1" t="s">
        <v>150</v>
      </c>
    </row>
    <row r="57" spans="2:7" x14ac:dyDescent="0.35">
      <c r="B57" s="1">
        <v>2.8</v>
      </c>
      <c r="C57" t="s">
        <v>139</v>
      </c>
      <c r="D57" s="1" t="s">
        <v>137</v>
      </c>
      <c r="E57" s="1" t="s">
        <v>146</v>
      </c>
      <c r="F57" s="1"/>
      <c r="G57" s="1" t="s">
        <v>151</v>
      </c>
    </row>
    <row r="58" spans="2:7" x14ac:dyDescent="0.35">
      <c r="B58" s="1">
        <v>2.8</v>
      </c>
      <c r="C58" t="s">
        <v>140</v>
      </c>
      <c r="D58" s="1" t="s">
        <v>137</v>
      </c>
      <c r="E58" s="1" t="s">
        <v>147</v>
      </c>
      <c r="F58" s="1"/>
      <c r="G58" s="1" t="s">
        <v>152</v>
      </c>
    </row>
    <row r="59" spans="2:7" x14ac:dyDescent="0.35">
      <c r="B59" s="1">
        <v>2.8</v>
      </c>
      <c r="C59" t="s">
        <v>141</v>
      </c>
      <c r="D59" s="1" t="s">
        <v>137</v>
      </c>
      <c r="E59" s="1"/>
      <c r="F59" s="1" t="s">
        <v>154</v>
      </c>
      <c r="G59" s="1"/>
    </row>
    <row r="60" spans="2:7" x14ac:dyDescent="0.35">
      <c r="B60" s="1">
        <v>2.8</v>
      </c>
      <c r="C60" t="s">
        <v>142</v>
      </c>
      <c r="D60" s="1" t="s">
        <v>137</v>
      </c>
      <c r="E60" s="1"/>
      <c r="F60" s="1" t="s">
        <v>155</v>
      </c>
      <c r="G60" s="1"/>
    </row>
    <row r="61" spans="2:7" x14ac:dyDescent="0.35">
      <c r="B61" s="1">
        <v>2.8</v>
      </c>
      <c r="C61" t="s">
        <v>143</v>
      </c>
      <c r="D61" s="1" t="s">
        <v>137</v>
      </c>
      <c r="E61" s="1"/>
      <c r="F61" s="1" t="s">
        <v>156</v>
      </c>
      <c r="G61" s="1"/>
    </row>
    <row r="62" spans="2:7" x14ac:dyDescent="0.35">
      <c r="B62" s="1">
        <v>2.8</v>
      </c>
      <c r="C62" t="s">
        <v>144</v>
      </c>
      <c r="D62" s="1" t="s">
        <v>137</v>
      </c>
      <c r="E62" s="1" t="s">
        <v>148</v>
      </c>
      <c r="F62" s="1"/>
      <c r="G62" s="1" t="s">
        <v>153</v>
      </c>
    </row>
    <row r="63" spans="2:7" x14ac:dyDescent="0.35">
      <c r="B63" s="19">
        <v>2.9</v>
      </c>
      <c r="C63" t="s">
        <v>131</v>
      </c>
      <c r="D63" s="1" t="s">
        <v>157</v>
      </c>
      <c r="E63" s="1"/>
      <c r="F63" s="1"/>
      <c r="G63" s="1" t="s">
        <v>158</v>
      </c>
    </row>
    <row r="64" spans="2:7" x14ac:dyDescent="0.35">
      <c r="B64" s="1">
        <v>2.9</v>
      </c>
      <c r="C64" t="s">
        <v>131</v>
      </c>
      <c r="D64" s="1" t="s">
        <v>157</v>
      </c>
      <c r="E64" s="1"/>
      <c r="F64" s="1"/>
      <c r="G64" s="1" t="s">
        <v>159</v>
      </c>
    </row>
    <row r="65" spans="2:7" x14ac:dyDescent="0.35">
      <c r="B65" s="20">
        <v>2.1</v>
      </c>
      <c r="C65" t="s">
        <v>160</v>
      </c>
      <c r="D65" s="1" t="s">
        <v>161</v>
      </c>
      <c r="E65" s="1"/>
      <c r="F65" s="1" t="s">
        <v>162</v>
      </c>
      <c r="G65" s="1"/>
    </row>
    <row r="66" spans="2:7" x14ac:dyDescent="0.35">
      <c r="B66" s="3">
        <v>2.1</v>
      </c>
      <c r="C66" t="s">
        <v>160</v>
      </c>
      <c r="D66" s="1" t="s">
        <v>161</v>
      </c>
      <c r="E66" s="1"/>
      <c r="F66" s="1" t="s">
        <v>163</v>
      </c>
      <c r="G66" s="1"/>
    </row>
    <row r="67" spans="2:7" x14ac:dyDescent="0.35">
      <c r="B67" s="19">
        <v>2.11</v>
      </c>
      <c r="C67" t="s">
        <v>120</v>
      </c>
      <c r="D67" s="1" t="s">
        <v>164</v>
      </c>
      <c r="E67" s="1"/>
      <c r="F67" s="1" t="s">
        <v>165</v>
      </c>
      <c r="G67" s="1"/>
    </row>
    <row r="68" spans="2:7" x14ac:dyDescent="0.35">
      <c r="B68" s="19">
        <v>2.12</v>
      </c>
      <c r="C68" t="s">
        <v>133</v>
      </c>
      <c r="D68" s="1" t="s">
        <v>166</v>
      </c>
      <c r="E68" s="1"/>
      <c r="F68" s="1" t="s">
        <v>167</v>
      </c>
      <c r="G68" s="1"/>
    </row>
    <row r="69" spans="2:7" x14ac:dyDescent="0.35">
      <c r="B69" s="19">
        <v>3.1</v>
      </c>
      <c r="C69" t="s">
        <v>168</v>
      </c>
      <c r="D69" s="1" t="s">
        <v>169</v>
      </c>
      <c r="E69" s="1" t="s">
        <v>170</v>
      </c>
      <c r="F69" s="1"/>
      <c r="G69" s="1" t="s">
        <v>171</v>
      </c>
    </row>
    <row r="70" spans="2:7" x14ac:dyDescent="0.35">
      <c r="B70" s="19">
        <v>3.2</v>
      </c>
      <c r="C70" t="s">
        <v>174</v>
      </c>
      <c r="D70" s="1" t="s">
        <v>175</v>
      </c>
      <c r="E70" s="1" t="s">
        <v>172</v>
      </c>
      <c r="F70" s="1"/>
      <c r="G70" s="1" t="s">
        <v>173</v>
      </c>
    </row>
    <row r="71" spans="2:7" x14ac:dyDescent="0.35">
      <c r="B71" s="19">
        <v>3.3</v>
      </c>
      <c r="C71" t="s">
        <v>176</v>
      </c>
      <c r="D71" s="1" t="s">
        <v>177</v>
      </c>
      <c r="E71" s="1"/>
      <c r="F71" s="1"/>
      <c r="G71" s="1" t="s">
        <v>189</v>
      </c>
    </row>
    <row r="72" spans="2:7" x14ac:dyDescent="0.35">
      <c r="B72" s="19">
        <v>3.4</v>
      </c>
      <c r="C72" t="s">
        <v>184</v>
      </c>
      <c r="D72" s="1" t="s">
        <v>178</v>
      </c>
      <c r="E72" s="1" t="s">
        <v>195</v>
      </c>
      <c r="F72" s="1"/>
      <c r="G72" s="1" t="s">
        <v>190</v>
      </c>
    </row>
    <row r="73" spans="2:7" x14ac:dyDescent="0.35">
      <c r="B73" s="19">
        <v>3.5</v>
      </c>
      <c r="C73" t="s">
        <v>185</v>
      </c>
      <c r="D73" s="1" t="s">
        <v>179</v>
      </c>
      <c r="E73" s="1" t="s">
        <v>196</v>
      </c>
      <c r="F73" s="1"/>
      <c r="G73" s="1" t="s">
        <v>191</v>
      </c>
    </row>
    <row r="74" spans="2:7" x14ac:dyDescent="0.35">
      <c r="B74" s="19">
        <v>3.6</v>
      </c>
      <c r="C74" t="s">
        <v>186</v>
      </c>
      <c r="D74" s="1" t="s">
        <v>180</v>
      </c>
      <c r="E74" s="1" t="s">
        <v>197</v>
      </c>
      <c r="F74" s="1"/>
      <c r="G74" s="1" t="s">
        <v>192</v>
      </c>
    </row>
    <row r="75" spans="2:7" x14ac:dyDescent="0.35">
      <c r="B75" s="19">
        <v>3.7</v>
      </c>
      <c r="C75" t="s">
        <v>187</v>
      </c>
      <c r="D75" s="1" t="s">
        <v>181</v>
      </c>
      <c r="E75" s="1" t="s">
        <v>198</v>
      </c>
      <c r="F75" s="1"/>
      <c r="G75" s="1" t="s">
        <v>193</v>
      </c>
    </row>
    <row r="76" spans="2:7" x14ac:dyDescent="0.35">
      <c r="B76" s="1">
        <v>3.7</v>
      </c>
      <c r="C76" t="s">
        <v>188</v>
      </c>
      <c r="D76" s="1" t="s">
        <v>181</v>
      </c>
      <c r="E76" s="1" t="s">
        <v>199</v>
      </c>
      <c r="F76" s="1"/>
      <c r="G76" s="1" t="s">
        <v>194</v>
      </c>
    </row>
    <row r="77" spans="2:7" x14ac:dyDescent="0.35">
      <c r="B77" s="19">
        <v>3.8</v>
      </c>
      <c r="C77" t="s">
        <v>200</v>
      </c>
      <c r="D77" s="1" t="s">
        <v>182</v>
      </c>
      <c r="E77" s="1" t="s">
        <v>208</v>
      </c>
      <c r="F77" s="1"/>
      <c r="G77" s="1" t="s">
        <v>213</v>
      </c>
    </row>
    <row r="78" spans="2:7" x14ac:dyDescent="0.35">
      <c r="B78" s="1">
        <v>3.8</v>
      </c>
      <c r="C78" t="s">
        <v>201</v>
      </c>
      <c r="D78" s="1" t="s">
        <v>182</v>
      </c>
      <c r="E78" s="1" t="s">
        <v>209</v>
      </c>
      <c r="F78" s="1"/>
      <c r="G78" s="1" t="s">
        <v>214</v>
      </c>
    </row>
    <row r="79" spans="2:7" x14ac:dyDescent="0.35">
      <c r="B79" s="1">
        <v>3.8</v>
      </c>
      <c r="C79" t="s">
        <v>202</v>
      </c>
      <c r="D79" s="1" t="s">
        <v>182</v>
      </c>
      <c r="E79" s="1"/>
      <c r="F79" s="1"/>
      <c r="G79" s="1" t="s">
        <v>215</v>
      </c>
    </row>
    <row r="80" spans="2:7" x14ac:dyDescent="0.35">
      <c r="B80" s="1">
        <v>3.8</v>
      </c>
      <c r="C80" t="s">
        <v>203</v>
      </c>
      <c r="D80" s="1" t="s">
        <v>182</v>
      </c>
      <c r="E80" s="1"/>
      <c r="F80" s="1"/>
      <c r="G80" s="1" t="s">
        <v>216</v>
      </c>
    </row>
    <row r="81" spans="2:7" x14ac:dyDescent="0.35">
      <c r="B81" s="1">
        <v>3.8</v>
      </c>
      <c r="C81" t="s">
        <v>204</v>
      </c>
      <c r="D81" s="1" t="s">
        <v>182</v>
      </c>
      <c r="E81" s="1"/>
      <c r="F81" s="1"/>
      <c r="G81" s="1" t="s">
        <v>217</v>
      </c>
    </row>
    <row r="82" spans="2:7" x14ac:dyDescent="0.35">
      <c r="B82" s="1">
        <v>3.8</v>
      </c>
      <c r="C82" t="s">
        <v>205</v>
      </c>
      <c r="D82" s="1" t="s">
        <v>182</v>
      </c>
      <c r="E82" s="1" t="s">
        <v>210</v>
      </c>
      <c r="F82" s="1"/>
      <c r="G82" s="1" t="s">
        <v>218</v>
      </c>
    </row>
    <row r="83" spans="2:7" x14ac:dyDescent="0.35">
      <c r="B83" s="1">
        <v>3.8</v>
      </c>
      <c r="C83" t="s">
        <v>206</v>
      </c>
      <c r="D83" s="1" t="s">
        <v>182</v>
      </c>
      <c r="E83" s="1" t="s">
        <v>211</v>
      </c>
      <c r="F83" s="1"/>
      <c r="G83" s="1" t="s">
        <v>219</v>
      </c>
    </row>
    <row r="84" spans="2:7" x14ac:dyDescent="0.35">
      <c r="B84" s="1">
        <v>3.8</v>
      </c>
      <c r="C84" t="s">
        <v>207</v>
      </c>
      <c r="D84" s="1" t="s">
        <v>182</v>
      </c>
      <c r="E84" s="1" t="s">
        <v>212</v>
      </c>
      <c r="F84" s="1"/>
      <c r="G84" s="1" t="s">
        <v>220</v>
      </c>
    </row>
    <row r="85" spans="2:7" x14ac:dyDescent="0.35">
      <c r="B85" s="19">
        <v>3.9</v>
      </c>
      <c r="C85" t="s">
        <v>221</v>
      </c>
      <c r="D85" s="1" t="s">
        <v>183</v>
      </c>
      <c r="E85" s="1"/>
      <c r="F85" s="1"/>
      <c r="G85" s="1" t="s">
        <v>222</v>
      </c>
    </row>
    <row r="86" spans="2:7" x14ac:dyDescent="0.35">
      <c r="B86" s="1">
        <v>3.9</v>
      </c>
      <c r="C86" t="s">
        <v>226</v>
      </c>
      <c r="D86" s="1" t="s">
        <v>183</v>
      </c>
      <c r="E86" s="1" t="s">
        <v>225</v>
      </c>
      <c r="F86" s="1"/>
      <c r="G86" s="1" t="s">
        <v>223</v>
      </c>
    </row>
    <row r="87" spans="2:7" x14ac:dyDescent="0.35">
      <c r="B87" s="20">
        <v>3.1</v>
      </c>
      <c r="C87" t="s">
        <v>227</v>
      </c>
      <c r="D87" s="1" t="s">
        <v>229</v>
      </c>
      <c r="E87" s="1"/>
      <c r="F87" s="1"/>
      <c r="G87" s="1" t="s">
        <v>224</v>
      </c>
    </row>
    <row r="88" spans="2:7" x14ac:dyDescent="0.35">
      <c r="B88" s="19">
        <v>3.11</v>
      </c>
      <c r="C88" t="s">
        <v>237</v>
      </c>
      <c r="D88" s="1" t="s">
        <v>228</v>
      </c>
      <c r="E88" s="1" t="s">
        <v>250</v>
      </c>
      <c r="F88" s="1"/>
      <c r="G88" s="1" t="s">
        <v>251</v>
      </c>
    </row>
    <row r="89" spans="2:7" x14ac:dyDescent="0.35">
      <c r="B89" s="20">
        <v>3.12</v>
      </c>
      <c r="C89" t="s">
        <v>238</v>
      </c>
      <c r="D89" s="1" t="s">
        <v>230</v>
      </c>
      <c r="E89" s="1"/>
      <c r="F89" s="1"/>
      <c r="G89" s="1" t="s">
        <v>252</v>
      </c>
    </row>
    <row r="90" spans="2:7" x14ac:dyDescent="0.35">
      <c r="B90" s="3">
        <v>3.12</v>
      </c>
      <c r="C90" t="s">
        <v>239</v>
      </c>
      <c r="D90" s="1" t="s">
        <v>230</v>
      </c>
      <c r="E90" s="1"/>
      <c r="F90" s="1"/>
      <c r="G90" s="1" t="s">
        <v>253</v>
      </c>
    </row>
    <row r="91" spans="2:7" x14ac:dyDescent="0.35">
      <c r="B91" s="3">
        <v>3.12</v>
      </c>
      <c r="C91" t="s">
        <v>240</v>
      </c>
      <c r="D91" s="1" t="s">
        <v>230</v>
      </c>
      <c r="E91" s="1" t="s">
        <v>266</v>
      </c>
      <c r="F91" s="1" t="s">
        <v>255</v>
      </c>
      <c r="G91" s="1" t="s">
        <v>254</v>
      </c>
    </row>
    <row r="92" spans="2:7" x14ac:dyDescent="0.35">
      <c r="B92" s="19">
        <v>3.13</v>
      </c>
      <c r="C92" t="s">
        <v>241</v>
      </c>
      <c r="D92" s="1" t="s">
        <v>231</v>
      </c>
      <c r="E92" s="1"/>
      <c r="F92" s="1"/>
      <c r="G92" s="1" t="s">
        <v>256</v>
      </c>
    </row>
    <row r="93" spans="2:7" x14ac:dyDescent="0.35">
      <c r="B93" s="1">
        <v>3.13</v>
      </c>
      <c r="C93" t="s">
        <v>242</v>
      </c>
      <c r="D93" s="1" t="s">
        <v>231</v>
      </c>
      <c r="E93" s="1" t="s">
        <v>265</v>
      </c>
      <c r="F93" s="1"/>
      <c r="G93" s="1" t="s">
        <v>257</v>
      </c>
    </row>
    <row r="94" spans="2:7" x14ac:dyDescent="0.35">
      <c r="B94" s="20">
        <v>3.14</v>
      </c>
      <c r="C94" t="s">
        <v>243</v>
      </c>
      <c r="D94" s="1" t="s">
        <v>232</v>
      </c>
      <c r="E94" s="1"/>
      <c r="F94" s="1"/>
      <c r="G94" s="1" t="s">
        <v>258</v>
      </c>
    </row>
    <row r="95" spans="2:7" x14ac:dyDescent="0.35">
      <c r="B95" s="3">
        <v>3.14</v>
      </c>
      <c r="C95" t="s">
        <v>244</v>
      </c>
      <c r="D95" s="1" t="s">
        <v>232</v>
      </c>
      <c r="E95" s="1" t="s">
        <v>260</v>
      </c>
      <c r="F95" s="1"/>
      <c r="G95" s="1" t="s">
        <v>259</v>
      </c>
    </row>
    <row r="96" spans="2:7" x14ac:dyDescent="0.35">
      <c r="B96" s="3">
        <v>3.14</v>
      </c>
      <c r="C96" t="s">
        <v>245</v>
      </c>
      <c r="D96" s="1" t="s">
        <v>232</v>
      </c>
      <c r="E96" s="1" t="s">
        <v>261</v>
      </c>
      <c r="F96" s="1"/>
      <c r="G96" s="1" t="s">
        <v>262</v>
      </c>
    </row>
    <row r="97" spans="2:7" x14ac:dyDescent="0.35">
      <c r="B97" s="19">
        <v>3.15</v>
      </c>
      <c r="C97" t="s">
        <v>246</v>
      </c>
      <c r="D97" s="1" t="s">
        <v>233</v>
      </c>
      <c r="E97" s="1" t="s">
        <v>264</v>
      </c>
      <c r="F97" s="1"/>
      <c r="G97" s="1" t="s">
        <v>263</v>
      </c>
    </row>
    <row r="98" spans="2:7" x14ac:dyDescent="0.35">
      <c r="B98" s="20">
        <v>3.16</v>
      </c>
      <c r="C98" t="s">
        <v>247</v>
      </c>
      <c r="D98" s="1" t="s">
        <v>234</v>
      </c>
      <c r="E98" s="1" t="s">
        <v>267</v>
      </c>
      <c r="F98" s="1"/>
      <c r="G98" s="1" t="s">
        <v>268</v>
      </c>
    </row>
    <row r="99" spans="2:7" x14ac:dyDescent="0.35">
      <c r="B99" s="19">
        <v>3.17</v>
      </c>
      <c r="C99" t="s">
        <v>248</v>
      </c>
      <c r="D99" s="1" t="s">
        <v>235</v>
      </c>
      <c r="E99" s="1"/>
      <c r="F99" s="1" t="s">
        <v>269</v>
      </c>
      <c r="G99" s="1"/>
    </row>
    <row r="100" spans="2:7" x14ac:dyDescent="0.35">
      <c r="B100" s="19">
        <v>3.19</v>
      </c>
      <c r="C100" t="s">
        <v>249</v>
      </c>
      <c r="D100" s="1" t="s">
        <v>236</v>
      </c>
      <c r="E100" s="1" t="s">
        <v>270</v>
      </c>
      <c r="F100" s="1"/>
      <c r="G100" s="1" t="s">
        <v>271</v>
      </c>
    </row>
  </sheetData>
  <mergeCells count="1">
    <mergeCell ref="E4:G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K807"/>
  <sheetViews>
    <sheetView workbookViewId="0">
      <selection activeCell="D1" sqref="D1:N5"/>
    </sheetView>
  </sheetViews>
  <sheetFormatPr defaultRowHeight="14.5" x14ac:dyDescent="0.35"/>
  <sheetData>
    <row r="1" spans="1:10" x14ac:dyDescent="0.35">
      <c r="A1" t="s">
        <v>274</v>
      </c>
    </row>
    <row r="4" spans="1:10" x14ac:dyDescent="0.35">
      <c r="B4" s="4" t="s">
        <v>3</v>
      </c>
      <c r="C4" s="4"/>
      <c r="D4" s="58" t="s">
        <v>273</v>
      </c>
      <c r="E4" s="58"/>
      <c r="F4" s="58"/>
      <c r="G4" s="58"/>
      <c r="H4" s="58"/>
      <c r="I4" s="58"/>
      <c r="J4" s="58"/>
    </row>
    <row r="5" spans="1:10" x14ac:dyDescent="0.35">
      <c r="B5" s="4" t="s">
        <v>4</v>
      </c>
      <c r="C5" s="4" t="s">
        <v>272</v>
      </c>
      <c r="D5" s="4">
        <v>150</v>
      </c>
      <c r="E5" s="4">
        <v>300</v>
      </c>
      <c r="F5" s="4">
        <v>400</v>
      </c>
      <c r="G5" s="4">
        <v>600</v>
      </c>
      <c r="H5" s="4">
        <v>900</v>
      </c>
      <c r="I5" s="4">
        <v>1500</v>
      </c>
      <c r="J5" s="4">
        <v>2500</v>
      </c>
    </row>
    <row r="6" spans="1:10" x14ac:dyDescent="0.35">
      <c r="B6" s="6">
        <v>1.1000000000000001</v>
      </c>
      <c r="C6" s="6">
        <v>-20</v>
      </c>
      <c r="D6" s="6">
        <v>285</v>
      </c>
      <c r="E6" s="6">
        <v>740</v>
      </c>
      <c r="F6" s="6">
        <v>985</v>
      </c>
      <c r="G6" s="7">
        <v>1480</v>
      </c>
      <c r="H6" s="7">
        <v>2220</v>
      </c>
      <c r="I6" s="7">
        <v>3705</v>
      </c>
      <c r="J6" s="7">
        <v>6170</v>
      </c>
    </row>
    <row r="7" spans="1:10" x14ac:dyDescent="0.35">
      <c r="B7">
        <v>1.1000000000000001</v>
      </c>
      <c r="C7">
        <v>100</v>
      </c>
      <c r="D7">
        <v>285</v>
      </c>
      <c r="E7">
        <v>740</v>
      </c>
      <c r="F7">
        <v>985</v>
      </c>
      <c r="G7" s="5">
        <v>1480</v>
      </c>
      <c r="H7" s="5">
        <v>2220</v>
      </c>
      <c r="I7" s="5">
        <v>3705</v>
      </c>
      <c r="J7" s="5">
        <v>6170</v>
      </c>
    </row>
    <row r="8" spans="1:10" x14ac:dyDescent="0.35">
      <c r="B8">
        <v>1.1000000000000001</v>
      </c>
      <c r="C8">
        <v>200</v>
      </c>
      <c r="D8">
        <v>260</v>
      </c>
      <c r="E8">
        <v>680</v>
      </c>
      <c r="F8">
        <v>905</v>
      </c>
      <c r="G8">
        <v>1360</v>
      </c>
      <c r="H8">
        <v>2035</v>
      </c>
      <c r="I8">
        <v>3395</v>
      </c>
      <c r="J8">
        <v>5655</v>
      </c>
    </row>
    <row r="9" spans="1:10" x14ac:dyDescent="0.35">
      <c r="B9">
        <v>1.1000000000000001</v>
      </c>
      <c r="C9">
        <v>300</v>
      </c>
      <c r="D9">
        <v>230</v>
      </c>
      <c r="E9">
        <v>655</v>
      </c>
      <c r="F9">
        <v>870</v>
      </c>
      <c r="G9" s="5">
        <v>1310</v>
      </c>
      <c r="H9" s="5">
        <v>1965</v>
      </c>
      <c r="I9" s="5">
        <v>3270</v>
      </c>
      <c r="J9" s="5">
        <v>5450</v>
      </c>
    </row>
    <row r="10" spans="1:10" x14ac:dyDescent="0.35">
      <c r="B10">
        <v>1.1000000000000001</v>
      </c>
      <c r="C10">
        <v>400</v>
      </c>
      <c r="D10">
        <v>200</v>
      </c>
      <c r="E10">
        <v>635</v>
      </c>
      <c r="F10">
        <v>845</v>
      </c>
      <c r="G10" s="5">
        <v>1265</v>
      </c>
      <c r="H10" s="5">
        <v>1900</v>
      </c>
      <c r="I10" s="5">
        <v>3170</v>
      </c>
      <c r="J10" s="5">
        <v>5280</v>
      </c>
    </row>
    <row r="11" spans="1:10" x14ac:dyDescent="0.35">
      <c r="B11">
        <v>1.1000000000000001</v>
      </c>
      <c r="C11">
        <v>500</v>
      </c>
      <c r="D11">
        <v>170</v>
      </c>
      <c r="E11">
        <v>605</v>
      </c>
      <c r="F11">
        <v>805</v>
      </c>
      <c r="G11" s="5">
        <v>1205</v>
      </c>
      <c r="H11" s="5">
        <v>1810</v>
      </c>
      <c r="I11" s="5">
        <v>3015</v>
      </c>
      <c r="J11" s="5">
        <v>5025</v>
      </c>
    </row>
    <row r="12" spans="1:10" x14ac:dyDescent="0.35">
      <c r="B12">
        <v>1.1000000000000001</v>
      </c>
      <c r="C12">
        <v>600</v>
      </c>
      <c r="D12">
        <v>140</v>
      </c>
      <c r="E12">
        <v>570</v>
      </c>
      <c r="F12">
        <v>755</v>
      </c>
      <c r="G12" s="5">
        <v>1135</v>
      </c>
      <c r="H12" s="5">
        <v>1705</v>
      </c>
      <c r="I12" s="5">
        <v>2840</v>
      </c>
      <c r="J12" s="5">
        <v>4730</v>
      </c>
    </row>
    <row r="13" spans="1:10" x14ac:dyDescent="0.35">
      <c r="B13">
        <v>1.1000000000000001</v>
      </c>
      <c r="C13">
        <v>650</v>
      </c>
      <c r="D13">
        <v>125</v>
      </c>
      <c r="E13">
        <v>550</v>
      </c>
      <c r="F13">
        <v>730</v>
      </c>
      <c r="G13" s="5">
        <v>1100</v>
      </c>
      <c r="H13" s="5">
        <v>1650</v>
      </c>
      <c r="I13" s="5">
        <v>2745</v>
      </c>
      <c r="J13" s="5">
        <v>4575</v>
      </c>
    </row>
    <row r="14" spans="1:10" x14ac:dyDescent="0.35">
      <c r="B14">
        <v>1.1000000000000001</v>
      </c>
      <c r="C14">
        <v>700</v>
      </c>
      <c r="D14">
        <v>110</v>
      </c>
      <c r="E14">
        <v>530</v>
      </c>
      <c r="F14">
        <v>710</v>
      </c>
      <c r="G14" s="5">
        <v>1060</v>
      </c>
      <c r="H14" s="5">
        <v>1590</v>
      </c>
      <c r="I14" s="5">
        <v>2655</v>
      </c>
      <c r="J14" s="5">
        <v>4425</v>
      </c>
    </row>
    <row r="15" spans="1:10" x14ac:dyDescent="0.35">
      <c r="B15">
        <v>1.1000000000000001</v>
      </c>
      <c r="C15">
        <v>750</v>
      </c>
      <c r="D15">
        <v>95</v>
      </c>
      <c r="E15">
        <v>505</v>
      </c>
      <c r="F15">
        <v>675</v>
      </c>
      <c r="G15" s="5">
        <v>1015</v>
      </c>
      <c r="H15" s="5">
        <v>1520</v>
      </c>
      <c r="I15" s="5">
        <v>2535</v>
      </c>
      <c r="J15" s="5">
        <v>4230</v>
      </c>
    </row>
    <row r="16" spans="1:10" x14ac:dyDescent="0.35">
      <c r="B16">
        <v>1.1000000000000001</v>
      </c>
      <c r="C16">
        <v>800</v>
      </c>
      <c r="D16">
        <v>80</v>
      </c>
      <c r="E16">
        <v>410</v>
      </c>
      <c r="F16">
        <v>550</v>
      </c>
      <c r="G16">
        <v>825</v>
      </c>
      <c r="H16" s="5">
        <v>1235</v>
      </c>
      <c r="I16" s="5">
        <v>2055</v>
      </c>
      <c r="J16" s="5">
        <v>3430</v>
      </c>
    </row>
    <row r="17" spans="2:10" x14ac:dyDescent="0.35">
      <c r="B17">
        <v>1.1000000000000001</v>
      </c>
      <c r="C17">
        <v>850</v>
      </c>
      <c r="D17">
        <v>65</v>
      </c>
      <c r="E17">
        <v>320</v>
      </c>
      <c r="F17">
        <v>425</v>
      </c>
      <c r="G17">
        <v>640</v>
      </c>
      <c r="H17">
        <v>955</v>
      </c>
      <c r="I17" s="5">
        <v>1595</v>
      </c>
      <c r="J17" s="5">
        <v>2655</v>
      </c>
    </row>
    <row r="18" spans="2:10" x14ac:dyDescent="0.35">
      <c r="B18">
        <v>1.1000000000000001</v>
      </c>
      <c r="C18">
        <v>900</v>
      </c>
      <c r="D18">
        <v>50</v>
      </c>
      <c r="E18">
        <v>230</v>
      </c>
      <c r="F18">
        <v>305</v>
      </c>
      <c r="G18">
        <v>460</v>
      </c>
      <c r="H18">
        <v>690</v>
      </c>
      <c r="I18" s="5">
        <v>1150</v>
      </c>
      <c r="J18" s="5">
        <v>1915</v>
      </c>
    </row>
    <row r="19" spans="2:10" x14ac:dyDescent="0.35">
      <c r="B19">
        <v>1.1000000000000001</v>
      </c>
      <c r="C19">
        <v>950</v>
      </c>
      <c r="D19">
        <v>35</v>
      </c>
      <c r="E19">
        <v>135</v>
      </c>
      <c r="F19">
        <v>185</v>
      </c>
      <c r="G19">
        <v>275</v>
      </c>
      <c r="H19">
        <v>410</v>
      </c>
      <c r="I19">
        <v>685</v>
      </c>
      <c r="J19" s="5">
        <v>1145</v>
      </c>
    </row>
    <row r="20" spans="2:10" x14ac:dyDescent="0.35">
      <c r="B20">
        <v>1.1000000000000001</v>
      </c>
      <c r="C20" s="5">
        <v>1000</v>
      </c>
      <c r="D20">
        <v>20</v>
      </c>
      <c r="E20">
        <v>85</v>
      </c>
      <c r="F20">
        <v>115</v>
      </c>
      <c r="G20">
        <v>170</v>
      </c>
      <c r="H20">
        <v>255</v>
      </c>
      <c r="I20">
        <v>430</v>
      </c>
      <c r="J20">
        <v>715</v>
      </c>
    </row>
    <row r="21" spans="2:10" x14ac:dyDescent="0.35">
      <c r="B21" s="6">
        <v>1.2</v>
      </c>
      <c r="C21" s="6">
        <v>-20</v>
      </c>
      <c r="D21" s="6">
        <v>290</v>
      </c>
      <c r="E21" s="6">
        <v>750</v>
      </c>
      <c r="F21" s="7">
        <v>1000</v>
      </c>
      <c r="G21" s="7">
        <v>1500</v>
      </c>
      <c r="H21" s="7">
        <v>2250</v>
      </c>
      <c r="I21" s="7">
        <v>3750</v>
      </c>
      <c r="J21" s="7">
        <v>6250</v>
      </c>
    </row>
    <row r="22" spans="2:10" x14ac:dyDescent="0.35">
      <c r="B22">
        <v>1.2</v>
      </c>
      <c r="C22">
        <v>100</v>
      </c>
      <c r="D22">
        <v>290</v>
      </c>
      <c r="E22">
        <v>750</v>
      </c>
      <c r="F22" s="5">
        <v>1000</v>
      </c>
      <c r="G22" s="5">
        <v>1500</v>
      </c>
      <c r="H22" s="5">
        <v>2250</v>
      </c>
      <c r="I22" s="5">
        <v>3750</v>
      </c>
      <c r="J22" s="5">
        <v>6250</v>
      </c>
    </row>
    <row r="23" spans="2:10" x14ac:dyDescent="0.35">
      <c r="B23">
        <v>1.2</v>
      </c>
      <c r="C23">
        <v>200</v>
      </c>
      <c r="D23">
        <v>260</v>
      </c>
      <c r="E23">
        <v>750</v>
      </c>
      <c r="F23" s="5">
        <v>1000</v>
      </c>
      <c r="G23" s="5">
        <v>1500</v>
      </c>
      <c r="H23" s="5">
        <v>2250</v>
      </c>
      <c r="I23" s="5">
        <v>3750</v>
      </c>
      <c r="J23" s="5">
        <v>6250</v>
      </c>
    </row>
    <row r="24" spans="2:10" x14ac:dyDescent="0.35">
      <c r="B24">
        <v>1.2</v>
      </c>
      <c r="C24">
        <v>300</v>
      </c>
      <c r="D24">
        <v>230</v>
      </c>
      <c r="E24">
        <v>730</v>
      </c>
      <c r="F24">
        <v>970</v>
      </c>
      <c r="G24" s="5">
        <v>1455</v>
      </c>
      <c r="H24" s="5">
        <v>2185</v>
      </c>
      <c r="I24" s="5">
        <v>3640</v>
      </c>
      <c r="J24" s="5">
        <v>6070</v>
      </c>
    </row>
    <row r="25" spans="2:10" x14ac:dyDescent="0.35">
      <c r="B25">
        <v>1.2</v>
      </c>
      <c r="C25">
        <v>400</v>
      </c>
      <c r="D25">
        <v>200</v>
      </c>
      <c r="E25">
        <v>705</v>
      </c>
      <c r="F25">
        <v>940</v>
      </c>
      <c r="G25" s="5">
        <v>1405</v>
      </c>
      <c r="H25" s="5">
        <v>2110</v>
      </c>
      <c r="I25" s="5">
        <v>3520</v>
      </c>
      <c r="J25" s="5">
        <v>5865</v>
      </c>
    </row>
    <row r="26" spans="2:10" x14ac:dyDescent="0.35">
      <c r="B26">
        <v>1.2</v>
      </c>
      <c r="C26">
        <v>500</v>
      </c>
      <c r="D26">
        <v>170</v>
      </c>
      <c r="E26">
        <v>665</v>
      </c>
      <c r="F26">
        <v>885</v>
      </c>
      <c r="G26" s="5">
        <v>1330</v>
      </c>
      <c r="H26" s="5">
        <v>1995</v>
      </c>
      <c r="I26" s="5">
        <v>3325</v>
      </c>
      <c r="J26" s="5">
        <v>5540</v>
      </c>
    </row>
    <row r="27" spans="2:10" x14ac:dyDescent="0.35">
      <c r="B27">
        <v>1.2</v>
      </c>
      <c r="C27">
        <v>600</v>
      </c>
      <c r="D27">
        <v>140</v>
      </c>
      <c r="E27">
        <v>605</v>
      </c>
      <c r="F27">
        <v>805</v>
      </c>
      <c r="G27" s="5">
        <v>1210</v>
      </c>
      <c r="H27" s="5">
        <v>1815</v>
      </c>
      <c r="I27" s="5">
        <v>3025</v>
      </c>
      <c r="J27" s="5">
        <v>5040</v>
      </c>
    </row>
    <row r="28" spans="2:10" x14ac:dyDescent="0.35">
      <c r="B28">
        <v>1.2</v>
      </c>
      <c r="C28">
        <v>650</v>
      </c>
      <c r="D28">
        <v>125</v>
      </c>
      <c r="E28">
        <v>590</v>
      </c>
      <c r="F28">
        <v>785</v>
      </c>
      <c r="G28" s="5">
        <v>1175</v>
      </c>
      <c r="H28" s="5">
        <v>1765</v>
      </c>
      <c r="I28" s="5">
        <v>2940</v>
      </c>
      <c r="J28" s="5">
        <v>4905</v>
      </c>
    </row>
    <row r="29" spans="2:10" x14ac:dyDescent="0.35">
      <c r="B29">
        <v>1.2</v>
      </c>
      <c r="C29">
        <v>700</v>
      </c>
      <c r="D29">
        <v>110</v>
      </c>
      <c r="E29">
        <v>555</v>
      </c>
      <c r="F29">
        <v>740</v>
      </c>
      <c r="G29" s="5">
        <v>1110</v>
      </c>
      <c r="H29" s="5">
        <v>1665</v>
      </c>
      <c r="I29" s="5">
        <v>2775</v>
      </c>
      <c r="J29" s="5">
        <v>4630</v>
      </c>
    </row>
    <row r="30" spans="2:10" x14ac:dyDescent="0.35">
      <c r="B30">
        <v>1.2</v>
      </c>
      <c r="C30">
        <v>750</v>
      </c>
      <c r="D30">
        <v>95</v>
      </c>
      <c r="E30">
        <v>505</v>
      </c>
      <c r="F30">
        <v>675</v>
      </c>
      <c r="G30" s="5">
        <v>1015</v>
      </c>
      <c r="H30" s="5">
        <v>1520</v>
      </c>
      <c r="I30" s="5">
        <v>2535</v>
      </c>
      <c r="J30" s="5">
        <v>4230</v>
      </c>
    </row>
    <row r="31" spans="2:10" x14ac:dyDescent="0.35">
      <c r="B31">
        <v>1.2</v>
      </c>
      <c r="C31">
        <v>800</v>
      </c>
      <c r="D31">
        <v>80</v>
      </c>
      <c r="E31">
        <v>410</v>
      </c>
      <c r="F31">
        <v>550</v>
      </c>
      <c r="G31">
        <v>825</v>
      </c>
      <c r="H31" s="5">
        <v>1235</v>
      </c>
      <c r="I31" s="5">
        <v>2055</v>
      </c>
      <c r="J31" s="5">
        <v>3430</v>
      </c>
    </row>
    <row r="32" spans="2:10" x14ac:dyDescent="0.35">
      <c r="B32">
        <v>1.2</v>
      </c>
      <c r="C32">
        <v>850</v>
      </c>
      <c r="D32">
        <v>65</v>
      </c>
      <c r="E32">
        <v>320</v>
      </c>
      <c r="F32">
        <v>425</v>
      </c>
      <c r="G32">
        <v>640</v>
      </c>
      <c r="H32">
        <v>955</v>
      </c>
      <c r="I32" s="5">
        <v>1595</v>
      </c>
      <c r="J32" s="5">
        <v>2655</v>
      </c>
    </row>
    <row r="33" spans="2:10" x14ac:dyDescent="0.35">
      <c r="B33">
        <v>1.2</v>
      </c>
      <c r="C33">
        <v>900</v>
      </c>
      <c r="D33">
        <v>50</v>
      </c>
      <c r="E33">
        <v>225</v>
      </c>
      <c r="F33">
        <v>295</v>
      </c>
      <c r="G33">
        <v>445</v>
      </c>
      <c r="H33">
        <v>670</v>
      </c>
      <c r="I33" s="5">
        <v>1115</v>
      </c>
      <c r="J33" s="5">
        <v>1855</v>
      </c>
    </row>
    <row r="34" spans="2:10" x14ac:dyDescent="0.35">
      <c r="B34">
        <v>1.2</v>
      </c>
      <c r="C34">
        <v>950</v>
      </c>
      <c r="D34">
        <v>35</v>
      </c>
      <c r="E34">
        <v>135</v>
      </c>
      <c r="F34">
        <v>185</v>
      </c>
      <c r="G34">
        <v>275</v>
      </c>
      <c r="H34">
        <v>410</v>
      </c>
      <c r="I34">
        <v>685</v>
      </c>
      <c r="J34" s="5">
        <v>1145</v>
      </c>
    </row>
    <row r="35" spans="2:10" x14ac:dyDescent="0.35">
      <c r="B35">
        <v>1.2</v>
      </c>
      <c r="C35" s="5">
        <v>1000</v>
      </c>
      <c r="D35">
        <v>20</v>
      </c>
      <c r="E35">
        <v>85</v>
      </c>
      <c r="F35">
        <v>115</v>
      </c>
      <c r="G35">
        <v>170</v>
      </c>
      <c r="H35">
        <v>255</v>
      </c>
      <c r="I35">
        <v>430</v>
      </c>
      <c r="J35">
        <v>715</v>
      </c>
    </row>
    <row r="36" spans="2:10" x14ac:dyDescent="0.35">
      <c r="B36" s="6">
        <v>1.3</v>
      </c>
      <c r="C36" s="6">
        <v>-20</v>
      </c>
      <c r="D36" s="6">
        <v>265</v>
      </c>
      <c r="E36" s="6">
        <v>695</v>
      </c>
      <c r="F36" s="6">
        <v>930</v>
      </c>
      <c r="G36" s="7">
        <v>1395</v>
      </c>
      <c r="H36" s="7">
        <v>2090</v>
      </c>
      <c r="I36" s="7">
        <v>3480</v>
      </c>
      <c r="J36" s="7">
        <v>5805</v>
      </c>
    </row>
    <row r="37" spans="2:10" x14ac:dyDescent="0.35">
      <c r="B37">
        <v>1.3</v>
      </c>
      <c r="C37">
        <v>100</v>
      </c>
      <c r="D37">
        <v>265</v>
      </c>
      <c r="E37">
        <v>695</v>
      </c>
      <c r="F37">
        <v>930</v>
      </c>
      <c r="G37" s="5">
        <v>1395</v>
      </c>
      <c r="H37" s="5">
        <v>2090</v>
      </c>
      <c r="I37" s="5">
        <v>3480</v>
      </c>
      <c r="J37" s="5">
        <v>5805</v>
      </c>
    </row>
    <row r="38" spans="2:10" x14ac:dyDescent="0.35">
      <c r="B38">
        <v>1.3</v>
      </c>
      <c r="C38">
        <v>200</v>
      </c>
      <c r="D38">
        <v>255</v>
      </c>
      <c r="E38">
        <v>660</v>
      </c>
      <c r="F38">
        <v>880</v>
      </c>
      <c r="G38" s="5">
        <v>1320</v>
      </c>
      <c r="H38" s="5">
        <v>1980</v>
      </c>
      <c r="I38" s="5">
        <v>3300</v>
      </c>
      <c r="J38" s="5">
        <v>5505</v>
      </c>
    </row>
    <row r="39" spans="2:10" x14ac:dyDescent="0.35">
      <c r="B39">
        <v>1.3</v>
      </c>
      <c r="C39">
        <v>300</v>
      </c>
      <c r="D39">
        <v>230</v>
      </c>
      <c r="E39">
        <v>640</v>
      </c>
      <c r="F39">
        <v>850</v>
      </c>
      <c r="G39" s="5">
        <v>1275</v>
      </c>
      <c r="H39" s="5">
        <v>1915</v>
      </c>
      <c r="I39" s="5">
        <v>3190</v>
      </c>
      <c r="J39" s="5">
        <v>5315</v>
      </c>
    </row>
    <row r="40" spans="2:10" x14ac:dyDescent="0.35">
      <c r="B40">
        <v>1.3</v>
      </c>
      <c r="C40">
        <v>400</v>
      </c>
      <c r="D40">
        <v>200</v>
      </c>
      <c r="E40">
        <v>615</v>
      </c>
      <c r="F40">
        <v>820</v>
      </c>
      <c r="G40" s="5">
        <v>1230</v>
      </c>
      <c r="H40" s="5">
        <v>1845</v>
      </c>
      <c r="I40" s="5">
        <v>3075</v>
      </c>
      <c r="J40" s="5">
        <v>5125</v>
      </c>
    </row>
    <row r="41" spans="2:10" x14ac:dyDescent="0.35">
      <c r="B41">
        <v>1.3</v>
      </c>
      <c r="C41">
        <v>500</v>
      </c>
      <c r="D41">
        <v>170</v>
      </c>
      <c r="E41">
        <v>585</v>
      </c>
      <c r="F41">
        <v>780</v>
      </c>
      <c r="G41" s="5">
        <v>1175</v>
      </c>
      <c r="H41" s="5">
        <v>1760</v>
      </c>
      <c r="I41" s="5">
        <v>2930</v>
      </c>
      <c r="J41" s="5">
        <v>4885</v>
      </c>
    </row>
    <row r="42" spans="2:10" x14ac:dyDescent="0.35">
      <c r="B42">
        <v>1.3</v>
      </c>
      <c r="C42">
        <v>600</v>
      </c>
      <c r="D42">
        <v>140</v>
      </c>
      <c r="E42">
        <v>550</v>
      </c>
      <c r="F42">
        <v>735</v>
      </c>
      <c r="G42" s="5">
        <v>1105</v>
      </c>
      <c r="H42" s="5">
        <v>1655</v>
      </c>
      <c r="I42" s="5">
        <v>2755</v>
      </c>
      <c r="J42" s="5">
        <v>4595</v>
      </c>
    </row>
    <row r="43" spans="2:10" x14ac:dyDescent="0.35">
      <c r="B43">
        <v>1.3</v>
      </c>
      <c r="C43">
        <v>650</v>
      </c>
      <c r="D43">
        <v>125</v>
      </c>
      <c r="E43">
        <v>535</v>
      </c>
      <c r="F43">
        <v>710</v>
      </c>
      <c r="G43" s="5">
        <v>1065</v>
      </c>
      <c r="H43" s="5">
        <v>1600</v>
      </c>
      <c r="I43" s="5">
        <v>2665</v>
      </c>
      <c r="J43" s="5">
        <v>4440</v>
      </c>
    </row>
    <row r="44" spans="2:10" x14ac:dyDescent="0.35">
      <c r="B44">
        <v>1.3</v>
      </c>
      <c r="C44">
        <v>700</v>
      </c>
      <c r="D44">
        <v>110</v>
      </c>
      <c r="E44">
        <v>510</v>
      </c>
      <c r="F44">
        <v>685</v>
      </c>
      <c r="G44" s="5">
        <v>1025</v>
      </c>
      <c r="H44" s="5">
        <v>1535</v>
      </c>
      <c r="I44" s="5">
        <v>2560</v>
      </c>
      <c r="J44" s="5">
        <v>4270</v>
      </c>
    </row>
    <row r="45" spans="2:10" x14ac:dyDescent="0.35">
      <c r="B45">
        <v>1.3</v>
      </c>
      <c r="C45">
        <v>750</v>
      </c>
      <c r="D45">
        <v>95</v>
      </c>
      <c r="E45">
        <v>475</v>
      </c>
      <c r="F45">
        <v>635</v>
      </c>
      <c r="G45">
        <v>955</v>
      </c>
      <c r="H45" s="5">
        <v>1430</v>
      </c>
      <c r="I45" s="5">
        <v>2385</v>
      </c>
      <c r="J45" s="5">
        <v>3970</v>
      </c>
    </row>
    <row r="46" spans="2:10" x14ac:dyDescent="0.35">
      <c r="B46">
        <v>1.3</v>
      </c>
      <c r="C46">
        <v>800</v>
      </c>
      <c r="D46">
        <v>80</v>
      </c>
      <c r="E46">
        <v>390</v>
      </c>
      <c r="F46">
        <v>520</v>
      </c>
      <c r="G46">
        <v>780</v>
      </c>
      <c r="H46" s="5">
        <v>1175</v>
      </c>
      <c r="I46" s="5">
        <v>1955</v>
      </c>
      <c r="J46" s="5">
        <v>3255</v>
      </c>
    </row>
    <row r="47" spans="2:10" x14ac:dyDescent="0.35">
      <c r="B47">
        <v>1.3</v>
      </c>
      <c r="C47">
        <v>850</v>
      </c>
      <c r="D47">
        <v>65</v>
      </c>
      <c r="E47">
        <v>300</v>
      </c>
      <c r="F47">
        <v>400</v>
      </c>
      <c r="G47">
        <v>595</v>
      </c>
      <c r="H47">
        <v>895</v>
      </c>
      <c r="I47" s="5">
        <v>1490</v>
      </c>
      <c r="J47" s="5">
        <v>2485</v>
      </c>
    </row>
    <row r="48" spans="2:10" x14ac:dyDescent="0.35">
      <c r="B48">
        <v>1.3</v>
      </c>
      <c r="C48">
        <v>900</v>
      </c>
      <c r="D48">
        <v>50</v>
      </c>
      <c r="E48">
        <v>200</v>
      </c>
      <c r="F48">
        <v>270</v>
      </c>
      <c r="G48">
        <v>405</v>
      </c>
      <c r="H48">
        <v>605</v>
      </c>
      <c r="I48" s="5">
        <v>1010</v>
      </c>
      <c r="J48" s="5">
        <v>1685</v>
      </c>
    </row>
    <row r="49" spans="2:10" x14ac:dyDescent="0.35">
      <c r="B49">
        <v>1.3</v>
      </c>
      <c r="C49">
        <v>950</v>
      </c>
      <c r="D49">
        <v>35</v>
      </c>
      <c r="E49">
        <v>135</v>
      </c>
      <c r="F49">
        <v>185</v>
      </c>
      <c r="G49">
        <v>275</v>
      </c>
      <c r="H49">
        <v>410</v>
      </c>
      <c r="I49">
        <v>685</v>
      </c>
      <c r="J49" s="5">
        <v>1145</v>
      </c>
    </row>
    <row r="50" spans="2:10" x14ac:dyDescent="0.35">
      <c r="B50">
        <v>1.3</v>
      </c>
      <c r="C50" s="5">
        <v>1000</v>
      </c>
      <c r="D50">
        <v>20</v>
      </c>
      <c r="E50">
        <v>85</v>
      </c>
      <c r="F50">
        <v>115</v>
      </c>
      <c r="G50">
        <v>170</v>
      </c>
      <c r="H50">
        <v>255</v>
      </c>
      <c r="I50">
        <v>430</v>
      </c>
      <c r="J50">
        <v>715</v>
      </c>
    </row>
    <row r="51" spans="2:10" x14ac:dyDescent="0.35">
      <c r="B51" s="6">
        <v>1.4</v>
      </c>
      <c r="C51" s="6">
        <v>-20</v>
      </c>
      <c r="D51" s="6">
        <v>235</v>
      </c>
      <c r="E51" s="6">
        <v>615</v>
      </c>
      <c r="F51" s="6">
        <v>825</v>
      </c>
      <c r="G51" s="7">
        <v>1235</v>
      </c>
      <c r="H51" s="7">
        <v>1850</v>
      </c>
      <c r="I51" s="7">
        <v>3085</v>
      </c>
      <c r="J51" s="7">
        <v>5145</v>
      </c>
    </row>
    <row r="52" spans="2:10" x14ac:dyDescent="0.35">
      <c r="B52">
        <v>1.4</v>
      </c>
      <c r="C52">
        <v>100</v>
      </c>
      <c r="D52">
        <v>235</v>
      </c>
      <c r="E52">
        <v>615</v>
      </c>
      <c r="F52">
        <v>825</v>
      </c>
      <c r="G52" s="5">
        <v>1235</v>
      </c>
      <c r="H52" s="5">
        <v>1850</v>
      </c>
      <c r="I52" s="5">
        <v>3085</v>
      </c>
      <c r="J52" s="5">
        <v>5145</v>
      </c>
    </row>
    <row r="53" spans="2:10" x14ac:dyDescent="0.35">
      <c r="B53">
        <v>1.4</v>
      </c>
      <c r="C53">
        <v>200</v>
      </c>
      <c r="D53">
        <v>215</v>
      </c>
      <c r="E53">
        <v>565</v>
      </c>
      <c r="F53">
        <v>755</v>
      </c>
      <c r="G53" s="5">
        <v>1130</v>
      </c>
      <c r="H53" s="5">
        <v>1695</v>
      </c>
      <c r="I53" s="5">
        <v>2830</v>
      </c>
      <c r="J53" s="5">
        <v>4715</v>
      </c>
    </row>
    <row r="54" spans="2:10" x14ac:dyDescent="0.35">
      <c r="B54">
        <v>1.4</v>
      </c>
      <c r="C54">
        <v>300</v>
      </c>
      <c r="D54">
        <v>210</v>
      </c>
      <c r="E54">
        <v>545</v>
      </c>
      <c r="F54">
        <v>725</v>
      </c>
      <c r="G54" s="5">
        <v>1090</v>
      </c>
      <c r="H54" s="5">
        <v>1635</v>
      </c>
      <c r="I54" s="5">
        <v>2725</v>
      </c>
      <c r="J54" s="5">
        <v>4545</v>
      </c>
    </row>
    <row r="55" spans="2:10" x14ac:dyDescent="0.35">
      <c r="B55">
        <v>1.4</v>
      </c>
      <c r="C55">
        <v>400</v>
      </c>
      <c r="D55">
        <v>200</v>
      </c>
      <c r="E55">
        <v>525</v>
      </c>
      <c r="F55">
        <v>700</v>
      </c>
      <c r="G55" s="5">
        <v>1055</v>
      </c>
      <c r="H55" s="5">
        <v>1580</v>
      </c>
      <c r="I55" s="5">
        <v>2635</v>
      </c>
      <c r="J55" s="5">
        <v>4390</v>
      </c>
    </row>
    <row r="56" spans="2:10" x14ac:dyDescent="0.35">
      <c r="B56">
        <v>1.4</v>
      </c>
      <c r="C56">
        <v>500</v>
      </c>
      <c r="D56">
        <v>170</v>
      </c>
      <c r="E56">
        <v>500</v>
      </c>
      <c r="F56">
        <v>670</v>
      </c>
      <c r="G56" s="5">
        <v>1005</v>
      </c>
      <c r="H56" s="5">
        <v>1505</v>
      </c>
      <c r="I56" s="5">
        <v>2510</v>
      </c>
      <c r="J56" s="5">
        <v>4185</v>
      </c>
    </row>
    <row r="57" spans="2:10" x14ac:dyDescent="0.35">
      <c r="B57">
        <v>1.4</v>
      </c>
      <c r="C57">
        <v>600</v>
      </c>
      <c r="D57">
        <v>140</v>
      </c>
      <c r="E57">
        <v>475</v>
      </c>
      <c r="F57">
        <v>630</v>
      </c>
      <c r="G57">
        <v>945</v>
      </c>
      <c r="H57" s="5">
        <v>1420</v>
      </c>
      <c r="I57" s="5">
        <v>2365</v>
      </c>
      <c r="J57" s="5">
        <v>3945</v>
      </c>
    </row>
    <row r="58" spans="2:10" x14ac:dyDescent="0.35">
      <c r="B58">
        <v>1.4</v>
      </c>
      <c r="C58">
        <v>650</v>
      </c>
      <c r="D58">
        <v>125</v>
      </c>
      <c r="E58">
        <v>455</v>
      </c>
      <c r="F58">
        <v>610</v>
      </c>
      <c r="G58">
        <v>915</v>
      </c>
      <c r="H58" s="5">
        <v>1370</v>
      </c>
      <c r="I58" s="5">
        <v>2285</v>
      </c>
      <c r="J58" s="5">
        <v>3805</v>
      </c>
    </row>
    <row r="59" spans="2:10" x14ac:dyDescent="0.35">
      <c r="B59">
        <v>1.4</v>
      </c>
      <c r="C59">
        <v>700</v>
      </c>
      <c r="D59">
        <v>110</v>
      </c>
      <c r="E59">
        <v>440</v>
      </c>
      <c r="F59">
        <v>590</v>
      </c>
      <c r="G59">
        <v>885</v>
      </c>
      <c r="H59" s="5">
        <v>1325</v>
      </c>
      <c r="I59" s="5">
        <v>2210</v>
      </c>
      <c r="J59" s="5">
        <v>3685</v>
      </c>
    </row>
    <row r="60" spans="2:10" x14ac:dyDescent="0.35">
      <c r="B60">
        <v>1.4</v>
      </c>
      <c r="C60">
        <v>750</v>
      </c>
      <c r="D60">
        <v>95</v>
      </c>
      <c r="E60">
        <v>430</v>
      </c>
      <c r="F60">
        <v>570</v>
      </c>
      <c r="G60">
        <v>855</v>
      </c>
      <c r="H60" s="5">
        <v>1285</v>
      </c>
      <c r="I60" s="5">
        <v>2140</v>
      </c>
      <c r="J60" s="5">
        <v>3565</v>
      </c>
    </row>
    <row r="61" spans="2:10" x14ac:dyDescent="0.35">
      <c r="B61">
        <v>1.4</v>
      </c>
      <c r="C61">
        <v>800</v>
      </c>
      <c r="D61">
        <v>80</v>
      </c>
      <c r="E61">
        <v>370</v>
      </c>
      <c r="F61">
        <v>495</v>
      </c>
      <c r="G61">
        <v>740</v>
      </c>
      <c r="H61" s="5">
        <v>1110</v>
      </c>
      <c r="I61" s="5">
        <v>1850</v>
      </c>
      <c r="J61" s="5">
        <v>3085</v>
      </c>
    </row>
    <row r="62" spans="2:10" x14ac:dyDescent="0.35">
      <c r="B62">
        <v>1.4</v>
      </c>
      <c r="C62">
        <v>850</v>
      </c>
      <c r="D62">
        <v>65</v>
      </c>
      <c r="E62">
        <v>300</v>
      </c>
      <c r="F62">
        <v>400</v>
      </c>
      <c r="G62">
        <v>595</v>
      </c>
      <c r="H62">
        <v>895</v>
      </c>
      <c r="I62" s="5">
        <v>1490</v>
      </c>
      <c r="J62" s="5">
        <v>2485</v>
      </c>
    </row>
    <row r="63" spans="2:10" x14ac:dyDescent="0.35">
      <c r="B63">
        <v>1.4</v>
      </c>
      <c r="C63">
        <v>900</v>
      </c>
      <c r="D63">
        <v>50</v>
      </c>
      <c r="E63">
        <v>170</v>
      </c>
      <c r="F63">
        <v>230</v>
      </c>
      <c r="G63">
        <v>345</v>
      </c>
      <c r="H63">
        <v>515</v>
      </c>
      <c r="I63">
        <v>855</v>
      </c>
      <c r="J63" s="5">
        <v>1430</v>
      </c>
    </row>
    <row r="64" spans="2:10" x14ac:dyDescent="0.35">
      <c r="B64">
        <v>1.4</v>
      </c>
      <c r="C64">
        <v>950</v>
      </c>
      <c r="D64">
        <v>35</v>
      </c>
      <c r="E64">
        <v>135</v>
      </c>
      <c r="F64">
        <v>185</v>
      </c>
      <c r="G64">
        <v>275</v>
      </c>
      <c r="H64">
        <v>410</v>
      </c>
      <c r="I64">
        <v>685</v>
      </c>
      <c r="J64" s="5">
        <v>1145</v>
      </c>
    </row>
    <row r="65" spans="2:10" x14ac:dyDescent="0.35">
      <c r="B65">
        <v>1.4</v>
      </c>
      <c r="C65" s="5">
        <v>1000</v>
      </c>
      <c r="D65">
        <v>20</v>
      </c>
      <c r="E65">
        <v>85</v>
      </c>
      <c r="F65">
        <v>115</v>
      </c>
      <c r="G65">
        <v>170</v>
      </c>
      <c r="H65">
        <v>255</v>
      </c>
      <c r="I65">
        <v>430</v>
      </c>
      <c r="J65">
        <v>715</v>
      </c>
    </row>
    <row r="66" spans="2:10" x14ac:dyDescent="0.35">
      <c r="B66" s="6">
        <v>1.5</v>
      </c>
      <c r="C66" s="6">
        <v>-20</v>
      </c>
      <c r="D66" s="6">
        <v>265</v>
      </c>
      <c r="E66" s="6">
        <v>695</v>
      </c>
      <c r="F66" s="6">
        <v>930</v>
      </c>
      <c r="G66" s="7">
        <v>1395</v>
      </c>
      <c r="H66" s="7">
        <v>2090</v>
      </c>
      <c r="I66" s="7">
        <v>3480</v>
      </c>
      <c r="J66" s="7">
        <v>5805</v>
      </c>
    </row>
    <row r="67" spans="2:10" x14ac:dyDescent="0.35">
      <c r="B67">
        <v>1.5</v>
      </c>
      <c r="C67">
        <v>100</v>
      </c>
      <c r="D67">
        <v>265</v>
      </c>
      <c r="E67">
        <v>695</v>
      </c>
      <c r="F67">
        <v>930</v>
      </c>
      <c r="G67" s="5">
        <v>1395</v>
      </c>
      <c r="H67" s="5">
        <v>2090</v>
      </c>
      <c r="I67" s="5">
        <v>3480</v>
      </c>
      <c r="J67" s="5">
        <v>5805</v>
      </c>
    </row>
    <row r="68" spans="2:10" x14ac:dyDescent="0.35">
      <c r="B68">
        <v>1.5</v>
      </c>
      <c r="C68">
        <v>200</v>
      </c>
      <c r="D68">
        <v>260</v>
      </c>
      <c r="E68">
        <v>695</v>
      </c>
      <c r="F68">
        <v>930</v>
      </c>
      <c r="G68" s="5">
        <v>1395</v>
      </c>
      <c r="H68" s="5">
        <v>2090</v>
      </c>
      <c r="I68" s="5">
        <v>3480</v>
      </c>
      <c r="J68" s="5">
        <v>5805</v>
      </c>
    </row>
    <row r="69" spans="2:10" x14ac:dyDescent="0.35">
      <c r="B69">
        <v>1.5</v>
      </c>
      <c r="C69">
        <v>300</v>
      </c>
      <c r="D69">
        <v>230</v>
      </c>
      <c r="E69">
        <v>685</v>
      </c>
      <c r="F69">
        <v>915</v>
      </c>
      <c r="G69" s="5">
        <v>1375</v>
      </c>
      <c r="H69" s="5">
        <v>2060</v>
      </c>
      <c r="I69" s="5">
        <v>3435</v>
      </c>
      <c r="J69" s="5">
        <v>5725</v>
      </c>
    </row>
    <row r="70" spans="2:10" x14ac:dyDescent="0.35">
      <c r="B70">
        <v>1.5</v>
      </c>
      <c r="C70">
        <v>400</v>
      </c>
      <c r="D70">
        <v>200</v>
      </c>
      <c r="E70">
        <v>660</v>
      </c>
      <c r="F70">
        <v>885</v>
      </c>
      <c r="G70" s="5">
        <v>1325</v>
      </c>
      <c r="H70" s="5">
        <v>1985</v>
      </c>
      <c r="I70" s="5">
        <v>3310</v>
      </c>
      <c r="J70" s="5">
        <v>5520</v>
      </c>
    </row>
    <row r="71" spans="2:10" x14ac:dyDescent="0.35">
      <c r="B71">
        <v>1.5</v>
      </c>
      <c r="C71">
        <v>500</v>
      </c>
      <c r="D71">
        <v>170</v>
      </c>
      <c r="E71">
        <v>640</v>
      </c>
      <c r="F71">
        <v>855</v>
      </c>
      <c r="G71" s="5">
        <v>1285</v>
      </c>
      <c r="H71" s="5">
        <v>1925</v>
      </c>
      <c r="I71" s="5">
        <v>3210</v>
      </c>
      <c r="J71" s="5">
        <v>5350</v>
      </c>
    </row>
    <row r="72" spans="2:10" x14ac:dyDescent="0.35">
      <c r="B72">
        <v>1.5</v>
      </c>
      <c r="C72">
        <v>600</v>
      </c>
      <c r="D72">
        <v>140</v>
      </c>
      <c r="E72">
        <v>605</v>
      </c>
      <c r="F72">
        <v>805</v>
      </c>
      <c r="G72" s="5">
        <v>1210</v>
      </c>
      <c r="H72" s="5">
        <v>1815</v>
      </c>
      <c r="I72" s="5">
        <v>3025</v>
      </c>
      <c r="J72" s="5">
        <v>5040</v>
      </c>
    </row>
    <row r="73" spans="2:10" x14ac:dyDescent="0.35">
      <c r="B73">
        <v>1.5</v>
      </c>
      <c r="C73">
        <v>650</v>
      </c>
      <c r="D73">
        <v>125</v>
      </c>
      <c r="E73">
        <v>590</v>
      </c>
      <c r="F73">
        <v>785</v>
      </c>
      <c r="G73" s="5">
        <v>1175</v>
      </c>
      <c r="H73" s="5">
        <v>1765</v>
      </c>
      <c r="I73" s="5">
        <v>2940</v>
      </c>
      <c r="J73" s="5">
        <v>4905</v>
      </c>
    </row>
    <row r="74" spans="2:10" x14ac:dyDescent="0.35">
      <c r="B74">
        <v>1.5</v>
      </c>
      <c r="C74">
        <v>700</v>
      </c>
      <c r="D74">
        <v>110</v>
      </c>
      <c r="E74">
        <v>570</v>
      </c>
      <c r="F74">
        <v>755</v>
      </c>
      <c r="G74" s="5">
        <v>1135</v>
      </c>
      <c r="H74" s="5">
        <v>1705</v>
      </c>
      <c r="I74" s="5">
        <v>2840</v>
      </c>
      <c r="J74" s="5">
        <v>4730</v>
      </c>
    </row>
    <row r="75" spans="2:10" x14ac:dyDescent="0.35">
      <c r="B75">
        <v>1.5</v>
      </c>
      <c r="C75">
        <v>750</v>
      </c>
      <c r="D75">
        <v>95</v>
      </c>
      <c r="E75">
        <v>530</v>
      </c>
      <c r="F75">
        <v>710</v>
      </c>
      <c r="G75" s="5">
        <v>1065</v>
      </c>
      <c r="H75" s="5">
        <v>1595</v>
      </c>
      <c r="I75" s="5">
        <v>2660</v>
      </c>
      <c r="J75" s="5">
        <v>4430</v>
      </c>
    </row>
    <row r="76" spans="2:10" x14ac:dyDescent="0.35">
      <c r="B76">
        <v>1.5</v>
      </c>
      <c r="C76">
        <v>800</v>
      </c>
      <c r="D76">
        <v>80</v>
      </c>
      <c r="E76">
        <v>510</v>
      </c>
      <c r="F76">
        <v>675</v>
      </c>
      <c r="G76" s="5">
        <v>1015</v>
      </c>
      <c r="H76" s="5">
        <v>1525</v>
      </c>
      <c r="I76" s="5">
        <v>2540</v>
      </c>
      <c r="J76" s="5">
        <v>4230</v>
      </c>
    </row>
    <row r="77" spans="2:10" x14ac:dyDescent="0.35">
      <c r="B77">
        <v>1.5</v>
      </c>
      <c r="C77">
        <v>850</v>
      </c>
      <c r="D77">
        <v>65</v>
      </c>
      <c r="E77">
        <v>485</v>
      </c>
      <c r="F77">
        <v>650</v>
      </c>
      <c r="G77">
        <v>975</v>
      </c>
      <c r="H77" s="5">
        <v>1460</v>
      </c>
      <c r="I77" s="5">
        <v>2435</v>
      </c>
      <c r="J77" s="5">
        <v>4060</v>
      </c>
    </row>
    <row r="78" spans="2:10" x14ac:dyDescent="0.35">
      <c r="B78">
        <v>1.5</v>
      </c>
      <c r="C78">
        <v>900</v>
      </c>
      <c r="D78">
        <v>50</v>
      </c>
      <c r="E78">
        <v>450</v>
      </c>
      <c r="F78">
        <v>600</v>
      </c>
      <c r="G78">
        <v>900</v>
      </c>
      <c r="H78" s="5">
        <v>1350</v>
      </c>
      <c r="I78" s="5">
        <v>2245</v>
      </c>
      <c r="J78" s="5">
        <v>3745</v>
      </c>
    </row>
    <row r="79" spans="2:10" x14ac:dyDescent="0.35">
      <c r="B79">
        <v>1.5</v>
      </c>
      <c r="C79">
        <v>950</v>
      </c>
      <c r="D79">
        <v>35</v>
      </c>
      <c r="E79">
        <v>280</v>
      </c>
      <c r="F79">
        <v>375</v>
      </c>
      <c r="G79">
        <v>560</v>
      </c>
      <c r="H79">
        <v>845</v>
      </c>
      <c r="I79" s="5">
        <v>1405</v>
      </c>
      <c r="J79" s="5">
        <v>2345</v>
      </c>
    </row>
    <row r="80" spans="2:10" x14ac:dyDescent="0.35">
      <c r="B80">
        <v>1.5</v>
      </c>
      <c r="C80" s="5">
        <v>1000</v>
      </c>
      <c r="D80">
        <v>20</v>
      </c>
      <c r="E80">
        <v>165</v>
      </c>
      <c r="F80">
        <v>220</v>
      </c>
      <c r="G80">
        <v>330</v>
      </c>
      <c r="H80">
        <v>495</v>
      </c>
      <c r="I80">
        <v>825</v>
      </c>
      <c r="J80" s="5">
        <v>1370</v>
      </c>
    </row>
    <row r="81" spans="2:10" x14ac:dyDescent="0.35">
      <c r="B81" s="6">
        <v>1.7</v>
      </c>
      <c r="C81" s="6">
        <v>-20</v>
      </c>
      <c r="D81" s="6">
        <v>290</v>
      </c>
      <c r="E81" s="6">
        <v>750</v>
      </c>
      <c r="F81" s="7">
        <v>1000</v>
      </c>
      <c r="G81" s="7">
        <v>1500</v>
      </c>
      <c r="H81" s="7">
        <v>2250</v>
      </c>
      <c r="I81" s="7">
        <v>3750</v>
      </c>
      <c r="J81" s="7">
        <v>6250</v>
      </c>
    </row>
    <row r="82" spans="2:10" x14ac:dyDescent="0.35">
      <c r="B82" s="5">
        <v>1.7</v>
      </c>
      <c r="C82" s="5">
        <v>100</v>
      </c>
      <c r="D82" s="5">
        <v>290</v>
      </c>
      <c r="E82" s="5">
        <v>750</v>
      </c>
      <c r="F82" s="5">
        <v>1000</v>
      </c>
      <c r="G82" s="5">
        <v>1500</v>
      </c>
      <c r="H82" s="5">
        <v>2250</v>
      </c>
      <c r="I82" s="5">
        <v>3750</v>
      </c>
      <c r="J82" s="5">
        <v>6250</v>
      </c>
    </row>
    <row r="83" spans="2:10" x14ac:dyDescent="0.35">
      <c r="B83">
        <v>1.7</v>
      </c>
      <c r="C83">
        <v>200</v>
      </c>
      <c r="D83">
        <v>260</v>
      </c>
      <c r="E83">
        <v>750</v>
      </c>
      <c r="F83" s="5">
        <v>1000</v>
      </c>
      <c r="G83" s="5">
        <v>1500</v>
      </c>
      <c r="H83" s="5">
        <v>2250</v>
      </c>
      <c r="I83" s="5">
        <v>3750</v>
      </c>
      <c r="J83" s="5">
        <v>6250</v>
      </c>
    </row>
    <row r="84" spans="2:10" x14ac:dyDescent="0.35">
      <c r="B84">
        <v>1.7</v>
      </c>
      <c r="C84">
        <v>300</v>
      </c>
      <c r="D84">
        <v>230</v>
      </c>
      <c r="E84">
        <v>730</v>
      </c>
      <c r="F84">
        <v>970</v>
      </c>
      <c r="G84" s="5">
        <v>1455</v>
      </c>
      <c r="H84" s="5">
        <v>2185</v>
      </c>
      <c r="I84" s="5">
        <v>3640</v>
      </c>
      <c r="J84" s="5">
        <v>6070</v>
      </c>
    </row>
    <row r="85" spans="2:10" x14ac:dyDescent="0.35">
      <c r="B85">
        <v>1.7</v>
      </c>
      <c r="C85">
        <v>400</v>
      </c>
      <c r="D85">
        <v>200</v>
      </c>
      <c r="E85">
        <v>705</v>
      </c>
      <c r="F85">
        <v>940</v>
      </c>
      <c r="G85" s="5">
        <v>1410</v>
      </c>
      <c r="H85" s="5">
        <v>2115</v>
      </c>
      <c r="I85" s="5">
        <v>3530</v>
      </c>
      <c r="J85" s="5">
        <v>5880</v>
      </c>
    </row>
    <row r="86" spans="2:10" x14ac:dyDescent="0.35">
      <c r="B86">
        <v>1.7</v>
      </c>
      <c r="C86">
        <v>500</v>
      </c>
      <c r="D86">
        <v>170</v>
      </c>
      <c r="E86">
        <v>665</v>
      </c>
      <c r="F86">
        <v>885</v>
      </c>
      <c r="G86" s="5">
        <v>1330</v>
      </c>
      <c r="H86" s="5">
        <v>1995</v>
      </c>
      <c r="I86" s="5">
        <v>3325</v>
      </c>
      <c r="J86" s="5">
        <v>5540</v>
      </c>
    </row>
    <row r="87" spans="2:10" x14ac:dyDescent="0.35">
      <c r="B87">
        <v>1.7</v>
      </c>
      <c r="C87">
        <v>600</v>
      </c>
      <c r="D87">
        <v>140</v>
      </c>
      <c r="E87">
        <v>605</v>
      </c>
      <c r="F87">
        <v>805</v>
      </c>
      <c r="G87" s="5">
        <v>1210</v>
      </c>
      <c r="H87" s="5">
        <v>1815</v>
      </c>
      <c r="I87" s="5">
        <v>3025</v>
      </c>
      <c r="J87" s="5">
        <v>5040</v>
      </c>
    </row>
    <row r="88" spans="2:10" x14ac:dyDescent="0.35">
      <c r="B88">
        <v>1.7</v>
      </c>
      <c r="C88">
        <v>650</v>
      </c>
      <c r="D88">
        <v>125</v>
      </c>
      <c r="E88">
        <v>590</v>
      </c>
      <c r="F88">
        <v>785</v>
      </c>
      <c r="G88" s="5">
        <v>1175</v>
      </c>
      <c r="H88" s="5">
        <v>1765</v>
      </c>
      <c r="I88" s="5">
        <v>2940</v>
      </c>
      <c r="J88" s="5">
        <v>4905</v>
      </c>
    </row>
    <row r="89" spans="2:10" x14ac:dyDescent="0.35">
      <c r="B89">
        <v>1.7</v>
      </c>
      <c r="C89">
        <v>700</v>
      </c>
      <c r="D89">
        <v>110</v>
      </c>
      <c r="E89">
        <v>570</v>
      </c>
      <c r="F89">
        <v>755</v>
      </c>
      <c r="G89" s="5">
        <v>1135</v>
      </c>
      <c r="H89" s="5">
        <v>1705</v>
      </c>
      <c r="I89" s="5">
        <v>2840</v>
      </c>
      <c r="J89" s="5">
        <v>4730</v>
      </c>
    </row>
    <row r="90" spans="2:10" x14ac:dyDescent="0.35">
      <c r="B90">
        <v>1.7</v>
      </c>
      <c r="C90">
        <v>750</v>
      </c>
      <c r="D90">
        <v>95</v>
      </c>
      <c r="E90">
        <v>530</v>
      </c>
      <c r="F90">
        <v>710</v>
      </c>
      <c r="G90" s="5">
        <v>1065</v>
      </c>
      <c r="H90" s="5">
        <v>1595</v>
      </c>
      <c r="I90" s="5">
        <v>2660</v>
      </c>
      <c r="J90" s="5">
        <v>4430</v>
      </c>
    </row>
    <row r="91" spans="2:10" x14ac:dyDescent="0.35">
      <c r="B91">
        <v>1.7</v>
      </c>
      <c r="C91">
        <v>800</v>
      </c>
      <c r="D91">
        <v>80</v>
      </c>
      <c r="E91">
        <v>510</v>
      </c>
      <c r="F91">
        <v>675</v>
      </c>
      <c r="G91" s="5">
        <v>1015</v>
      </c>
      <c r="H91" s="5">
        <v>1525</v>
      </c>
      <c r="I91" s="5">
        <v>2540</v>
      </c>
      <c r="J91" s="5">
        <v>4230</v>
      </c>
    </row>
    <row r="92" spans="2:10" x14ac:dyDescent="0.35">
      <c r="B92">
        <v>1.7</v>
      </c>
      <c r="C92">
        <v>850</v>
      </c>
      <c r="D92">
        <v>65</v>
      </c>
      <c r="E92">
        <v>485</v>
      </c>
      <c r="F92">
        <v>650</v>
      </c>
      <c r="G92">
        <v>975</v>
      </c>
      <c r="H92" s="5">
        <v>1460</v>
      </c>
      <c r="I92" s="5">
        <v>2435</v>
      </c>
      <c r="J92" s="5">
        <v>4060</v>
      </c>
    </row>
    <row r="93" spans="2:10" x14ac:dyDescent="0.35">
      <c r="B93">
        <v>1.7</v>
      </c>
      <c r="C93">
        <v>900</v>
      </c>
      <c r="D93">
        <v>50</v>
      </c>
      <c r="E93">
        <v>450</v>
      </c>
      <c r="F93">
        <v>600</v>
      </c>
      <c r="G93">
        <v>900</v>
      </c>
      <c r="H93" s="5">
        <v>1350</v>
      </c>
      <c r="I93" s="5">
        <v>2245</v>
      </c>
      <c r="J93" s="5">
        <v>3745</v>
      </c>
    </row>
    <row r="94" spans="2:10" x14ac:dyDescent="0.35">
      <c r="B94">
        <v>1.7</v>
      </c>
      <c r="C94">
        <v>950</v>
      </c>
      <c r="D94">
        <v>35</v>
      </c>
      <c r="E94">
        <v>315</v>
      </c>
      <c r="F94">
        <v>420</v>
      </c>
      <c r="G94">
        <v>630</v>
      </c>
      <c r="H94">
        <v>945</v>
      </c>
      <c r="I94" s="5">
        <v>1575</v>
      </c>
      <c r="J94" s="5">
        <v>2630</v>
      </c>
    </row>
    <row r="95" spans="2:10" x14ac:dyDescent="0.35">
      <c r="B95">
        <v>1.7</v>
      </c>
      <c r="C95" s="5">
        <v>1000</v>
      </c>
      <c r="D95">
        <v>20</v>
      </c>
      <c r="E95">
        <v>200</v>
      </c>
      <c r="F95">
        <v>270</v>
      </c>
      <c r="G95">
        <v>405</v>
      </c>
      <c r="H95">
        <v>605</v>
      </c>
      <c r="I95" s="5">
        <v>1010</v>
      </c>
      <c r="J95" s="5">
        <v>1685</v>
      </c>
    </row>
    <row r="96" spans="2:10" x14ac:dyDescent="0.35">
      <c r="B96">
        <v>1.7</v>
      </c>
      <c r="C96" s="5">
        <v>1050</v>
      </c>
      <c r="D96">
        <v>0</v>
      </c>
      <c r="E96">
        <v>160</v>
      </c>
      <c r="F96">
        <v>210</v>
      </c>
      <c r="G96">
        <v>315</v>
      </c>
      <c r="H96">
        <v>475</v>
      </c>
      <c r="I96">
        <v>790</v>
      </c>
      <c r="J96" s="5">
        <v>1315</v>
      </c>
    </row>
    <row r="97" spans="2:10" x14ac:dyDescent="0.35">
      <c r="B97" s="6">
        <v>1.9</v>
      </c>
      <c r="C97" s="6">
        <v>-20</v>
      </c>
      <c r="D97" s="6">
        <v>290</v>
      </c>
      <c r="E97" s="6">
        <v>750</v>
      </c>
      <c r="F97" s="7">
        <v>1000</v>
      </c>
      <c r="G97" s="7">
        <v>1500</v>
      </c>
      <c r="H97" s="7">
        <v>2250</v>
      </c>
      <c r="I97" s="7">
        <v>3750</v>
      </c>
      <c r="J97" s="7">
        <v>6250</v>
      </c>
    </row>
    <row r="98" spans="2:10" x14ac:dyDescent="0.35">
      <c r="B98">
        <v>1.9</v>
      </c>
      <c r="C98">
        <v>100</v>
      </c>
      <c r="D98">
        <v>290</v>
      </c>
      <c r="E98">
        <v>750</v>
      </c>
      <c r="F98" s="5">
        <v>1000</v>
      </c>
      <c r="G98" s="5">
        <v>1500</v>
      </c>
      <c r="H98" s="5">
        <v>2250</v>
      </c>
      <c r="I98" s="5">
        <v>3750</v>
      </c>
      <c r="J98" s="5">
        <v>6250</v>
      </c>
    </row>
    <row r="99" spans="2:10" x14ac:dyDescent="0.35">
      <c r="B99">
        <v>1.9</v>
      </c>
      <c r="C99">
        <v>200</v>
      </c>
      <c r="D99">
        <v>260</v>
      </c>
      <c r="E99">
        <v>750</v>
      </c>
      <c r="F99" s="5">
        <v>1000</v>
      </c>
      <c r="G99" s="5">
        <v>1500</v>
      </c>
      <c r="H99" s="5">
        <v>2250</v>
      </c>
      <c r="I99" s="5">
        <v>3750</v>
      </c>
      <c r="J99" s="5">
        <v>6250</v>
      </c>
    </row>
    <row r="100" spans="2:10" x14ac:dyDescent="0.35">
      <c r="B100">
        <v>1.9</v>
      </c>
      <c r="C100">
        <v>300</v>
      </c>
      <c r="D100">
        <v>230</v>
      </c>
      <c r="E100">
        <v>720</v>
      </c>
      <c r="F100">
        <v>965</v>
      </c>
      <c r="G100" s="5">
        <v>1445</v>
      </c>
      <c r="H100" s="5">
        <v>2165</v>
      </c>
      <c r="I100" s="5">
        <v>3610</v>
      </c>
      <c r="J100" s="5">
        <v>6015</v>
      </c>
    </row>
    <row r="101" spans="2:10" x14ac:dyDescent="0.35">
      <c r="B101">
        <v>1.9</v>
      </c>
      <c r="C101">
        <v>400</v>
      </c>
      <c r="D101">
        <v>200</v>
      </c>
      <c r="E101">
        <v>695</v>
      </c>
      <c r="F101">
        <v>925</v>
      </c>
      <c r="G101" s="5">
        <v>1385</v>
      </c>
      <c r="H101" s="5">
        <v>2080</v>
      </c>
      <c r="I101" s="5">
        <v>3465</v>
      </c>
      <c r="J101" s="5">
        <v>5775</v>
      </c>
    </row>
    <row r="102" spans="2:10" x14ac:dyDescent="0.35">
      <c r="B102">
        <v>1.9</v>
      </c>
      <c r="C102">
        <v>500</v>
      </c>
      <c r="D102">
        <v>170</v>
      </c>
      <c r="E102">
        <v>665</v>
      </c>
      <c r="F102">
        <v>885</v>
      </c>
      <c r="G102" s="5">
        <v>1330</v>
      </c>
      <c r="H102" s="5">
        <v>1995</v>
      </c>
      <c r="I102" s="5">
        <v>3325</v>
      </c>
      <c r="J102" s="5">
        <v>5540</v>
      </c>
    </row>
    <row r="103" spans="2:10" x14ac:dyDescent="0.35">
      <c r="B103">
        <v>1.9</v>
      </c>
      <c r="C103">
        <v>600</v>
      </c>
      <c r="D103">
        <v>140</v>
      </c>
      <c r="E103">
        <v>605</v>
      </c>
      <c r="F103">
        <v>805</v>
      </c>
      <c r="G103" s="5">
        <v>1210</v>
      </c>
      <c r="H103" s="5">
        <v>1815</v>
      </c>
      <c r="I103" s="5">
        <v>3025</v>
      </c>
      <c r="J103" s="5">
        <v>5040</v>
      </c>
    </row>
    <row r="104" spans="2:10" x14ac:dyDescent="0.35">
      <c r="B104">
        <v>1.9</v>
      </c>
      <c r="C104">
        <v>650</v>
      </c>
      <c r="D104">
        <v>125</v>
      </c>
      <c r="E104">
        <v>590</v>
      </c>
      <c r="F104">
        <v>785</v>
      </c>
      <c r="G104" s="5">
        <v>1175</v>
      </c>
      <c r="H104" s="5">
        <v>1765</v>
      </c>
      <c r="I104" s="5">
        <v>2940</v>
      </c>
      <c r="J104" s="5">
        <v>4905</v>
      </c>
    </row>
    <row r="105" spans="2:10" x14ac:dyDescent="0.35">
      <c r="B105">
        <v>1.9</v>
      </c>
      <c r="C105">
        <v>700</v>
      </c>
      <c r="D105">
        <v>110</v>
      </c>
      <c r="E105">
        <v>570</v>
      </c>
      <c r="F105">
        <v>755</v>
      </c>
      <c r="G105" s="5">
        <v>1135</v>
      </c>
      <c r="H105" s="5">
        <v>1705</v>
      </c>
      <c r="I105" s="5">
        <v>2840</v>
      </c>
      <c r="J105" s="5">
        <v>4730</v>
      </c>
    </row>
    <row r="106" spans="2:10" x14ac:dyDescent="0.35">
      <c r="B106">
        <v>1.9</v>
      </c>
      <c r="C106">
        <v>750</v>
      </c>
      <c r="D106">
        <v>95</v>
      </c>
      <c r="E106">
        <v>530</v>
      </c>
      <c r="F106">
        <v>710</v>
      </c>
      <c r="G106" s="5">
        <v>1065</v>
      </c>
      <c r="H106" s="5">
        <v>1595</v>
      </c>
      <c r="I106" s="5">
        <v>2660</v>
      </c>
      <c r="J106" s="5">
        <v>4430</v>
      </c>
    </row>
    <row r="107" spans="2:10" x14ac:dyDescent="0.35">
      <c r="B107">
        <v>1.9</v>
      </c>
      <c r="C107">
        <v>800</v>
      </c>
      <c r="D107">
        <v>80</v>
      </c>
      <c r="E107">
        <v>510</v>
      </c>
      <c r="F107">
        <v>675</v>
      </c>
      <c r="G107" s="5">
        <v>1015</v>
      </c>
      <c r="H107" s="5">
        <v>1525</v>
      </c>
      <c r="I107" s="5">
        <v>2540</v>
      </c>
      <c r="J107" s="5">
        <v>4230</v>
      </c>
    </row>
    <row r="108" spans="2:10" x14ac:dyDescent="0.35">
      <c r="B108">
        <v>1.9</v>
      </c>
      <c r="C108">
        <v>850</v>
      </c>
      <c r="D108">
        <v>65</v>
      </c>
      <c r="E108">
        <v>485</v>
      </c>
      <c r="F108">
        <v>650</v>
      </c>
      <c r="G108">
        <v>975</v>
      </c>
      <c r="H108" s="5">
        <v>1460</v>
      </c>
      <c r="I108" s="5">
        <v>2435</v>
      </c>
      <c r="J108" s="5">
        <v>4060</v>
      </c>
    </row>
    <row r="109" spans="2:10" x14ac:dyDescent="0.35">
      <c r="B109">
        <v>1.9</v>
      </c>
      <c r="C109">
        <v>900</v>
      </c>
      <c r="D109">
        <v>50</v>
      </c>
      <c r="E109">
        <v>450</v>
      </c>
      <c r="F109">
        <v>600</v>
      </c>
      <c r="G109">
        <v>900</v>
      </c>
      <c r="H109" s="5">
        <v>1350</v>
      </c>
      <c r="I109" s="5">
        <v>2245</v>
      </c>
      <c r="J109" s="5">
        <v>3745</v>
      </c>
    </row>
    <row r="110" spans="2:10" x14ac:dyDescent="0.35">
      <c r="B110">
        <v>1.9</v>
      </c>
      <c r="C110">
        <v>950</v>
      </c>
      <c r="D110">
        <v>35</v>
      </c>
      <c r="E110">
        <v>320</v>
      </c>
      <c r="F110">
        <v>425</v>
      </c>
      <c r="G110">
        <v>640</v>
      </c>
      <c r="H110">
        <v>955</v>
      </c>
      <c r="I110" s="5">
        <v>1595</v>
      </c>
      <c r="J110" s="5">
        <v>2655</v>
      </c>
    </row>
    <row r="111" spans="2:10" x14ac:dyDescent="0.35">
      <c r="B111">
        <v>1.9</v>
      </c>
      <c r="C111" s="5">
        <v>1000</v>
      </c>
      <c r="D111">
        <v>20</v>
      </c>
      <c r="E111">
        <v>215</v>
      </c>
      <c r="F111">
        <v>290</v>
      </c>
      <c r="G111">
        <v>430</v>
      </c>
      <c r="H111">
        <v>650</v>
      </c>
      <c r="I111" s="5">
        <v>1080</v>
      </c>
      <c r="J111" s="5">
        <v>1800</v>
      </c>
    </row>
    <row r="112" spans="2:10" x14ac:dyDescent="0.35">
      <c r="B112">
        <v>1.9</v>
      </c>
      <c r="C112" s="5">
        <v>1050</v>
      </c>
      <c r="D112">
        <v>0</v>
      </c>
      <c r="E112">
        <v>145</v>
      </c>
      <c r="F112">
        <v>190</v>
      </c>
      <c r="G112">
        <v>290</v>
      </c>
      <c r="H112">
        <v>430</v>
      </c>
      <c r="I112">
        <v>720</v>
      </c>
      <c r="J112" s="5">
        <v>1200</v>
      </c>
    </row>
    <row r="113" spans="2:10" x14ac:dyDescent="0.35">
      <c r="B113">
        <v>1.9</v>
      </c>
      <c r="C113" s="5">
        <v>1100</v>
      </c>
      <c r="D113">
        <v>0</v>
      </c>
      <c r="E113">
        <v>95</v>
      </c>
      <c r="F113">
        <v>130</v>
      </c>
      <c r="G113">
        <v>190</v>
      </c>
      <c r="H113">
        <v>290</v>
      </c>
      <c r="I113">
        <v>480</v>
      </c>
      <c r="J113">
        <v>800</v>
      </c>
    </row>
    <row r="114" spans="2:10" x14ac:dyDescent="0.35">
      <c r="B114">
        <v>1.9</v>
      </c>
      <c r="C114" s="5">
        <v>1150</v>
      </c>
      <c r="D114">
        <v>0</v>
      </c>
      <c r="E114">
        <v>65</v>
      </c>
      <c r="F114">
        <v>85</v>
      </c>
      <c r="G114">
        <v>130</v>
      </c>
      <c r="H114">
        <v>195</v>
      </c>
      <c r="I114">
        <v>325</v>
      </c>
      <c r="J114">
        <v>545</v>
      </c>
    </row>
    <row r="115" spans="2:10" x14ac:dyDescent="0.35">
      <c r="B115">
        <v>1.9</v>
      </c>
      <c r="C115" s="5">
        <v>1200</v>
      </c>
      <c r="D115">
        <v>0</v>
      </c>
      <c r="E115">
        <v>40</v>
      </c>
      <c r="F115">
        <v>55</v>
      </c>
      <c r="G115">
        <v>80</v>
      </c>
      <c r="H115">
        <v>125</v>
      </c>
      <c r="I115">
        <v>205</v>
      </c>
      <c r="J115">
        <v>345</v>
      </c>
    </row>
    <row r="116" spans="2:10" x14ac:dyDescent="0.35">
      <c r="B116" s="9">
        <v>1.1000000000000001</v>
      </c>
      <c r="C116" s="6">
        <v>-20</v>
      </c>
      <c r="D116" s="6">
        <v>290</v>
      </c>
      <c r="E116" s="6">
        <v>750</v>
      </c>
      <c r="F116" s="7">
        <v>1000</v>
      </c>
      <c r="G116" s="7">
        <v>1500</v>
      </c>
      <c r="H116" s="7">
        <v>2250</v>
      </c>
      <c r="I116" s="7">
        <v>3750</v>
      </c>
      <c r="J116" s="7">
        <v>6250</v>
      </c>
    </row>
    <row r="117" spans="2:10" x14ac:dyDescent="0.35">
      <c r="B117" s="8">
        <v>1.1000000000000001</v>
      </c>
      <c r="C117" s="12">
        <v>100</v>
      </c>
      <c r="D117" s="12">
        <v>290</v>
      </c>
      <c r="E117" s="12">
        <v>750</v>
      </c>
      <c r="F117" s="5">
        <v>1000</v>
      </c>
      <c r="G117" s="5">
        <v>1500</v>
      </c>
      <c r="H117" s="5">
        <v>2250</v>
      </c>
      <c r="I117" s="5">
        <v>3750</v>
      </c>
      <c r="J117" s="5">
        <v>6250</v>
      </c>
    </row>
    <row r="118" spans="2:10" x14ac:dyDescent="0.35">
      <c r="B118" s="8">
        <v>1.1000000000000001</v>
      </c>
      <c r="C118">
        <v>200</v>
      </c>
      <c r="D118">
        <v>260</v>
      </c>
      <c r="E118">
        <v>750</v>
      </c>
      <c r="F118" s="5">
        <v>1000</v>
      </c>
      <c r="G118" s="5">
        <v>1500</v>
      </c>
      <c r="H118" s="5">
        <v>2250</v>
      </c>
      <c r="I118" s="5">
        <v>3750</v>
      </c>
      <c r="J118" s="5">
        <v>6250</v>
      </c>
    </row>
    <row r="119" spans="2:10" x14ac:dyDescent="0.35">
      <c r="B119" s="8">
        <v>1.1000000000000001</v>
      </c>
      <c r="C119">
        <v>300</v>
      </c>
      <c r="D119">
        <v>230</v>
      </c>
      <c r="E119">
        <v>730</v>
      </c>
      <c r="F119">
        <v>970</v>
      </c>
      <c r="G119" s="5">
        <v>1455</v>
      </c>
      <c r="H119" s="5">
        <v>2185</v>
      </c>
      <c r="I119" s="5">
        <v>3640</v>
      </c>
      <c r="J119" s="5">
        <v>6070</v>
      </c>
    </row>
    <row r="120" spans="2:10" x14ac:dyDescent="0.35">
      <c r="B120" s="8">
        <v>1.1000000000000001</v>
      </c>
      <c r="C120">
        <v>400</v>
      </c>
      <c r="D120">
        <v>200</v>
      </c>
      <c r="E120">
        <v>705</v>
      </c>
      <c r="F120">
        <v>940</v>
      </c>
      <c r="G120" s="5">
        <v>1410</v>
      </c>
      <c r="H120" s="5">
        <v>2115</v>
      </c>
      <c r="I120" s="5">
        <v>3530</v>
      </c>
      <c r="J120" s="5">
        <v>5880</v>
      </c>
    </row>
    <row r="121" spans="2:10" x14ac:dyDescent="0.35">
      <c r="B121" s="8">
        <v>1.1000000000000001</v>
      </c>
      <c r="C121">
        <v>500</v>
      </c>
      <c r="D121">
        <v>170</v>
      </c>
      <c r="E121">
        <v>665</v>
      </c>
      <c r="F121">
        <v>885</v>
      </c>
      <c r="G121" s="5">
        <v>1330</v>
      </c>
      <c r="H121" s="5">
        <v>1995</v>
      </c>
      <c r="I121" s="5">
        <v>3325</v>
      </c>
      <c r="J121" s="5">
        <v>5540</v>
      </c>
    </row>
    <row r="122" spans="2:10" x14ac:dyDescent="0.35">
      <c r="B122" s="8">
        <v>1.1000000000000001</v>
      </c>
      <c r="C122">
        <v>600</v>
      </c>
      <c r="D122">
        <v>140</v>
      </c>
      <c r="E122">
        <v>605</v>
      </c>
      <c r="F122">
        <v>805</v>
      </c>
      <c r="G122" s="5">
        <v>1210</v>
      </c>
      <c r="H122" s="5">
        <v>1815</v>
      </c>
      <c r="I122" s="5">
        <v>3025</v>
      </c>
      <c r="J122" s="5">
        <v>5040</v>
      </c>
    </row>
    <row r="123" spans="2:10" x14ac:dyDescent="0.35">
      <c r="B123" s="8">
        <v>1.1000000000000001</v>
      </c>
      <c r="C123">
        <v>650</v>
      </c>
      <c r="D123">
        <v>125</v>
      </c>
      <c r="E123">
        <v>590</v>
      </c>
      <c r="F123">
        <v>785</v>
      </c>
      <c r="G123" s="5">
        <v>1175</v>
      </c>
      <c r="H123" s="5">
        <v>1765</v>
      </c>
      <c r="I123" s="5">
        <v>2940</v>
      </c>
      <c r="J123" s="5">
        <v>4905</v>
      </c>
    </row>
    <row r="124" spans="2:10" x14ac:dyDescent="0.35">
      <c r="B124" s="8">
        <v>1.1000000000000001</v>
      </c>
      <c r="C124">
        <v>700</v>
      </c>
      <c r="D124">
        <v>110</v>
      </c>
      <c r="E124">
        <v>570</v>
      </c>
      <c r="F124">
        <v>755</v>
      </c>
      <c r="G124" s="5">
        <v>1135</v>
      </c>
      <c r="H124" s="5">
        <v>1705</v>
      </c>
      <c r="I124" s="5">
        <v>2840</v>
      </c>
      <c r="J124" s="5">
        <v>4730</v>
      </c>
    </row>
    <row r="125" spans="2:10" x14ac:dyDescent="0.35">
      <c r="B125" s="8">
        <v>1.1000000000000001</v>
      </c>
      <c r="C125">
        <v>750</v>
      </c>
      <c r="D125">
        <v>95</v>
      </c>
      <c r="E125">
        <v>530</v>
      </c>
      <c r="F125">
        <v>710</v>
      </c>
      <c r="G125" s="5">
        <v>1065</v>
      </c>
      <c r="H125" s="5">
        <v>1595</v>
      </c>
      <c r="I125" s="5">
        <v>2660</v>
      </c>
      <c r="J125" s="5">
        <v>4430</v>
      </c>
    </row>
    <row r="126" spans="2:10" x14ac:dyDescent="0.35">
      <c r="B126" s="8">
        <v>1.1000000000000001</v>
      </c>
      <c r="C126">
        <v>800</v>
      </c>
      <c r="D126">
        <v>80</v>
      </c>
      <c r="E126">
        <v>510</v>
      </c>
      <c r="F126">
        <v>675</v>
      </c>
      <c r="G126" s="5">
        <v>1015</v>
      </c>
      <c r="H126" s="5">
        <v>1525</v>
      </c>
      <c r="I126" s="5">
        <v>2540</v>
      </c>
      <c r="J126" s="5">
        <v>4230</v>
      </c>
    </row>
    <row r="127" spans="2:10" x14ac:dyDescent="0.35">
      <c r="B127" s="8">
        <v>1.1000000000000001</v>
      </c>
      <c r="C127">
        <v>850</v>
      </c>
      <c r="D127">
        <v>65</v>
      </c>
      <c r="E127">
        <v>485</v>
      </c>
      <c r="F127">
        <v>650</v>
      </c>
      <c r="G127">
        <v>975</v>
      </c>
      <c r="H127" s="5">
        <v>1460</v>
      </c>
      <c r="I127" s="5">
        <v>2435</v>
      </c>
      <c r="J127" s="5">
        <v>4060</v>
      </c>
    </row>
    <row r="128" spans="2:10" x14ac:dyDescent="0.35">
      <c r="B128" s="8">
        <v>1.1000000000000001</v>
      </c>
      <c r="C128">
        <v>900</v>
      </c>
      <c r="D128">
        <v>50</v>
      </c>
      <c r="E128">
        <v>450</v>
      </c>
      <c r="F128">
        <v>600</v>
      </c>
      <c r="G128">
        <v>900</v>
      </c>
      <c r="H128" s="5">
        <v>1350</v>
      </c>
      <c r="I128" s="5">
        <v>2245</v>
      </c>
      <c r="J128" s="5">
        <v>3745</v>
      </c>
    </row>
    <row r="129" spans="2:10" x14ac:dyDescent="0.35">
      <c r="B129" s="8">
        <v>1.1000000000000001</v>
      </c>
      <c r="C129">
        <v>950</v>
      </c>
      <c r="D129">
        <v>35</v>
      </c>
      <c r="E129">
        <v>385</v>
      </c>
      <c r="F129">
        <v>515</v>
      </c>
      <c r="G129">
        <v>775</v>
      </c>
      <c r="H129" s="5">
        <v>1160</v>
      </c>
      <c r="I129" s="5">
        <v>1930</v>
      </c>
      <c r="J129" s="5">
        <v>3220</v>
      </c>
    </row>
    <row r="130" spans="2:10" x14ac:dyDescent="0.35">
      <c r="B130" s="8">
        <v>1.1000000000000001</v>
      </c>
      <c r="C130" s="5">
        <v>1000</v>
      </c>
      <c r="D130">
        <v>20</v>
      </c>
      <c r="E130">
        <v>265</v>
      </c>
      <c r="F130">
        <v>355</v>
      </c>
      <c r="G130">
        <v>535</v>
      </c>
      <c r="H130">
        <v>800</v>
      </c>
      <c r="I130" s="5">
        <v>1335</v>
      </c>
      <c r="J130" s="5">
        <v>2230</v>
      </c>
    </row>
    <row r="131" spans="2:10" x14ac:dyDescent="0.35">
      <c r="B131" s="8">
        <v>1.1000000000000001</v>
      </c>
      <c r="C131" s="5">
        <v>1050</v>
      </c>
      <c r="D131">
        <v>0</v>
      </c>
      <c r="E131">
        <v>175</v>
      </c>
      <c r="F131">
        <v>235</v>
      </c>
      <c r="G131">
        <v>350</v>
      </c>
      <c r="H131">
        <v>525</v>
      </c>
      <c r="I131">
        <v>875</v>
      </c>
      <c r="J131" s="5">
        <v>1455</v>
      </c>
    </row>
    <row r="132" spans="2:10" x14ac:dyDescent="0.35">
      <c r="B132" s="8">
        <v>1.1000000000000001</v>
      </c>
      <c r="C132" s="5">
        <v>1100</v>
      </c>
      <c r="D132">
        <v>0</v>
      </c>
      <c r="E132">
        <v>110</v>
      </c>
      <c r="F132">
        <v>145</v>
      </c>
      <c r="G132">
        <v>220</v>
      </c>
      <c r="H132">
        <v>330</v>
      </c>
      <c r="I132">
        <v>550</v>
      </c>
      <c r="J132">
        <v>915</v>
      </c>
    </row>
    <row r="133" spans="2:10" x14ac:dyDescent="0.35">
      <c r="B133" s="8">
        <v>1.1000000000000001</v>
      </c>
      <c r="C133" s="5">
        <v>1150</v>
      </c>
      <c r="D133">
        <v>0</v>
      </c>
      <c r="E133">
        <v>70</v>
      </c>
      <c r="F133">
        <v>90</v>
      </c>
      <c r="G133">
        <v>135</v>
      </c>
      <c r="H133">
        <v>205</v>
      </c>
      <c r="I133">
        <v>345</v>
      </c>
      <c r="J133">
        <v>570</v>
      </c>
    </row>
    <row r="134" spans="2:10" x14ac:dyDescent="0.35">
      <c r="B134" s="8">
        <v>1.1000000000000001</v>
      </c>
      <c r="C134" s="5">
        <v>1200</v>
      </c>
      <c r="D134">
        <v>0</v>
      </c>
      <c r="E134">
        <v>40</v>
      </c>
      <c r="F134">
        <v>55</v>
      </c>
      <c r="G134">
        <v>80</v>
      </c>
      <c r="H134">
        <v>125</v>
      </c>
      <c r="I134">
        <v>205</v>
      </c>
      <c r="J134">
        <v>345</v>
      </c>
    </row>
    <row r="135" spans="2:10" x14ac:dyDescent="0.35">
      <c r="B135" s="9">
        <v>1.1100000000000001</v>
      </c>
      <c r="C135" s="6">
        <v>-20</v>
      </c>
      <c r="D135" s="6">
        <v>290</v>
      </c>
      <c r="E135" s="6">
        <v>750</v>
      </c>
      <c r="F135" s="7">
        <v>1000</v>
      </c>
      <c r="G135" s="7">
        <v>1500</v>
      </c>
      <c r="H135" s="7">
        <v>2250</v>
      </c>
      <c r="I135" s="7">
        <v>3750</v>
      </c>
      <c r="J135" s="7">
        <v>6250</v>
      </c>
    </row>
    <row r="136" spans="2:10" x14ac:dyDescent="0.35">
      <c r="B136">
        <v>1.1100000000000001</v>
      </c>
      <c r="C136">
        <v>100</v>
      </c>
      <c r="D136">
        <v>290</v>
      </c>
      <c r="E136">
        <v>750</v>
      </c>
      <c r="F136" s="5">
        <v>1000</v>
      </c>
      <c r="G136" s="5">
        <v>1500</v>
      </c>
      <c r="H136" s="5">
        <v>2250</v>
      </c>
      <c r="I136" s="5">
        <v>3750</v>
      </c>
      <c r="J136" s="5">
        <v>6250</v>
      </c>
    </row>
    <row r="137" spans="2:10" x14ac:dyDescent="0.35">
      <c r="B137" s="8">
        <v>1.1100000000000001</v>
      </c>
      <c r="C137">
        <v>200</v>
      </c>
      <c r="D137">
        <v>260</v>
      </c>
      <c r="E137">
        <v>750</v>
      </c>
      <c r="F137" s="5">
        <v>1000</v>
      </c>
      <c r="G137" s="5">
        <v>1500</v>
      </c>
      <c r="H137" s="5">
        <v>2250</v>
      </c>
      <c r="I137" s="5">
        <v>3750</v>
      </c>
      <c r="J137" s="5">
        <v>6250</v>
      </c>
    </row>
    <row r="138" spans="2:10" x14ac:dyDescent="0.35">
      <c r="B138" s="8">
        <v>1.1100000000000001</v>
      </c>
      <c r="C138">
        <v>300</v>
      </c>
      <c r="D138">
        <v>230</v>
      </c>
      <c r="E138">
        <v>730</v>
      </c>
      <c r="F138">
        <v>970</v>
      </c>
      <c r="G138" s="5">
        <v>1455</v>
      </c>
      <c r="H138" s="5">
        <v>2185</v>
      </c>
      <c r="I138" s="5">
        <v>3640</v>
      </c>
      <c r="J138" s="5">
        <v>6070</v>
      </c>
    </row>
    <row r="139" spans="2:10" x14ac:dyDescent="0.35">
      <c r="B139" s="8">
        <v>1.1100000000000001</v>
      </c>
      <c r="C139">
        <v>400</v>
      </c>
      <c r="D139">
        <v>200</v>
      </c>
      <c r="E139">
        <v>705</v>
      </c>
      <c r="F139">
        <v>940</v>
      </c>
      <c r="G139" s="5">
        <v>1410</v>
      </c>
      <c r="H139" s="5">
        <v>2115</v>
      </c>
      <c r="I139" s="5">
        <v>3530</v>
      </c>
      <c r="J139" s="5">
        <v>5880</v>
      </c>
    </row>
    <row r="140" spans="2:10" x14ac:dyDescent="0.35">
      <c r="B140" s="8">
        <v>1.1100000000000001</v>
      </c>
      <c r="C140">
        <v>500</v>
      </c>
      <c r="D140">
        <v>170</v>
      </c>
      <c r="E140">
        <v>665</v>
      </c>
      <c r="F140">
        <v>885</v>
      </c>
      <c r="G140" s="5">
        <v>1330</v>
      </c>
      <c r="H140" s="5">
        <v>1995</v>
      </c>
      <c r="I140" s="5">
        <v>3325</v>
      </c>
      <c r="J140" s="5">
        <v>5540</v>
      </c>
    </row>
    <row r="141" spans="2:10" x14ac:dyDescent="0.35">
      <c r="B141" s="8">
        <v>1.1100000000000001</v>
      </c>
      <c r="C141">
        <v>600</v>
      </c>
      <c r="D141">
        <v>140</v>
      </c>
      <c r="E141">
        <v>605</v>
      </c>
      <c r="F141">
        <v>805</v>
      </c>
      <c r="G141" s="5">
        <v>1210</v>
      </c>
      <c r="H141" s="5">
        <v>1815</v>
      </c>
      <c r="I141" s="5">
        <v>3025</v>
      </c>
      <c r="J141" s="5">
        <v>5040</v>
      </c>
    </row>
    <row r="142" spans="2:10" x14ac:dyDescent="0.35">
      <c r="B142" s="8">
        <v>1.1100000000000001</v>
      </c>
      <c r="C142">
        <v>650</v>
      </c>
      <c r="D142">
        <v>125</v>
      </c>
      <c r="E142">
        <v>590</v>
      </c>
      <c r="F142">
        <v>785</v>
      </c>
      <c r="G142" s="5">
        <v>1175</v>
      </c>
      <c r="H142" s="5">
        <v>1765</v>
      </c>
      <c r="I142" s="5">
        <v>2940</v>
      </c>
      <c r="J142" s="5">
        <v>4905</v>
      </c>
    </row>
    <row r="143" spans="2:10" x14ac:dyDescent="0.35">
      <c r="B143" s="8">
        <v>1.1100000000000001</v>
      </c>
      <c r="C143">
        <v>700</v>
      </c>
      <c r="D143">
        <v>110</v>
      </c>
      <c r="E143">
        <v>570</v>
      </c>
      <c r="F143">
        <v>755</v>
      </c>
      <c r="G143" s="5">
        <v>1135</v>
      </c>
      <c r="H143" s="5">
        <v>1705</v>
      </c>
      <c r="I143" s="5">
        <v>2840</v>
      </c>
      <c r="J143" s="5">
        <v>4730</v>
      </c>
    </row>
    <row r="144" spans="2:10" x14ac:dyDescent="0.35">
      <c r="B144" s="8">
        <v>1.1100000000000001</v>
      </c>
      <c r="C144">
        <v>750</v>
      </c>
      <c r="D144">
        <v>95</v>
      </c>
      <c r="E144">
        <v>530</v>
      </c>
      <c r="F144">
        <v>710</v>
      </c>
      <c r="G144" s="5">
        <v>1065</v>
      </c>
      <c r="H144" s="5">
        <v>1595</v>
      </c>
      <c r="I144" s="5">
        <v>2660</v>
      </c>
      <c r="J144" s="5">
        <v>4430</v>
      </c>
    </row>
    <row r="145" spans="2:10" x14ac:dyDescent="0.35">
      <c r="B145" s="8">
        <v>1.1100000000000001</v>
      </c>
      <c r="C145">
        <v>800</v>
      </c>
      <c r="D145">
        <v>80</v>
      </c>
      <c r="E145">
        <v>510</v>
      </c>
      <c r="F145">
        <v>675</v>
      </c>
      <c r="G145" s="5">
        <v>1015</v>
      </c>
      <c r="H145" s="5">
        <v>1525</v>
      </c>
      <c r="I145" s="5">
        <v>2540</v>
      </c>
      <c r="J145" s="5">
        <v>4230</v>
      </c>
    </row>
    <row r="146" spans="2:10" x14ac:dyDescent="0.35">
      <c r="B146" s="8">
        <v>1.1100000000000001</v>
      </c>
      <c r="C146">
        <v>850</v>
      </c>
      <c r="D146">
        <v>65</v>
      </c>
      <c r="E146">
        <v>485</v>
      </c>
      <c r="F146">
        <v>650</v>
      </c>
      <c r="G146">
        <v>975</v>
      </c>
      <c r="H146" s="5">
        <v>1460</v>
      </c>
      <c r="I146" s="5">
        <v>2435</v>
      </c>
      <c r="J146" s="5">
        <v>4060</v>
      </c>
    </row>
    <row r="147" spans="2:10" x14ac:dyDescent="0.35">
      <c r="B147" s="8">
        <v>1.1100000000000001</v>
      </c>
      <c r="C147">
        <v>900</v>
      </c>
      <c r="D147">
        <v>50</v>
      </c>
      <c r="E147">
        <v>450</v>
      </c>
      <c r="F147">
        <v>600</v>
      </c>
      <c r="G147">
        <v>900</v>
      </c>
      <c r="H147" s="5">
        <v>1345</v>
      </c>
      <c r="I147" s="5">
        <v>2245</v>
      </c>
      <c r="J147" s="5">
        <v>3745</v>
      </c>
    </row>
    <row r="148" spans="2:10" x14ac:dyDescent="0.35">
      <c r="B148" s="8">
        <v>1.1100000000000001</v>
      </c>
      <c r="C148">
        <v>950</v>
      </c>
      <c r="D148">
        <v>35</v>
      </c>
      <c r="E148">
        <v>280</v>
      </c>
      <c r="F148">
        <v>375</v>
      </c>
      <c r="G148">
        <v>560</v>
      </c>
      <c r="H148">
        <v>845</v>
      </c>
      <c r="I148" s="5">
        <v>1405</v>
      </c>
      <c r="J148" s="5">
        <v>2345</v>
      </c>
    </row>
    <row r="149" spans="2:10" x14ac:dyDescent="0.35">
      <c r="B149" s="8">
        <v>1.1100000000000001</v>
      </c>
      <c r="C149" s="5">
        <v>1000</v>
      </c>
      <c r="D149">
        <v>20</v>
      </c>
      <c r="E149">
        <v>165</v>
      </c>
      <c r="F149">
        <v>220</v>
      </c>
      <c r="G149">
        <v>330</v>
      </c>
      <c r="H149">
        <v>495</v>
      </c>
      <c r="I149">
        <v>825</v>
      </c>
      <c r="J149" s="5">
        <v>1370</v>
      </c>
    </row>
    <row r="150" spans="2:10" x14ac:dyDescent="0.35">
      <c r="B150" s="8">
        <v>1.1100000000000001</v>
      </c>
      <c r="C150" s="5">
        <v>1050</v>
      </c>
      <c r="D150">
        <v>0</v>
      </c>
      <c r="E150">
        <v>165</v>
      </c>
      <c r="F150">
        <v>220</v>
      </c>
      <c r="G150">
        <v>330</v>
      </c>
      <c r="H150">
        <v>495</v>
      </c>
      <c r="I150">
        <v>825</v>
      </c>
      <c r="J150" s="5">
        <v>1370</v>
      </c>
    </row>
    <row r="151" spans="2:10" x14ac:dyDescent="0.35">
      <c r="B151" s="8">
        <v>1.1100000000000001</v>
      </c>
      <c r="C151" s="5">
        <v>1100</v>
      </c>
      <c r="D151">
        <v>0</v>
      </c>
      <c r="E151">
        <v>110</v>
      </c>
      <c r="F151">
        <v>145</v>
      </c>
      <c r="G151">
        <v>220</v>
      </c>
      <c r="H151">
        <v>330</v>
      </c>
      <c r="I151">
        <v>550</v>
      </c>
      <c r="J151">
        <v>915</v>
      </c>
    </row>
    <row r="152" spans="2:10" x14ac:dyDescent="0.35">
      <c r="B152" s="8">
        <v>1.1100000000000001</v>
      </c>
      <c r="C152" s="5">
        <v>1150</v>
      </c>
      <c r="D152">
        <v>0</v>
      </c>
      <c r="E152">
        <v>80</v>
      </c>
      <c r="F152">
        <v>110</v>
      </c>
      <c r="G152">
        <v>165</v>
      </c>
      <c r="H152">
        <v>245</v>
      </c>
      <c r="I152">
        <v>410</v>
      </c>
      <c r="J152">
        <v>685</v>
      </c>
    </row>
    <row r="153" spans="2:10" x14ac:dyDescent="0.35">
      <c r="B153" s="8">
        <v>1.1100000000000001</v>
      </c>
      <c r="C153" s="5">
        <v>1200</v>
      </c>
      <c r="D153">
        <v>0</v>
      </c>
      <c r="E153">
        <v>45</v>
      </c>
      <c r="F153">
        <v>60</v>
      </c>
      <c r="G153">
        <v>90</v>
      </c>
      <c r="H153">
        <v>135</v>
      </c>
      <c r="I153">
        <v>225</v>
      </c>
      <c r="J153">
        <v>370</v>
      </c>
    </row>
    <row r="154" spans="2:10" x14ac:dyDescent="0.35">
      <c r="B154" s="9">
        <v>1.1299999999999999</v>
      </c>
      <c r="C154" s="6">
        <v>-20</v>
      </c>
      <c r="D154" s="6">
        <v>290</v>
      </c>
      <c r="E154" s="6">
        <v>750</v>
      </c>
      <c r="F154" s="7">
        <v>1000</v>
      </c>
      <c r="G154" s="7">
        <v>1500</v>
      </c>
      <c r="H154" s="7">
        <v>2250</v>
      </c>
      <c r="I154" s="7">
        <v>3750</v>
      </c>
      <c r="J154" s="7">
        <v>6250</v>
      </c>
    </row>
    <row r="155" spans="2:10" x14ac:dyDescent="0.35">
      <c r="B155">
        <v>1.1299999999999999</v>
      </c>
      <c r="C155">
        <v>100</v>
      </c>
      <c r="D155">
        <v>290</v>
      </c>
      <c r="E155">
        <v>750</v>
      </c>
      <c r="F155" s="5">
        <v>1000</v>
      </c>
      <c r="G155" s="5">
        <v>1500</v>
      </c>
      <c r="H155" s="5">
        <v>2250</v>
      </c>
      <c r="I155" s="5">
        <v>3750</v>
      </c>
      <c r="J155" s="5">
        <v>6250</v>
      </c>
    </row>
    <row r="156" spans="2:10" x14ac:dyDescent="0.35">
      <c r="B156" s="8">
        <v>1.1299999999999999</v>
      </c>
      <c r="C156">
        <v>200</v>
      </c>
      <c r="D156">
        <v>260</v>
      </c>
      <c r="E156">
        <v>750</v>
      </c>
      <c r="F156" s="5">
        <v>1000</v>
      </c>
      <c r="G156" s="5">
        <v>1500</v>
      </c>
      <c r="H156" s="5">
        <v>2250</v>
      </c>
      <c r="I156" s="5">
        <v>3750</v>
      </c>
      <c r="J156" s="5">
        <v>6250</v>
      </c>
    </row>
    <row r="157" spans="2:10" x14ac:dyDescent="0.35">
      <c r="B157" s="8">
        <v>1.1299999999999999</v>
      </c>
      <c r="C157">
        <v>300</v>
      </c>
      <c r="D157">
        <v>230</v>
      </c>
      <c r="E157">
        <v>730</v>
      </c>
      <c r="F157">
        <v>970</v>
      </c>
      <c r="G157" s="5">
        <v>1455</v>
      </c>
      <c r="H157" s="5">
        <v>2185</v>
      </c>
      <c r="I157" s="5">
        <v>3640</v>
      </c>
      <c r="J157" s="5">
        <v>6070</v>
      </c>
    </row>
    <row r="158" spans="2:10" x14ac:dyDescent="0.35">
      <c r="B158" s="8">
        <v>1.1299999999999999</v>
      </c>
      <c r="C158">
        <v>400</v>
      </c>
      <c r="D158">
        <v>200</v>
      </c>
      <c r="E158">
        <v>705</v>
      </c>
      <c r="F158">
        <v>940</v>
      </c>
      <c r="G158" s="5">
        <v>1410</v>
      </c>
      <c r="H158" s="5">
        <v>2115</v>
      </c>
      <c r="I158" s="5">
        <v>3530</v>
      </c>
      <c r="J158" s="5">
        <v>5880</v>
      </c>
    </row>
    <row r="159" spans="2:10" x14ac:dyDescent="0.35">
      <c r="B159" s="8">
        <v>1.1299999999999999</v>
      </c>
      <c r="C159">
        <v>500</v>
      </c>
      <c r="D159">
        <v>170</v>
      </c>
      <c r="E159">
        <v>665</v>
      </c>
      <c r="F159">
        <v>885</v>
      </c>
      <c r="G159" s="5">
        <v>1330</v>
      </c>
      <c r="H159" s="5">
        <v>1995</v>
      </c>
      <c r="I159" s="5">
        <v>3325</v>
      </c>
      <c r="J159" s="5">
        <v>5540</v>
      </c>
    </row>
    <row r="160" spans="2:10" x14ac:dyDescent="0.35">
      <c r="B160" s="8">
        <v>1.1299999999999999</v>
      </c>
      <c r="C160">
        <v>600</v>
      </c>
      <c r="D160">
        <v>140</v>
      </c>
      <c r="E160">
        <v>605</v>
      </c>
      <c r="F160">
        <v>805</v>
      </c>
      <c r="G160" s="5">
        <v>1210</v>
      </c>
      <c r="H160" s="5">
        <v>1815</v>
      </c>
      <c r="I160" s="5">
        <v>3025</v>
      </c>
      <c r="J160" s="5">
        <v>5040</v>
      </c>
    </row>
    <row r="161" spans="2:10" x14ac:dyDescent="0.35">
      <c r="B161" s="8">
        <v>1.1299999999999999</v>
      </c>
      <c r="C161">
        <v>650</v>
      </c>
      <c r="D161">
        <v>125</v>
      </c>
      <c r="E161">
        <v>590</v>
      </c>
      <c r="F161">
        <v>785</v>
      </c>
      <c r="G161" s="5">
        <v>1175</v>
      </c>
      <c r="H161" s="5">
        <v>1765</v>
      </c>
      <c r="I161" s="5">
        <v>2940</v>
      </c>
      <c r="J161" s="5">
        <v>4905</v>
      </c>
    </row>
    <row r="162" spans="2:10" x14ac:dyDescent="0.35">
      <c r="B162" s="8">
        <v>1.1299999999999999</v>
      </c>
      <c r="C162">
        <v>700</v>
      </c>
      <c r="D162">
        <v>110</v>
      </c>
      <c r="E162">
        <v>570</v>
      </c>
      <c r="F162">
        <v>755</v>
      </c>
      <c r="G162" s="5">
        <v>1135</v>
      </c>
      <c r="H162" s="5">
        <v>1705</v>
      </c>
      <c r="I162" s="5">
        <v>2840</v>
      </c>
      <c r="J162" s="5">
        <v>4730</v>
      </c>
    </row>
    <row r="163" spans="2:10" x14ac:dyDescent="0.35">
      <c r="B163" s="8">
        <v>1.1299999999999999</v>
      </c>
      <c r="C163">
        <v>750</v>
      </c>
      <c r="D163">
        <v>95</v>
      </c>
      <c r="E163">
        <v>530</v>
      </c>
      <c r="F163">
        <v>710</v>
      </c>
      <c r="G163" s="5">
        <v>1065</v>
      </c>
      <c r="H163" s="5">
        <v>1595</v>
      </c>
      <c r="I163" s="5">
        <v>2660</v>
      </c>
      <c r="J163" s="5">
        <v>4430</v>
      </c>
    </row>
    <row r="164" spans="2:10" x14ac:dyDescent="0.35">
      <c r="B164" s="8">
        <v>1.1299999999999999</v>
      </c>
      <c r="C164">
        <v>800</v>
      </c>
      <c r="D164">
        <v>80</v>
      </c>
      <c r="E164">
        <v>510</v>
      </c>
      <c r="F164">
        <v>675</v>
      </c>
      <c r="G164" s="5">
        <v>1015</v>
      </c>
      <c r="H164" s="5">
        <v>1525</v>
      </c>
      <c r="I164" s="5">
        <v>2540</v>
      </c>
      <c r="J164" s="5">
        <v>4230</v>
      </c>
    </row>
    <row r="165" spans="2:10" x14ac:dyDescent="0.35">
      <c r="B165" s="8">
        <v>1.1299999999999999</v>
      </c>
      <c r="C165">
        <v>850</v>
      </c>
      <c r="D165">
        <v>65</v>
      </c>
      <c r="E165">
        <v>485</v>
      </c>
      <c r="F165">
        <v>650</v>
      </c>
      <c r="G165">
        <v>975</v>
      </c>
      <c r="H165" s="5">
        <v>1460</v>
      </c>
      <c r="I165" s="5">
        <v>2435</v>
      </c>
      <c r="J165" s="5">
        <v>4060</v>
      </c>
    </row>
    <row r="166" spans="2:10" x14ac:dyDescent="0.35">
      <c r="B166" s="8">
        <v>1.1299999999999999</v>
      </c>
      <c r="C166">
        <v>900</v>
      </c>
      <c r="D166">
        <v>50</v>
      </c>
      <c r="E166">
        <v>375</v>
      </c>
      <c r="F166">
        <v>500</v>
      </c>
      <c r="G166">
        <v>745</v>
      </c>
      <c r="H166" s="5">
        <v>1120</v>
      </c>
      <c r="I166" s="5">
        <v>1870</v>
      </c>
      <c r="J166" s="5">
        <v>3115</v>
      </c>
    </row>
    <row r="167" spans="2:10" x14ac:dyDescent="0.35">
      <c r="B167" s="8">
        <v>1.1299999999999999</v>
      </c>
      <c r="C167">
        <v>950</v>
      </c>
      <c r="D167">
        <v>35</v>
      </c>
      <c r="E167">
        <v>275</v>
      </c>
      <c r="F167">
        <v>365</v>
      </c>
      <c r="G167">
        <v>550</v>
      </c>
      <c r="H167">
        <v>825</v>
      </c>
      <c r="I167" s="5">
        <v>1370</v>
      </c>
      <c r="J167" s="5">
        <v>2285</v>
      </c>
    </row>
    <row r="168" spans="2:10" x14ac:dyDescent="0.35">
      <c r="B168" s="8">
        <v>1.1299999999999999</v>
      </c>
      <c r="C168" s="5">
        <v>1000</v>
      </c>
      <c r="D168">
        <v>20</v>
      </c>
      <c r="E168">
        <v>200</v>
      </c>
      <c r="F168">
        <v>265</v>
      </c>
      <c r="G168">
        <v>400</v>
      </c>
      <c r="H168">
        <v>595</v>
      </c>
      <c r="I168">
        <v>995</v>
      </c>
      <c r="J168" s="5">
        <v>1655</v>
      </c>
    </row>
    <row r="169" spans="2:10" x14ac:dyDescent="0.35">
      <c r="B169" s="8">
        <v>1.1299999999999999</v>
      </c>
      <c r="C169" s="5">
        <v>1050</v>
      </c>
      <c r="D169">
        <v>0</v>
      </c>
      <c r="E169">
        <v>145</v>
      </c>
      <c r="F169">
        <v>190</v>
      </c>
      <c r="G169">
        <v>290</v>
      </c>
      <c r="H169">
        <v>430</v>
      </c>
      <c r="I169">
        <v>720</v>
      </c>
      <c r="J169" s="5">
        <v>1200</v>
      </c>
    </row>
    <row r="170" spans="2:10" x14ac:dyDescent="0.35">
      <c r="B170" s="8">
        <v>1.1299999999999999</v>
      </c>
      <c r="C170" s="5">
        <v>1100</v>
      </c>
      <c r="D170">
        <v>0</v>
      </c>
      <c r="E170">
        <v>100</v>
      </c>
      <c r="F170">
        <v>135</v>
      </c>
      <c r="G170">
        <v>200</v>
      </c>
      <c r="H170">
        <v>300</v>
      </c>
      <c r="I170">
        <v>495</v>
      </c>
      <c r="J170">
        <v>830</v>
      </c>
    </row>
    <row r="171" spans="2:10" x14ac:dyDescent="0.35">
      <c r="B171" s="8">
        <v>1.1299999999999999</v>
      </c>
      <c r="C171" s="5">
        <v>1150</v>
      </c>
      <c r="D171">
        <v>0</v>
      </c>
      <c r="E171">
        <v>60</v>
      </c>
      <c r="F171">
        <v>80</v>
      </c>
      <c r="G171">
        <v>125</v>
      </c>
      <c r="H171">
        <v>185</v>
      </c>
      <c r="I171">
        <v>310</v>
      </c>
      <c r="J171">
        <v>515</v>
      </c>
    </row>
    <row r="172" spans="2:10" x14ac:dyDescent="0.35">
      <c r="B172" s="8">
        <v>1.1299999999999999</v>
      </c>
      <c r="C172" s="5">
        <v>1200</v>
      </c>
      <c r="D172">
        <v>0</v>
      </c>
      <c r="E172">
        <v>35</v>
      </c>
      <c r="F172">
        <v>45</v>
      </c>
      <c r="G172">
        <v>70</v>
      </c>
      <c r="H172">
        <v>105</v>
      </c>
      <c r="I172">
        <v>170</v>
      </c>
      <c r="J172">
        <v>285</v>
      </c>
    </row>
    <row r="173" spans="2:10" x14ac:dyDescent="0.35">
      <c r="B173" s="9">
        <v>1.1399999999999999</v>
      </c>
      <c r="C173" s="6">
        <v>-20</v>
      </c>
      <c r="D173" s="6">
        <v>290</v>
      </c>
      <c r="E173" s="6">
        <v>750</v>
      </c>
      <c r="F173" s="7">
        <v>1000</v>
      </c>
      <c r="G173" s="7">
        <v>1500</v>
      </c>
      <c r="H173" s="7">
        <v>2250</v>
      </c>
      <c r="I173" s="7">
        <v>3750</v>
      </c>
      <c r="J173" s="7">
        <v>6250</v>
      </c>
    </row>
    <row r="174" spans="2:10" x14ac:dyDescent="0.35">
      <c r="B174">
        <v>1.1399999999999999</v>
      </c>
      <c r="C174">
        <v>100</v>
      </c>
      <c r="D174">
        <v>290</v>
      </c>
      <c r="E174">
        <v>750</v>
      </c>
      <c r="F174" s="5">
        <v>1000</v>
      </c>
      <c r="G174" s="5">
        <v>1500</v>
      </c>
      <c r="H174" s="5">
        <v>2250</v>
      </c>
      <c r="I174" s="5">
        <v>3750</v>
      </c>
      <c r="J174" s="5">
        <v>6250</v>
      </c>
    </row>
    <row r="175" spans="2:10" x14ac:dyDescent="0.35">
      <c r="B175">
        <v>1.1399999999999999</v>
      </c>
      <c r="C175">
        <v>200</v>
      </c>
      <c r="D175">
        <v>260</v>
      </c>
      <c r="E175">
        <v>750</v>
      </c>
      <c r="F175" s="5">
        <v>1000</v>
      </c>
      <c r="G175" s="5">
        <v>1500</v>
      </c>
      <c r="H175" s="5">
        <v>2250</v>
      </c>
      <c r="I175" s="5">
        <v>3750</v>
      </c>
      <c r="J175" s="5">
        <v>6250</v>
      </c>
    </row>
    <row r="176" spans="2:10" x14ac:dyDescent="0.35">
      <c r="B176">
        <v>1.1399999999999999</v>
      </c>
      <c r="C176">
        <v>300</v>
      </c>
      <c r="D176">
        <v>230</v>
      </c>
      <c r="E176">
        <v>730</v>
      </c>
      <c r="F176">
        <v>970</v>
      </c>
      <c r="G176" s="5">
        <v>1455</v>
      </c>
      <c r="H176" s="5">
        <v>2185</v>
      </c>
      <c r="I176" s="5">
        <v>3640</v>
      </c>
      <c r="J176" s="5">
        <v>6070</v>
      </c>
    </row>
    <row r="177" spans="2:10" x14ac:dyDescent="0.35">
      <c r="B177">
        <v>1.1399999999999999</v>
      </c>
      <c r="C177">
        <v>400</v>
      </c>
      <c r="D177">
        <v>200</v>
      </c>
      <c r="E177">
        <v>705</v>
      </c>
      <c r="F177">
        <v>940</v>
      </c>
      <c r="G177" s="5">
        <v>1410</v>
      </c>
      <c r="H177" s="5">
        <v>2115</v>
      </c>
      <c r="I177" s="5">
        <v>3530</v>
      </c>
      <c r="J177" s="5">
        <v>5880</v>
      </c>
    </row>
    <row r="178" spans="2:10" x14ac:dyDescent="0.35">
      <c r="B178">
        <v>1.1399999999999999</v>
      </c>
      <c r="C178">
        <v>500</v>
      </c>
      <c r="D178">
        <v>170</v>
      </c>
      <c r="E178">
        <v>665</v>
      </c>
      <c r="F178">
        <v>885</v>
      </c>
      <c r="G178" s="5">
        <v>1330</v>
      </c>
      <c r="H178" s="5">
        <v>1995</v>
      </c>
      <c r="I178" s="5">
        <v>3325</v>
      </c>
      <c r="J178" s="5">
        <v>5540</v>
      </c>
    </row>
    <row r="179" spans="2:10" x14ac:dyDescent="0.35">
      <c r="B179">
        <v>1.1399999999999999</v>
      </c>
      <c r="C179">
        <v>600</v>
      </c>
      <c r="D179">
        <v>140</v>
      </c>
      <c r="E179">
        <v>605</v>
      </c>
      <c r="F179">
        <v>805</v>
      </c>
      <c r="G179" s="5">
        <v>1210</v>
      </c>
      <c r="H179" s="5">
        <v>1815</v>
      </c>
      <c r="I179" s="5">
        <v>3025</v>
      </c>
      <c r="J179" s="5">
        <v>5040</v>
      </c>
    </row>
    <row r="180" spans="2:10" x14ac:dyDescent="0.35">
      <c r="B180">
        <v>1.1399999999999999</v>
      </c>
      <c r="C180">
        <v>650</v>
      </c>
      <c r="D180">
        <v>125</v>
      </c>
      <c r="E180">
        <v>590</v>
      </c>
      <c r="F180">
        <v>785</v>
      </c>
      <c r="G180" s="5">
        <v>1175</v>
      </c>
      <c r="H180" s="5">
        <v>1765</v>
      </c>
      <c r="I180" s="5">
        <v>2940</v>
      </c>
      <c r="J180" s="5">
        <v>4905</v>
      </c>
    </row>
    <row r="181" spans="2:10" x14ac:dyDescent="0.35">
      <c r="B181">
        <v>1.1399999999999999</v>
      </c>
      <c r="C181">
        <v>700</v>
      </c>
      <c r="D181">
        <v>110</v>
      </c>
      <c r="E181">
        <v>570</v>
      </c>
      <c r="F181">
        <v>755</v>
      </c>
      <c r="G181" s="5">
        <v>1135</v>
      </c>
      <c r="H181" s="5">
        <v>1705</v>
      </c>
      <c r="I181" s="5">
        <v>2840</v>
      </c>
      <c r="J181" s="5">
        <v>4730</v>
      </c>
    </row>
    <row r="182" spans="2:10" x14ac:dyDescent="0.35">
      <c r="B182">
        <v>1.1399999999999999</v>
      </c>
      <c r="C182">
        <v>750</v>
      </c>
      <c r="D182">
        <v>95</v>
      </c>
      <c r="E182">
        <v>530</v>
      </c>
      <c r="F182">
        <v>710</v>
      </c>
      <c r="G182" s="5">
        <v>1065</v>
      </c>
      <c r="H182" s="5">
        <v>1595</v>
      </c>
      <c r="I182" s="5">
        <v>2660</v>
      </c>
      <c r="J182" s="5">
        <v>4430</v>
      </c>
    </row>
    <row r="183" spans="2:10" x14ac:dyDescent="0.35">
      <c r="B183">
        <v>1.1399999999999999</v>
      </c>
      <c r="C183">
        <v>800</v>
      </c>
      <c r="D183">
        <v>80</v>
      </c>
      <c r="E183">
        <v>510</v>
      </c>
      <c r="F183">
        <v>675</v>
      </c>
      <c r="G183" s="5">
        <v>1015</v>
      </c>
      <c r="H183" s="5">
        <v>1525</v>
      </c>
      <c r="I183" s="5">
        <v>2540</v>
      </c>
      <c r="J183" s="5">
        <v>4230</v>
      </c>
    </row>
    <row r="184" spans="2:10" x14ac:dyDescent="0.35">
      <c r="B184">
        <v>1.1399999999999999</v>
      </c>
      <c r="C184">
        <v>850</v>
      </c>
      <c r="D184">
        <v>65</v>
      </c>
      <c r="E184">
        <v>485</v>
      </c>
      <c r="F184">
        <v>650</v>
      </c>
      <c r="G184">
        <v>975</v>
      </c>
      <c r="H184" s="5">
        <v>1460</v>
      </c>
      <c r="I184" s="5">
        <v>2435</v>
      </c>
      <c r="J184" s="5">
        <v>4060</v>
      </c>
    </row>
    <row r="185" spans="2:10" x14ac:dyDescent="0.35">
      <c r="B185">
        <v>1.1399999999999999</v>
      </c>
      <c r="C185">
        <v>900</v>
      </c>
      <c r="D185">
        <v>50</v>
      </c>
      <c r="E185">
        <v>450</v>
      </c>
      <c r="F185">
        <v>600</v>
      </c>
      <c r="G185">
        <v>900</v>
      </c>
      <c r="H185" s="5">
        <v>1350</v>
      </c>
      <c r="I185" s="5">
        <v>2245</v>
      </c>
      <c r="J185" s="5">
        <v>3745</v>
      </c>
    </row>
    <row r="186" spans="2:10" x14ac:dyDescent="0.35">
      <c r="B186">
        <v>1.1399999999999999</v>
      </c>
      <c r="C186">
        <v>950</v>
      </c>
      <c r="D186">
        <v>35</v>
      </c>
      <c r="E186">
        <v>375</v>
      </c>
      <c r="F186">
        <v>505</v>
      </c>
      <c r="G186">
        <v>755</v>
      </c>
      <c r="H186" s="5">
        <v>1130</v>
      </c>
      <c r="I186" s="5">
        <v>1885</v>
      </c>
      <c r="J186" s="5">
        <v>3145</v>
      </c>
    </row>
    <row r="187" spans="2:10" x14ac:dyDescent="0.35">
      <c r="B187">
        <v>1.1399999999999999</v>
      </c>
      <c r="C187" s="5">
        <v>1000</v>
      </c>
      <c r="D187">
        <v>20</v>
      </c>
      <c r="E187">
        <v>255</v>
      </c>
      <c r="F187">
        <v>340</v>
      </c>
      <c r="G187">
        <v>505</v>
      </c>
      <c r="H187">
        <v>760</v>
      </c>
      <c r="I187" s="5">
        <v>1270</v>
      </c>
      <c r="J187" s="5">
        <v>2115</v>
      </c>
    </row>
    <row r="188" spans="2:10" x14ac:dyDescent="0.35">
      <c r="B188">
        <v>1.1399999999999999</v>
      </c>
      <c r="C188" s="5">
        <v>1050</v>
      </c>
      <c r="D188">
        <v>0</v>
      </c>
      <c r="E188">
        <v>170</v>
      </c>
      <c r="F188">
        <v>230</v>
      </c>
      <c r="G188">
        <v>345</v>
      </c>
      <c r="H188">
        <v>515</v>
      </c>
      <c r="I188">
        <v>855</v>
      </c>
      <c r="J188" s="5">
        <v>1430</v>
      </c>
    </row>
    <row r="189" spans="2:10" x14ac:dyDescent="0.35">
      <c r="B189">
        <v>1.1399999999999999</v>
      </c>
      <c r="C189" s="5">
        <v>1100</v>
      </c>
      <c r="D189">
        <v>0</v>
      </c>
      <c r="E189">
        <v>115</v>
      </c>
      <c r="F189">
        <v>150</v>
      </c>
      <c r="G189">
        <v>225</v>
      </c>
      <c r="H189">
        <v>340</v>
      </c>
      <c r="I189">
        <v>565</v>
      </c>
      <c r="J189">
        <v>945</v>
      </c>
    </row>
    <row r="190" spans="2:10" x14ac:dyDescent="0.35">
      <c r="B190">
        <v>1.1399999999999999</v>
      </c>
      <c r="C190" s="5">
        <v>1150</v>
      </c>
      <c r="D190">
        <v>0</v>
      </c>
      <c r="E190">
        <v>75</v>
      </c>
      <c r="F190">
        <v>100</v>
      </c>
      <c r="G190">
        <v>150</v>
      </c>
      <c r="H190">
        <v>225</v>
      </c>
      <c r="I190">
        <v>375</v>
      </c>
      <c r="J190">
        <v>630</v>
      </c>
    </row>
    <row r="191" spans="2:10" x14ac:dyDescent="0.35">
      <c r="B191">
        <v>1.1399999999999999</v>
      </c>
      <c r="C191" s="5">
        <v>1200</v>
      </c>
      <c r="D191">
        <v>0</v>
      </c>
      <c r="E191">
        <v>50</v>
      </c>
      <c r="F191">
        <v>70</v>
      </c>
      <c r="G191">
        <v>105</v>
      </c>
      <c r="H191">
        <v>155</v>
      </c>
      <c r="I191">
        <v>255</v>
      </c>
      <c r="J191">
        <v>430</v>
      </c>
    </row>
    <row r="192" spans="2:10" x14ac:dyDescent="0.35">
      <c r="B192" s="6">
        <v>1.1499999999999999</v>
      </c>
      <c r="C192" s="6">
        <v>-20</v>
      </c>
      <c r="D192" s="6">
        <v>290</v>
      </c>
      <c r="E192" s="6">
        <v>750</v>
      </c>
      <c r="F192" s="7">
        <v>1000</v>
      </c>
      <c r="G192" s="7">
        <v>1500</v>
      </c>
      <c r="H192" s="7">
        <v>2250</v>
      </c>
      <c r="I192" s="7">
        <v>3750</v>
      </c>
      <c r="J192" s="7">
        <v>6250</v>
      </c>
    </row>
    <row r="193" spans="2:10" x14ac:dyDescent="0.35">
      <c r="B193">
        <v>1.1499999999999999</v>
      </c>
      <c r="C193">
        <v>100</v>
      </c>
      <c r="D193">
        <v>290</v>
      </c>
      <c r="E193">
        <v>750</v>
      </c>
      <c r="F193" s="5">
        <v>1000</v>
      </c>
      <c r="G193" s="5">
        <v>1500</v>
      </c>
      <c r="H193" s="5">
        <v>2250</v>
      </c>
      <c r="I193" s="5">
        <v>3750</v>
      </c>
      <c r="J193" s="5">
        <v>6250</v>
      </c>
    </row>
    <row r="194" spans="2:10" x14ac:dyDescent="0.35">
      <c r="B194">
        <v>1.1499999999999999</v>
      </c>
      <c r="C194">
        <v>200</v>
      </c>
      <c r="D194">
        <v>260</v>
      </c>
      <c r="E194">
        <v>750</v>
      </c>
      <c r="F194" s="5">
        <v>1000</v>
      </c>
      <c r="G194" s="5">
        <v>1500</v>
      </c>
      <c r="H194" s="5">
        <v>2250</v>
      </c>
      <c r="I194" s="5">
        <v>3750</v>
      </c>
      <c r="J194" s="5">
        <v>6250</v>
      </c>
    </row>
    <row r="195" spans="2:10" x14ac:dyDescent="0.35">
      <c r="B195">
        <v>1.1499999999999999</v>
      </c>
      <c r="C195">
        <v>300</v>
      </c>
      <c r="D195">
        <v>230</v>
      </c>
      <c r="E195">
        <v>730</v>
      </c>
      <c r="F195">
        <v>970</v>
      </c>
      <c r="G195" s="5">
        <v>1455</v>
      </c>
      <c r="H195" s="5">
        <v>2185</v>
      </c>
      <c r="I195" s="5">
        <v>3640</v>
      </c>
      <c r="J195" s="5">
        <v>6070</v>
      </c>
    </row>
    <row r="196" spans="2:10" x14ac:dyDescent="0.35">
      <c r="B196">
        <v>1.1499999999999999</v>
      </c>
      <c r="C196">
        <v>400</v>
      </c>
      <c r="D196">
        <v>200</v>
      </c>
      <c r="E196">
        <v>705</v>
      </c>
      <c r="F196">
        <v>940</v>
      </c>
      <c r="G196" s="5">
        <v>1410</v>
      </c>
      <c r="H196" s="5">
        <v>2115</v>
      </c>
      <c r="I196" s="5">
        <v>3530</v>
      </c>
      <c r="J196" s="5">
        <v>5880</v>
      </c>
    </row>
    <row r="197" spans="2:10" x14ac:dyDescent="0.35">
      <c r="B197">
        <v>1.1499999999999999</v>
      </c>
      <c r="C197">
        <v>500</v>
      </c>
      <c r="D197">
        <v>170</v>
      </c>
      <c r="E197">
        <v>665</v>
      </c>
      <c r="F197">
        <v>885</v>
      </c>
      <c r="G197" s="5">
        <v>1330</v>
      </c>
      <c r="H197" s="5">
        <v>1995</v>
      </c>
      <c r="I197" s="5">
        <v>3325</v>
      </c>
      <c r="J197" s="5">
        <v>5540</v>
      </c>
    </row>
    <row r="198" spans="2:10" x14ac:dyDescent="0.35">
      <c r="B198">
        <v>1.1499999999999999</v>
      </c>
      <c r="C198">
        <v>600</v>
      </c>
      <c r="D198">
        <v>140</v>
      </c>
      <c r="E198">
        <v>605</v>
      </c>
      <c r="F198">
        <v>805</v>
      </c>
      <c r="G198" s="5">
        <v>1210</v>
      </c>
      <c r="H198" s="5">
        <v>1815</v>
      </c>
      <c r="I198" s="5">
        <v>3025</v>
      </c>
      <c r="J198" s="5">
        <v>5040</v>
      </c>
    </row>
    <row r="199" spans="2:10" x14ac:dyDescent="0.35">
      <c r="B199">
        <v>1.1499999999999999</v>
      </c>
      <c r="C199">
        <v>650</v>
      </c>
      <c r="D199">
        <v>125</v>
      </c>
      <c r="E199">
        <v>590</v>
      </c>
      <c r="F199">
        <v>785</v>
      </c>
      <c r="G199" s="5">
        <v>1175</v>
      </c>
      <c r="H199" s="5">
        <v>1765</v>
      </c>
      <c r="I199" s="5">
        <v>2940</v>
      </c>
      <c r="J199" s="5">
        <v>4905</v>
      </c>
    </row>
    <row r="200" spans="2:10" x14ac:dyDescent="0.35">
      <c r="B200">
        <v>1.1499999999999999</v>
      </c>
      <c r="C200">
        <v>700</v>
      </c>
      <c r="D200">
        <v>110</v>
      </c>
      <c r="E200">
        <v>570</v>
      </c>
      <c r="F200">
        <v>755</v>
      </c>
      <c r="G200" s="5">
        <v>1135</v>
      </c>
      <c r="H200" s="5">
        <v>1705</v>
      </c>
      <c r="I200" s="5">
        <v>2840</v>
      </c>
      <c r="J200" s="5">
        <v>4730</v>
      </c>
    </row>
    <row r="201" spans="2:10" x14ac:dyDescent="0.35">
      <c r="B201">
        <v>1.1499999999999999</v>
      </c>
      <c r="C201">
        <v>750</v>
      </c>
      <c r="D201">
        <v>95</v>
      </c>
      <c r="E201">
        <v>530</v>
      </c>
      <c r="F201">
        <v>710</v>
      </c>
      <c r="G201" s="5">
        <v>1065</v>
      </c>
      <c r="H201" s="5">
        <v>1595</v>
      </c>
      <c r="I201" s="5">
        <v>2660</v>
      </c>
      <c r="J201" s="5">
        <v>4430</v>
      </c>
    </row>
    <row r="202" spans="2:10" x14ac:dyDescent="0.35">
      <c r="B202">
        <v>1.1499999999999999</v>
      </c>
      <c r="C202">
        <v>800</v>
      </c>
      <c r="D202">
        <v>80</v>
      </c>
      <c r="E202">
        <v>510</v>
      </c>
      <c r="F202">
        <v>675</v>
      </c>
      <c r="G202" s="5">
        <v>1015</v>
      </c>
      <c r="H202" s="5">
        <v>1525</v>
      </c>
      <c r="I202" s="5">
        <v>2540</v>
      </c>
      <c r="J202" s="5">
        <v>4230</v>
      </c>
    </row>
    <row r="203" spans="2:10" x14ac:dyDescent="0.35">
      <c r="B203">
        <v>1.1499999999999999</v>
      </c>
      <c r="C203">
        <v>850</v>
      </c>
      <c r="D203">
        <v>65</v>
      </c>
      <c r="E203">
        <v>485</v>
      </c>
      <c r="F203">
        <v>650</v>
      </c>
      <c r="G203">
        <v>975</v>
      </c>
      <c r="H203" s="5">
        <v>1460</v>
      </c>
      <c r="I203" s="5">
        <v>2435</v>
      </c>
      <c r="J203" s="5">
        <v>4060</v>
      </c>
    </row>
    <row r="204" spans="2:10" x14ac:dyDescent="0.35">
      <c r="B204">
        <v>1.1499999999999999</v>
      </c>
      <c r="C204">
        <v>900</v>
      </c>
      <c r="D204">
        <v>50</v>
      </c>
      <c r="E204">
        <v>450</v>
      </c>
      <c r="F204">
        <v>600</v>
      </c>
      <c r="G204">
        <v>900</v>
      </c>
      <c r="H204" s="5">
        <v>1350</v>
      </c>
      <c r="I204" s="5">
        <v>2245</v>
      </c>
      <c r="J204" s="5">
        <v>3745</v>
      </c>
    </row>
    <row r="205" spans="2:10" x14ac:dyDescent="0.35">
      <c r="B205">
        <v>1.1499999999999999</v>
      </c>
      <c r="C205">
        <v>950</v>
      </c>
      <c r="D205">
        <v>35</v>
      </c>
      <c r="E205">
        <v>385</v>
      </c>
      <c r="F205">
        <v>515</v>
      </c>
      <c r="G205">
        <v>775</v>
      </c>
      <c r="H205" s="5">
        <v>1160</v>
      </c>
      <c r="I205" s="5">
        <v>1930</v>
      </c>
      <c r="J205" s="5">
        <v>3220</v>
      </c>
    </row>
    <row r="206" spans="2:10" x14ac:dyDescent="0.35">
      <c r="B206">
        <v>1.1499999999999999</v>
      </c>
      <c r="C206" s="5">
        <v>1000</v>
      </c>
      <c r="D206">
        <v>20</v>
      </c>
      <c r="E206">
        <v>365</v>
      </c>
      <c r="F206">
        <v>485</v>
      </c>
      <c r="G206">
        <v>725</v>
      </c>
      <c r="H206" s="5">
        <v>1090</v>
      </c>
      <c r="I206" s="5">
        <v>1820</v>
      </c>
      <c r="J206" s="5">
        <v>3030</v>
      </c>
    </row>
    <row r="207" spans="2:10" x14ac:dyDescent="0.35">
      <c r="B207">
        <v>1.1499999999999999</v>
      </c>
      <c r="C207" s="5">
        <v>1050</v>
      </c>
      <c r="D207">
        <v>0</v>
      </c>
      <c r="E207">
        <v>360</v>
      </c>
      <c r="F207">
        <v>480</v>
      </c>
      <c r="G207">
        <v>720</v>
      </c>
      <c r="H207" s="5">
        <v>1080</v>
      </c>
      <c r="I207" s="5">
        <v>1800</v>
      </c>
      <c r="J207" s="5">
        <v>3000</v>
      </c>
    </row>
    <row r="208" spans="2:10" x14ac:dyDescent="0.35">
      <c r="B208">
        <v>1.1499999999999999</v>
      </c>
      <c r="C208" s="5">
        <v>1100</v>
      </c>
      <c r="D208">
        <v>0</v>
      </c>
      <c r="E208">
        <v>300</v>
      </c>
      <c r="F208">
        <v>400</v>
      </c>
      <c r="G208">
        <v>605</v>
      </c>
      <c r="H208">
        <v>905</v>
      </c>
      <c r="I208" s="5">
        <v>1510</v>
      </c>
      <c r="J208" s="5">
        <v>2515</v>
      </c>
    </row>
    <row r="209" spans="2:10" x14ac:dyDescent="0.35">
      <c r="B209">
        <v>1.1499999999999999</v>
      </c>
      <c r="C209" s="5">
        <v>1150</v>
      </c>
      <c r="D209">
        <v>0</v>
      </c>
      <c r="E209">
        <v>225</v>
      </c>
      <c r="F209">
        <v>295</v>
      </c>
      <c r="G209">
        <v>445</v>
      </c>
      <c r="H209">
        <v>670</v>
      </c>
      <c r="I209" s="5">
        <v>1115</v>
      </c>
      <c r="J209" s="5">
        <v>1855</v>
      </c>
    </row>
    <row r="210" spans="2:10" x14ac:dyDescent="0.35">
      <c r="B210">
        <v>1.1499999999999999</v>
      </c>
      <c r="C210" s="5">
        <v>1200</v>
      </c>
      <c r="D210">
        <v>0</v>
      </c>
      <c r="E210">
        <v>145</v>
      </c>
      <c r="F210">
        <v>190</v>
      </c>
      <c r="G210">
        <v>290</v>
      </c>
      <c r="H210">
        <v>430</v>
      </c>
      <c r="I210">
        <v>720</v>
      </c>
      <c r="J210" s="5">
        <v>1200</v>
      </c>
    </row>
    <row r="211" spans="2:10" x14ac:dyDescent="0.35">
      <c r="B211" s="6">
        <v>1.17</v>
      </c>
      <c r="C211" s="6">
        <v>-20</v>
      </c>
      <c r="D211" s="6">
        <v>290</v>
      </c>
      <c r="E211" s="6">
        <v>750</v>
      </c>
      <c r="F211" s="7">
        <v>1000</v>
      </c>
      <c r="G211" s="7">
        <v>1500</v>
      </c>
      <c r="H211" s="7">
        <v>2250</v>
      </c>
      <c r="I211" s="7">
        <v>3750</v>
      </c>
      <c r="J211" s="7">
        <v>6250</v>
      </c>
    </row>
    <row r="212" spans="2:10" x14ac:dyDescent="0.35">
      <c r="B212">
        <v>1.17</v>
      </c>
      <c r="C212">
        <v>100</v>
      </c>
      <c r="D212">
        <v>290</v>
      </c>
      <c r="E212">
        <v>750</v>
      </c>
      <c r="F212" s="5">
        <v>1000</v>
      </c>
      <c r="G212" s="5">
        <v>1500</v>
      </c>
      <c r="H212" s="5">
        <v>2250</v>
      </c>
      <c r="I212" s="5">
        <v>3750</v>
      </c>
      <c r="J212" s="5">
        <v>6250</v>
      </c>
    </row>
    <row r="213" spans="2:10" x14ac:dyDescent="0.35">
      <c r="B213">
        <v>1.17</v>
      </c>
      <c r="C213">
        <v>200</v>
      </c>
      <c r="D213">
        <v>260</v>
      </c>
      <c r="E213">
        <v>735</v>
      </c>
      <c r="F213" s="5">
        <v>980</v>
      </c>
      <c r="G213" s="5">
        <v>1470</v>
      </c>
      <c r="H213" s="5">
        <v>2210</v>
      </c>
      <c r="I213" s="5">
        <v>3680</v>
      </c>
      <c r="J213" s="5">
        <v>6135</v>
      </c>
    </row>
    <row r="214" spans="2:10" x14ac:dyDescent="0.35">
      <c r="B214">
        <v>1.17</v>
      </c>
      <c r="C214">
        <v>300</v>
      </c>
      <c r="D214">
        <v>230</v>
      </c>
      <c r="E214">
        <v>700</v>
      </c>
      <c r="F214" s="5">
        <v>935</v>
      </c>
      <c r="G214" s="5">
        <v>1400</v>
      </c>
      <c r="H214" s="5">
        <v>2100</v>
      </c>
      <c r="I214" s="5">
        <v>3495</v>
      </c>
      <c r="J214" s="5">
        <v>5830</v>
      </c>
    </row>
    <row r="215" spans="2:10" x14ac:dyDescent="0.35">
      <c r="B215">
        <v>1.17</v>
      </c>
      <c r="C215">
        <v>400</v>
      </c>
      <c r="D215">
        <v>200</v>
      </c>
      <c r="E215">
        <v>670</v>
      </c>
      <c r="F215" s="5">
        <v>890</v>
      </c>
      <c r="G215" s="5">
        <v>1335</v>
      </c>
      <c r="H215" s="5">
        <v>2005</v>
      </c>
      <c r="I215" s="5">
        <v>3345</v>
      </c>
      <c r="J215" s="5">
        <v>5570</v>
      </c>
    </row>
    <row r="216" spans="2:10" x14ac:dyDescent="0.35">
      <c r="B216">
        <v>1.17</v>
      </c>
      <c r="C216">
        <v>500</v>
      </c>
      <c r="D216">
        <v>170</v>
      </c>
      <c r="E216">
        <v>645</v>
      </c>
      <c r="F216" s="5">
        <v>860</v>
      </c>
      <c r="G216" s="5">
        <v>1290</v>
      </c>
      <c r="H216" s="5">
        <v>1940</v>
      </c>
      <c r="I216" s="5">
        <v>3230</v>
      </c>
      <c r="J216" s="5">
        <v>5385</v>
      </c>
    </row>
    <row r="217" spans="2:10" x14ac:dyDescent="0.35">
      <c r="B217">
        <v>1.17</v>
      </c>
      <c r="C217">
        <v>600</v>
      </c>
      <c r="D217">
        <v>140</v>
      </c>
      <c r="E217">
        <v>605</v>
      </c>
      <c r="F217">
        <v>805</v>
      </c>
      <c r="G217" s="5">
        <v>1210</v>
      </c>
      <c r="H217" s="5">
        <v>1815</v>
      </c>
      <c r="I217" s="5">
        <v>3025</v>
      </c>
      <c r="J217" s="5">
        <v>5040</v>
      </c>
    </row>
    <row r="218" spans="2:10" x14ac:dyDescent="0.35">
      <c r="B218">
        <v>1.17</v>
      </c>
      <c r="C218">
        <v>650</v>
      </c>
      <c r="D218">
        <v>125</v>
      </c>
      <c r="E218">
        <v>590</v>
      </c>
      <c r="F218">
        <v>785</v>
      </c>
      <c r="G218" s="5">
        <v>1175</v>
      </c>
      <c r="H218" s="5">
        <v>1765</v>
      </c>
      <c r="I218" s="5">
        <v>2940</v>
      </c>
      <c r="J218" s="5">
        <v>4905</v>
      </c>
    </row>
    <row r="219" spans="2:10" x14ac:dyDescent="0.35">
      <c r="B219">
        <v>1.17</v>
      </c>
      <c r="C219">
        <v>700</v>
      </c>
      <c r="D219">
        <v>110</v>
      </c>
      <c r="E219">
        <v>570</v>
      </c>
      <c r="F219">
        <v>755</v>
      </c>
      <c r="G219" s="5">
        <v>1135</v>
      </c>
      <c r="H219" s="5">
        <v>1705</v>
      </c>
      <c r="I219" s="5">
        <v>2840</v>
      </c>
      <c r="J219" s="5">
        <v>4730</v>
      </c>
    </row>
    <row r="220" spans="2:10" x14ac:dyDescent="0.35">
      <c r="B220">
        <v>1.17</v>
      </c>
      <c r="C220">
        <v>750</v>
      </c>
      <c r="D220">
        <v>95</v>
      </c>
      <c r="E220">
        <v>530</v>
      </c>
      <c r="F220">
        <v>710</v>
      </c>
      <c r="G220" s="5">
        <v>1065</v>
      </c>
      <c r="H220" s="5">
        <v>1595</v>
      </c>
      <c r="I220" s="5">
        <v>2660</v>
      </c>
      <c r="J220" s="5">
        <v>4430</v>
      </c>
    </row>
    <row r="221" spans="2:10" x14ac:dyDescent="0.35">
      <c r="B221">
        <v>1.17</v>
      </c>
      <c r="C221">
        <v>800</v>
      </c>
      <c r="D221">
        <v>80</v>
      </c>
      <c r="E221">
        <v>510</v>
      </c>
      <c r="F221">
        <v>675</v>
      </c>
      <c r="G221" s="5">
        <v>1015</v>
      </c>
      <c r="H221" s="5">
        <v>1525</v>
      </c>
      <c r="I221" s="5">
        <v>2540</v>
      </c>
      <c r="J221" s="5">
        <v>4230</v>
      </c>
    </row>
    <row r="222" spans="2:10" x14ac:dyDescent="0.35">
      <c r="B222">
        <v>1.17</v>
      </c>
      <c r="C222">
        <v>850</v>
      </c>
      <c r="D222">
        <v>65</v>
      </c>
      <c r="E222">
        <v>485</v>
      </c>
      <c r="F222">
        <v>650</v>
      </c>
      <c r="G222">
        <v>975</v>
      </c>
      <c r="H222" s="5">
        <v>1460</v>
      </c>
      <c r="I222" s="5">
        <v>2435</v>
      </c>
      <c r="J222" s="5">
        <v>4060</v>
      </c>
    </row>
    <row r="223" spans="2:10" x14ac:dyDescent="0.35">
      <c r="B223">
        <v>1.17</v>
      </c>
      <c r="C223">
        <v>900</v>
      </c>
      <c r="D223">
        <v>50</v>
      </c>
      <c r="E223">
        <v>375</v>
      </c>
      <c r="F223">
        <v>500</v>
      </c>
      <c r="G223">
        <v>745</v>
      </c>
      <c r="H223" s="5">
        <v>1120</v>
      </c>
      <c r="I223" s="5">
        <v>1870</v>
      </c>
      <c r="J223" s="5">
        <v>3115</v>
      </c>
    </row>
    <row r="224" spans="2:10" x14ac:dyDescent="0.35">
      <c r="B224">
        <v>1.17</v>
      </c>
      <c r="C224">
        <v>950</v>
      </c>
      <c r="D224">
        <v>35</v>
      </c>
      <c r="E224">
        <v>275</v>
      </c>
      <c r="F224">
        <v>365</v>
      </c>
      <c r="G224">
        <v>550</v>
      </c>
      <c r="H224">
        <v>825</v>
      </c>
      <c r="I224" s="5">
        <v>1370</v>
      </c>
      <c r="J224" s="5">
        <v>2285</v>
      </c>
    </row>
    <row r="225" spans="2:10" x14ac:dyDescent="0.35">
      <c r="B225">
        <v>1.17</v>
      </c>
      <c r="C225" s="5">
        <v>1000</v>
      </c>
      <c r="D225">
        <v>20</v>
      </c>
      <c r="E225">
        <v>200</v>
      </c>
      <c r="F225">
        <v>265</v>
      </c>
      <c r="G225">
        <v>400</v>
      </c>
      <c r="H225">
        <v>595</v>
      </c>
      <c r="I225">
        <v>995</v>
      </c>
      <c r="J225" s="5">
        <v>1655</v>
      </c>
    </row>
    <row r="226" spans="2:10" x14ac:dyDescent="0.35">
      <c r="B226">
        <v>1.17</v>
      </c>
      <c r="C226" s="5">
        <v>1050</v>
      </c>
      <c r="D226">
        <v>0</v>
      </c>
      <c r="E226">
        <v>145</v>
      </c>
      <c r="F226">
        <v>190</v>
      </c>
      <c r="G226">
        <v>290</v>
      </c>
      <c r="H226">
        <v>430</v>
      </c>
      <c r="I226">
        <v>720</v>
      </c>
      <c r="J226" s="5">
        <v>1200</v>
      </c>
    </row>
    <row r="227" spans="2:10" x14ac:dyDescent="0.35">
      <c r="B227">
        <v>1.17</v>
      </c>
      <c r="C227" s="5">
        <v>1100</v>
      </c>
      <c r="D227">
        <v>0</v>
      </c>
      <c r="E227">
        <v>95</v>
      </c>
      <c r="F227">
        <v>130</v>
      </c>
      <c r="G227">
        <v>190</v>
      </c>
      <c r="H227">
        <v>290</v>
      </c>
      <c r="I227">
        <v>480</v>
      </c>
      <c r="J227">
        <v>800</v>
      </c>
    </row>
    <row r="228" spans="2:10" x14ac:dyDescent="0.35">
      <c r="B228">
        <v>1.17</v>
      </c>
      <c r="C228" s="5">
        <v>1150</v>
      </c>
      <c r="D228">
        <v>0</v>
      </c>
      <c r="E228">
        <v>60</v>
      </c>
      <c r="F228">
        <v>80</v>
      </c>
      <c r="G228">
        <v>125</v>
      </c>
      <c r="H228">
        <v>185</v>
      </c>
      <c r="I228">
        <v>310</v>
      </c>
      <c r="J228">
        <v>515</v>
      </c>
    </row>
    <row r="229" spans="2:10" x14ac:dyDescent="0.35">
      <c r="B229">
        <v>1.17</v>
      </c>
      <c r="C229" s="5">
        <v>1200</v>
      </c>
      <c r="D229">
        <v>0</v>
      </c>
      <c r="E229">
        <v>35</v>
      </c>
      <c r="F229">
        <v>45</v>
      </c>
      <c r="G229">
        <v>70</v>
      </c>
      <c r="H229">
        <v>105</v>
      </c>
      <c r="I229">
        <v>170</v>
      </c>
      <c r="J229">
        <v>285</v>
      </c>
    </row>
    <row r="230" spans="2:10" x14ac:dyDescent="0.35">
      <c r="B230" s="6">
        <v>1.18</v>
      </c>
      <c r="C230" s="6">
        <v>-20</v>
      </c>
      <c r="D230" s="6">
        <v>290</v>
      </c>
      <c r="E230" s="6">
        <v>750</v>
      </c>
      <c r="F230" s="7">
        <v>1000</v>
      </c>
      <c r="G230" s="7">
        <v>1500</v>
      </c>
      <c r="H230" s="7">
        <v>2250</v>
      </c>
      <c r="I230" s="7">
        <v>3750</v>
      </c>
      <c r="J230" s="7">
        <v>6250</v>
      </c>
    </row>
    <row r="231" spans="2:10" x14ac:dyDescent="0.35">
      <c r="B231" s="13">
        <v>1.18</v>
      </c>
      <c r="C231" s="13">
        <v>100</v>
      </c>
      <c r="D231" s="13">
        <v>290</v>
      </c>
      <c r="E231" s="13">
        <v>750</v>
      </c>
      <c r="F231" s="14">
        <v>1000</v>
      </c>
      <c r="G231" s="14">
        <v>1500</v>
      </c>
      <c r="H231" s="14">
        <v>2250</v>
      </c>
      <c r="I231" s="14">
        <v>3750</v>
      </c>
      <c r="J231" s="14">
        <v>6250</v>
      </c>
    </row>
    <row r="232" spans="2:10" x14ac:dyDescent="0.35">
      <c r="B232">
        <v>1.18</v>
      </c>
      <c r="C232">
        <v>200</v>
      </c>
      <c r="D232">
        <v>260</v>
      </c>
      <c r="E232">
        <v>750</v>
      </c>
      <c r="F232" s="5">
        <v>1000</v>
      </c>
      <c r="G232" s="5">
        <v>1500</v>
      </c>
      <c r="H232" s="5">
        <v>2250</v>
      </c>
      <c r="I232" s="5">
        <v>3750</v>
      </c>
      <c r="J232" s="5">
        <v>6250</v>
      </c>
    </row>
    <row r="233" spans="2:10" x14ac:dyDescent="0.35">
      <c r="B233">
        <v>1.18</v>
      </c>
      <c r="C233">
        <v>300</v>
      </c>
      <c r="D233">
        <v>230</v>
      </c>
      <c r="E233">
        <v>730</v>
      </c>
      <c r="F233">
        <v>970</v>
      </c>
      <c r="G233" s="5">
        <v>1455</v>
      </c>
      <c r="H233" s="5">
        <v>2185</v>
      </c>
      <c r="I233" s="5">
        <v>3640</v>
      </c>
      <c r="J233" s="5">
        <v>6070</v>
      </c>
    </row>
    <row r="234" spans="2:10" x14ac:dyDescent="0.35">
      <c r="B234">
        <v>1.18</v>
      </c>
      <c r="C234">
        <v>400</v>
      </c>
      <c r="D234">
        <v>200</v>
      </c>
      <c r="E234">
        <v>705</v>
      </c>
      <c r="F234">
        <v>940</v>
      </c>
      <c r="G234" s="5">
        <v>1410</v>
      </c>
      <c r="H234" s="5">
        <v>2115</v>
      </c>
      <c r="I234" s="5">
        <v>3530</v>
      </c>
      <c r="J234" s="5">
        <v>5880</v>
      </c>
    </row>
    <row r="235" spans="2:10" x14ac:dyDescent="0.35">
      <c r="B235">
        <v>1.18</v>
      </c>
      <c r="C235">
        <v>500</v>
      </c>
      <c r="D235">
        <v>170</v>
      </c>
      <c r="E235">
        <v>665</v>
      </c>
      <c r="F235">
        <v>885</v>
      </c>
      <c r="G235" s="5">
        <v>1330</v>
      </c>
      <c r="H235" s="5">
        <v>1995</v>
      </c>
      <c r="I235" s="5">
        <v>3325</v>
      </c>
      <c r="J235" s="5">
        <v>5540</v>
      </c>
    </row>
    <row r="236" spans="2:10" x14ac:dyDescent="0.35">
      <c r="B236">
        <v>1.18</v>
      </c>
      <c r="C236">
        <v>600</v>
      </c>
      <c r="D236">
        <v>140</v>
      </c>
      <c r="E236">
        <v>605</v>
      </c>
      <c r="F236">
        <v>805</v>
      </c>
      <c r="G236" s="5">
        <v>1210</v>
      </c>
      <c r="H236" s="5">
        <v>1815</v>
      </c>
      <c r="I236" s="5">
        <v>3025</v>
      </c>
      <c r="J236" s="5">
        <v>5040</v>
      </c>
    </row>
    <row r="237" spans="2:10" x14ac:dyDescent="0.35">
      <c r="B237">
        <v>1.18</v>
      </c>
      <c r="C237">
        <v>650</v>
      </c>
      <c r="D237">
        <v>125</v>
      </c>
      <c r="E237">
        <v>590</v>
      </c>
      <c r="F237">
        <v>785</v>
      </c>
      <c r="G237" s="5">
        <v>1175</v>
      </c>
      <c r="H237" s="5">
        <v>1765</v>
      </c>
      <c r="I237" s="5">
        <v>2940</v>
      </c>
      <c r="J237" s="5">
        <v>4905</v>
      </c>
    </row>
    <row r="238" spans="2:10" x14ac:dyDescent="0.35">
      <c r="B238">
        <v>1.18</v>
      </c>
      <c r="C238">
        <v>700</v>
      </c>
      <c r="D238">
        <v>110</v>
      </c>
      <c r="E238">
        <v>570</v>
      </c>
      <c r="F238">
        <v>755</v>
      </c>
      <c r="G238" s="5">
        <v>1135</v>
      </c>
      <c r="H238" s="5">
        <v>1705</v>
      </c>
      <c r="I238" s="5">
        <v>2840</v>
      </c>
      <c r="J238" s="5">
        <v>4730</v>
      </c>
    </row>
    <row r="239" spans="2:10" x14ac:dyDescent="0.35">
      <c r="B239">
        <v>1.18</v>
      </c>
      <c r="C239">
        <v>750</v>
      </c>
      <c r="D239">
        <v>95</v>
      </c>
      <c r="E239">
        <v>530</v>
      </c>
      <c r="F239">
        <v>710</v>
      </c>
      <c r="G239" s="5">
        <v>1065</v>
      </c>
      <c r="H239" s="5">
        <v>1595</v>
      </c>
      <c r="I239" s="5">
        <v>2660</v>
      </c>
      <c r="J239" s="5">
        <v>4430</v>
      </c>
    </row>
    <row r="240" spans="2:10" x14ac:dyDescent="0.35">
      <c r="B240">
        <v>1.18</v>
      </c>
      <c r="C240">
        <v>800</v>
      </c>
      <c r="D240">
        <v>80</v>
      </c>
      <c r="E240">
        <v>510</v>
      </c>
      <c r="F240">
        <v>675</v>
      </c>
      <c r="G240" s="5">
        <v>1015</v>
      </c>
      <c r="H240" s="5">
        <v>1525</v>
      </c>
      <c r="I240" s="5">
        <v>2540</v>
      </c>
      <c r="J240" s="5">
        <v>4230</v>
      </c>
    </row>
    <row r="241" spans="2:10" x14ac:dyDescent="0.35">
      <c r="B241">
        <v>1.18</v>
      </c>
      <c r="C241">
        <v>850</v>
      </c>
      <c r="D241">
        <v>65</v>
      </c>
      <c r="E241">
        <v>485</v>
      </c>
      <c r="F241">
        <v>650</v>
      </c>
      <c r="G241">
        <v>975</v>
      </c>
      <c r="H241" s="5">
        <v>1460</v>
      </c>
      <c r="I241" s="5">
        <v>2435</v>
      </c>
      <c r="J241" s="5">
        <v>4060</v>
      </c>
    </row>
    <row r="242" spans="2:10" x14ac:dyDescent="0.35">
      <c r="B242">
        <v>1.18</v>
      </c>
      <c r="C242">
        <v>900</v>
      </c>
      <c r="D242">
        <v>50</v>
      </c>
      <c r="E242">
        <v>450</v>
      </c>
      <c r="F242">
        <v>600</v>
      </c>
      <c r="G242">
        <v>900</v>
      </c>
      <c r="H242" s="5">
        <v>1350</v>
      </c>
      <c r="I242" s="5">
        <v>2245</v>
      </c>
      <c r="J242" s="5">
        <v>3745</v>
      </c>
    </row>
    <row r="243" spans="2:10" x14ac:dyDescent="0.35">
      <c r="B243">
        <v>1.18</v>
      </c>
      <c r="C243">
        <v>950</v>
      </c>
      <c r="D243">
        <v>35</v>
      </c>
      <c r="E243">
        <v>385</v>
      </c>
      <c r="F243">
        <v>515</v>
      </c>
      <c r="G243">
        <v>775</v>
      </c>
      <c r="H243" s="5">
        <v>1160</v>
      </c>
      <c r="I243" s="5">
        <v>1930</v>
      </c>
      <c r="J243" s="5">
        <v>3220</v>
      </c>
    </row>
    <row r="244" spans="2:10" x14ac:dyDescent="0.35">
      <c r="B244">
        <v>1.18</v>
      </c>
      <c r="C244" s="5">
        <v>1000</v>
      </c>
      <c r="D244">
        <v>20</v>
      </c>
      <c r="E244">
        <v>365</v>
      </c>
      <c r="F244">
        <v>485</v>
      </c>
      <c r="G244">
        <v>725</v>
      </c>
      <c r="H244" s="5">
        <v>1090</v>
      </c>
      <c r="I244" s="5">
        <v>1820</v>
      </c>
      <c r="J244" s="5">
        <v>3030</v>
      </c>
    </row>
    <row r="245" spans="2:10" x14ac:dyDescent="0.35">
      <c r="B245">
        <v>1.18</v>
      </c>
      <c r="C245" s="5">
        <v>1050</v>
      </c>
      <c r="D245">
        <v>20</v>
      </c>
      <c r="E245">
        <v>360</v>
      </c>
      <c r="F245">
        <v>480</v>
      </c>
      <c r="G245">
        <v>720</v>
      </c>
      <c r="H245" s="5">
        <v>1080</v>
      </c>
      <c r="I245" s="5">
        <v>1800</v>
      </c>
      <c r="J245" s="5">
        <v>3000</v>
      </c>
    </row>
    <row r="246" spans="2:10" x14ac:dyDescent="0.35">
      <c r="B246">
        <v>1.18</v>
      </c>
      <c r="C246" s="5">
        <v>1100</v>
      </c>
      <c r="D246">
        <v>20</v>
      </c>
      <c r="E246">
        <v>325</v>
      </c>
      <c r="F246">
        <v>430</v>
      </c>
      <c r="G246">
        <v>645</v>
      </c>
      <c r="H246">
        <v>965</v>
      </c>
      <c r="I246" s="5">
        <v>1610</v>
      </c>
      <c r="J246" s="5">
        <v>2685</v>
      </c>
    </row>
    <row r="247" spans="2:10" x14ac:dyDescent="0.35">
      <c r="B247">
        <v>1.18</v>
      </c>
      <c r="C247" s="5">
        <v>1150</v>
      </c>
      <c r="D247">
        <v>20</v>
      </c>
      <c r="E247">
        <v>275</v>
      </c>
      <c r="F247">
        <v>365</v>
      </c>
      <c r="G247">
        <v>550</v>
      </c>
      <c r="H247">
        <v>825</v>
      </c>
      <c r="I247" s="5">
        <v>1370</v>
      </c>
      <c r="J247" s="5">
        <v>2285</v>
      </c>
    </row>
    <row r="248" spans="2:10" x14ac:dyDescent="0.35">
      <c r="B248">
        <v>1.18</v>
      </c>
      <c r="C248" s="5">
        <v>1200</v>
      </c>
      <c r="D248">
        <v>20</v>
      </c>
      <c r="E248">
        <v>205</v>
      </c>
      <c r="F248">
        <v>275</v>
      </c>
      <c r="G248">
        <v>410</v>
      </c>
      <c r="H248">
        <v>620</v>
      </c>
      <c r="I248" s="5">
        <v>1030</v>
      </c>
      <c r="J248" s="5">
        <v>1715</v>
      </c>
    </row>
    <row r="249" spans="2:10" x14ac:dyDescent="0.35">
      <c r="B249" s="6">
        <v>2.1</v>
      </c>
      <c r="C249" s="6">
        <v>-20</v>
      </c>
      <c r="D249" s="6">
        <v>275</v>
      </c>
      <c r="E249" s="6">
        <v>720</v>
      </c>
      <c r="F249" s="6">
        <v>960</v>
      </c>
      <c r="G249" s="7">
        <v>1440</v>
      </c>
      <c r="H249" s="7">
        <v>2160</v>
      </c>
      <c r="I249" s="7">
        <v>3600</v>
      </c>
      <c r="J249" s="7">
        <v>6000</v>
      </c>
    </row>
    <row r="250" spans="2:10" x14ac:dyDescent="0.35">
      <c r="B250" s="13">
        <v>2.1</v>
      </c>
      <c r="C250" s="13">
        <v>100</v>
      </c>
      <c r="D250" s="13">
        <v>275</v>
      </c>
      <c r="E250" s="13">
        <v>720</v>
      </c>
      <c r="F250" s="13">
        <v>960</v>
      </c>
      <c r="G250" s="14">
        <v>1440</v>
      </c>
      <c r="H250" s="14">
        <v>2160</v>
      </c>
      <c r="I250" s="14">
        <v>3600</v>
      </c>
      <c r="J250" s="14">
        <v>6000</v>
      </c>
    </row>
    <row r="251" spans="2:10" x14ac:dyDescent="0.35">
      <c r="B251">
        <v>2.1</v>
      </c>
      <c r="C251">
        <v>200</v>
      </c>
      <c r="D251">
        <v>230</v>
      </c>
      <c r="E251">
        <v>600</v>
      </c>
      <c r="F251">
        <v>800</v>
      </c>
      <c r="G251" s="5">
        <v>1200</v>
      </c>
      <c r="H251" s="5">
        <v>1800</v>
      </c>
      <c r="I251" s="5">
        <v>3000</v>
      </c>
      <c r="J251" s="5">
        <v>5000</v>
      </c>
    </row>
    <row r="252" spans="2:10" x14ac:dyDescent="0.35">
      <c r="B252">
        <v>2.1</v>
      </c>
      <c r="C252">
        <v>300</v>
      </c>
      <c r="D252">
        <v>205</v>
      </c>
      <c r="E252">
        <v>540</v>
      </c>
      <c r="F252">
        <v>715</v>
      </c>
      <c r="G252" s="5">
        <v>1075</v>
      </c>
      <c r="H252" s="5">
        <v>1615</v>
      </c>
      <c r="I252" s="5">
        <v>2690</v>
      </c>
      <c r="J252" s="5">
        <v>4480</v>
      </c>
    </row>
    <row r="253" spans="2:10" x14ac:dyDescent="0.35">
      <c r="B253">
        <v>2.1</v>
      </c>
      <c r="C253">
        <v>400</v>
      </c>
      <c r="D253">
        <v>190</v>
      </c>
      <c r="E253">
        <v>495</v>
      </c>
      <c r="F253">
        <v>660</v>
      </c>
      <c r="G253">
        <v>995</v>
      </c>
      <c r="H253" s="5">
        <v>1490</v>
      </c>
      <c r="I253" s="5">
        <v>2485</v>
      </c>
      <c r="J253" s="5">
        <v>4140</v>
      </c>
    </row>
    <row r="254" spans="2:10" x14ac:dyDescent="0.35">
      <c r="B254">
        <v>2.1</v>
      </c>
      <c r="C254">
        <v>500</v>
      </c>
      <c r="D254">
        <v>170</v>
      </c>
      <c r="E254">
        <v>465</v>
      </c>
      <c r="F254">
        <v>620</v>
      </c>
      <c r="G254">
        <v>930</v>
      </c>
      <c r="H254" s="5">
        <v>1395</v>
      </c>
      <c r="I254" s="5">
        <v>2330</v>
      </c>
      <c r="J254" s="5">
        <v>3880</v>
      </c>
    </row>
    <row r="255" spans="2:10" x14ac:dyDescent="0.35">
      <c r="B255">
        <v>2.1</v>
      </c>
      <c r="C255">
        <v>600</v>
      </c>
      <c r="D255">
        <v>140</v>
      </c>
      <c r="E255">
        <v>440</v>
      </c>
      <c r="F255">
        <v>590</v>
      </c>
      <c r="G255">
        <v>885</v>
      </c>
      <c r="H255" s="5">
        <v>1325</v>
      </c>
      <c r="I255" s="5">
        <v>2210</v>
      </c>
      <c r="J255" s="5">
        <v>3680</v>
      </c>
    </row>
    <row r="256" spans="2:10" x14ac:dyDescent="0.35">
      <c r="B256">
        <v>2.1</v>
      </c>
      <c r="C256">
        <v>650</v>
      </c>
      <c r="D256">
        <v>125</v>
      </c>
      <c r="E256">
        <v>430</v>
      </c>
      <c r="F256">
        <v>575</v>
      </c>
      <c r="G256">
        <v>865</v>
      </c>
      <c r="H256" s="5">
        <v>1295</v>
      </c>
      <c r="I256" s="5">
        <v>2160</v>
      </c>
      <c r="J256" s="5">
        <v>3600</v>
      </c>
    </row>
    <row r="257" spans="2:10" x14ac:dyDescent="0.35">
      <c r="B257">
        <v>2.1</v>
      </c>
      <c r="C257">
        <v>700</v>
      </c>
      <c r="D257">
        <v>110</v>
      </c>
      <c r="E257">
        <v>420</v>
      </c>
      <c r="F257">
        <v>565</v>
      </c>
      <c r="G257">
        <v>845</v>
      </c>
      <c r="H257" s="5">
        <v>1265</v>
      </c>
      <c r="I257" s="5">
        <v>2110</v>
      </c>
      <c r="J257" s="5">
        <v>3520</v>
      </c>
    </row>
    <row r="258" spans="2:10" x14ac:dyDescent="0.35">
      <c r="B258">
        <v>2.1</v>
      </c>
      <c r="C258">
        <v>750</v>
      </c>
      <c r="D258">
        <v>95</v>
      </c>
      <c r="E258">
        <v>415</v>
      </c>
      <c r="F258">
        <v>550</v>
      </c>
      <c r="G258">
        <v>825</v>
      </c>
      <c r="H258" s="5">
        <v>1240</v>
      </c>
      <c r="I258" s="5">
        <v>2065</v>
      </c>
      <c r="J258" s="5">
        <v>3440</v>
      </c>
    </row>
    <row r="259" spans="2:10" x14ac:dyDescent="0.35">
      <c r="B259">
        <v>2.1</v>
      </c>
      <c r="C259">
        <v>800</v>
      </c>
      <c r="D259">
        <v>80</v>
      </c>
      <c r="E259">
        <v>405</v>
      </c>
      <c r="F259">
        <v>540</v>
      </c>
      <c r="G259">
        <v>810</v>
      </c>
      <c r="H259" s="5">
        <v>1215</v>
      </c>
      <c r="I259" s="5">
        <v>2030</v>
      </c>
      <c r="J259" s="5">
        <v>3380</v>
      </c>
    </row>
    <row r="260" spans="2:10" x14ac:dyDescent="0.35">
      <c r="B260">
        <v>2.1</v>
      </c>
      <c r="C260">
        <v>850</v>
      </c>
      <c r="D260">
        <v>65</v>
      </c>
      <c r="E260">
        <v>395</v>
      </c>
      <c r="F260">
        <v>530</v>
      </c>
      <c r="G260">
        <v>790</v>
      </c>
      <c r="H260" s="5">
        <v>1190</v>
      </c>
      <c r="I260" s="5">
        <v>1980</v>
      </c>
      <c r="J260" s="5">
        <v>3300</v>
      </c>
    </row>
    <row r="261" spans="2:10" x14ac:dyDescent="0.35">
      <c r="B261">
        <v>2.1</v>
      </c>
      <c r="C261">
        <v>900</v>
      </c>
      <c r="D261">
        <v>50</v>
      </c>
      <c r="E261">
        <v>390</v>
      </c>
      <c r="F261">
        <v>520</v>
      </c>
      <c r="G261">
        <v>780</v>
      </c>
      <c r="H261" s="5">
        <v>1165</v>
      </c>
      <c r="I261" s="5">
        <v>1945</v>
      </c>
      <c r="J261" s="5">
        <v>3240</v>
      </c>
    </row>
    <row r="262" spans="2:10" x14ac:dyDescent="0.35">
      <c r="B262">
        <v>2.1</v>
      </c>
      <c r="C262">
        <v>950</v>
      </c>
      <c r="D262">
        <v>35</v>
      </c>
      <c r="E262">
        <v>380</v>
      </c>
      <c r="F262">
        <v>510</v>
      </c>
      <c r="G262">
        <v>765</v>
      </c>
      <c r="H262" s="5">
        <v>1145</v>
      </c>
      <c r="I262" s="5">
        <v>1910</v>
      </c>
      <c r="J262" s="5">
        <v>3180</v>
      </c>
    </row>
    <row r="263" spans="2:10" x14ac:dyDescent="0.35">
      <c r="B263">
        <v>2.1</v>
      </c>
      <c r="C263" s="5">
        <v>1000</v>
      </c>
      <c r="D263">
        <v>20</v>
      </c>
      <c r="E263">
        <v>355</v>
      </c>
      <c r="F263">
        <v>470</v>
      </c>
      <c r="G263">
        <v>710</v>
      </c>
      <c r="H263" s="5">
        <v>1065</v>
      </c>
      <c r="I263" s="5">
        <v>1770</v>
      </c>
      <c r="J263" s="5">
        <v>2950</v>
      </c>
    </row>
    <row r="264" spans="2:10" x14ac:dyDescent="0.35">
      <c r="B264">
        <v>2.1</v>
      </c>
      <c r="C264" s="5">
        <v>1050</v>
      </c>
      <c r="D264">
        <v>0</v>
      </c>
      <c r="E264">
        <v>325</v>
      </c>
      <c r="F264">
        <v>435</v>
      </c>
      <c r="G264">
        <v>650</v>
      </c>
      <c r="H264">
        <v>975</v>
      </c>
      <c r="I264" s="5">
        <v>1630</v>
      </c>
      <c r="J264" s="5">
        <v>2715</v>
      </c>
    </row>
    <row r="265" spans="2:10" x14ac:dyDescent="0.35">
      <c r="B265">
        <v>2.1</v>
      </c>
      <c r="C265" s="5">
        <v>1100</v>
      </c>
      <c r="D265">
        <v>0</v>
      </c>
      <c r="E265">
        <v>255</v>
      </c>
      <c r="F265">
        <v>345</v>
      </c>
      <c r="G265">
        <v>515</v>
      </c>
      <c r="H265">
        <v>770</v>
      </c>
      <c r="I265" s="5">
        <v>1285</v>
      </c>
      <c r="J265" s="5">
        <v>2145</v>
      </c>
    </row>
    <row r="266" spans="2:10" x14ac:dyDescent="0.35">
      <c r="B266">
        <v>2.1</v>
      </c>
      <c r="C266" s="5">
        <v>1150</v>
      </c>
      <c r="D266">
        <v>0</v>
      </c>
      <c r="E266">
        <v>205</v>
      </c>
      <c r="F266">
        <v>275</v>
      </c>
      <c r="G266">
        <v>410</v>
      </c>
      <c r="H266">
        <v>615</v>
      </c>
      <c r="I266" s="5">
        <v>1030</v>
      </c>
      <c r="J266" s="5">
        <v>1715</v>
      </c>
    </row>
    <row r="267" spans="2:10" x14ac:dyDescent="0.35">
      <c r="B267">
        <v>2.1</v>
      </c>
      <c r="C267" s="5">
        <v>1200</v>
      </c>
      <c r="D267">
        <v>0</v>
      </c>
      <c r="E267">
        <v>165</v>
      </c>
      <c r="F267">
        <v>220</v>
      </c>
      <c r="G267">
        <v>330</v>
      </c>
      <c r="H267">
        <v>495</v>
      </c>
      <c r="I267">
        <v>825</v>
      </c>
      <c r="J267" s="5">
        <v>1370</v>
      </c>
    </row>
    <row r="268" spans="2:10" x14ac:dyDescent="0.35">
      <c r="B268">
        <v>2.1</v>
      </c>
      <c r="C268" s="5">
        <v>1250</v>
      </c>
      <c r="D268">
        <v>0</v>
      </c>
      <c r="E268">
        <v>135</v>
      </c>
      <c r="F268">
        <v>180</v>
      </c>
      <c r="G268">
        <v>265</v>
      </c>
      <c r="H268">
        <v>400</v>
      </c>
      <c r="I268">
        <v>670</v>
      </c>
      <c r="J268" s="5">
        <v>1115</v>
      </c>
    </row>
    <row r="269" spans="2:10" x14ac:dyDescent="0.35">
      <c r="B269">
        <v>2.1</v>
      </c>
      <c r="C269" s="5">
        <v>1300</v>
      </c>
      <c r="D269">
        <v>0</v>
      </c>
      <c r="E269">
        <v>115</v>
      </c>
      <c r="F269">
        <v>150</v>
      </c>
      <c r="G269">
        <v>225</v>
      </c>
      <c r="H269">
        <v>340</v>
      </c>
      <c r="I269">
        <v>565</v>
      </c>
      <c r="J269">
        <v>945</v>
      </c>
    </row>
    <row r="270" spans="2:10" x14ac:dyDescent="0.35">
      <c r="B270">
        <v>2.1</v>
      </c>
      <c r="C270" s="5">
        <v>1350</v>
      </c>
      <c r="D270">
        <v>0</v>
      </c>
      <c r="E270">
        <v>95</v>
      </c>
      <c r="F270">
        <v>125</v>
      </c>
      <c r="G270">
        <v>185</v>
      </c>
      <c r="H270">
        <v>280</v>
      </c>
      <c r="I270">
        <v>465</v>
      </c>
      <c r="J270">
        <v>770</v>
      </c>
    </row>
    <row r="271" spans="2:10" x14ac:dyDescent="0.35">
      <c r="B271">
        <v>2.1</v>
      </c>
      <c r="C271" s="5">
        <v>1400</v>
      </c>
      <c r="D271">
        <v>0</v>
      </c>
      <c r="E271">
        <v>75</v>
      </c>
      <c r="F271">
        <v>100</v>
      </c>
      <c r="G271">
        <v>150</v>
      </c>
      <c r="H271">
        <v>225</v>
      </c>
      <c r="I271">
        <v>380</v>
      </c>
      <c r="J271">
        <v>630</v>
      </c>
    </row>
    <row r="272" spans="2:10" x14ac:dyDescent="0.35">
      <c r="B272">
        <v>2.1</v>
      </c>
      <c r="C272" s="5">
        <v>1450</v>
      </c>
      <c r="D272">
        <v>0</v>
      </c>
      <c r="E272">
        <v>60</v>
      </c>
      <c r="F272">
        <v>80</v>
      </c>
      <c r="G272">
        <v>115</v>
      </c>
      <c r="H272">
        <v>175</v>
      </c>
      <c r="I272">
        <v>290</v>
      </c>
      <c r="J272">
        <v>485</v>
      </c>
    </row>
    <row r="273" spans="2:10" x14ac:dyDescent="0.35">
      <c r="B273">
        <v>2.1</v>
      </c>
      <c r="C273" s="5">
        <v>1500</v>
      </c>
      <c r="D273">
        <v>0</v>
      </c>
      <c r="E273">
        <v>40</v>
      </c>
      <c r="F273">
        <v>55</v>
      </c>
      <c r="G273">
        <v>85</v>
      </c>
      <c r="H273">
        <v>125</v>
      </c>
      <c r="I273">
        <v>205</v>
      </c>
      <c r="J273">
        <v>345</v>
      </c>
    </row>
    <row r="274" spans="2:10" x14ac:dyDescent="0.35">
      <c r="B274" s="6">
        <v>2.2000000000000002</v>
      </c>
      <c r="C274" s="6">
        <v>-20</v>
      </c>
      <c r="D274" s="6">
        <v>275</v>
      </c>
      <c r="E274" s="6">
        <v>720</v>
      </c>
      <c r="F274" s="6">
        <v>960</v>
      </c>
      <c r="G274" s="7">
        <v>1440</v>
      </c>
      <c r="H274" s="7">
        <v>2160</v>
      </c>
      <c r="I274" s="7">
        <v>3600</v>
      </c>
      <c r="J274" s="7">
        <v>6000</v>
      </c>
    </row>
    <row r="275" spans="2:10" x14ac:dyDescent="0.35">
      <c r="B275" s="15">
        <v>2.2000000000000002</v>
      </c>
      <c r="C275" s="15">
        <v>100</v>
      </c>
      <c r="D275" s="15">
        <v>275</v>
      </c>
      <c r="E275" s="15">
        <v>720</v>
      </c>
      <c r="F275" s="15">
        <v>960</v>
      </c>
      <c r="G275" s="16">
        <v>1440</v>
      </c>
      <c r="H275" s="16">
        <v>2160</v>
      </c>
      <c r="I275" s="16">
        <v>3600</v>
      </c>
      <c r="J275" s="16">
        <v>6000</v>
      </c>
    </row>
    <row r="276" spans="2:10" x14ac:dyDescent="0.35">
      <c r="B276">
        <v>2.2000000000000002</v>
      </c>
      <c r="C276">
        <v>200</v>
      </c>
      <c r="D276">
        <v>235</v>
      </c>
      <c r="E276">
        <v>620</v>
      </c>
      <c r="F276">
        <v>825</v>
      </c>
      <c r="G276" s="5">
        <v>1240</v>
      </c>
      <c r="H276" s="5">
        <v>1860</v>
      </c>
      <c r="I276" s="5">
        <v>3095</v>
      </c>
      <c r="J276" s="5">
        <v>5160</v>
      </c>
    </row>
    <row r="277" spans="2:10" x14ac:dyDescent="0.35">
      <c r="B277">
        <v>2.2000000000000002</v>
      </c>
      <c r="C277">
        <v>300</v>
      </c>
      <c r="D277">
        <v>215</v>
      </c>
      <c r="E277">
        <v>560</v>
      </c>
      <c r="F277">
        <v>745</v>
      </c>
      <c r="G277" s="5">
        <v>1120</v>
      </c>
      <c r="H277" s="5">
        <v>1680</v>
      </c>
      <c r="I277" s="5">
        <v>2795</v>
      </c>
      <c r="J277" s="5">
        <v>4660</v>
      </c>
    </row>
    <row r="278" spans="2:10" x14ac:dyDescent="0.35">
      <c r="B278">
        <v>2.2000000000000002</v>
      </c>
      <c r="C278">
        <v>400</v>
      </c>
      <c r="D278">
        <v>195</v>
      </c>
      <c r="E278">
        <v>515</v>
      </c>
      <c r="F278">
        <v>685</v>
      </c>
      <c r="G278" s="5">
        <v>1025</v>
      </c>
      <c r="H278" s="5">
        <v>1540</v>
      </c>
      <c r="I278" s="5">
        <v>2570</v>
      </c>
      <c r="J278" s="5">
        <v>4280</v>
      </c>
    </row>
    <row r="279" spans="2:10" x14ac:dyDescent="0.35">
      <c r="B279">
        <v>2.2000000000000002</v>
      </c>
      <c r="C279">
        <v>500</v>
      </c>
      <c r="D279">
        <v>170</v>
      </c>
      <c r="E279">
        <v>480</v>
      </c>
      <c r="F279">
        <v>635</v>
      </c>
      <c r="G279">
        <v>955</v>
      </c>
      <c r="H279" s="5">
        <v>1435</v>
      </c>
      <c r="I279" s="5">
        <v>2390</v>
      </c>
      <c r="J279" s="5">
        <v>3980</v>
      </c>
    </row>
    <row r="280" spans="2:10" x14ac:dyDescent="0.35">
      <c r="B280">
        <v>2.2000000000000002</v>
      </c>
      <c r="C280">
        <v>600</v>
      </c>
      <c r="D280">
        <v>140</v>
      </c>
      <c r="E280">
        <v>450</v>
      </c>
      <c r="F280">
        <v>600</v>
      </c>
      <c r="G280">
        <v>900</v>
      </c>
      <c r="H280" s="5">
        <v>1355</v>
      </c>
      <c r="I280" s="5">
        <v>2255</v>
      </c>
      <c r="J280" s="5">
        <v>3760</v>
      </c>
    </row>
    <row r="281" spans="2:10" x14ac:dyDescent="0.35">
      <c r="B281">
        <v>2.2000000000000002</v>
      </c>
      <c r="C281">
        <v>650</v>
      </c>
      <c r="D281">
        <v>125</v>
      </c>
      <c r="E281">
        <v>440</v>
      </c>
      <c r="F281">
        <v>590</v>
      </c>
      <c r="G281">
        <v>885</v>
      </c>
      <c r="H281" s="5">
        <v>1325</v>
      </c>
      <c r="I281" s="5">
        <v>2210</v>
      </c>
      <c r="J281" s="5">
        <v>3680</v>
      </c>
    </row>
    <row r="282" spans="2:10" x14ac:dyDescent="0.35">
      <c r="B282">
        <v>2.2000000000000002</v>
      </c>
      <c r="C282">
        <v>700</v>
      </c>
      <c r="D282">
        <v>110</v>
      </c>
      <c r="E282">
        <v>435</v>
      </c>
      <c r="F282">
        <v>580</v>
      </c>
      <c r="G282">
        <v>870</v>
      </c>
      <c r="H282" s="5">
        <v>1305</v>
      </c>
      <c r="I282" s="5">
        <v>2170</v>
      </c>
      <c r="J282" s="5">
        <v>3620</v>
      </c>
    </row>
    <row r="283" spans="2:10" x14ac:dyDescent="0.35">
      <c r="B283">
        <v>2.2000000000000002</v>
      </c>
      <c r="C283">
        <v>750</v>
      </c>
      <c r="D283">
        <v>95</v>
      </c>
      <c r="E283">
        <v>425</v>
      </c>
      <c r="F283">
        <v>570</v>
      </c>
      <c r="G283">
        <v>855</v>
      </c>
      <c r="H283" s="5">
        <v>1280</v>
      </c>
      <c r="I283" s="5">
        <v>2135</v>
      </c>
      <c r="J283" s="5">
        <v>3560</v>
      </c>
    </row>
    <row r="284" spans="2:10" x14ac:dyDescent="0.35">
      <c r="B284">
        <v>2.2000000000000002</v>
      </c>
      <c r="C284">
        <v>800</v>
      </c>
      <c r="D284">
        <v>80</v>
      </c>
      <c r="E284">
        <v>420</v>
      </c>
      <c r="F284">
        <v>565</v>
      </c>
      <c r="G284">
        <v>845</v>
      </c>
      <c r="H284" s="5">
        <v>1265</v>
      </c>
      <c r="I284" s="5">
        <v>2110</v>
      </c>
      <c r="J284" s="5">
        <v>3520</v>
      </c>
    </row>
    <row r="285" spans="2:10" x14ac:dyDescent="0.35">
      <c r="B285">
        <v>2.2000000000000002</v>
      </c>
      <c r="C285">
        <v>850</v>
      </c>
      <c r="D285">
        <v>65</v>
      </c>
      <c r="E285">
        <v>420</v>
      </c>
      <c r="F285">
        <v>555</v>
      </c>
      <c r="G285">
        <v>835</v>
      </c>
      <c r="H285" s="5">
        <v>1255</v>
      </c>
      <c r="I285" s="5">
        <v>2090</v>
      </c>
      <c r="J285" s="5">
        <v>3480</v>
      </c>
    </row>
    <row r="286" spans="2:10" x14ac:dyDescent="0.35">
      <c r="B286">
        <v>2.2000000000000002</v>
      </c>
      <c r="C286">
        <v>900</v>
      </c>
      <c r="D286">
        <v>50</v>
      </c>
      <c r="E286">
        <v>415</v>
      </c>
      <c r="F286">
        <v>555</v>
      </c>
      <c r="G286">
        <v>830</v>
      </c>
      <c r="H286" s="5">
        <v>1245</v>
      </c>
      <c r="I286" s="5">
        <v>2075</v>
      </c>
      <c r="J286" s="5">
        <v>3460</v>
      </c>
    </row>
    <row r="287" spans="2:10" x14ac:dyDescent="0.35">
      <c r="B287">
        <v>2.2000000000000002</v>
      </c>
      <c r="C287">
        <v>950</v>
      </c>
      <c r="D287">
        <v>35</v>
      </c>
      <c r="E287">
        <v>385</v>
      </c>
      <c r="F287">
        <v>515</v>
      </c>
      <c r="G287">
        <v>775</v>
      </c>
      <c r="H287" s="5">
        <v>1160</v>
      </c>
      <c r="I287" s="5">
        <v>1930</v>
      </c>
      <c r="J287" s="5">
        <v>3220</v>
      </c>
    </row>
    <row r="288" spans="2:10" x14ac:dyDescent="0.35">
      <c r="B288">
        <v>2.2000000000000002</v>
      </c>
      <c r="C288" s="5">
        <v>1000</v>
      </c>
      <c r="D288">
        <v>20</v>
      </c>
      <c r="E288">
        <v>365</v>
      </c>
      <c r="F288">
        <v>485</v>
      </c>
      <c r="G288">
        <v>725</v>
      </c>
      <c r="H288" s="5">
        <v>1090</v>
      </c>
      <c r="I288" s="5">
        <v>1820</v>
      </c>
      <c r="J288" s="5">
        <v>3030</v>
      </c>
    </row>
    <row r="289" spans="2:10" x14ac:dyDescent="0.35">
      <c r="B289">
        <v>2.2000000000000002</v>
      </c>
      <c r="C289" s="5">
        <v>1050</v>
      </c>
      <c r="D289">
        <v>0</v>
      </c>
      <c r="E289">
        <v>360</v>
      </c>
      <c r="F289">
        <v>480</v>
      </c>
      <c r="G289">
        <v>720</v>
      </c>
      <c r="H289" s="5">
        <v>1080</v>
      </c>
      <c r="I289" s="5">
        <v>1800</v>
      </c>
      <c r="J289" s="5">
        <v>3000</v>
      </c>
    </row>
    <row r="290" spans="2:10" x14ac:dyDescent="0.35">
      <c r="B290">
        <v>2.2000000000000002</v>
      </c>
      <c r="C290" s="5">
        <v>1100</v>
      </c>
      <c r="D290">
        <v>0</v>
      </c>
      <c r="E290">
        <v>305</v>
      </c>
      <c r="F290">
        <v>405</v>
      </c>
      <c r="G290">
        <v>610</v>
      </c>
      <c r="H290">
        <v>915</v>
      </c>
      <c r="I290" s="5">
        <v>1525</v>
      </c>
      <c r="J290" s="5">
        <v>2545</v>
      </c>
    </row>
    <row r="291" spans="2:10" x14ac:dyDescent="0.35">
      <c r="B291">
        <v>2.2000000000000002</v>
      </c>
      <c r="C291" s="5">
        <v>1150</v>
      </c>
      <c r="D291">
        <v>0</v>
      </c>
      <c r="E291">
        <v>235</v>
      </c>
      <c r="F291">
        <v>315</v>
      </c>
      <c r="G291">
        <v>475</v>
      </c>
      <c r="H291">
        <v>710</v>
      </c>
      <c r="I291" s="5">
        <v>1185</v>
      </c>
      <c r="J291" s="5">
        <v>1970</v>
      </c>
    </row>
    <row r="292" spans="2:10" x14ac:dyDescent="0.35">
      <c r="B292">
        <v>2.2000000000000002</v>
      </c>
      <c r="C292" s="5">
        <v>1200</v>
      </c>
      <c r="D292">
        <v>0</v>
      </c>
      <c r="E292">
        <v>185</v>
      </c>
      <c r="F292">
        <v>245</v>
      </c>
      <c r="G292">
        <v>370</v>
      </c>
      <c r="H292">
        <v>555</v>
      </c>
      <c r="I292">
        <v>925</v>
      </c>
      <c r="J292" s="5">
        <v>1545</v>
      </c>
    </row>
    <row r="293" spans="2:10" x14ac:dyDescent="0.35">
      <c r="B293">
        <v>2.2000000000000002</v>
      </c>
      <c r="C293" s="5">
        <v>1250</v>
      </c>
      <c r="D293">
        <v>0</v>
      </c>
      <c r="E293">
        <v>145</v>
      </c>
      <c r="F293">
        <v>195</v>
      </c>
      <c r="G293">
        <v>295</v>
      </c>
      <c r="H293">
        <v>440</v>
      </c>
      <c r="I293">
        <v>735</v>
      </c>
      <c r="J293" s="5">
        <v>1230</v>
      </c>
    </row>
    <row r="294" spans="2:10" x14ac:dyDescent="0.35">
      <c r="B294">
        <v>2.2000000000000002</v>
      </c>
      <c r="C294" s="5">
        <v>1300</v>
      </c>
      <c r="D294">
        <v>0</v>
      </c>
      <c r="E294">
        <v>115</v>
      </c>
      <c r="F294">
        <v>155</v>
      </c>
      <c r="G294">
        <v>235</v>
      </c>
      <c r="H294">
        <v>350</v>
      </c>
      <c r="I294">
        <v>585</v>
      </c>
      <c r="J294">
        <v>970</v>
      </c>
    </row>
    <row r="295" spans="2:10" x14ac:dyDescent="0.35">
      <c r="B295">
        <v>2.2000000000000002</v>
      </c>
      <c r="C295" s="5">
        <v>1350</v>
      </c>
      <c r="D295">
        <v>0</v>
      </c>
      <c r="E295">
        <v>95</v>
      </c>
      <c r="F295">
        <v>130</v>
      </c>
      <c r="G295">
        <v>190</v>
      </c>
      <c r="H295">
        <v>290</v>
      </c>
      <c r="I295">
        <v>480</v>
      </c>
      <c r="J295">
        <v>800</v>
      </c>
    </row>
    <row r="296" spans="2:10" x14ac:dyDescent="0.35">
      <c r="B296">
        <v>2.2000000000000002</v>
      </c>
      <c r="C296" s="5">
        <v>1400</v>
      </c>
      <c r="D296">
        <v>0</v>
      </c>
      <c r="E296">
        <v>75</v>
      </c>
      <c r="F296">
        <v>100</v>
      </c>
      <c r="G296">
        <v>150</v>
      </c>
      <c r="H296">
        <v>225</v>
      </c>
      <c r="I296">
        <v>380</v>
      </c>
      <c r="J296">
        <v>630</v>
      </c>
    </row>
    <row r="297" spans="2:10" x14ac:dyDescent="0.35">
      <c r="B297">
        <v>2.2000000000000002</v>
      </c>
      <c r="C297" s="5">
        <v>1450</v>
      </c>
      <c r="D297">
        <v>0</v>
      </c>
      <c r="E297">
        <v>60</v>
      </c>
      <c r="F297">
        <v>80</v>
      </c>
      <c r="G297">
        <v>115</v>
      </c>
      <c r="H297">
        <v>175</v>
      </c>
      <c r="I297">
        <v>290</v>
      </c>
      <c r="J297">
        <v>485</v>
      </c>
    </row>
    <row r="298" spans="2:10" x14ac:dyDescent="0.35">
      <c r="B298">
        <v>2.2000000000000002</v>
      </c>
      <c r="C298" s="5">
        <v>1500</v>
      </c>
      <c r="D298">
        <v>0</v>
      </c>
      <c r="E298">
        <v>40</v>
      </c>
      <c r="F298">
        <v>55</v>
      </c>
      <c r="G298">
        <v>85</v>
      </c>
      <c r="H298">
        <v>125</v>
      </c>
      <c r="I298">
        <v>205</v>
      </c>
      <c r="J298">
        <v>345</v>
      </c>
    </row>
    <row r="299" spans="2:10" x14ac:dyDescent="0.35">
      <c r="B299" s="6">
        <v>2.2999999999999998</v>
      </c>
      <c r="C299" s="6">
        <v>-20</v>
      </c>
      <c r="D299" s="6">
        <v>230</v>
      </c>
      <c r="E299" s="6">
        <v>600</v>
      </c>
      <c r="F299" s="6">
        <v>800</v>
      </c>
      <c r="G299" s="7">
        <v>1200</v>
      </c>
      <c r="H299" s="7">
        <v>1800</v>
      </c>
      <c r="I299" s="7">
        <v>3000</v>
      </c>
      <c r="J299" s="7">
        <v>5000</v>
      </c>
    </row>
    <row r="300" spans="2:10" x14ac:dyDescent="0.35">
      <c r="B300" s="13">
        <v>2.2999999999999998</v>
      </c>
      <c r="C300" s="13">
        <v>100</v>
      </c>
      <c r="D300" s="13">
        <v>230</v>
      </c>
      <c r="E300" s="13">
        <v>600</v>
      </c>
      <c r="F300" s="13">
        <v>800</v>
      </c>
      <c r="G300" s="14">
        <v>1200</v>
      </c>
      <c r="H300" s="14">
        <v>1800</v>
      </c>
      <c r="I300" s="14">
        <v>3000</v>
      </c>
      <c r="J300" s="14">
        <v>5000</v>
      </c>
    </row>
    <row r="301" spans="2:10" x14ac:dyDescent="0.35">
      <c r="B301">
        <v>2.2999999999999998</v>
      </c>
      <c r="C301">
        <v>200</v>
      </c>
      <c r="D301">
        <v>195</v>
      </c>
      <c r="E301">
        <v>510</v>
      </c>
      <c r="F301">
        <v>680</v>
      </c>
      <c r="G301" s="5">
        <v>1020</v>
      </c>
      <c r="H301" s="5">
        <v>1535</v>
      </c>
      <c r="I301" s="5">
        <v>2555</v>
      </c>
      <c r="J301" s="5">
        <v>4260</v>
      </c>
    </row>
    <row r="302" spans="2:10" x14ac:dyDescent="0.35">
      <c r="B302">
        <v>2.2999999999999998</v>
      </c>
      <c r="C302">
        <v>300</v>
      </c>
      <c r="D302">
        <v>175</v>
      </c>
      <c r="E302">
        <v>455</v>
      </c>
      <c r="F302">
        <v>610</v>
      </c>
      <c r="G302">
        <v>910</v>
      </c>
      <c r="H302" s="5">
        <v>1370</v>
      </c>
      <c r="I302" s="5">
        <v>2280</v>
      </c>
      <c r="J302" s="5">
        <v>3800</v>
      </c>
    </row>
    <row r="303" spans="2:10" x14ac:dyDescent="0.35">
      <c r="B303">
        <v>2.2999999999999998</v>
      </c>
      <c r="C303">
        <v>400</v>
      </c>
      <c r="D303">
        <v>160</v>
      </c>
      <c r="E303">
        <v>420</v>
      </c>
      <c r="F303">
        <v>560</v>
      </c>
      <c r="G303">
        <v>840</v>
      </c>
      <c r="H303" s="5">
        <v>1260</v>
      </c>
      <c r="I303" s="5">
        <v>2100</v>
      </c>
      <c r="J303" s="5">
        <v>3500</v>
      </c>
    </row>
    <row r="304" spans="2:10" x14ac:dyDescent="0.35">
      <c r="B304">
        <v>2.2999999999999998</v>
      </c>
      <c r="C304">
        <v>500</v>
      </c>
      <c r="D304">
        <v>150</v>
      </c>
      <c r="E304">
        <v>395</v>
      </c>
      <c r="F304">
        <v>525</v>
      </c>
      <c r="G304">
        <v>785</v>
      </c>
      <c r="H304" s="5">
        <v>1180</v>
      </c>
      <c r="I304" s="5">
        <v>1970</v>
      </c>
      <c r="J304" s="5">
        <v>3280</v>
      </c>
    </row>
    <row r="305" spans="2:10" x14ac:dyDescent="0.35">
      <c r="B305">
        <v>2.2999999999999998</v>
      </c>
      <c r="C305">
        <v>600</v>
      </c>
      <c r="D305">
        <v>140</v>
      </c>
      <c r="E305">
        <v>370</v>
      </c>
      <c r="F305">
        <v>495</v>
      </c>
      <c r="G305">
        <v>745</v>
      </c>
      <c r="H305" s="5">
        <v>1115</v>
      </c>
      <c r="I305" s="5">
        <v>1860</v>
      </c>
      <c r="J305" s="5">
        <v>3100</v>
      </c>
    </row>
    <row r="306" spans="2:10" x14ac:dyDescent="0.35">
      <c r="B306">
        <v>2.2999999999999998</v>
      </c>
      <c r="C306">
        <v>650</v>
      </c>
      <c r="D306">
        <v>125</v>
      </c>
      <c r="E306">
        <v>365</v>
      </c>
      <c r="F306">
        <v>485</v>
      </c>
      <c r="G306">
        <v>730</v>
      </c>
      <c r="H306" s="5">
        <v>1095</v>
      </c>
      <c r="I306" s="5">
        <v>1825</v>
      </c>
      <c r="J306" s="5">
        <v>3040</v>
      </c>
    </row>
    <row r="307" spans="2:10" x14ac:dyDescent="0.35">
      <c r="B307">
        <v>2.2999999999999998</v>
      </c>
      <c r="C307">
        <v>700</v>
      </c>
      <c r="D307">
        <v>110</v>
      </c>
      <c r="E307">
        <v>360</v>
      </c>
      <c r="F307">
        <v>480</v>
      </c>
      <c r="G307">
        <v>720</v>
      </c>
      <c r="H307" s="5">
        <v>1080</v>
      </c>
      <c r="I307" s="5">
        <v>1800</v>
      </c>
      <c r="J307" s="5">
        <v>3000</v>
      </c>
    </row>
    <row r="308" spans="2:10" x14ac:dyDescent="0.35">
      <c r="B308">
        <v>2.2999999999999998</v>
      </c>
      <c r="C308">
        <v>750</v>
      </c>
      <c r="D308">
        <v>95</v>
      </c>
      <c r="E308">
        <v>355</v>
      </c>
      <c r="F308">
        <v>470</v>
      </c>
      <c r="G308">
        <v>705</v>
      </c>
      <c r="H308" s="5">
        <v>1060</v>
      </c>
      <c r="I308" s="5">
        <v>1765</v>
      </c>
      <c r="J308" s="5">
        <v>2940</v>
      </c>
    </row>
    <row r="309" spans="2:10" x14ac:dyDescent="0.35">
      <c r="B309">
        <v>2.2999999999999998</v>
      </c>
      <c r="C309">
        <v>800</v>
      </c>
      <c r="D309">
        <v>80</v>
      </c>
      <c r="E309">
        <v>345</v>
      </c>
      <c r="F309">
        <v>460</v>
      </c>
      <c r="G309">
        <v>690</v>
      </c>
      <c r="H309" s="5">
        <v>1035</v>
      </c>
      <c r="I309" s="5">
        <v>1730</v>
      </c>
      <c r="J309" s="5">
        <v>2880</v>
      </c>
    </row>
    <row r="310" spans="2:10" x14ac:dyDescent="0.35">
      <c r="B310">
        <v>2.2999999999999998</v>
      </c>
      <c r="C310">
        <v>850</v>
      </c>
      <c r="D310">
        <v>65</v>
      </c>
      <c r="E310">
        <v>340</v>
      </c>
      <c r="F310">
        <v>450</v>
      </c>
      <c r="G310">
        <v>675</v>
      </c>
      <c r="H310" s="5">
        <v>1015</v>
      </c>
      <c r="I310" s="5">
        <v>1690</v>
      </c>
      <c r="J310" s="5">
        <v>2820</v>
      </c>
    </row>
    <row r="311" spans="2:10" x14ac:dyDescent="0.35">
      <c r="B311" s="6">
        <v>2.4</v>
      </c>
      <c r="C311" s="6">
        <v>-20</v>
      </c>
      <c r="D311" s="6">
        <v>275</v>
      </c>
      <c r="E311" s="6">
        <v>720</v>
      </c>
      <c r="F311" s="6">
        <v>960</v>
      </c>
      <c r="G311" s="7">
        <v>1440</v>
      </c>
      <c r="H311" s="7">
        <v>2160</v>
      </c>
      <c r="I311" s="7">
        <v>3600</v>
      </c>
      <c r="J311" s="7">
        <v>6000</v>
      </c>
    </row>
    <row r="312" spans="2:10" x14ac:dyDescent="0.35">
      <c r="B312">
        <v>2.4</v>
      </c>
      <c r="C312">
        <v>100</v>
      </c>
      <c r="D312">
        <v>275</v>
      </c>
      <c r="E312">
        <v>720</v>
      </c>
      <c r="F312">
        <v>960</v>
      </c>
      <c r="G312" s="5">
        <v>1440</v>
      </c>
      <c r="H312" s="5">
        <v>2160</v>
      </c>
      <c r="I312" s="5">
        <v>3600</v>
      </c>
      <c r="J312" s="5">
        <v>6000</v>
      </c>
    </row>
    <row r="313" spans="2:10" x14ac:dyDescent="0.35">
      <c r="B313">
        <v>2.4</v>
      </c>
      <c r="C313">
        <v>200</v>
      </c>
      <c r="D313">
        <v>250</v>
      </c>
      <c r="E313">
        <v>650</v>
      </c>
      <c r="F313">
        <v>865</v>
      </c>
      <c r="G313" s="5">
        <v>1295</v>
      </c>
      <c r="H313" s="5">
        <v>1945</v>
      </c>
      <c r="I313" s="5">
        <v>3240</v>
      </c>
      <c r="J313" s="5">
        <v>5400</v>
      </c>
    </row>
    <row r="314" spans="2:10" x14ac:dyDescent="0.35">
      <c r="B314">
        <v>2.4</v>
      </c>
      <c r="C314">
        <v>300</v>
      </c>
      <c r="D314">
        <v>230</v>
      </c>
      <c r="E314">
        <v>595</v>
      </c>
      <c r="F314">
        <v>795</v>
      </c>
      <c r="G314" s="5">
        <v>1190</v>
      </c>
      <c r="H314" s="5">
        <v>1785</v>
      </c>
      <c r="I314" s="5">
        <v>2975</v>
      </c>
      <c r="J314" s="5">
        <v>4960</v>
      </c>
    </row>
    <row r="315" spans="2:10" x14ac:dyDescent="0.35">
      <c r="B315">
        <v>2.4</v>
      </c>
      <c r="C315">
        <v>400</v>
      </c>
      <c r="D315">
        <v>200</v>
      </c>
      <c r="E315">
        <v>550</v>
      </c>
      <c r="F315">
        <v>735</v>
      </c>
      <c r="G315" s="5">
        <v>1105</v>
      </c>
      <c r="H315" s="5">
        <v>1655</v>
      </c>
      <c r="I315" s="5">
        <v>2760</v>
      </c>
      <c r="J315" s="5">
        <v>4600</v>
      </c>
    </row>
    <row r="316" spans="2:10" x14ac:dyDescent="0.35">
      <c r="B316">
        <v>2.4</v>
      </c>
      <c r="C316">
        <v>500</v>
      </c>
      <c r="D316">
        <v>170</v>
      </c>
      <c r="E316">
        <v>515</v>
      </c>
      <c r="F316">
        <v>690</v>
      </c>
      <c r="G316" s="5">
        <v>1030</v>
      </c>
      <c r="H316" s="5">
        <v>1550</v>
      </c>
      <c r="I316" s="5">
        <v>2580</v>
      </c>
      <c r="J316" s="5">
        <v>4300</v>
      </c>
    </row>
    <row r="317" spans="2:10" x14ac:dyDescent="0.35">
      <c r="B317">
        <v>2.4</v>
      </c>
      <c r="C317">
        <v>600</v>
      </c>
      <c r="D317">
        <v>140</v>
      </c>
      <c r="E317">
        <v>485</v>
      </c>
      <c r="F317">
        <v>650</v>
      </c>
      <c r="G317">
        <v>975</v>
      </c>
      <c r="H317" s="5">
        <v>1460</v>
      </c>
      <c r="I317" s="5">
        <v>2435</v>
      </c>
      <c r="J317" s="5">
        <v>4060</v>
      </c>
    </row>
    <row r="318" spans="2:10" x14ac:dyDescent="0.35">
      <c r="B318">
        <v>2.4</v>
      </c>
      <c r="C318">
        <v>650</v>
      </c>
      <c r="D318">
        <v>125</v>
      </c>
      <c r="E318">
        <v>475</v>
      </c>
      <c r="F318">
        <v>635</v>
      </c>
      <c r="G318">
        <v>950</v>
      </c>
      <c r="H318" s="5">
        <v>1425</v>
      </c>
      <c r="I318" s="5">
        <v>2375</v>
      </c>
      <c r="J318" s="5">
        <v>3960</v>
      </c>
    </row>
    <row r="319" spans="2:10" x14ac:dyDescent="0.35">
      <c r="B319">
        <v>2.4</v>
      </c>
      <c r="C319">
        <v>700</v>
      </c>
      <c r="D319">
        <v>110</v>
      </c>
      <c r="E319">
        <v>465</v>
      </c>
      <c r="F319">
        <v>620</v>
      </c>
      <c r="G319">
        <v>930</v>
      </c>
      <c r="H319" s="5">
        <v>1395</v>
      </c>
      <c r="I319" s="5">
        <v>2330</v>
      </c>
      <c r="J319" s="5">
        <v>3880</v>
      </c>
    </row>
    <row r="320" spans="2:10" x14ac:dyDescent="0.35">
      <c r="B320">
        <v>2.4</v>
      </c>
      <c r="C320">
        <v>750</v>
      </c>
      <c r="D320">
        <v>95</v>
      </c>
      <c r="E320">
        <v>460</v>
      </c>
      <c r="F320">
        <v>610</v>
      </c>
      <c r="G320">
        <v>915</v>
      </c>
      <c r="H320" s="5">
        <v>1375</v>
      </c>
      <c r="I320" s="5">
        <v>2290</v>
      </c>
      <c r="J320" s="5">
        <v>3820</v>
      </c>
    </row>
    <row r="321" spans="2:10" x14ac:dyDescent="0.35">
      <c r="B321">
        <v>2.4</v>
      </c>
      <c r="C321">
        <v>800</v>
      </c>
      <c r="D321">
        <v>80</v>
      </c>
      <c r="E321">
        <v>450</v>
      </c>
      <c r="F321">
        <v>600</v>
      </c>
      <c r="G321">
        <v>900</v>
      </c>
      <c r="H321" s="5">
        <v>1355</v>
      </c>
      <c r="I321" s="5">
        <v>2255</v>
      </c>
      <c r="J321" s="5">
        <v>3760</v>
      </c>
    </row>
    <row r="322" spans="2:10" x14ac:dyDescent="0.35">
      <c r="B322">
        <v>2.4</v>
      </c>
      <c r="C322">
        <v>850</v>
      </c>
      <c r="D322">
        <v>65</v>
      </c>
      <c r="E322">
        <v>445</v>
      </c>
      <c r="F322">
        <v>595</v>
      </c>
      <c r="G322">
        <v>895</v>
      </c>
      <c r="H322" s="5">
        <v>1340</v>
      </c>
      <c r="I322" s="5">
        <v>2230</v>
      </c>
      <c r="J322" s="5">
        <v>3720</v>
      </c>
    </row>
    <row r="323" spans="2:10" x14ac:dyDescent="0.35">
      <c r="B323">
        <v>2.4</v>
      </c>
      <c r="C323">
        <v>900</v>
      </c>
      <c r="D323">
        <v>50</v>
      </c>
      <c r="E323">
        <v>440</v>
      </c>
      <c r="F323">
        <v>590</v>
      </c>
      <c r="G323">
        <v>885</v>
      </c>
      <c r="H323" s="5">
        <v>1325</v>
      </c>
      <c r="I323" s="5">
        <v>2210</v>
      </c>
      <c r="J323" s="5">
        <v>3680</v>
      </c>
    </row>
    <row r="324" spans="2:10" x14ac:dyDescent="0.35">
      <c r="B324">
        <v>2.4</v>
      </c>
      <c r="C324">
        <v>950</v>
      </c>
      <c r="D324">
        <v>35</v>
      </c>
      <c r="E324">
        <v>385</v>
      </c>
      <c r="F324">
        <v>515</v>
      </c>
      <c r="G324">
        <v>775</v>
      </c>
      <c r="H324" s="5">
        <v>1160</v>
      </c>
      <c r="I324" s="5">
        <v>1930</v>
      </c>
      <c r="J324" s="5">
        <v>3220</v>
      </c>
    </row>
    <row r="325" spans="2:10" x14ac:dyDescent="0.35">
      <c r="B325">
        <v>2.4</v>
      </c>
      <c r="C325" s="5">
        <v>1000</v>
      </c>
      <c r="D325">
        <v>20</v>
      </c>
      <c r="E325">
        <v>365</v>
      </c>
      <c r="F325">
        <v>485</v>
      </c>
      <c r="G325">
        <v>725</v>
      </c>
      <c r="H325" s="5">
        <v>1090</v>
      </c>
      <c r="I325" s="5">
        <v>1820</v>
      </c>
      <c r="J325" s="5">
        <v>3030</v>
      </c>
    </row>
    <row r="326" spans="2:10" x14ac:dyDescent="0.35">
      <c r="B326">
        <v>2.4</v>
      </c>
      <c r="C326" s="5">
        <v>1050</v>
      </c>
      <c r="D326">
        <v>0</v>
      </c>
      <c r="E326">
        <v>360</v>
      </c>
      <c r="F326">
        <v>480</v>
      </c>
      <c r="G326">
        <v>720</v>
      </c>
      <c r="H326" s="5">
        <v>1080</v>
      </c>
      <c r="I326" s="5">
        <v>1800</v>
      </c>
      <c r="J326" s="5">
        <v>3000</v>
      </c>
    </row>
    <row r="327" spans="2:10" x14ac:dyDescent="0.35">
      <c r="B327">
        <v>2.4</v>
      </c>
      <c r="C327" s="5">
        <v>1100</v>
      </c>
      <c r="D327">
        <v>0</v>
      </c>
      <c r="E327">
        <v>310</v>
      </c>
      <c r="F327">
        <v>415</v>
      </c>
      <c r="G327">
        <v>625</v>
      </c>
      <c r="H327">
        <v>935</v>
      </c>
      <c r="I327" s="5">
        <v>1560</v>
      </c>
      <c r="J327" s="5">
        <v>2600</v>
      </c>
    </row>
    <row r="328" spans="2:10" x14ac:dyDescent="0.35">
      <c r="B328">
        <v>2.4</v>
      </c>
      <c r="C328" s="5">
        <v>1150</v>
      </c>
      <c r="D328">
        <v>0</v>
      </c>
      <c r="E328">
        <v>235</v>
      </c>
      <c r="F328">
        <v>315</v>
      </c>
      <c r="G328">
        <v>475</v>
      </c>
      <c r="H328">
        <v>710</v>
      </c>
      <c r="I328" s="5">
        <v>1185</v>
      </c>
      <c r="J328" s="5">
        <v>1970</v>
      </c>
    </row>
    <row r="329" spans="2:10" x14ac:dyDescent="0.35">
      <c r="B329">
        <v>2.4</v>
      </c>
      <c r="C329" s="5">
        <v>1200</v>
      </c>
      <c r="D329">
        <v>0</v>
      </c>
      <c r="E329">
        <v>185</v>
      </c>
      <c r="F329">
        <v>245</v>
      </c>
      <c r="G329">
        <v>370</v>
      </c>
      <c r="H329">
        <v>555</v>
      </c>
      <c r="I329">
        <v>925</v>
      </c>
      <c r="J329" s="5">
        <v>1545</v>
      </c>
    </row>
    <row r="330" spans="2:10" x14ac:dyDescent="0.35">
      <c r="B330">
        <v>2.4</v>
      </c>
      <c r="C330" s="5">
        <v>1250</v>
      </c>
      <c r="D330">
        <v>0</v>
      </c>
      <c r="E330">
        <v>140</v>
      </c>
      <c r="F330">
        <v>185</v>
      </c>
      <c r="G330">
        <v>280</v>
      </c>
      <c r="H330">
        <v>420</v>
      </c>
      <c r="I330">
        <v>705</v>
      </c>
      <c r="J330" s="5">
        <v>1170</v>
      </c>
    </row>
    <row r="331" spans="2:10" x14ac:dyDescent="0.35">
      <c r="B331">
        <v>2.4</v>
      </c>
      <c r="C331" s="5">
        <v>1300</v>
      </c>
      <c r="D331">
        <v>0</v>
      </c>
      <c r="E331">
        <v>110</v>
      </c>
      <c r="F331">
        <v>145</v>
      </c>
      <c r="G331">
        <v>220</v>
      </c>
      <c r="H331">
        <v>330</v>
      </c>
      <c r="I331">
        <v>550</v>
      </c>
      <c r="J331">
        <v>915</v>
      </c>
    </row>
    <row r="332" spans="2:10" x14ac:dyDescent="0.35">
      <c r="B332">
        <v>2.4</v>
      </c>
      <c r="C332" s="5">
        <v>1350</v>
      </c>
      <c r="D332">
        <v>0</v>
      </c>
      <c r="E332">
        <v>85</v>
      </c>
      <c r="F332">
        <v>115</v>
      </c>
      <c r="G332">
        <v>170</v>
      </c>
      <c r="H332">
        <v>255</v>
      </c>
      <c r="I332">
        <v>430</v>
      </c>
      <c r="J332">
        <v>715</v>
      </c>
    </row>
    <row r="333" spans="2:10" x14ac:dyDescent="0.35">
      <c r="B333">
        <v>2.4</v>
      </c>
      <c r="C333" s="5">
        <v>1400</v>
      </c>
      <c r="D333">
        <v>0</v>
      </c>
      <c r="E333">
        <v>65</v>
      </c>
      <c r="F333">
        <v>85</v>
      </c>
      <c r="G333">
        <v>130</v>
      </c>
      <c r="H333">
        <v>195</v>
      </c>
      <c r="I333">
        <v>325</v>
      </c>
      <c r="J333">
        <v>545</v>
      </c>
    </row>
    <row r="334" spans="2:10" x14ac:dyDescent="0.35">
      <c r="B334">
        <v>2.4</v>
      </c>
      <c r="C334" s="5">
        <v>1450</v>
      </c>
      <c r="D334">
        <v>0</v>
      </c>
      <c r="E334">
        <v>50</v>
      </c>
      <c r="F334">
        <v>70</v>
      </c>
      <c r="G334">
        <v>105</v>
      </c>
      <c r="H334">
        <v>155</v>
      </c>
      <c r="I334">
        <v>255</v>
      </c>
      <c r="J334">
        <v>430</v>
      </c>
    </row>
    <row r="335" spans="2:10" x14ac:dyDescent="0.35">
      <c r="B335">
        <v>2.4</v>
      </c>
      <c r="C335" s="5">
        <v>1500</v>
      </c>
      <c r="D335">
        <v>0</v>
      </c>
      <c r="E335">
        <v>40</v>
      </c>
      <c r="F335">
        <v>50</v>
      </c>
      <c r="G335">
        <v>75</v>
      </c>
      <c r="H335">
        <v>115</v>
      </c>
      <c r="I335">
        <v>190</v>
      </c>
      <c r="J335">
        <v>315</v>
      </c>
    </row>
    <row r="336" spans="2:10" x14ac:dyDescent="0.35">
      <c r="B336" s="6">
        <v>2.5</v>
      </c>
      <c r="C336" s="6">
        <v>-20</v>
      </c>
      <c r="D336" s="6">
        <v>275</v>
      </c>
      <c r="E336" s="6">
        <v>720</v>
      </c>
      <c r="F336" s="6">
        <v>960</v>
      </c>
      <c r="G336" s="7">
        <v>1440</v>
      </c>
      <c r="H336" s="7">
        <v>2160</v>
      </c>
      <c r="I336" s="7">
        <v>3600</v>
      </c>
      <c r="J336" s="7">
        <v>6000</v>
      </c>
    </row>
    <row r="337" spans="2:10" x14ac:dyDescent="0.35">
      <c r="B337" s="13">
        <v>2.5</v>
      </c>
      <c r="C337" s="13">
        <v>100</v>
      </c>
      <c r="D337" s="13">
        <v>275</v>
      </c>
      <c r="E337" s="13">
        <v>720</v>
      </c>
      <c r="F337" s="13">
        <v>960</v>
      </c>
      <c r="G337" s="14">
        <v>1440</v>
      </c>
      <c r="H337" s="14">
        <v>2160</v>
      </c>
      <c r="I337" s="14">
        <v>3600</v>
      </c>
      <c r="J337" s="14">
        <v>6000</v>
      </c>
    </row>
    <row r="338" spans="2:10" x14ac:dyDescent="0.35">
      <c r="B338">
        <v>2.5</v>
      </c>
      <c r="C338">
        <v>200</v>
      </c>
      <c r="D338">
        <v>255</v>
      </c>
      <c r="E338">
        <v>660</v>
      </c>
      <c r="F338">
        <v>885</v>
      </c>
      <c r="G338" s="5">
        <v>1325</v>
      </c>
      <c r="H338" s="5">
        <v>1985</v>
      </c>
      <c r="I338" s="5">
        <v>3310</v>
      </c>
      <c r="J338" s="5">
        <v>5520</v>
      </c>
    </row>
    <row r="339" spans="2:10" x14ac:dyDescent="0.35">
      <c r="B339">
        <v>2.5</v>
      </c>
      <c r="C339">
        <v>300</v>
      </c>
      <c r="D339">
        <v>230</v>
      </c>
      <c r="E339">
        <v>615</v>
      </c>
      <c r="F339">
        <v>820</v>
      </c>
      <c r="G339" s="5">
        <v>1235</v>
      </c>
      <c r="H339" s="5">
        <v>1850</v>
      </c>
      <c r="I339" s="5">
        <v>3085</v>
      </c>
      <c r="J339" s="5">
        <v>5140</v>
      </c>
    </row>
    <row r="340" spans="2:10" x14ac:dyDescent="0.35">
      <c r="B340">
        <v>2.5</v>
      </c>
      <c r="C340">
        <v>400</v>
      </c>
      <c r="D340">
        <v>200</v>
      </c>
      <c r="E340">
        <v>575</v>
      </c>
      <c r="F340">
        <v>770</v>
      </c>
      <c r="G340" s="5">
        <v>1150</v>
      </c>
      <c r="H340" s="5">
        <v>1730</v>
      </c>
      <c r="I340" s="5">
        <v>2880</v>
      </c>
      <c r="J340" s="5">
        <v>4800</v>
      </c>
    </row>
    <row r="341" spans="2:10" x14ac:dyDescent="0.35">
      <c r="B341">
        <v>2.5</v>
      </c>
      <c r="C341">
        <v>500</v>
      </c>
      <c r="D341">
        <v>170</v>
      </c>
      <c r="E341">
        <v>540</v>
      </c>
      <c r="F341">
        <v>725</v>
      </c>
      <c r="G341" s="5">
        <v>1085</v>
      </c>
      <c r="H341" s="5">
        <v>1625</v>
      </c>
      <c r="I341" s="5">
        <v>2710</v>
      </c>
      <c r="J341" s="5">
        <v>4520</v>
      </c>
    </row>
    <row r="342" spans="2:10" x14ac:dyDescent="0.35">
      <c r="B342">
        <v>2.5</v>
      </c>
      <c r="C342">
        <v>600</v>
      </c>
      <c r="D342">
        <v>140</v>
      </c>
      <c r="E342">
        <v>515</v>
      </c>
      <c r="F342">
        <v>690</v>
      </c>
      <c r="G342" s="5">
        <v>1030</v>
      </c>
      <c r="H342" s="5">
        <v>1550</v>
      </c>
      <c r="I342" s="5">
        <v>2580</v>
      </c>
      <c r="J342" s="5">
        <v>4300</v>
      </c>
    </row>
    <row r="343" spans="2:10" x14ac:dyDescent="0.35">
      <c r="B343">
        <v>2.5</v>
      </c>
      <c r="C343">
        <v>650</v>
      </c>
      <c r="D343">
        <v>125</v>
      </c>
      <c r="E343">
        <v>505</v>
      </c>
      <c r="F343">
        <v>675</v>
      </c>
      <c r="G343" s="5">
        <v>1015</v>
      </c>
      <c r="H343" s="5">
        <v>1520</v>
      </c>
      <c r="I343" s="5">
        <v>2530</v>
      </c>
      <c r="J343" s="5">
        <v>4220</v>
      </c>
    </row>
    <row r="344" spans="2:10" x14ac:dyDescent="0.35">
      <c r="B344">
        <v>2.5</v>
      </c>
      <c r="C344">
        <v>700</v>
      </c>
      <c r="D344">
        <v>110</v>
      </c>
      <c r="E344">
        <v>495</v>
      </c>
      <c r="F344">
        <v>660</v>
      </c>
      <c r="G344">
        <v>995</v>
      </c>
      <c r="H344" s="5">
        <v>1490</v>
      </c>
      <c r="I344" s="5">
        <v>2485</v>
      </c>
      <c r="J344" s="5">
        <v>4140</v>
      </c>
    </row>
    <row r="345" spans="2:10" x14ac:dyDescent="0.35">
      <c r="B345">
        <v>2.5</v>
      </c>
      <c r="C345">
        <v>750</v>
      </c>
      <c r="D345">
        <v>95</v>
      </c>
      <c r="E345">
        <v>490</v>
      </c>
      <c r="F345">
        <v>655</v>
      </c>
      <c r="G345">
        <v>985</v>
      </c>
      <c r="H345" s="5">
        <v>1475</v>
      </c>
      <c r="I345" s="5">
        <v>2460</v>
      </c>
      <c r="J345" s="5">
        <v>4100</v>
      </c>
    </row>
    <row r="346" spans="2:10" x14ac:dyDescent="0.35">
      <c r="B346">
        <v>2.5</v>
      </c>
      <c r="C346">
        <v>800</v>
      </c>
      <c r="D346">
        <v>80</v>
      </c>
      <c r="E346">
        <v>485</v>
      </c>
      <c r="F346">
        <v>650</v>
      </c>
      <c r="G346">
        <v>975</v>
      </c>
      <c r="H346" s="5">
        <v>1460</v>
      </c>
      <c r="I346" s="5">
        <v>2435</v>
      </c>
      <c r="J346" s="5">
        <v>4060</v>
      </c>
    </row>
    <row r="347" spans="2:10" x14ac:dyDescent="0.35">
      <c r="B347">
        <v>2.5</v>
      </c>
      <c r="C347">
        <v>850</v>
      </c>
      <c r="D347">
        <v>65</v>
      </c>
      <c r="E347">
        <v>485</v>
      </c>
      <c r="F347">
        <v>645</v>
      </c>
      <c r="G347">
        <v>970</v>
      </c>
      <c r="H347" s="5">
        <v>1455</v>
      </c>
      <c r="I347" s="5">
        <v>2425</v>
      </c>
      <c r="J347" s="5">
        <v>4040</v>
      </c>
    </row>
    <row r="348" spans="2:10" x14ac:dyDescent="0.35">
      <c r="B348">
        <v>2.5</v>
      </c>
      <c r="C348">
        <v>900</v>
      </c>
      <c r="D348">
        <v>50</v>
      </c>
      <c r="E348">
        <v>450</v>
      </c>
      <c r="F348">
        <v>600</v>
      </c>
      <c r="G348">
        <v>900</v>
      </c>
      <c r="H348" s="5">
        <v>1350</v>
      </c>
      <c r="I348" s="5">
        <v>2245</v>
      </c>
      <c r="J348" s="5">
        <v>3745</v>
      </c>
    </row>
    <row r="349" spans="2:10" x14ac:dyDescent="0.35">
      <c r="B349">
        <v>2.5</v>
      </c>
      <c r="C349">
        <v>950</v>
      </c>
      <c r="D349">
        <v>35</v>
      </c>
      <c r="E349">
        <v>385</v>
      </c>
      <c r="F349">
        <v>515</v>
      </c>
      <c r="G349">
        <v>775</v>
      </c>
      <c r="H349" s="5">
        <v>1160</v>
      </c>
      <c r="I349" s="5">
        <v>1930</v>
      </c>
      <c r="J349" s="5">
        <v>3220</v>
      </c>
    </row>
    <row r="350" spans="2:10" x14ac:dyDescent="0.35">
      <c r="B350">
        <v>2.5</v>
      </c>
      <c r="C350" s="5">
        <v>1000</v>
      </c>
      <c r="D350">
        <v>20</v>
      </c>
      <c r="E350">
        <v>365</v>
      </c>
      <c r="F350">
        <v>485</v>
      </c>
      <c r="G350">
        <v>725</v>
      </c>
      <c r="H350" s="5">
        <v>1090</v>
      </c>
      <c r="I350" s="5">
        <v>1820</v>
      </c>
      <c r="J350" s="5">
        <v>3030</v>
      </c>
    </row>
    <row r="351" spans="2:10" x14ac:dyDescent="0.35">
      <c r="B351">
        <v>2.5</v>
      </c>
      <c r="C351" s="5">
        <v>1050</v>
      </c>
      <c r="D351">
        <v>0</v>
      </c>
      <c r="E351">
        <v>360</v>
      </c>
      <c r="F351">
        <v>480</v>
      </c>
      <c r="G351">
        <v>720</v>
      </c>
      <c r="H351" s="5">
        <v>1080</v>
      </c>
      <c r="I351" s="5">
        <v>1800</v>
      </c>
      <c r="J351" s="5">
        <v>3000</v>
      </c>
    </row>
    <row r="352" spans="2:10" x14ac:dyDescent="0.35">
      <c r="B352">
        <v>2.5</v>
      </c>
      <c r="C352" s="5">
        <v>1100</v>
      </c>
      <c r="D352">
        <v>0</v>
      </c>
      <c r="E352">
        <v>325</v>
      </c>
      <c r="F352">
        <v>430</v>
      </c>
      <c r="G352">
        <v>645</v>
      </c>
      <c r="H352">
        <v>965</v>
      </c>
      <c r="I352" s="5">
        <v>1610</v>
      </c>
      <c r="J352" s="5">
        <v>2685</v>
      </c>
    </row>
    <row r="353" spans="2:10" x14ac:dyDescent="0.35">
      <c r="B353">
        <v>2.5</v>
      </c>
      <c r="C353" s="5">
        <v>1150</v>
      </c>
      <c r="D353">
        <v>0</v>
      </c>
      <c r="E353">
        <v>275</v>
      </c>
      <c r="F353">
        <v>365</v>
      </c>
      <c r="G353">
        <v>550</v>
      </c>
      <c r="H353">
        <v>825</v>
      </c>
      <c r="I353" s="5">
        <v>1370</v>
      </c>
      <c r="J353" s="5">
        <v>2285</v>
      </c>
    </row>
    <row r="354" spans="2:10" x14ac:dyDescent="0.35">
      <c r="B354">
        <v>2.5</v>
      </c>
      <c r="C354" s="5">
        <v>1200</v>
      </c>
      <c r="D354">
        <v>0</v>
      </c>
      <c r="E354">
        <v>205</v>
      </c>
      <c r="F354">
        <v>275</v>
      </c>
      <c r="G354">
        <v>410</v>
      </c>
      <c r="H354">
        <v>620</v>
      </c>
      <c r="I354" s="5">
        <v>1030</v>
      </c>
      <c r="J354" s="5">
        <v>1715</v>
      </c>
    </row>
    <row r="355" spans="2:10" x14ac:dyDescent="0.35">
      <c r="B355">
        <v>2.5</v>
      </c>
      <c r="C355" s="5">
        <v>1250</v>
      </c>
      <c r="D355">
        <v>0</v>
      </c>
      <c r="E355">
        <v>180</v>
      </c>
      <c r="F355">
        <v>245</v>
      </c>
      <c r="G355">
        <v>365</v>
      </c>
      <c r="H355">
        <v>545</v>
      </c>
      <c r="I355">
        <v>910</v>
      </c>
      <c r="J355" s="5">
        <v>1515</v>
      </c>
    </row>
    <row r="356" spans="2:10" x14ac:dyDescent="0.35">
      <c r="B356">
        <v>2.5</v>
      </c>
      <c r="C356" s="5">
        <v>1300</v>
      </c>
      <c r="D356">
        <v>0</v>
      </c>
      <c r="E356">
        <v>140</v>
      </c>
      <c r="F356">
        <v>185</v>
      </c>
      <c r="G356">
        <v>275</v>
      </c>
      <c r="H356">
        <v>410</v>
      </c>
      <c r="I356">
        <v>685</v>
      </c>
      <c r="J356" s="5">
        <v>1145</v>
      </c>
    </row>
    <row r="357" spans="2:10" x14ac:dyDescent="0.35">
      <c r="B357">
        <v>2.5</v>
      </c>
      <c r="C357" s="5">
        <v>1350</v>
      </c>
      <c r="D357">
        <v>0</v>
      </c>
      <c r="E357">
        <v>105</v>
      </c>
      <c r="F357">
        <v>140</v>
      </c>
      <c r="G357">
        <v>205</v>
      </c>
      <c r="H357">
        <v>310</v>
      </c>
      <c r="I357">
        <v>515</v>
      </c>
      <c r="J357">
        <v>860</v>
      </c>
    </row>
    <row r="358" spans="2:10" x14ac:dyDescent="0.35">
      <c r="B358">
        <v>2.5</v>
      </c>
      <c r="C358" s="5">
        <v>1400</v>
      </c>
      <c r="D358">
        <v>0</v>
      </c>
      <c r="E358">
        <v>75</v>
      </c>
      <c r="F358">
        <v>100</v>
      </c>
      <c r="G358">
        <v>150</v>
      </c>
      <c r="H358">
        <v>225</v>
      </c>
      <c r="I358">
        <v>380</v>
      </c>
      <c r="J358">
        <v>630</v>
      </c>
    </row>
    <row r="359" spans="2:10" x14ac:dyDescent="0.35">
      <c r="B359">
        <v>2.5</v>
      </c>
      <c r="C359" s="5">
        <v>1450</v>
      </c>
      <c r="D359">
        <v>0</v>
      </c>
      <c r="E359">
        <v>60</v>
      </c>
      <c r="F359">
        <v>80</v>
      </c>
      <c r="G359">
        <v>115</v>
      </c>
      <c r="H359">
        <v>175</v>
      </c>
      <c r="I359">
        <v>290</v>
      </c>
      <c r="J359">
        <v>485</v>
      </c>
    </row>
    <row r="360" spans="2:10" x14ac:dyDescent="0.35">
      <c r="B360">
        <v>2.5</v>
      </c>
      <c r="C360" s="5">
        <v>1500</v>
      </c>
      <c r="D360">
        <v>0</v>
      </c>
      <c r="E360">
        <v>40</v>
      </c>
      <c r="F360">
        <v>55</v>
      </c>
      <c r="G360">
        <v>85</v>
      </c>
      <c r="H360">
        <v>125</v>
      </c>
      <c r="I360">
        <v>205</v>
      </c>
      <c r="J360">
        <v>345</v>
      </c>
    </row>
    <row r="361" spans="2:10" x14ac:dyDescent="0.35">
      <c r="B361" s="6">
        <v>2.6</v>
      </c>
      <c r="C361" s="6">
        <v>-20</v>
      </c>
      <c r="D361" s="6">
        <v>275</v>
      </c>
      <c r="E361" s="6">
        <v>720</v>
      </c>
      <c r="F361" s="6">
        <v>960</v>
      </c>
      <c r="G361" s="7">
        <v>1440</v>
      </c>
      <c r="H361" s="7">
        <v>2160</v>
      </c>
      <c r="I361" s="7">
        <v>3600</v>
      </c>
      <c r="J361" s="7">
        <v>6000</v>
      </c>
    </row>
    <row r="362" spans="2:10" x14ac:dyDescent="0.35">
      <c r="B362" s="13">
        <v>2.6</v>
      </c>
      <c r="C362" s="13">
        <v>100</v>
      </c>
      <c r="D362" s="13">
        <v>275</v>
      </c>
      <c r="E362" s="13">
        <v>720</v>
      </c>
      <c r="F362" s="13">
        <v>960</v>
      </c>
      <c r="G362" s="14">
        <v>1440</v>
      </c>
      <c r="H362" s="14">
        <v>2160</v>
      </c>
      <c r="I362" s="14">
        <v>3600</v>
      </c>
      <c r="J362" s="14">
        <v>6000</v>
      </c>
    </row>
    <row r="363" spans="2:10" x14ac:dyDescent="0.35">
      <c r="B363">
        <v>2.6</v>
      </c>
      <c r="C363">
        <v>200</v>
      </c>
      <c r="D363">
        <v>240</v>
      </c>
      <c r="E363">
        <v>630</v>
      </c>
      <c r="F363">
        <v>840</v>
      </c>
      <c r="G363" s="5">
        <v>1260</v>
      </c>
      <c r="H363" s="5">
        <v>1895</v>
      </c>
      <c r="I363" s="5">
        <v>3155</v>
      </c>
      <c r="J363" s="5">
        <v>5260</v>
      </c>
    </row>
    <row r="364" spans="2:10" x14ac:dyDescent="0.35">
      <c r="B364">
        <v>2.6</v>
      </c>
      <c r="C364">
        <v>300</v>
      </c>
      <c r="D364">
        <v>225</v>
      </c>
      <c r="E364">
        <v>580</v>
      </c>
      <c r="F364">
        <v>775</v>
      </c>
      <c r="G364" s="5">
        <v>1160</v>
      </c>
      <c r="H364" s="5">
        <v>1740</v>
      </c>
      <c r="I364" s="5">
        <v>2905</v>
      </c>
      <c r="J364" s="5">
        <v>4840</v>
      </c>
    </row>
    <row r="365" spans="2:10" x14ac:dyDescent="0.35">
      <c r="B365">
        <v>2.6</v>
      </c>
      <c r="C365">
        <v>400</v>
      </c>
      <c r="D365">
        <v>200</v>
      </c>
      <c r="E365">
        <v>545</v>
      </c>
      <c r="F365">
        <v>725</v>
      </c>
      <c r="G365" s="5">
        <v>1090</v>
      </c>
      <c r="H365" s="5">
        <v>1635</v>
      </c>
      <c r="I365" s="5">
        <v>2725</v>
      </c>
      <c r="J365" s="5">
        <v>4540</v>
      </c>
    </row>
    <row r="366" spans="2:10" x14ac:dyDescent="0.35">
      <c r="B366">
        <v>2.6</v>
      </c>
      <c r="C366">
        <v>500</v>
      </c>
      <c r="D366">
        <v>170</v>
      </c>
      <c r="E366">
        <v>520</v>
      </c>
      <c r="F366">
        <v>690</v>
      </c>
      <c r="G366" s="5">
        <v>1035</v>
      </c>
      <c r="H366" s="5">
        <v>1555</v>
      </c>
      <c r="I366" s="5">
        <v>2590</v>
      </c>
      <c r="J366" s="5">
        <v>4320</v>
      </c>
    </row>
    <row r="367" spans="2:10" x14ac:dyDescent="0.35">
      <c r="B367">
        <v>2.6</v>
      </c>
      <c r="C367">
        <v>600</v>
      </c>
      <c r="D367">
        <v>140</v>
      </c>
      <c r="E367">
        <v>500</v>
      </c>
      <c r="F367">
        <v>665</v>
      </c>
      <c r="G367" s="5">
        <v>1000</v>
      </c>
      <c r="H367" s="5">
        <v>1500</v>
      </c>
      <c r="I367" s="5">
        <v>2495</v>
      </c>
      <c r="J367" s="5">
        <v>4160</v>
      </c>
    </row>
    <row r="368" spans="2:10" x14ac:dyDescent="0.35">
      <c r="B368">
        <v>2.6</v>
      </c>
      <c r="C368">
        <v>650</v>
      </c>
      <c r="D368">
        <v>125</v>
      </c>
      <c r="E368">
        <v>490</v>
      </c>
      <c r="F368">
        <v>655</v>
      </c>
      <c r="G368">
        <v>985</v>
      </c>
      <c r="H368" s="5">
        <v>1475</v>
      </c>
      <c r="I368" s="5">
        <v>2460</v>
      </c>
      <c r="J368" s="5">
        <v>4100</v>
      </c>
    </row>
    <row r="369" spans="2:10" x14ac:dyDescent="0.35">
      <c r="B369">
        <v>2.6</v>
      </c>
      <c r="C369">
        <v>700</v>
      </c>
      <c r="D369">
        <v>110</v>
      </c>
      <c r="E369">
        <v>485</v>
      </c>
      <c r="F369">
        <v>645</v>
      </c>
      <c r="G369">
        <v>970</v>
      </c>
      <c r="H369" s="5">
        <v>1455</v>
      </c>
      <c r="I369" s="5">
        <v>2425</v>
      </c>
      <c r="J369" s="5">
        <v>4040</v>
      </c>
    </row>
    <row r="370" spans="2:10" x14ac:dyDescent="0.35">
      <c r="B370">
        <v>2.6</v>
      </c>
      <c r="C370">
        <v>750</v>
      </c>
      <c r="D370">
        <v>95</v>
      </c>
      <c r="E370">
        <v>480</v>
      </c>
      <c r="F370">
        <v>640</v>
      </c>
      <c r="G370">
        <v>960</v>
      </c>
      <c r="H370" s="5">
        <v>1440</v>
      </c>
      <c r="I370" s="5">
        <v>2400</v>
      </c>
      <c r="J370" s="5">
        <v>4000</v>
      </c>
    </row>
    <row r="371" spans="2:10" x14ac:dyDescent="0.35">
      <c r="B371">
        <v>2.6</v>
      </c>
      <c r="C371">
        <v>800</v>
      </c>
      <c r="D371">
        <v>80</v>
      </c>
      <c r="E371">
        <v>475</v>
      </c>
      <c r="F371">
        <v>630</v>
      </c>
      <c r="G371">
        <v>945</v>
      </c>
      <c r="H371" s="5">
        <v>1420</v>
      </c>
      <c r="I371" s="5">
        <v>2365</v>
      </c>
      <c r="J371" s="5">
        <v>3940</v>
      </c>
    </row>
    <row r="372" spans="2:10" x14ac:dyDescent="0.35">
      <c r="B372">
        <v>2.6</v>
      </c>
      <c r="C372">
        <v>850</v>
      </c>
      <c r="D372">
        <v>65</v>
      </c>
      <c r="E372">
        <v>465</v>
      </c>
      <c r="F372">
        <v>620</v>
      </c>
      <c r="G372">
        <v>930</v>
      </c>
      <c r="H372" s="5">
        <v>1395</v>
      </c>
      <c r="I372" s="5">
        <v>2330</v>
      </c>
      <c r="J372" s="5">
        <v>3880</v>
      </c>
    </row>
    <row r="373" spans="2:10" x14ac:dyDescent="0.35">
      <c r="B373">
        <v>2.6</v>
      </c>
      <c r="C373">
        <v>900</v>
      </c>
      <c r="D373">
        <v>50</v>
      </c>
      <c r="E373">
        <v>450</v>
      </c>
      <c r="F373">
        <v>600</v>
      </c>
      <c r="G373">
        <v>900</v>
      </c>
      <c r="H373" s="5">
        <v>1350</v>
      </c>
      <c r="I373" s="5">
        <v>2245</v>
      </c>
      <c r="J373" s="5">
        <v>3745</v>
      </c>
    </row>
    <row r="374" spans="2:10" x14ac:dyDescent="0.35">
      <c r="B374">
        <v>2.6</v>
      </c>
      <c r="C374">
        <v>950</v>
      </c>
      <c r="D374">
        <v>35</v>
      </c>
      <c r="E374">
        <v>385</v>
      </c>
      <c r="F374">
        <v>515</v>
      </c>
      <c r="G374">
        <v>775</v>
      </c>
      <c r="H374" s="5">
        <v>1160</v>
      </c>
      <c r="I374" s="5">
        <v>1930</v>
      </c>
      <c r="J374" s="5">
        <v>3220</v>
      </c>
    </row>
    <row r="375" spans="2:10" x14ac:dyDescent="0.35">
      <c r="B375">
        <v>2.6</v>
      </c>
      <c r="C375" s="5">
        <v>1000</v>
      </c>
      <c r="D375">
        <v>20</v>
      </c>
      <c r="E375">
        <v>365</v>
      </c>
      <c r="F375">
        <v>485</v>
      </c>
      <c r="G375">
        <v>725</v>
      </c>
      <c r="H375" s="5">
        <v>1090</v>
      </c>
      <c r="I375" s="5">
        <v>1820</v>
      </c>
      <c r="J375" s="5">
        <v>3030</v>
      </c>
    </row>
    <row r="376" spans="2:10" x14ac:dyDescent="0.35">
      <c r="B376">
        <v>2.6</v>
      </c>
      <c r="C376" s="5">
        <v>1050</v>
      </c>
      <c r="D376">
        <v>0</v>
      </c>
      <c r="E376">
        <v>355</v>
      </c>
      <c r="F376">
        <v>470</v>
      </c>
      <c r="G376">
        <v>705</v>
      </c>
      <c r="H376" s="5">
        <v>1060</v>
      </c>
      <c r="I376" s="5">
        <v>1765</v>
      </c>
      <c r="J376" s="5">
        <v>2945</v>
      </c>
    </row>
    <row r="377" spans="2:10" x14ac:dyDescent="0.35">
      <c r="B377">
        <v>2.6</v>
      </c>
      <c r="C377" s="5">
        <v>1100</v>
      </c>
      <c r="D377">
        <v>0</v>
      </c>
      <c r="E377">
        <v>260</v>
      </c>
      <c r="F377">
        <v>345</v>
      </c>
      <c r="G377">
        <v>520</v>
      </c>
      <c r="H377">
        <v>780</v>
      </c>
      <c r="I377" s="5">
        <v>1305</v>
      </c>
      <c r="J377" s="5">
        <v>2170</v>
      </c>
    </row>
    <row r="378" spans="2:10" x14ac:dyDescent="0.35">
      <c r="B378">
        <v>2.6</v>
      </c>
      <c r="C378" s="5">
        <v>1150</v>
      </c>
      <c r="D378">
        <v>0</v>
      </c>
      <c r="E378">
        <v>190</v>
      </c>
      <c r="F378">
        <v>250</v>
      </c>
      <c r="G378">
        <v>375</v>
      </c>
      <c r="H378">
        <v>565</v>
      </c>
      <c r="I378">
        <v>945</v>
      </c>
      <c r="J378" s="5">
        <v>1570</v>
      </c>
    </row>
    <row r="379" spans="2:10" x14ac:dyDescent="0.35">
      <c r="B379">
        <v>2.6</v>
      </c>
      <c r="C379" s="5">
        <v>1200</v>
      </c>
      <c r="D379">
        <v>0</v>
      </c>
      <c r="E379">
        <v>135</v>
      </c>
      <c r="F379">
        <v>185</v>
      </c>
      <c r="G379">
        <v>275</v>
      </c>
      <c r="H379">
        <v>410</v>
      </c>
      <c r="I379">
        <v>685</v>
      </c>
      <c r="J379" s="5">
        <v>1145</v>
      </c>
    </row>
    <row r="380" spans="2:10" x14ac:dyDescent="0.35">
      <c r="B380">
        <v>2.6</v>
      </c>
      <c r="C380" s="5">
        <v>1250</v>
      </c>
      <c r="D380">
        <v>0</v>
      </c>
      <c r="E380">
        <v>105</v>
      </c>
      <c r="F380">
        <v>135</v>
      </c>
      <c r="G380">
        <v>205</v>
      </c>
      <c r="H380">
        <v>310</v>
      </c>
      <c r="I380">
        <v>515</v>
      </c>
      <c r="J380">
        <v>855</v>
      </c>
    </row>
    <row r="381" spans="2:10" x14ac:dyDescent="0.35">
      <c r="B381">
        <v>2.6</v>
      </c>
      <c r="C381" s="5">
        <v>1300</v>
      </c>
      <c r="D381">
        <v>0</v>
      </c>
      <c r="E381">
        <v>75</v>
      </c>
      <c r="F381">
        <v>100</v>
      </c>
      <c r="G381">
        <v>150</v>
      </c>
      <c r="H381">
        <v>225</v>
      </c>
      <c r="I381">
        <v>375</v>
      </c>
      <c r="J381">
        <v>630</v>
      </c>
    </row>
    <row r="382" spans="2:10" x14ac:dyDescent="0.35">
      <c r="B382">
        <v>2.6</v>
      </c>
      <c r="C382" s="5">
        <v>1350</v>
      </c>
      <c r="D382">
        <v>0</v>
      </c>
      <c r="E382">
        <v>60</v>
      </c>
      <c r="F382">
        <v>80</v>
      </c>
      <c r="G382">
        <v>115</v>
      </c>
      <c r="H382">
        <v>175</v>
      </c>
      <c r="I382">
        <v>290</v>
      </c>
      <c r="J382">
        <v>485</v>
      </c>
    </row>
    <row r="383" spans="2:10" x14ac:dyDescent="0.35">
      <c r="B383">
        <v>2.6</v>
      </c>
      <c r="C383" s="5">
        <v>1400</v>
      </c>
      <c r="D383">
        <v>0</v>
      </c>
      <c r="E383">
        <v>45</v>
      </c>
      <c r="F383">
        <v>60</v>
      </c>
      <c r="G383">
        <v>90</v>
      </c>
      <c r="H383">
        <v>135</v>
      </c>
      <c r="I383">
        <v>225</v>
      </c>
      <c r="J383">
        <v>370</v>
      </c>
    </row>
    <row r="384" spans="2:10" x14ac:dyDescent="0.35">
      <c r="B384">
        <v>2.6</v>
      </c>
      <c r="C384" s="5">
        <v>1450</v>
      </c>
      <c r="D384">
        <v>0</v>
      </c>
      <c r="E384">
        <v>35</v>
      </c>
      <c r="F384">
        <v>45</v>
      </c>
      <c r="G384">
        <v>70</v>
      </c>
      <c r="H384">
        <v>105</v>
      </c>
      <c r="I384">
        <v>170</v>
      </c>
      <c r="J384">
        <v>285</v>
      </c>
    </row>
    <row r="385" spans="2:10" x14ac:dyDescent="0.35">
      <c r="B385">
        <v>2.6</v>
      </c>
      <c r="C385" s="5">
        <v>1500</v>
      </c>
      <c r="D385">
        <v>0</v>
      </c>
      <c r="E385">
        <v>25</v>
      </c>
      <c r="F385">
        <v>35</v>
      </c>
      <c r="G385">
        <v>50</v>
      </c>
      <c r="H385">
        <v>75</v>
      </c>
      <c r="I385">
        <v>130</v>
      </c>
      <c r="J385">
        <v>215</v>
      </c>
    </row>
    <row r="386" spans="2:10" x14ac:dyDescent="0.35">
      <c r="B386" s="6">
        <v>2.7</v>
      </c>
      <c r="C386" s="6">
        <v>-20</v>
      </c>
      <c r="D386" s="6">
        <v>275</v>
      </c>
      <c r="E386" s="6">
        <v>720</v>
      </c>
      <c r="F386" s="6">
        <v>960</v>
      </c>
      <c r="G386" s="7">
        <v>1440</v>
      </c>
      <c r="H386" s="7">
        <v>2160</v>
      </c>
      <c r="I386" s="7">
        <v>3600</v>
      </c>
      <c r="J386" s="7">
        <v>6000</v>
      </c>
    </row>
    <row r="387" spans="2:10" x14ac:dyDescent="0.35">
      <c r="B387">
        <v>2.7</v>
      </c>
      <c r="C387">
        <v>100</v>
      </c>
      <c r="D387">
        <v>275</v>
      </c>
      <c r="E387">
        <v>720</v>
      </c>
      <c r="F387">
        <v>960</v>
      </c>
      <c r="G387" s="5">
        <v>1440</v>
      </c>
      <c r="H387" s="5">
        <v>2160</v>
      </c>
      <c r="I387" s="5">
        <v>3600</v>
      </c>
      <c r="J387" s="5">
        <v>6000</v>
      </c>
    </row>
    <row r="388" spans="2:10" x14ac:dyDescent="0.35">
      <c r="B388">
        <v>2.7</v>
      </c>
      <c r="C388">
        <v>200</v>
      </c>
      <c r="D388">
        <v>245</v>
      </c>
      <c r="E388">
        <v>635</v>
      </c>
      <c r="F388">
        <v>850</v>
      </c>
      <c r="G388" s="5">
        <v>1270</v>
      </c>
      <c r="H388" s="5">
        <v>1910</v>
      </c>
      <c r="I388" s="5">
        <v>3180</v>
      </c>
      <c r="J388" s="5">
        <v>5300</v>
      </c>
    </row>
    <row r="389" spans="2:10" x14ac:dyDescent="0.35">
      <c r="B389">
        <v>2.7</v>
      </c>
      <c r="C389">
        <v>300</v>
      </c>
      <c r="D389">
        <v>225</v>
      </c>
      <c r="E389">
        <v>580</v>
      </c>
      <c r="F389">
        <v>775</v>
      </c>
      <c r="G389" s="5">
        <v>1160</v>
      </c>
      <c r="H389" s="5">
        <v>1740</v>
      </c>
      <c r="I389" s="5">
        <v>2905</v>
      </c>
      <c r="J389" s="5">
        <v>4840</v>
      </c>
    </row>
    <row r="390" spans="2:10" x14ac:dyDescent="0.35">
      <c r="B390">
        <v>2.7</v>
      </c>
      <c r="C390">
        <v>400</v>
      </c>
      <c r="D390">
        <v>200</v>
      </c>
      <c r="E390">
        <v>540</v>
      </c>
      <c r="F390">
        <v>725</v>
      </c>
      <c r="G390" s="5">
        <v>1085</v>
      </c>
      <c r="H390" s="5">
        <v>1625</v>
      </c>
      <c r="I390" s="5">
        <v>2710</v>
      </c>
      <c r="J390" s="5">
        <v>4520</v>
      </c>
    </row>
    <row r="391" spans="2:10" x14ac:dyDescent="0.35">
      <c r="B391">
        <v>2.7</v>
      </c>
      <c r="C391">
        <v>500</v>
      </c>
      <c r="D391">
        <v>170</v>
      </c>
      <c r="E391">
        <v>515</v>
      </c>
      <c r="F391">
        <v>685</v>
      </c>
      <c r="G391" s="5">
        <v>1025</v>
      </c>
      <c r="H391" s="5">
        <v>1540</v>
      </c>
      <c r="I391" s="5">
        <v>2570</v>
      </c>
      <c r="J391" s="5">
        <v>4280</v>
      </c>
    </row>
    <row r="392" spans="2:10" x14ac:dyDescent="0.35">
      <c r="B392">
        <v>2.7</v>
      </c>
      <c r="C392">
        <v>600</v>
      </c>
      <c r="D392">
        <v>140</v>
      </c>
      <c r="E392">
        <v>495</v>
      </c>
      <c r="F392">
        <v>660</v>
      </c>
      <c r="G392">
        <v>990</v>
      </c>
      <c r="H392" s="5">
        <v>1485</v>
      </c>
      <c r="I392" s="5">
        <v>2470</v>
      </c>
      <c r="J392" s="5">
        <v>4120</v>
      </c>
    </row>
    <row r="393" spans="2:10" x14ac:dyDescent="0.35">
      <c r="B393">
        <v>2.7</v>
      </c>
      <c r="C393">
        <v>650</v>
      </c>
      <c r="D393">
        <v>125</v>
      </c>
      <c r="E393">
        <v>485</v>
      </c>
      <c r="F393">
        <v>645</v>
      </c>
      <c r="G393">
        <v>970</v>
      </c>
      <c r="H393" s="5">
        <v>1455</v>
      </c>
      <c r="I393" s="5">
        <v>2425</v>
      </c>
      <c r="J393" s="5">
        <v>4040</v>
      </c>
    </row>
    <row r="394" spans="2:10" x14ac:dyDescent="0.35">
      <c r="B394">
        <v>2.7</v>
      </c>
      <c r="C394">
        <v>700</v>
      </c>
      <c r="D394">
        <v>110</v>
      </c>
      <c r="E394">
        <v>480</v>
      </c>
      <c r="F394">
        <v>635</v>
      </c>
      <c r="G394">
        <v>955</v>
      </c>
      <c r="H394" s="5">
        <v>1435</v>
      </c>
      <c r="I394" s="5">
        <v>2390</v>
      </c>
      <c r="J394" s="5">
        <v>3980</v>
      </c>
    </row>
    <row r="395" spans="2:10" x14ac:dyDescent="0.35">
      <c r="B395">
        <v>2.7</v>
      </c>
      <c r="C395">
        <v>750</v>
      </c>
      <c r="D395">
        <v>95</v>
      </c>
      <c r="E395">
        <v>470</v>
      </c>
      <c r="F395">
        <v>625</v>
      </c>
      <c r="G395">
        <v>940</v>
      </c>
      <c r="H395" s="5">
        <v>1410</v>
      </c>
      <c r="I395" s="5">
        <v>2350</v>
      </c>
      <c r="J395" s="5">
        <v>3920</v>
      </c>
    </row>
    <row r="396" spans="2:10" x14ac:dyDescent="0.35">
      <c r="B396">
        <v>2.7</v>
      </c>
      <c r="C396">
        <v>800</v>
      </c>
      <c r="D396">
        <v>80</v>
      </c>
      <c r="E396">
        <v>465</v>
      </c>
      <c r="F396">
        <v>620</v>
      </c>
      <c r="G396">
        <v>930</v>
      </c>
      <c r="H396" s="5">
        <v>1395</v>
      </c>
      <c r="I396" s="5">
        <v>2330</v>
      </c>
      <c r="J396" s="5">
        <v>3880</v>
      </c>
    </row>
    <row r="397" spans="2:10" x14ac:dyDescent="0.35">
      <c r="B397">
        <v>2.7</v>
      </c>
      <c r="C397">
        <v>850</v>
      </c>
      <c r="D397">
        <v>65</v>
      </c>
      <c r="E397">
        <v>460</v>
      </c>
      <c r="F397">
        <v>610</v>
      </c>
      <c r="G397">
        <v>915</v>
      </c>
      <c r="H397" s="5">
        <v>1375</v>
      </c>
      <c r="I397" s="5">
        <v>2290</v>
      </c>
      <c r="J397" s="5">
        <v>3820</v>
      </c>
    </row>
    <row r="398" spans="2:10" x14ac:dyDescent="0.35">
      <c r="B398">
        <v>2.7</v>
      </c>
      <c r="C398">
        <v>900</v>
      </c>
      <c r="D398">
        <v>50</v>
      </c>
      <c r="E398">
        <v>450</v>
      </c>
      <c r="F398">
        <v>600</v>
      </c>
      <c r="G398">
        <v>900</v>
      </c>
      <c r="H398" s="5">
        <v>1350</v>
      </c>
      <c r="I398" s="5">
        <v>2245</v>
      </c>
      <c r="J398" s="5">
        <v>3745</v>
      </c>
    </row>
    <row r="399" spans="2:10" x14ac:dyDescent="0.35">
      <c r="B399">
        <v>2.7</v>
      </c>
      <c r="C399">
        <v>950</v>
      </c>
      <c r="D399">
        <v>35</v>
      </c>
      <c r="E399">
        <v>385</v>
      </c>
      <c r="F399">
        <v>515</v>
      </c>
      <c r="G399">
        <v>775</v>
      </c>
      <c r="H399" s="5">
        <v>1160</v>
      </c>
      <c r="I399" s="5">
        <v>1930</v>
      </c>
      <c r="J399" s="5">
        <v>3220</v>
      </c>
    </row>
    <row r="400" spans="2:10" x14ac:dyDescent="0.35">
      <c r="B400">
        <v>2.7</v>
      </c>
      <c r="C400" s="5">
        <v>1000</v>
      </c>
      <c r="D400">
        <v>20</v>
      </c>
      <c r="E400">
        <v>365</v>
      </c>
      <c r="F400">
        <v>485</v>
      </c>
      <c r="G400">
        <v>725</v>
      </c>
      <c r="H400" s="5">
        <v>1090</v>
      </c>
      <c r="I400" s="5">
        <v>1820</v>
      </c>
      <c r="J400" s="5">
        <v>3030</v>
      </c>
    </row>
    <row r="401" spans="2:10" x14ac:dyDescent="0.35">
      <c r="B401">
        <v>2.7</v>
      </c>
      <c r="C401" s="5">
        <v>1050</v>
      </c>
      <c r="D401">
        <v>0</v>
      </c>
      <c r="E401">
        <v>355</v>
      </c>
      <c r="F401">
        <v>470</v>
      </c>
      <c r="G401">
        <v>705</v>
      </c>
      <c r="H401" s="5">
        <v>1060</v>
      </c>
      <c r="I401" s="5">
        <v>1765</v>
      </c>
      <c r="J401" s="5">
        <v>2945</v>
      </c>
    </row>
    <row r="402" spans="2:10" x14ac:dyDescent="0.35">
      <c r="B402">
        <v>2.7</v>
      </c>
      <c r="C402" s="5">
        <v>1100</v>
      </c>
      <c r="D402">
        <v>0</v>
      </c>
      <c r="E402">
        <v>260</v>
      </c>
      <c r="F402">
        <v>345</v>
      </c>
      <c r="G402">
        <v>520</v>
      </c>
      <c r="H402">
        <v>780</v>
      </c>
      <c r="I402" s="5">
        <v>1305</v>
      </c>
      <c r="J402" s="5">
        <v>2170</v>
      </c>
    </row>
    <row r="403" spans="2:10" x14ac:dyDescent="0.35">
      <c r="B403">
        <v>2.7</v>
      </c>
      <c r="C403" s="5">
        <v>1150</v>
      </c>
      <c r="D403">
        <v>0</v>
      </c>
      <c r="E403">
        <v>190</v>
      </c>
      <c r="F403">
        <v>250</v>
      </c>
      <c r="G403">
        <v>375</v>
      </c>
      <c r="H403">
        <v>565</v>
      </c>
      <c r="I403">
        <v>945</v>
      </c>
      <c r="J403" s="5">
        <v>1570</v>
      </c>
    </row>
    <row r="404" spans="2:10" x14ac:dyDescent="0.35">
      <c r="B404">
        <v>2.7</v>
      </c>
      <c r="C404" s="5">
        <v>1200</v>
      </c>
      <c r="D404">
        <v>0</v>
      </c>
      <c r="E404">
        <v>135</v>
      </c>
      <c r="F404">
        <v>185</v>
      </c>
      <c r="G404">
        <v>275</v>
      </c>
      <c r="H404">
        <v>410</v>
      </c>
      <c r="I404">
        <v>685</v>
      </c>
      <c r="J404" s="5">
        <v>1145</v>
      </c>
    </row>
    <row r="405" spans="2:10" x14ac:dyDescent="0.35">
      <c r="B405">
        <v>2.7</v>
      </c>
      <c r="C405" s="5">
        <v>1250</v>
      </c>
      <c r="D405">
        <v>0</v>
      </c>
      <c r="E405">
        <v>105</v>
      </c>
      <c r="F405">
        <v>135</v>
      </c>
      <c r="G405">
        <v>205</v>
      </c>
      <c r="H405">
        <v>310</v>
      </c>
      <c r="I405">
        <v>515</v>
      </c>
      <c r="J405">
        <v>855</v>
      </c>
    </row>
    <row r="406" spans="2:10" x14ac:dyDescent="0.35">
      <c r="B406">
        <v>2.7</v>
      </c>
      <c r="C406" s="5">
        <v>1300</v>
      </c>
      <c r="D406">
        <v>0</v>
      </c>
      <c r="E406">
        <v>75</v>
      </c>
      <c r="F406">
        <v>100</v>
      </c>
      <c r="G406">
        <v>150</v>
      </c>
      <c r="H406">
        <v>225</v>
      </c>
      <c r="I406">
        <v>375</v>
      </c>
      <c r="J406">
        <v>630</v>
      </c>
    </row>
    <row r="407" spans="2:10" x14ac:dyDescent="0.35">
      <c r="B407">
        <v>2.7</v>
      </c>
      <c r="C407" s="5">
        <v>1350</v>
      </c>
      <c r="D407">
        <v>0</v>
      </c>
      <c r="E407">
        <v>60</v>
      </c>
      <c r="F407">
        <v>80</v>
      </c>
      <c r="G407">
        <v>115</v>
      </c>
      <c r="H407">
        <v>175</v>
      </c>
      <c r="I407">
        <v>290</v>
      </c>
      <c r="J407">
        <v>485</v>
      </c>
    </row>
    <row r="408" spans="2:10" x14ac:dyDescent="0.35">
      <c r="B408">
        <v>2.7</v>
      </c>
      <c r="C408" s="5">
        <v>1400</v>
      </c>
      <c r="D408">
        <v>0</v>
      </c>
      <c r="E408">
        <v>45</v>
      </c>
      <c r="F408">
        <v>60</v>
      </c>
      <c r="G408">
        <v>90</v>
      </c>
      <c r="H408">
        <v>135</v>
      </c>
      <c r="I408">
        <v>225</v>
      </c>
      <c r="J408">
        <v>370</v>
      </c>
    </row>
    <row r="409" spans="2:10" x14ac:dyDescent="0.35">
      <c r="B409">
        <v>2.7</v>
      </c>
      <c r="C409" s="5">
        <v>1450</v>
      </c>
      <c r="D409">
        <v>0</v>
      </c>
      <c r="E409">
        <v>35</v>
      </c>
      <c r="F409">
        <v>45</v>
      </c>
      <c r="G409">
        <v>65</v>
      </c>
      <c r="H409">
        <v>100</v>
      </c>
      <c r="I409">
        <v>165</v>
      </c>
      <c r="J409">
        <v>275</v>
      </c>
    </row>
    <row r="410" spans="2:10" x14ac:dyDescent="0.35">
      <c r="B410">
        <v>2.7</v>
      </c>
      <c r="C410" s="5">
        <v>1500</v>
      </c>
      <c r="D410">
        <v>0</v>
      </c>
      <c r="E410">
        <v>25</v>
      </c>
      <c r="F410">
        <v>35</v>
      </c>
      <c r="G410">
        <v>50</v>
      </c>
      <c r="H410">
        <v>75</v>
      </c>
      <c r="I410">
        <v>130</v>
      </c>
      <c r="J410">
        <v>215</v>
      </c>
    </row>
    <row r="411" spans="2:10" x14ac:dyDescent="0.35">
      <c r="B411" s="6">
        <v>2.8</v>
      </c>
      <c r="C411" s="6">
        <v>-20</v>
      </c>
      <c r="D411" s="6">
        <v>290</v>
      </c>
      <c r="E411" s="6">
        <v>750</v>
      </c>
      <c r="F411" s="7">
        <v>1000</v>
      </c>
      <c r="G411" s="7">
        <v>1500</v>
      </c>
      <c r="H411" s="7">
        <v>2250</v>
      </c>
      <c r="I411" s="7">
        <v>3750</v>
      </c>
      <c r="J411" s="7">
        <v>6250</v>
      </c>
    </row>
    <row r="412" spans="2:10" x14ac:dyDescent="0.35">
      <c r="B412" s="13">
        <v>2.8</v>
      </c>
      <c r="C412" s="13">
        <v>100</v>
      </c>
      <c r="D412" s="13">
        <v>290</v>
      </c>
      <c r="E412" s="13">
        <v>750</v>
      </c>
      <c r="F412" s="14">
        <v>1000</v>
      </c>
      <c r="G412" s="14">
        <v>1500</v>
      </c>
      <c r="H412" s="14">
        <v>2250</v>
      </c>
      <c r="I412" s="14">
        <v>3750</v>
      </c>
      <c r="J412" s="14">
        <v>6250</v>
      </c>
    </row>
    <row r="413" spans="2:10" x14ac:dyDescent="0.35">
      <c r="B413">
        <v>2.8</v>
      </c>
      <c r="C413">
        <v>200</v>
      </c>
      <c r="D413">
        <v>260</v>
      </c>
      <c r="E413">
        <v>745</v>
      </c>
      <c r="F413">
        <v>990</v>
      </c>
      <c r="G413" s="5">
        <v>1490</v>
      </c>
      <c r="H413" s="5">
        <v>2230</v>
      </c>
      <c r="I413" s="5">
        <v>3720</v>
      </c>
      <c r="J413" s="5">
        <v>6200</v>
      </c>
    </row>
    <row r="414" spans="2:10" x14ac:dyDescent="0.35">
      <c r="B414">
        <v>2.8</v>
      </c>
      <c r="C414">
        <v>300</v>
      </c>
      <c r="D414">
        <v>230</v>
      </c>
      <c r="E414">
        <v>665</v>
      </c>
      <c r="F414">
        <v>890</v>
      </c>
      <c r="G414" s="5">
        <v>1335</v>
      </c>
      <c r="H414" s="5">
        <v>2000</v>
      </c>
      <c r="I414" s="5">
        <v>3335</v>
      </c>
      <c r="J414" s="5">
        <v>5560</v>
      </c>
    </row>
    <row r="415" spans="2:10" x14ac:dyDescent="0.35">
      <c r="B415">
        <v>2.8</v>
      </c>
      <c r="C415">
        <v>400</v>
      </c>
      <c r="D415">
        <v>200</v>
      </c>
      <c r="E415">
        <v>615</v>
      </c>
      <c r="F415">
        <v>820</v>
      </c>
      <c r="G415" s="5">
        <v>1230</v>
      </c>
      <c r="H415" s="5">
        <v>1845</v>
      </c>
      <c r="I415" s="5">
        <v>3070</v>
      </c>
      <c r="J415" s="5">
        <v>5120</v>
      </c>
    </row>
    <row r="416" spans="2:10" x14ac:dyDescent="0.35">
      <c r="B416">
        <v>2.8</v>
      </c>
      <c r="C416">
        <v>500</v>
      </c>
      <c r="D416">
        <v>170</v>
      </c>
      <c r="E416">
        <v>580</v>
      </c>
      <c r="F416">
        <v>775</v>
      </c>
      <c r="G416" s="5">
        <v>1160</v>
      </c>
      <c r="H416" s="5">
        <v>1740</v>
      </c>
      <c r="I416" s="5">
        <v>2905</v>
      </c>
      <c r="J416" s="5">
        <v>4840</v>
      </c>
    </row>
    <row r="417" spans="2:10" x14ac:dyDescent="0.35">
      <c r="B417">
        <v>2.8</v>
      </c>
      <c r="C417">
        <v>600</v>
      </c>
      <c r="D417">
        <v>140</v>
      </c>
      <c r="E417">
        <v>555</v>
      </c>
      <c r="F417">
        <v>740</v>
      </c>
      <c r="G417" s="5">
        <v>1115</v>
      </c>
      <c r="H417" s="5">
        <v>1670</v>
      </c>
      <c r="I417" s="5">
        <v>2785</v>
      </c>
      <c r="J417" s="5">
        <v>4640</v>
      </c>
    </row>
    <row r="418" spans="2:10" x14ac:dyDescent="0.35">
      <c r="B418">
        <v>2.8</v>
      </c>
      <c r="C418">
        <v>650</v>
      </c>
      <c r="D418">
        <v>125</v>
      </c>
      <c r="E418">
        <v>545</v>
      </c>
      <c r="F418">
        <v>730</v>
      </c>
      <c r="G418" s="5">
        <v>1095</v>
      </c>
      <c r="H418" s="5">
        <v>1640</v>
      </c>
      <c r="I418" s="5">
        <v>2735</v>
      </c>
      <c r="J418" s="5">
        <v>4560</v>
      </c>
    </row>
    <row r="419" spans="2:10" x14ac:dyDescent="0.35">
      <c r="B419">
        <v>2.8</v>
      </c>
      <c r="C419">
        <v>700</v>
      </c>
      <c r="D419">
        <v>110</v>
      </c>
      <c r="E419">
        <v>540</v>
      </c>
      <c r="F419">
        <v>725</v>
      </c>
      <c r="G419" s="5">
        <v>1085</v>
      </c>
      <c r="H419" s="5">
        <v>1625</v>
      </c>
      <c r="I419" s="5">
        <v>2710</v>
      </c>
      <c r="J419" s="5">
        <v>4520</v>
      </c>
    </row>
    <row r="420" spans="2:10" x14ac:dyDescent="0.35">
      <c r="B420">
        <v>2.8</v>
      </c>
      <c r="C420">
        <v>750</v>
      </c>
      <c r="D420">
        <v>95</v>
      </c>
      <c r="E420">
        <v>530</v>
      </c>
      <c r="F420">
        <v>710</v>
      </c>
      <c r="G420" s="5">
        <v>1065</v>
      </c>
      <c r="H420" s="5">
        <v>1595</v>
      </c>
      <c r="I420" s="5">
        <v>2660</v>
      </c>
      <c r="J420" s="5">
        <v>4430</v>
      </c>
    </row>
    <row r="421" spans="2:10" x14ac:dyDescent="0.35">
      <c r="B421" s="6">
        <v>2.9</v>
      </c>
      <c r="C421" s="6">
        <v>-20</v>
      </c>
      <c r="D421" s="6">
        <v>275</v>
      </c>
      <c r="E421" s="6">
        <v>720</v>
      </c>
      <c r="F421" s="6">
        <v>960</v>
      </c>
      <c r="G421" s="7">
        <v>1440</v>
      </c>
      <c r="H421" s="7">
        <v>2160</v>
      </c>
      <c r="I421" s="7">
        <v>3600</v>
      </c>
      <c r="J421" s="7">
        <v>6000</v>
      </c>
    </row>
    <row r="422" spans="2:10" x14ac:dyDescent="0.35">
      <c r="B422" s="13">
        <v>2.9</v>
      </c>
      <c r="C422" s="13">
        <v>100</v>
      </c>
      <c r="D422" s="13">
        <v>275</v>
      </c>
      <c r="E422" s="13">
        <v>720</v>
      </c>
      <c r="F422" s="13">
        <v>960</v>
      </c>
      <c r="G422" s="14">
        <v>1440</v>
      </c>
      <c r="H422" s="14">
        <v>2160</v>
      </c>
      <c r="I422" s="14">
        <v>3600</v>
      </c>
      <c r="J422" s="14">
        <v>6000</v>
      </c>
    </row>
    <row r="423" spans="2:10" x14ac:dyDescent="0.35">
      <c r="B423">
        <v>2.9</v>
      </c>
      <c r="C423">
        <v>200</v>
      </c>
      <c r="D423">
        <v>240</v>
      </c>
      <c r="E423">
        <v>630</v>
      </c>
      <c r="F423">
        <v>840</v>
      </c>
      <c r="G423" s="5">
        <v>1260</v>
      </c>
      <c r="H423" s="5">
        <v>1895</v>
      </c>
      <c r="I423" s="5">
        <v>3155</v>
      </c>
      <c r="J423" s="5">
        <v>5260</v>
      </c>
    </row>
    <row r="424" spans="2:10" x14ac:dyDescent="0.35">
      <c r="B424">
        <v>2.9</v>
      </c>
      <c r="C424">
        <v>300</v>
      </c>
      <c r="D424">
        <v>225</v>
      </c>
      <c r="E424">
        <v>580</v>
      </c>
      <c r="F424">
        <v>775</v>
      </c>
      <c r="G424" s="5">
        <v>1160</v>
      </c>
      <c r="H424" s="5">
        <v>1740</v>
      </c>
      <c r="I424" s="5">
        <v>2905</v>
      </c>
      <c r="J424" s="5">
        <v>4840</v>
      </c>
    </row>
    <row r="425" spans="2:10" x14ac:dyDescent="0.35">
      <c r="B425">
        <v>2.9</v>
      </c>
      <c r="C425">
        <v>400</v>
      </c>
      <c r="D425">
        <v>200</v>
      </c>
      <c r="E425">
        <v>540</v>
      </c>
      <c r="F425">
        <v>725</v>
      </c>
      <c r="G425" s="5">
        <v>1085</v>
      </c>
      <c r="H425" s="5">
        <v>1625</v>
      </c>
      <c r="I425" s="5">
        <v>2710</v>
      </c>
      <c r="J425" s="5">
        <v>4520</v>
      </c>
    </row>
    <row r="426" spans="2:10" x14ac:dyDescent="0.35">
      <c r="B426">
        <v>2.9</v>
      </c>
      <c r="C426">
        <v>500</v>
      </c>
      <c r="D426">
        <v>170</v>
      </c>
      <c r="E426">
        <v>515</v>
      </c>
      <c r="F426">
        <v>685</v>
      </c>
      <c r="G426" s="5">
        <v>1025</v>
      </c>
      <c r="H426" s="5">
        <v>1540</v>
      </c>
      <c r="I426" s="5">
        <v>2570</v>
      </c>
      <c r="J426" s="5">
        <v>4280</v>
      </c>
    </row>
    <row r="427" spans="2:10" x14ac:dyDescent="0.35">
      <c r="B427">
        <v>2.9</v>
      </c>
      <c r="C427">
        <v>600</v>
      </c>
      <c r="D427">
        <v>140</v>
      </c>
      <c r="E427">
        <v>495</v>
      </c>
      <c r="F427">
        <v>660</v>
      </c>
      <c r="G427">
        <v>990</v>
      </c>
      <c r="H427" s="5">
        <v>1485</v>
      </c>
      <c r="I427" s="5">
        <v>2470</v>
      </c>
      <c r="J427" s="5">
        <v>4120</v>
      </c>
    </row>
    <row r="428" spans="2:10" x14ac:dyDescent="0.35">
      <c r="B428">
        <v>2.9</v>
      </c>
      <c r="C428">
        <v>650</v>
      </c>
      <c r="D428">
        <v>125</v>
      </c>
      <c r="E428">
        <v>485</v>
      </c>
      <c r="F428">
        <v>645</v>
      </c>
      <c r="G428">
        <v>970</v>
      </c>
      <c r="H428" s="5">
        <v>1455</v>
      </c>
      <c r="I428" s="5">
        <v>2425</v>
      </c>
      <c r="J428" s="5">
        <v>4040</v>
      </c>
    </row>
    <row r="429" spans="2:10" x14ac:dyDescent="0.35">
      <c r="B429">
        <v>2.9</v>
      </c>
      <c r="C429">
        <v>700</v>
      </c>
      <c r="D429">
        <v>110</v>
      </c>
      <c r="E429">
        <v>480</v>
      </c>
      <c r="F429">
        <v>635</v>
      </c>
      <c r="G429">
        <v>955</v>
      </c>
      <c r="H429" s="5">
        <v>1435</v>
      </c>
      <c r="I429" s="5">
        <v>2390</v>
      </c>
      <c r="J429" s="5">
        <v>3980</v>
      </c>
    </row>
    <row r="430" spans="2:10" x14ac:dyDescent="0.35">
      <c r="B430">
        <v>2.9</v>
      </c>
      <c r="C430">
        <v>750</v>
      </c>
      <c r="D430">
        <v>95</v>
      </c>
      <c r="E430">
        <v>470</v>
      </c>
      <c r="F430">
        <v>625</v>
      </c>
      <c r="G430">
        <v>940</v>
      </c>
      <c r="H430" s="5">
        <v>1410</v>
      </c>
      <c r="I430" s="5">
        <v>2350</v>
      </c>
      <c r="J430" s="5">
        <v>3920</v>
      </c>
    </row>
    <row r="431" spans="2:10" x14ac:dyDescent="0.35">
      <c r="B431">
        <v>2.9</v>
      </c>
      <c r="C431">
        <v>800</v>
      </c>
      <c r="D431">
        <v>80</v>
      </c>
      <c r="E431">
        <v>465</v>
      </c>
      <c r="F431">
        <v>620</v>
      </c>
      <c r="G431">
        <v>930</v>
      </c>
      <c r="H431" s="5">
        <v>1395</v>
      </c>
      <c r="I431" s="5">
        <v>2330</v>
      </c>
      <c r="J431" s="5">
        <v>3880</v>
      </c>
    </row>
    <row r="432" spans="2:10" x14ac:dyDescent="0.35">
      <c r="B432">
        <v>2.9</v>
      </c>
      <c r="C432">
        <v>850</v>
      </c>
      <c r="D432">
        <v>65</v>
      </c>
      <c r="E432">
        <v>460</v>
      </c>
      <c r="F432">
        <v>610</v>
      </c>
      <c r="G432">
        <v>915</v>
      </c>
      <c r="H432" s="5">
        <v>1375</v>
      </c>
      <c r="I432" s="5">
        <v>2290</v>
      </c>
      <c r="J432" s="5">
        <v>3820</v>
      </c>
    </row>
    <row r="433" spans="2:10" x14ac:dyDescent="0.35">
      <c r="B433">
        <v>2.9</v>
      </c>
      <c r="C433">
        <v>900</v>
      </c>
      <c r="D433">
        <v>50</v>
      </c>
      <c r="E433">
        <v>450</v>
      </c>
      <c r="F433">
        <v>600</v>
      </c>
      <c r="G433">
        <v>900</v>
      </c>
      <c r="H433" s="5">
        <v>1350</v>
      </c>
      <c r="I433" s="5">
        <v>2245</v>
      </c>
      <c r="J433" s="5">
        <v>3745</v>
      </c>
    </row>
    <row r="434" spans="2:10" x14ac:dyDescent="0.35">
      <c r="B434">
        <v>2.9</v>
      </c>
      <c r="C434">
        <v>950</v>
      </c>
      <c r="D434">
        <v>35</v>
      </c>
      <c r="E434">
        <v>385</v>
      </c>
      <c r="F434">
        <v>515</v>
      </c>
      <c r="G434">
        <v>775</v>
      </c>
      <c r="H434" s="5">
        <v>1160</v>
      </c>
      <c r="I434" s="5">
        <v>1930</v>
      </c>
      <c r="J434" s="5">
        <v>3220</v>
      </c>
    </row>
    <row r="435" spans="2:10" x14ac:dyDescent="0.35">
      <c r="B435">
        <v>2.9</v>
      </c>
      <c r="C435" s="5">
        <v>1000</v>
      </c>
      <c r="D435">
        <v>20</v>
      </c>
      <c r="E435">
        <v>340</v>
      </c>
      <c r="F435">
        <v>455</v>
      </c>
      <c r="G435">
        <v>680</v>
      </c>
      <c r="H435" s="5">
        <v>1020</v>
      </c>
      <c r="I435" s="5">
        <v>1695</v>
      </c>
      <c r="J435" s="5">
        <v>2830</v>
      </c>
    </row>
    <row r="436" spans="2:10" x14ac:dyDescent="0.35">
      <c r="B436">
        <v>2.9</v>
      </c>
      <c r="C436" s="5">
        <v>1050</v>
      </c>
      <c r="D436">
        <v>0</v>
      </c>
      <c r="E436">
        <v>245</v>
      </c>
      <c r="F436">
        <v>325</v>
      </c>
      <c r="G436">
        <v>485</v>
      </c>
      <c r="H436">
        <v>730</v>
      </c>
      <c r="I436" s="5">
        <v>1215</v>
      </c>
      <c r="J436" s="5">
        <v>2030</v>
      </c>
    </row>
    <row r="437" spans="2:10" x14ac:dyDescent="0.35">
      <c r="B437">
        <v>2.9</v>
      </c>
      <c r="C437" s="5">
        <v>1100</v>
      </c>
      <c r="D437">
        <v>0</v>
      </c>
      <c r="E437">
        <v>170</v>
      </c>
      <c r="F437">
        <v>230</v>
      </c>
      <c r="G437">
        <v>345</v>
      </c>
      <c r="H437">
        <v>515</v>
      </c>
      <c r="I437">
        <v>855</v>
      </c>
      <c r="J437" s="5">
        <v>1430</v>
      </c>
    </row>
    <row r="438" spans="2:10" x14ac:dyDescent="0.35">
      <c r="B438">
        <v>2.9</v>
      </c>
      <c r="C438" s="5">
        <v>1150</v>
      </c>
      <c r="D438">
        <v>0</v>
      </c>
      <c r="E438">
        <v>125</v>
      </c>
      <c r="F438">
        <v>165</v>
      </c>
      <c r="G438">
        <v>245</v>
      </c>
      <c r="H438">
        <v>370</v>
      </c>
      <c r="I438">
        <v>615</v>
      </c>
      <c r="J438" s="5">
        <v>1030</v>
      </c>
    </row>
    <row r="439" spans="2:10" x14ac:dyDescent="0.35">
      <c r="B439">
        <v>2.9</v>
      </c>
      <c r="C439" s="5">
        <v>1200</v>
      </c>
      <c r="D439">
        <v>0</v>
      </c>
      <c r="E439">
        <v>85</v>
      </c>
      <c r="F439">
        <v>115</v>
      </c>
      <c r="G439">
        <v>170</v>
      </c>
      <c r="H439">
        <v>255</v>
      </c>
      <c r="I439">
        <v>430</v>
      </c>
      <c r="J439">
        <v>715</v>
      </c>
    </row>
    <row r="440" spans="2:10" x14ac:dyDescent="0.35">
      <c r="B440">
        <v>2.9</v>
      </c>
      <c r="C440" s="5">
        <v>1250</v>
      </c>
      <c r="D440">
        <v>0</v>
      </c>
      <c r="E440">
        <v>50</v>
      </c>
      <c r="F440">
        <v>70</v>
      </c>
      <c r="G440">
        <v>105</v>
      </c>
      <c r="H440">
        <v>155</v>
      </c>
      <c r="I440">
        <v>255</v>
      </c>
      <c r="J440">
        <v>430</v>
      </c>
    </row>
    <row r="441" spans="2:10" x14ac:dyDescent="0.35">
      <c r="B441">
        <v>2.9</v>
      </c>
      <c r="C441" s="5">
        <v>1300</v>
      </c>
      <c r="D441">
        <v>0</v>
      </c>
      <c r="E441">
        <v>25</v>
      </c>
      <c r="F441">
        <v>35</v>
      </c>
      <c r="G441">
        <v>55</v>
      </c>
      <c r="H441">
        <v>80</v>
      </c>
      <c r="I441">
        <v>135</v>
      </c>
      <c r="J441">
        <v>230</v>
      </c>
    </row>
    <row r="442" spans="2:10" x14ac:dyDescent="0.35">
      <c r="B442">
        <v>2.9</v>
      </c>
      <c r="C442" s="5">
        <v>1350</v>
      </c>
      <c r="D442">
        <v>0</v>
      </c>
      <c r="E442">
        <v>15</v>
      </c>
      <c r="F442">
        <v>25</v>
      </c>
      <c r="G442">
        <v>35</v>
      </c>
      <c r="H442">
        <v>50</v>
      </c>
      <c r="I442">
        <v>85</v>
      </c>
      <c r="J442">
        <v>145</v>
      </c>
    </row>
    <row r="443" spans="2:10" x14ac:dyDescent="0.35">
      <c r="B443">
        <v>2.9</v>
      </c>
      <c r="C443" s="5">
        <v>1400</v>
      </c>
      <c r="D443">
        <v>0</v>
      </c>
      <c r="E443">
        <v>15</v>
      </c>
      <c r="F443">
        <v>20</v>
      </c>
      <c r="G443">
        <v>25</v>
      </c>
      <c r="H443">
        <v>40</v>
      </c>
      <c r="I443">
        <v>70</v>
      </c>
      <c r="J443">
        <v>115</v>
      </c>
    </row>
    <row r="444" spans="2:10" x14ac:dyDescent="0.35">
      <c r="B444">
        <v>2.9</v>
      </c>
      <c r="C444" s="5">
        <v>1450</v>
      </c>
      <c r="D444">
        <v>0</v>
      </c>
      <c r="E444">
        <v>10</v>
      </c>
      <c r="F444">
        <v>15</v>
      </c>
      <c r="G444">
        <v>20</v>
      </c>
      <c r="H444">
        <v>30</v>
      </c>
      <c r="I444">
        <v>50</v>
      </c>
      <c r="J444">
        <v>85</v>
      </c>
    </row>
    <row r="445" spans="2:10" x14ac:dyDescent="0.35">
      <c r="B445">
        <v>2.9</v>
      </c>
      <c r="C445" s="5">
        <v>1500</v>
      </c>
      <c r="D445">
        <v>0</v>
      </c>
      <c r="E445">
        <v>5</v>
      </c>
      <c r="F445">
        <v>10</v>
      </c>
      <c r="G445">
        <v>15</v>
      </c>
      <c r="H445">
        <v>20</v>
      </c>
      <c r="I445">
        <v>35</v>
      </c>
      <c r="J445">
        <v>55</v>
      </c>
    </row>
    <row r="446" spans="2:10" x14ac:dyDescent="0.35">
      <c r="B446" s="9">
        <v>2.1</v>
      </c>
      <c r="C446" s="6">
        <v>-20</v>
      </c>
      <c r="D446" s="6">
        <v>260</v>
      </c>
      <c r="E446" s="6">
        <v>670</v>
      </c>
      <c r="F446" s="6">
        <v>895</v>
      </c>
      <c r="G446" s="7">
        <v>1345</v>
      </c>
      <c r="H446" s="7">
        <v>2015</v>
      </c>
      <c r="I446" s="7">
        <v>3360</v>
      </c>
      <c r="J446" s="7">
        <v>5600</v>
      </c>
    </row>
    <row r="447" spans="2:10" x14ac:dyDescent="0.35">
      <c r="B447" s="17">
        <v>2.1</v>
      </c>
      <c r="C447" s="13">
        <v>100</v>
      </c>
      <c r="D447" s="13">
        <v>260</v>
      </c>
      <c r="E447" s="13">
        <v>670</v>
      </c>
      <c r="F447" s="13">
        <v>895</v>
      </c>
      <c r="G447" s="14">
        <v>1345</v>
      </c>
      <c r="H447" s="14">
        <v>2015</v>
      </c>
      <c r="I447" s="14">
        <v>3360</v>
      </c>
      <c r="J447" s="14">
        <v>5600</v>
      </c>
    </row>
    <row r="448" spans="2:10" x14ac:dyDescent="0.35">
      <c r="B448" s="8">
        <v>2.1</v>
      </c>
      <c r="C448">
        <v>200</v>
      </c>
      <c r="D448">
        <v>210</v>
      </c>
      <c r="E448">
        <v>550</v>
      </c>
      <c r="F448">
        <v>735</v>
      </c>
      <c r="G448" s="5">
        <v>1100</v>
      </c>
      <c r="H448" s="5">
        <v>1650</v>
      </c>
      <c r="I448" s="5">
        <v>2750</v>
      </c>
      <c r="J448" s="5">
        <v>4580</v>
      </c>
    </row>
    <row r="449" spans="2:10" x14ac:dyDescent="0.35">
      <c r="B449" s="8">
        <v>2.1</v>
      </c>
      <c r="C449">
        <v>300</v>
      </c>
      <c r="D449">
        <v>195</v>
      </c>
      <c r="E449">
        <v>505</v>
      </c>
      <c r="F449">
        <v>675</v>
      </c>
      <c r="G449" s="5">
        <v>1015</v>
      </c>
      <c r="H449" s="5">
        <v>1520</v>
      </c>
      <c r="I449" s="5">
        <v>2530</v>
      </c>
      <c r="J449" s="5">
        <v>4220</v>
      </c>
    </row>
    <row r="450" spans="2:10" x14ac:dyDescent="0.35">
      <c r="B450" s="8">
        <v>2.1</v>
      </c>
      <c r="C450">
        <v>400</v>
      </c>
      <c r="D450">
        <v>185</v>
      </c>
      <c r="E450">
        <v>485</v>
      </c>
      <c r="F450">
        <v>645</v>
      </c>
      <c r="G450">
        <v>970</v>
      </c>
      <c r="H450" s="5">
        <v>1455</v>
      </c>
      <c r="I450" s="5">
        <v>2425</v>
      </c>
      <c r="J450" s="5">
        <v>4040</v>
      </c>
    </row>
    <row r="451" spans="2:10" x14ac:dyDescent="0.35">
      <c r="B451" s="8">
        <v>2.1</v>
      </c>
      <c r="C451">
        <v>500</v>
      </c>
      <c r="D451">
        <v>170</v>
      </c>
      <c r="E451">
        <v>470</v>
      </c>
      <c r="F451">
        <v>625</v>
      </c>
      <c r="G451">
        <v>940</v>
      </c>
      <c r="H451" s="5">
        <v>1410</v>
      </c>
      <c r="I451" s="5">
        <v>2350</v>
      </c>
      <c r="J451" s="5">
        <v>3920</v>
      </c>
    </row>
    <row r="452" spans="2:10" x14ac:dyDescent="0.35">
      <c r="B452" s="8">
        <v>2.1</v>
      </c>
      <c r="C452">
        <v>600</v>
      </c>
      <c r="D452">
        <v>140</v>
      </c>
      <c r="E452">
        <v>455</v>
      </c>
      <c r="F452">
        <v>610</v>
      </c>
      <c r="G452">
        <v>910</v>
      </c>
      <c r="H452" s="5">
        <v>1370</v>
      </c>
      <c r="I452" s="5">
        <v>2280</v>
      </c>
      <c r="J452" s="5">
        <v>3800</v>
      </c>
    </row>
    <row r="453" spans="2:10" x14ac:dyDescent="0.35">
      <c r="B453" s="8">
        <v>2.1</v>
      </c>
      <c r="C453">
        <v>650</v>
      </c>
      <c r="D453">
        <v>125</v>
      </c>
      <c r="E453">
        <v>445</v>
      </c>
      <c r="F453">
        <v>595</v>
      </c>
      <c r="G453">
        <v>895</v>
      </c>
      <c r="H453" s="5">
        <v>1340</v>
      </c>
      <c r="I453" s="5">
        <v>2230</v>
      </c>
      <c r="J453" s="5">
        <v>3720</v>
      </c>
    </row>
    <row r="454" spans="2:10" x14ac:dyDescent="0.35">
      <c r="B454" s="8">
        <v>2.1</v>
      </c>
      <c r="C454">
        <v>700</v>
      </c>
      <c r="D454">
        <v>110</v>
      </c>
      <c r="E454">
        <v>435</v>
      </c>
      <c r="F454">
        <v>580</v>
      </c>
      <c r="G454">
        <v>870</v>
      </c>
      <c r="H454" s="5">
        <v>1305</v>
      </c>
      <c r="I454" s="5">
        <v>2170</v>
      </c>
      <c r="J454" s="5">
        <v>3620</v>
      </c>
    </row>
    <row r="455" spans="2:10" x14ac:dyDescent="0.35">
      <c r="B455" s="8">
        <v>2.1</v>
      </c>
      <c r="C455">
        <v>750</v>
      </c>
      <c r="D455">
        <v>95</v>
      </c>
      <c r="E455">
        <v>420</v>
      </c>
      <c r="F455">
        <v>565</v>
      </c>
      <c r="G455">
        <v>845</v>
      </c>
      <c r="H455" s="5">
        <v>1265</v>
      </c>
      <c r="I455" s="5">
        <v>2110</v>
      </c>
      <c r="J455" s="5">
        <v>3520</v>
      </c>
    </row>
    <row r="456" spans="2:10" x14ac:dyDescent="0.35">
      <c r="B456" s="8">
        <v>2.1</v>
      </c>
      <c r="C456">
        <v>800</v>
      </c>
      <c r="D456">
        <v>80</v>
      </c>
      <c r="E456">
        <v>410</v>
      </c>
      <c r="F456">
        <v>545</v>
      </c>
      <c r="G456">
        <v>820</v>
      </c>
      <c r="H456" s="5">
        <v>1230</v>
      </c>
      <c r="I456" s="5">
        <v>2050</v>
      </c>
      <c r="J456" s="5">
        <v>3420</v>
      </c>
    </row>
    <row r="457" spans="2:10" x14ac:dyDescent="0.35">
      <c r="B457" s="8">
        <v>2.1</v>
      </c>
      <c r="C457">
        <v>850</v>
      </c>
      <c r="D457">
        <v>65</v>
      </c>
      <c r="E457">
        <v>400</v>
      </c>
      <c r="F457">
        <v>530</v>
      </c>
      <c r="G457">
        <v>795</v>
      </c>
      <c r="H457" s="5">
        <v>1195</v>
      </c>
      <c r="I457" s="5">
        <v>1990</v>
      </c>
      <c r="J457" s="5">
        <v>3320</v>
      </c>
    </row>
    <row r="458" spans="2:10" x14ac:dyDescent="0.35">
      <c r="B458" s="8">
        <v>2.1</v>
      </c>
      <c r="C458">
        <v>900</v>
      </c>
      <c r="D458">
        <v>50</v>
      </c>
      <c r="E458">
        <v>385</v>
      </c>
      <c r="F458">
        <v>510</v>
      </c>
      <c r="G458">
        <v>770</v>
      </c>
      <c r="H458" s="5">
        <v>1150</v>
      </c>
      <c r="I458" s="5">
        <v>1920</v>
      </c>
      <c r="J458" s="5">
        <v>3200</v>
      </c>
    </row>
    <row r="459" spans="2:10" x14ac:dyDescent="0.35">
      <c r="B459" s="8">
        <v>2.1</v>
      </c>
      <c r="C459">
        <v>950</v>
      </c>
      <c r="D459">
        <v>35</v>
      </c>
      <c r="E459">
        <v>370</v>
      </c>
      <c r="F459">
        <v>495</v>
      </c>
      <c r="G459">
        <v>740</v>
      </c>
      <c r="H459" s="5">
        <v>1110</v>
      </c>
      <c r="I459" s="5">
        <v>1850</v>
      </c>
      <c r="J459" s="5">
        <v>3080</v>
      </c>
    </row>
    <row r="460" spans="2:10" x14ac:dyDescent="0.35">
      <c r="B460" s="8">
        <v>2.1</v>
      </c>
      <c r="C460" s="5">
        <v>1000</v>
      </c>
      <c r="D460">
        <v>20</v>
      </c>
      <c r="E460">
        <v>340</v>
      </c>
      <c r="F460">
        <v>450</v>
      </c>
      <c r="G460">
        <v>675</v>
      </c>
      <c r="H460" s="5">
        <v>1015</v>
      </c>
      <c r="I460" s="5">
        <v>1690</v>
      </c>
      <c r="J460" s="5">
        <v>2820</v>
      </c>
    </row>
    <row r="461" spans="2:10" x14ac:dyDescent="0.35">
      <c r="B461" s="8">
        <v>2.1</v>
      </c>
      <c r="C461" s="5">
        <v>1050</v>
      </c>
      <c r="D461">
        <v>0</v>
      </c>
      <c r="E461">
        <v>290</v>
      </c>
      <c r="F461">
        <v>390</v>
      </c>
      <c r="G461">
        <v>585</v>
      </c>
      <c r="H461">
        <v>875</v>
      </c>
      <c r="I461" s="5">
        <v>1455</v>
      </c>
      <c r="J461" s="5">
        <v>2430</v>
      </c>
    </row>
    <row r="462" spans="2:10" x14ac:dyDescent="0.35">
      <c r="B462" s="8">
        <v>2.1</v>
      </c>
      <c r="C462" s="5">
        <v>1100</v>
      </c>
      <c r="D462">
        <v>0</v>
      </c>
      <c r="E462">
        <v>225</v>
      </c>
      <c r="F462">
        <v>295</v>
      </c>
      <c r="G462">
        <v>445</v>
      </c>
      <c r="H462">
        <v>670</v>
      </c>
      <c r="I462" s="5">
        <v>1115</v>
      </c>
      <c r="J462" s="5">
        <v>1855</v>
      </c>
    </row>
    <row r="463" spans="2:10" x14ac:dyDescent="0.35">
      <c r="B463" s="8">
        <v>2.1</v>
      </c>
      <c r="C463" s="5">
        <v>1150</v>
      </c>
      <c r="D463">
        <v>0</v>
      </c>
      <c r="E463">
        <v>170</v>
      </c>
      <c r="F463">
        <v>230</v>
      </c>
      <c r="G463">
        <v>345</v>
      </c>
      <c r="H463">
        <v>515</v>
      </c>
      <c r="I463">
        <v>855</v>
      </c>
      <c r="J463" s="5">
        <v>1430</v>
      </c>
    </row>
    <row r="464" spans="2:10" x14ac:dyDescent="0.35">
      <c r="B464" s="8">
        <v>2.1</v>
      </c>
      <c r="C464" s="5">
        <v>1200</v>
      </c>
      <c r="D464">
        <v>0</v>
      </c>
      <c r="E464">
        <v>130</v>
      </c>
      <c r="F464">
        <v>175</v>
      </c>
      <c r="G464">
        <v>260</v>
      </c>
      <c r="H464">
        <v>390</v>
      </c>
      <c r="I464">
        <v>650</v>
      </c>
      <c r="J464" s="5">
        <v>1085</v>
      </c>
    </row>
    <row r="465" spans="2:10" x14ac:dyDescent="0.35">
      <c r="B465" s="8">
        <v>2.1</v>
      </c>
      <c r="C465" s="5">
        <v>1250</v>
      </c>
      <c r="D465">
        <v>0</v>
      </c>
      <c r="E465">
        <v>100</v>
      </c>
      <c r="F465">
        <v>135</v>
      </c>
      <c r="G465">
        <v>200</v>
      </c>
      <c r="H465">
        <v>300</v>
      </c>
      <c r="I465">
        <v>495</v>
      </c>
      <c r="J465">
        <v>830</v>
      </c>
    </row>
    <row r="466" spans="2:10" x14ac:dyDescent="0.35">
      <c r="B466" s="8">
        <v>2.1</v>
      </c>
      <c r="C466" s="5">
        <v>1300</v>
      </c>
      <c r="D466">
        <v>0</v>
      </c>
      <c r="E466">
        <v>80</v>
      </c>
      <c r="F466">
        <v>105</v>
      </c>
      <c r="G466">
        <v>160</v>
      </c>
      <c r="H466">
        <v>235</v>
      </c>
      <c r="I466">
        <v>395</v>
      </c>
      <c r="J466">
        <v>655</v>
      </c>
    </row>
    <row r="467" spans="2:10" x14ac:dyDescent="0.35">
      <c r="B467" s="8">
        <v>2.1</v>
      </c>
      <c r="C467" s="5">
        <v>1350</v>
      </c>
      <c r="D467">
        <v>0</v>
      </c>
      <c r="E467">
        <v>60</v>
      </c>
      <c r="F467">
        <v>80</v>
      </c>
      <c r="G467">
        <v>125</v>
      </c>
      <c r="H467">
        <v>185</v>
      </c>
      <c r="I467">
        <v>310</v>
      </c>
      <c r="J467">
        <v>515</v>
      </c>
    </row>
    <row r="468" spans="2:10" x14ac:dyDescent="0.35">
      <c r="B468" s="8">
        <v>2.1</v>
      </c>
      <c r="C468" s="5">
        <v>1400</v>
      </c>
      <c r="D468">
        <v>0</v>
      </c>
      <c r="E468">
        <v>45</v>
      </c>
      <c r="F468">
        <v>60</v>
      </c>
      <c r="G468">
        <v>90</v>
      </c>
      <c r="H468">
        <v>135</v>
      </c>
      <c r="I468">
        <v>225</v>
      </c>
      <c r="J468">
        <v>370</v>
      </c>
    </row>
    <row r="469" spans="2:10" x14ac:dyDescent="0.35">
      <c r="B469" s="8">
        <v>2.1</v>
      </c>
      <c r="C469" s="5">
        <v>1450</v>
      </c>
      <c r="D469">
        <v>0</v>
      </c>
      <c r="E469">
        <v>30</v>
      </c>
      <c r="F469">
        <v>40</v>
      </c>
      <c r="G469">
        <v>60</v>
      </c>
      <c r="H469">
        <v>95</v>
      </c>
      <c r="I469">
        <v>155</v>
      </c>
      <c r="J469">
        <v>255</v>
      </c>
    </row>
    <row r="470" spans="2:10" x14ac:dyDescent="0.35">
      <c r="B470" s="8">
        <v>2.1</v>
      </c>
      <c r="C470" s="5">
        <v>1500</v>
      </c>
      <c r="D470">
        <v>0</v>
      </c>
      <c r="E470">
        <v>25</v>
      </c>
      <c r="F470">
        <v>35</v>
      </c>
      <c r="G470">
        <v>55</v>
      </c>
      <c r="H470">
        <v>80</v>
      </c>
      <c r="I470">
        <v>135</v>
      </c>
      <c r="J470">
        <v>230</v>
      </c>
    </row>
    <row r="471" spans="2:10" x14ac:dyDescent="0.35">
      <c r="B471" s="9">
        <v>2.11</v>
      </c>
      <c r="C471" s="6">
        <v>-20</v>
      </c>
      <c r="D471" s="6">
        <v>275</v>
      </c>
      <c r="E471" s="6">
        <v>720</v>
      </c>
      <c r="F471" s="6">
        <v>960</v>
      </c>
      <c r="G471" s="7">
        <v>1440</v>
      </c>
      <c r="H471" s="7">
        <v>2160</v>
      </c>
      <c r="I471" s="7">
        <v>3600</v>
      </c>
      <c r="J471" s="7">
        <v>6000</v>
      </c>
    </row>
    <row r="472" spans="2:10" x14ac:dyDescent="0.35">
      <c r="B472" s="8">
        <v>2.11</v>
      </c>
      <c r="C472">
        <v>100</v>
      </c>
      <c r="D472">
        <v>275</v>
      </c>
      <c r="E472">
        <v>720</v>
      </c>
      <c r="F472">
        <v>960</v>
      </c>
      <c r="G472" s="5">
        <v>1440</v>
      </c>
      <c r="H472" s="5">
        <v>2160</v>
      </c>
      <c r="I472" s="5">
        <v>3600</v>
      </c>
      <c r="J472" s="5">
        <v>6000</v>
      </c>
    </row>
    <row r="473" spans="2:10" x14ac:dyDescent="0.35">
      <c r="B473" s="8">
        <v>2.11</v>
      </c>
      <c r="C473">
        <v>200</v>
      </c>
      <c r="D473">
        <v>255</v>
      </c>
      <c r="E473">
        <v>660</v>
      </c>
      <c r="F473">
        <v>885</v>
      </c>
      <c r="G473" s="5">
        <v>1325</v>
      </c>
      <c r="H473" s="5">
        <v>1985</v>
      </c>
      <c r="I473" s="5">
        <v>3310</v>
      </c>
      <c r="J473" s="5">
        <v>5520</v>
      </c>
    </row>
    <row r="474" spans="2:10" x14ac:dyDescent="0.35">
      <c r="B474" s="8">
        <v>2.11</v>
      </c>
      <c r="C474">
        <v>300</v>
      </c>
      <c r="D474">
        <v>230</v>
      </c>
      <c r="E474">
        <v>615</v>
      </c>
      <c r="F474">
        <v>820</v>
      </c>
      <c r="G474" s="5">
        <v>1235</v>
      </c>
      <c r="H474" s="5">
        <v>1850</v>
      </c>
      <c r="I474" s="5">
        <v>3085</v>
      </c>
      <c r="J474" s="5">
        <v>5140</v>
      </c>
    </row>
    <row r="475" spans="2:10" x14ac:dyDescent="0.35">
      <c r="B475" s="8">
        <v>2.11</v>
      </c>
      <c r="C475">
        <v>400</v>
      </c>
      <c r="D475">
        <v>200</v>
      </c>
      <c r="E475">
        <v>575</v>
      </c>
      <c r="F475">
        <v>770</v>
      </c>
      <c r="G475" s="5">
        <v>1150</v>
      </c>
      <c r="H475" s="5">
        <v>1730</v>
      </c>
      <c r="I475" s="5">
        <v>2880</v>
      </c>
      <c r="J475" s="5">
        <v>4800</v>
      </c>
    </row>
    <row r="476" spans="2:10" x14ac:dyDescent="0.35">
      <c r="B476" s="8">
        <v>2.11</v>
      </c>
      <c r="C476">
        <v>500</v>
      </c>
      <c r="D476">
        <v>170</v>
      </c>
      <c r="E476">
        <v>540</v>
      </c>
      <c r="F476">
        <v>725</v>
      </c>
      <c r="G476" s="5">
        <v>1085</v>
      </c>
      <c r="H476" s="5">
        <v>1625</v>
      </c>
      <c r="I476" s="5">
        <v>2710</v>
      </c>
      <c r="J476" s="5">
        <v>4520</v>
      </c>
    </row>
    <row r="477" spans="2:10" x14ac:dyDescent="0.35">
      <c r="B477" s="8">
        <v>2.11</v>
      </c>
      <c r="C477">
        <v>600</v>
      </c>
      <c r="D477">
        <v>140</v>
      </c>
      <c r="E477">
        <v>515</v>
      </c>
      <c r="F477">
        <v>690</v>
      </c>
      <c r="G477" s="5">
        <v>1030</v>
      </c>
      <c r="H477" s="5">
        <v>1550</v>
      </c>
      <c r="I477" s="5">
        <v>2580</v>
      </c>
      <c r="J477" s="5">
        <v>4300</v>
      </c>
    </row>
    <row r="478" spans="2:10" x14ac:dyDescent="0.35">
      <c r="B478" s="8">
        <v>2.11</v>
      </c>
      <c r="C478">
        <v>650</v>
      </c>
      <c r="D478">
        <v>125</v>
      </c>
      <c r="E478">
        <v>505</v>
      </c>
      <c r="F478">
        <v>675</v>
      </c>
      <c r="G478" s="5">
        <v>1015</v>
      </c>
      <c r="H478" s="5">
        <v>1520</v>
      </c>
      <c r="I478" s="5">
        <v>2530</v>
      </c>
      <c r="J478" s="5">
        <v>4220</v>
      </c>
    </row>
    <row r="479" spans="2:10" x14ac:dyDescent="0.35">
      <c r="B479" s="8">
        <v>2.11</v>
      </c>
      <c r="C479">
        <v>700</v>
      </c>
      <c r="D479">
        <v>110</v>
      </c>
      <c r="E479">
        <v>495</v>
      </c>
      <c r="F479">
        <v>660</v>
      </c>
      <c r="G479">
        <v>995</v>
      </c>
      <c r="H479" s="5">
        <v>1490</v>
      </c>
      <c r="I479" s="5">
        <v>2485</v>
      </c>
      <c r="J479" s="5">
        <v>4140</v>
      </c>
    </row>
    <row r="480" spans="2:10" x14ac:dyDescent="0.35">
      <c r="B480" s="8">
        <v>2.11</v>
      </c>
      <c r="C480">
        <v>750</v>
      </c>
      <c r="D480">
        <v>95</v>
      </c>
      <c r="E480">
        <v>490</v>
      </c>
      <c r="F480">
        <v>655</v>
      </c>
      <c r="G480">
        <v>985</v>
      </c>
      <c r="H480" s="5">
        <v>1475</v>
      </c>
      <c r="I480" s="5">
        <v>2460</v>
      </c>
      <c r="J480" s="5">
        <v>4100</v>
      </c>
    </row>
    <row r="481" spans="2:10" x14ac:dyDescent="0.35">
      <c r="B481" s="8">
        <v>2.11</v>
      </c>
      <c r="C481">
        <v>800</v>
      </c>
      <c r="D481">
        <v>80</v>
      </c>
      <c r="E481">
        <v>485</v>
      </c>
      <c r="F481">
        <v>650</v>
      </c>
      <c r="G481">
        <v>975</v>
      </c>
      <c r="H481" s="5">
        <v>1460</v>
      </c>
      <c r="I481" s="5">
        <v>2435</v>
      </c>
      <c r="J481" s="5">
        <v>4060</v>
      </c>
    </row>
    <row r="482" spans="2:10" x14ac:dyDescent="0.35">
      <c r="B482" s="8">
        <v>2.11</v>
      </c>
      <c r="C482">
        <v>850</v>
      </c>
      <c r="D482">
        <v>65</v>
      </c>
      <c r="E482">
        <v>485</v>
      </c>
      <c r="F482">
        <v>645</v>
      </c>
      <c r="G482">
        <v>970</v>
      </c>
      <c r="H482" s="5">
        <v>1455</v>
      </c>
      <c r="I482" s="5">
        <v>2425</v>
      </c>
      <c r="J482" s="5">
        <v>4040</v>
      </c>
    </row>
    <row r="483" spans="2:10" x14ac:dyDescent="0.35">
      <c r="B483" s="8">
        <v>2.11</v>
      </c>
      <c r="C483">
        <v>900</v>
      </c>
      <c r="D483">
        <v>50</v>
      </c>
      <c r="E483">
        <v>450</v>
      </c>
      <c r="F483">
        <v>600</v>
      </c>
      <c r="G483">
        <v>900</v>
      </c>
      <c r="H483" s="5">
        <v>1350</v>
      </c>
      <c r="I483" s="5">
        <v>2245</v>
      </c>
      <c r="J483" s="5">
        <v>3745</v>
      </c>
    </row>
    <row r="484" spans="2:10" x14ac:dyDescent="0.35">
      <c r="B484" s="8">
        <v>2.11</v>
      </c>
      <c r="C484">
        <v>950</v>
      </c>
      <c r="D484">
        <v>35</v>
      </c>
      <c r="E484">
        <v>385</v>
      </c>
      <c r="F484">
        <v>515</v>
      </c>
      <c r="G484">
        <v>775</v>
      </c>
      <c r="H484" s="5">
        <v>1160</v>
      </c>
      <c r="I484" s="5">
        <v>1930</v>
      </c>
      <c r="J484" s="5">
        <v>3220</v>
      </c>
    </row>
    <row r="485" spans="2:10" x14ac:dyDescent="0.35">
      <c r="B485" s="8">
        <v>2.11</v>
      </c>
      <c r="C485" s="5">
        <v>1000</v>
      </c>
      <c r="D485">
        <v>20</v>
      </c>
      <c r="E485">
        <v>365</v>
      </c>
      <c r="F485">
        <v>485</v>
      </c>
      <c r="G485">
        <v>725</v>
      </c>
      <c r="H485" s="5">
        <v>1090</v>
      </c>
      <c r="I485" s="5">
        <v>1820</v>
      </c>
      <c r="J485" s="5">
        <v>3030</v>
      </c>
    </row>
    <row r="486" spans="2:10" x14ac:dyDescent="0.35">
      <c r="B486" s="8">
        <v>2.11</v>
      </c>
      <c r="C486" s="5">
        <v>1050</v>
      </c>
      <c r="D486">
        <v>0</v>
      </c>
      <c r="E486">
        <v>360</v>
      </c>
      <c r="F486">
        <v>480</v>
      </c>
      <c r="G486">
        <v>720</v>
      </c>
      <c r="H486" s="5">
        <v>1080</v>
      </c>
      <c r="I486" s="5">
        <v>1800</v>
      </c>
      <c r="J486" s="5">
        <v>3000</v>
      </c>
    </row>
    <row r="487" spans="2:10" x14ac:dyDescent="0.35">
      <c r="B487" s="8">
        <v>2.11</v>
      </c>
      <c r="C487" s="5">
        <v>1100</v>
      </c>
      <c r="D487">
        <v>0</v>
      </c>
      <c r="E487">
        <v>310</v>
      </c>
      <c r="F487">
        <v>415</v>
      </c>
      <c r="G487">
        <v>625</v>
      </c>
      <c r="H487">
        <v>935</v>
      </c>
      <c r="I487" s="5">
        <v>1560</v>
      </c>
      <c r="J487" s="5">
        <v>2600</v>
      </c>
    </row>
    <row r="488" spans="2:10" x14ac:dyDescent="0.35">
      <c r="B488" s="8">
        <v>2.11</v>
      </c>
      <c r="C488" s="5">
        <v>1150</v>
      </c>
      <c r="D488">
        <v>0</v>
      </c>
      <c r="E488">
        <v>210</v>
      </c>
      <c r="F488">
        <v>280</v>
      </c>
      <c r="G488">
        <v>420</v>
      </c>
      <c r="H488">
        <v>625</v>
      </c>
      <c r="I488" s="5">
        <v>1045</v>
      </c>
      <c r="J488" s="5">
        <v>1745</v>
      </c>
    </row>
    <row r="489" spans="2:10" x14ac:dyDescent="0.35">
      <c r="B489" s="8">
        <v>2.11</v>
      </c>
      <c r="C489" s="5">
        <v>1200</v>
      </c>
      <c r="D489">
        <v>0</v>
      </c>
      <c r="E489">
        <v>150</v>
      </c>
      <c r="F489">
        <v>200</v>
      </c>
      <c r="G489">
        <v>300</v>
      </c>
      <c r="H489">
        <v>455</v>
      </c>
      <c r="I489">
        <v>755</v>
      </c>
      <c r="J489" s="5">
        <v>1255</v>
      </c>
    </row>
    <row r="490" spans="2:10" x14ac:dyDescent="0.35">
      <c r="B490" s="8">
        <v>2.11</v>
      </c>
      <c r="C490" s="5">
        <v>1250</v>
      </c>
      <c r="D490">
        <v>0</v>
      </c>
      <c r="E490">
        <v>115</v>
      </c>
      <c r="F490">
        <v>150</v>
      </c>
      <c r="G490">
        <v>225</v>
      </c>
      <c r="H490">
        <v>340</v>
      </c>
      <c r="I490">
        <v>565</v>
      </c>
      <c r="J490">
        <v>945</v>
      </c>
    </row>
    <row r="491" spans="2:10" x14ac:dyDescent="0.35">
      <c r="B491" s="8">
        <v>2.11</v>
      </c>
      <c r="C491" s="5">
        <v>1300</v>
      </c>
      <c r="D491">
        <v>0</v>
      </c>
      <c r="E491">
        <v>75</v>
      </c>
      <c r="F491">
        <v>100</v>
      </c>
      <c r="G491">
        <v>150</v>
      </c>
      <c r="H491">
        <v>225</v>
      </c>
      <c r="I491">
        <v>375</v>
      </c>
      <c r="J491">
        <v>630</v>
      </c>
    </row>
    <row r="492" spans="2:10" x14ac:dyDescent="0.35">
      <c r="B492" s="8">
        <v>2.11</v>
      </c>
      <c r="C492" s="5">
        <v>1350</v>
      </c>
      <c r="D492">
        <v>0</v>
      </c>
      <c r="E492">
        <v>50</v>
      </c>
      <c r="F492">
        <v>70</v>
      </c>
      <c r="G492">
        <v>105</v>
      </c>
      <c r="H492">
        <v>155</v>
      </c>
      <c r="I492">
        <v>255</v>
      </c>
      <c r="J492">
        <v>430</v>
      </c>
    </row>
    <row r="493" spans="2:10" x14ac:dyDescent="0.35">
      <c r="B493" s="8">
        <v>2.11</v>
      </c>
      <c r="C493" s="5">
        <v>1400</v>
      </c>
      <c r="D493">
        <v>0</v>
      </c>
      <c r="E493">
        <v>40</v>
      </c>
      <c r="F493">
        <v>55</v>
      </c>
      <c r="G493">
        <v>80</v>
      </c>
      <c r="H493">
        <v>125</v>
      </c>
      <c r="I493">
        <v>205</v>
      </c>
      <c r="J493">
        <v>345</v>
      </c>
    </row>
    <row r="494" spans="2:10" x14ac:dyDescent="0.35">
      <c r="B494" s="8">
        <v>2.11</v>
      </c>
      <c r="C494" s="5">
        <v>1450</v>
      </c>
      <c r="D494">
        <v>0</v>
      </c>
      <c r="E494">
        <v>30</v>
      </c>
      <c r="F494">
        <v>40</v>
      </c>
      <c r="G494">
        <v>60</v>
      </c>
      <c r="H494">
        <v>95</v>
      </c>
      <c r="I494">
        <v>155</v>
      </c>
      <c r="J494">
        <v>255</v>
      </c>
    </row>
    <row r="495" spans="2:10" x14ac:dyDescent="0.35">
      <c r="B495" s="8">
        <v>2.11</v>
      </c>
      <c r="C495" s="5">
        <v>1500</v>
      </c>
      <c r="D495">
        <v>0</v>
      </c>
      <c r="E495">
        <v>25</v>
      </c>
      <c r="F495">
        <v>35</v>
      </c>
      <c r="G495">
        <v>55</v>
      </c>
      <c r="H495">
        <v>80</v>
      </c>
      <c r="I495">
        <v>135</v>
      </c>
      <c r="J495">
        <v>230</v>
      </c>
    </row>
    <row r="496" spans="2:10" x14ac:dyDescent="0.35">
      <c r="B496" s="9">
        <v>2.12</v>
      </c>
      <c r="C496" s="6">
        <v>-20</v>
      </c>
      <c r="D496" s="6">
        <v>260</v>
      </c>
      <c r="E496" s="6">
        <v>670</v>
      </c>
      <c r="F496" s="6">
        <v>895</v>
      </c>
      <c r="G496" s="7">
        <v>1345</v>
      </c>
      <c r="H496" s="7">
        <v>2015</v>
      </c>
      <c r="I496" s="7">
        <v>3360</v>
      </c>
      <c r="J496" s="7">
        <v>5600</v>
      </c>
    </row>
    <row r="497" spans="2:10" x14ac:dyDescent="0.35">
      <c r="B497" s="17">
        <v>2.12</v>
      </c>
      <c r="C497" s="13">
        <v>100</v>
      </c>
      <c r="D497" s="13">
        <v>260</v>
      </c>
      <c r="E497" s="13">
        <v>670</v>
      </c>
      <c r="F497" s="13">
        <v>895</v>
      </c>
      <c r="G497" s="14">
        <v>1345</v>
      </c>
      <c r="H497" s="14">
        <v>2015</v>
      </c>
      <c r="I497" s="14">
        <v>3360</v>
      </c>
      <c r="J497" s="14">
        <v>5600</v>
      </c>
    </row>
    <row r="498" spans="2:10" x14ac:dyDescent="0.35">
      <c r="B498" s="8">
        <v>2.12</v>
      </c>
      <c r="C498">
        <v>200</v>
      </c>
      <c r="D498">
        <v>210</v>
      </c>
      <c r="E498">
        <v>550</v>
      </c>
      <c r="F498">
        <v>735</v>
      </c>
      <c r="G498" s="5">
        <v>1100</v>
      </c>
      <c r="H498" s="5">
        <v>1650</v>
      </c>
      <c r="I498" s="5">
        <v>2750</v>
      </c>
      <c r="J498" s="5">
        <v>4580</v>
      </c>
    </row>
    <row r="499" spans="2:10" x14ac:dyDescent="0.35">
      <c r="B499" s="8">
        <v>2.12</v>
      </c>
      <c r="C499">
        <v>300</v>
      </c>
      <c r="D499">
        <v>195</v>
      </c>
      <c r="E499">
        <v>505</v>
      </c>
      <c r="F499">
        <v>675</v>
      </c>
      <c r="G499" s="5">
        <v>1015</v>
      </c>
      <c r="H499" s="5">
        <v>1520</v>
      </c>
      <c r="I499" s="5">
        <v>2530</v>
      </c>
      <c r="J499" s="5">
        <v>4220</v>
      </c>
    </row>
    <row r="500" spans="2:10" x14ac:dyDescent="0.35">
      <c r="B500" s="8">
        <v>2.12</v>
      </c>
      <c r="C500">
        <v>400</v>
      </c>
      <c r="D500">
        <v>185</v>
      </c>
      <c r="E500">
        <v>485</v>
      </c>
      <c r="F500">
        <v>645</v>
      </c>
      <c r="G500">
        <v>970</v>
      </c>
      <c r="H500" s="5">
        <v>1455</v>
      </c>
      <c r="I500" s="5">
        <v>2425</v>
      </c>
      <c r="J500" s="5">
        <v>4040</v>
      </c>
    </row>
    <row r="501" spans="2:10" x14ac:dyDescent="0.35">
      <c r="B501" s="8">
        <v>2.12</v>
      </c>
      <c r="C501">
        <v>500</v>
      </c>
      <c r="D501">
        <v>170</v>
      </c>
      <c r="E501">
        <v>470</v>
      </c>
      <c r="F501">
        <v>625</v>
      </c>
      <c r="G501">
        <v>940</v>
      </c>
      <c r="H501" s="5">
        <v>1410</v>
      </c>
      <c r="I501" s="5">
        <v>2350</v>
      </c>
      <c r="J501" s="5">
        <v>3920</v>
      </c>
    </row>
    <row r="502" spans="2:10" x14ac:dyDescent="0.35">
      <c r="B502" s="8">
        <v>2.12</v>
      </c>
      <c r="C502">
        <v>600</v>
      </c>
      <c r="D502">
        <v>140</v>
      </c>
      <c r="E502">
        <v>455</v>
      </c>
      <c r="F502">
        <v>610</v>
      </c>
      <c r="G502">
        <v>910</v>
      </c>
      <c r="H502" s="5">
        <v>1370</v>
      </c>
      <c r="I502" s="5">
        <v>2280</v>
      </c>
      <c r="J502" s="5">
        <v>3800</v>
      </c>
    </row>
    <row r="503" spans="2:10" x14ac:dyDescent="0.35">
      <c r="B503" s="8">
        <v>2.12</v>
      </c>
      <c r="C503">
        <v>650</v>
      </c>
      <c r="D503">
        <v>125</v>
      </c>
      <c r="E503">
        <v>445</v>
      </c>
      <c r="F503">
        <v>595</v>
      </c>
      <c r="G503">
        <v>895</v>
      </c>
      <c r="H503" s="5">
        <v>1340</v>
      </c>
      <c r="I503" s="5">
        <v>2230</v>
      </c>
      <c r="J503" s="5">
        <v>3720</v>
      </c>
    </row>
    <row r="504" spans="2:10" x14ac:dyDescent="0.35">
      <c r="B504" s="8">
        <v>2.12</v>
      </c>
      <c r="C504">
        <v>700</v>
      </c>
      <c r="D504">
        <v>110</v>
      </c>
      <c r="E504">
        <v>435</v>
      </c>
      <c r="F504">
        <v>580</v>
      </c>
      <c r="G504">
        <v>870</v>
      </c>
      <c r="H504" s="5">
        <v>1305</v>
      </c>
      <c r="I504" s="5">
        <v>2170</v>
      </c>
      <c r="J504" s="5">
        <v>3620</v>
      </c>
    </row>
    <row r="505" spans="2:10" x14ac:dyDescent="0.35">
      <c r="B505" s="8">
        <v>2.12</v>
      </c>
      <c r="C505">
        <v>750</v>
      </c>
      <c r="D505">
        <v>95</v>
      </c>
      <c r="E505">
        <v>420</v>
      </c>
      <c r="F505">
        <v>565</v>
      </c>
      <c r="G505">
        <v>845</v>
      </c>
      <c r="H505" s="5">
        <v>1265</v>
      </c>
      <c r="I505" s="5">
        <v>2110</v>
      </c>
      <c r="J505" s="5">
        <v>3520</v>
      </c>
    </row>
    <row r="506" spans="2:10" x14ac:dyDescent="0.35">
      <c r="B506" s="8">
        <v>2.12</v>
      </c>
      <c r="C506">
        <v>800</v>
      </c>
      <c r="D506">
        <v>80</v>
      </c>
      <c r="E506">
        <v>410</v>
      </c>
      <c r="F506">
        <v>545</v>
      </c>
      <c r="G506">
        <v>820</v>
      </c>
      <c r="H506" s="5">
        <v>1230</v>
      </c>
      <c r="I506" s="5">
        <v>2050</v>
      </c>
      <c r="J506" s="5">
        <v>3420</v>
      </c>
    </row>
    <row r="507" spans="2:10" x14ac:dyDescent="0.35">
      <c r="B507" s="8">
        <v>2.12</v>
      </c>
      <c r="C507">
        <v>850</v>
      </c>
      <c r="D507">
        <v>65</v>
      </c>
      <c r="E507">
        <v>400</v>
      </c>
      <c r="F507">
        <v>530</v>
      </c>
      <c r="G507">
        <v>795</v>
      </c>
      <c r="H507" s="5">
        <v>1195</v>
      </c>
      <c r="I507" s="5">
        <v>1990</v>
      </c>
      <c r="J507" s="5">
        <v>3320</v>
      </c>
    </row>
    <row r="508" spans="2:10" x14ac:dyDescent="0.35">
      <c r="B508" s="8">
        <v>2.12</v>
      </c>
      <c r="C508">
        <v>900</v>
      </c>
      <c r="D508">
        <v>50</v>
      </c>
      <c r="E508">
        <v>385</v>
      </c>
      <c r="F508">
        <v>510</v>
      </c>
      <c r="G508">
        <v>770</v>
      </c>
      <c r="H508" s="5">
        <v>1150</v>
      </c>
      <c r="I508" s="5">
        <v>1920</v>
      </c>
      <c r="J508" s="5">
        <v>3200</v>
      </c>
    </row>
    <row r="509" spans="2:10" x14ac:dyDescent="0.35">
      <c r="B509" s="8">
        <v>2.12</v>
      </c>
      <c r="C509">
        <v>950</v>
      </c>
      <c r="D509">
        <v>35</v>
      </c>
      <c r="E509">
        <v>370</v>
      </c>
      <c r="F509">
        <v>495</v>
      </c>
      <c r="G509">
        <v>740</v>
      </c>
      <c r="H509" s="5">
        <v>1110</v>
      </c>
      <c r="I509" s="5">
        <v>1850</v>
      </c>
      <c r="J509" s="5">
        <v>3080</v>
      </c>
    </row>
    <row r="510" spans="2:10" x14ac:dyDescent="0.35">
      <c r="B510" s="8">
        <v>2.12</v>
      </c>
      <c r="C510" s="5">
        <v>1000</v>
      </c>
      <c r="D510">
        <v>20</v>
      </c>
      <c r="E510">
        <v>340</v>
      </c>
      <c r="F510">
        <v>450</v>
      </c>
      <c r="G510">
        <v>675</v>
      </c>
      <c r="H510" s="5">
        <v>1015</v>
      </c>
      <c r="I510" s="5">
        <v>1690</v>
      </c>
      <c r="J510" s="5">
        <v>2820</v>
      </c>
    </row>
    <row r="511" spans="2:10" x14ac:dyDescent="0.35">
      <c r="B511" s="8">
        <v>2.12</v>
      </c>
      <c r="C511" s="5">
        <v>1050</v>
      </c>
      <c r="D511">
        <v>0</v>
      </c>
      <c r="E511">
        <v>325</v>
      </c>
      <c r="F511">
        <v>435</v>
      </c>
      <c r="G511">
        <v>650</v>
      </c>
      <c r="H511">
        <v>975</v>
      </c>
      <c r="I511" s="5">
        <v>1630</v>
      </c>
      <c r="J511" s="5">
        <v>2715</v>
      </c>
    </row>
    <row r="512" spans="2:10" x14ac:dyDescent="0.35">
      <c r="B512" s="8">
        <v>2.12</v>
      </c>
      <c r="C512" s="5">
        <v>1100</v>
      </c>
      <c r="D512">
        <v>0</v>
      </c>
      <c r="E512">
        <v>290</v>
      </c>
      <c r="F512">
        <v>390</v>
      </c>
      <c r="G512">
        <v>585</v>
      </c>
      <c r="H512">
        <v>875</v>
      </c>
      <c r="I512" s="5">
        <v>1455</v>
      </c>
      <c r="J512" s="5">
        <v>2430</v>
      </c>
    </row>
    <row r="513" spans="2:10" x14ac:dyDescent="0.35">
      <c r="B513" s="8">
        <v>2.12</v>
      </c>
      <c r="C513" s="5">
        <v>1150</v>
      </c>
      <c r="D513">
        <v>0</v>
      </c>
      <c r="E513">
        <v>250</v>
      </c>
      <c r="F513">
        <v>335</v>
      </c>
      <c r="G513">
        <v>500</v>
      </c>
      <c r="H513">
        <v>750</v>
      </c>
      <c r="I513" s="5">
        <v>1250</v>
      </c>
      <c r="J513" s="5">
        <v>2085</v>
      </c>
    </row>
    <row r="514" spans="2:10" x14ac:dyDescent="0.35">
      <c r="B514" s="8">
        <v>2.12</v>
      </c>
      <c r="C514" s="5">
        <v>1200</v>
      </c>
      <c r="D514">
        <v>0</v>
      </c>
      <c r="E514">
        <v>205</v>
      </c>
      <c r="F514">
        <v>275</v>
      </c>
      <c r="G514">
        <v>410</v>
      </c>
      <c r="H514">
        <v>615</v>
      </c>
      <c r="I514" s="5">
        <v>1030</v>
      </c>
      <c r="J514" s="5">
        <v>1715</v>
      </c>
    </row>
    <row r="515" spans="2:10" x14ac:dyDescent="0.35">
      <c r="B515" s="8">
        <v>2.12</v>
      </c>
      <c r="C515" s="5">
        <v>1250</v>
      </c>
      <c r="D515">
        <v>0</v>
      </c>
      <c r="E515">
        <v>165</v>
      </c>
      <c r="F515">
        <v>220</v>
      </c>
      <c r="G515">
        <v>330</v>
      </c>
      <c r="H515">
        <v>495</v>
      </c>
      <c r="I515">
        <v>825</v>
      </c>
      <c r="J515" s="5">
        <v>1370</v>
      </c>
    </row>
    <row r="516" spans="2:10" x14ac:dyDescent="0.35">
      <c r="B516" s="8">
        <v>2.12</v>
      </c>
      <c r="C516" s="5">
        <v>1300</v>
      </c>
      <c r="D516">
        <v>0</v>
      </c>
      <c r="E516">
        <v>120</v>
      </c>
      <c r="F516">
        <v>160</v>
      </c>
      <c r="G516">
        <v>240</v>
      </c>
      <c r="H516">
        <v>360</v>
      </c>
      <c r="I516">
        <v>600</v>
      </c>
      <c r="J516" s="5">
        <v>1000</v>
      </c>
    </row>
    <row r="517" spans="2:10" x14ac:dyDescent="0.35">
      <c r="B517" s="8">
        <v>2.12</v>
      </c>
      <c r="C517" s="5">
        <v>1350</v>
      </c>
      <c r="D517">
        <v>0</v>
      </c>
      <c r="E517">
        <v>80</v>
      </c>
      <c r="F517">
        <v>110</v>
      </c>
      <c r="G517">
        <v>165</v>
      </c>
      <c r="H517">
        <v>245</v>
      </c>
      <c r="I517">
        <v>410</v>
      </c>
      <c r="J517">
        <v>685</v>
      </c>
    </row>
    <row r="518" spans="2:10" x14ac:dyDescent="0.35">
      <c r="B518" s="8">
        <v>2.12</v>
      </c>
      <c r="C518" s="5">
        <v>1400</v>
      </c>
      <c r="D518">
        <v>0</v>
      </c>
      <c r="E518">
        <v>55</v>
      </c>
      <c r="F518">
        <v>75</v>
      </c>
      <c r="G518">
        <v>110</v>
      </c>
      <c r="H518">
        <v>165</v>
      </c>
      <c r="I518">
        <v>275</v>
      </c>
      <c r="J518">
        <v>455</v>
      </c>
    </row>
    <row r="519" spans="2:10" x14ac:dyDescent="0.35">
      <c r="B519" s="8">
        <v>2.12</v>
      </c>
      <c r="C519" s="5">
        <v>1450</v>
      </c>
      <c r="D519">
        <v>0</v>
      </c>
      <c r="E519">
        <v>40</v>
      </c>
      <c r="F519">
        <v>50</v>
      </c>
      <c r="G519">
        <v>75</v>
      </c>
      <c r="H519">
        <v>115</v>
      </c>
      <c r="I519">
        <v>190</v>
      </c>
      <c r="J519">
        <v>315</v>
      </c>
    </row>
    <row r="520" spans="2:10" x14ac:dyDescent="0.35">
      <c r="B520" s="8">
        <v>2.12</v>
      </c>
      <c r="C520" s="5">
        <v>1500</v>
      </c>
      <c r="D520">
        <v>0</v>
      </c>
      <c r="E520">
        <v>25</v>
      </c>
      <c r="F520">
        <v>35</v>
      </c>
      <c r="G520">
        <v>55</v>
      </c>
      <c r="H520">
        <v>80</v>
      </c>
      <c r="I520">
        <v>135</v>
      </c>
      <c r="J520">
        <v>230</v>
      </c>
    </row>
    <row r="521" spans="2:10" x14ac:dyDescent="0.35">
      <c r="B521" s="11">
        <v>3.1</v>
      </c>
      <c r="C521" s="6">
        <v>-20</v>
      </c>
      <c r="D521" s="6">
        <v>290</v>
      </c>
      <c r="E521" s="6">
        <v>750</v>
      </c>
      <c r="F521" s="7">
        <v>1000</v>
      </c>
      <c r="G521" s="7">
        <v>1500</v>
      </c>
      <c r="H521" s="7">
        <v>2250</v>
      </c>
      <c r="I521" s="7">
        <v>3750</v>
      </c>
      <c r="J521" s="7">
        <v>6250</v>
      </c>
    </row>
    <row r="522" spans="2:10" x14ac:dyDescent="0.35">
      <c r="B522" s="18">
        <v>3.1</v>
      </c>
      <c r="C522" s="13">
        <v>100</v>
      </c>
      <c r="D522" s="13">
        <v>290</v>
      </c>
      <c r="E522" s="13">
        <v>750</v>
      </c>
      <c r="F522" s="14">
        <v>1000</v>
      </c>
      <c r="G522" s="14">
        <v>1500</v>
      </c>
      <c r="H522" s="14">
        <v>2250</v>
      </c>
      <c r="I522" s="14">
        <v>3750</v>
      </c>
      <c r="J522" s="14">
        <v>6250</v>
      </c>
    </row>
    <row r="523" spans="2:10" x14ac:dyDescent="0.35">
      <c r="B523" s="10">
        <v>3.1</v>
      </c>
      <c r="C523">
        <v>200</v>
      </c>
      <c r="D523">
        <v>260</v>
      </c>
      <c r="E523">
        <v>740</v>
      </c>
      <c r="F523">
        <v>990</v>
      </c>
      <c r="G523" s="5">
        <v>1485</v>
      </c>
      <c r="H523" s="5">
        <v>2225</v>
      </c>
      <c r="I523" s="5">
        <v>3710</v>
      </c>
      <c r="J523" s="5">
        <v>6180</v>
      </c>
    </row>
    <row r="524" spans="2:10" x14ac:dyDescent="0.35">
      <c r="B524" s="10">
        <v>3.1</v>
      </c>
      <c r="C524">
        <v>300</v>
      </c>
      <c r="D524">
        <v>230</v>
      </c>
      <c r="E524">
        <v>710</v>
      </c>
      <c r="F524">
        <v>945</v>
      </c>
      <c r="G524" s="5">
        <v>1420</v>
      </c>
      <c r="H524" s="5">
        <v>2130</v>
      </c>
      <c r="I524" s="5">
        <v>3550</v>
      </c>
      <c r="J524" s="5">
        <v>5920</v>
      </c>
    </row>
    <row r="525" spans="2:10" x14ac:dyDescent="0.35">
      <c r="B525" s="10">
        <v>3.1</v>
      </c>
      <c r="C525">
        <v>400</v>
      </c>
      <c r="D525">
        <v>200</v>
      </c>
      <c r="E525">
        <v>680</v>
      </c>
      <c r="F525">
        <v>910</v>
      </c>
      <c r="G525" s="5">
        <v>1365</v>
      </c>
      <c r="H525" s="5">
        <v>2045</v>
      </c>
      <c r="I525" s="5">
        <v>3410</v>
      </c>
      <c r="J525" s="5">
        <v>5680</v>
      </c>
    </row>
    <row r="526" spans="2:10" x14ac:dyDescent="0.35">
      <c r="B526" s="10">
        <v>3.1</v>
      </c>
      <c r="C526">
        <v>500</v>
      </c>
      <c r="D526">
        <v>170</v>
      </c>
      <c r="E526">
        <v>655</v>
      </c>
      <c r="F526">
        <v>875</v>
      </c>
      <c r="G526" s="5">
        <v>1310</v>
      </c>
      <c r="H526" s="5">
        <v>1965</v>
      </c>
      <c r="I526" s="5">
        <v>3275</v>
      </c>
      <c r="J526" s="5">
        <v>5460</v>
      </c>
    </row>
    <row r="527" spans="2:10" x14ac:dyDescent="0.35">
      <c r="B527" s="10">
        <v>3.1</v>
      </c>
      <c r="C527">
        <v>600</v>
      </c>
      <c r="D527">
        <v>140</v>
      </c>
      <c r="E527">
        <v>605</v>
      </c>
      <c r="F527">
        <v>805</v>
      </c>
      <c r="G527" s="5">
        <v>1210</v>
      </c>
      <c r="H527" s="5">
        <v>1815</v>
      </c>
      <c r="I527" s="5">
        <v>3025</v>
      </c>
      <c r="J527" s="5">
        <v>5040</v>
      </c>
    </row>
    <row r="528" spans="2:10" x14ac:dyDescent="0.35">
      <c r="B528" s="10">
        <v>3.1</v>
      </c>
      <c r="C528">
        <v>650</v>
      </c>
      <c r="D528">
        <v>125</v>
      </c>
      <c r="E528">
        <v>590</v>
      </c>
      <c r="F528">
        <v>785</v>
      </c>
      <c r="G528" s="5">
        <v>1175</v>
      </c>
      <c r="H528" s="5">
        <v>1765</v>
      </c>
      <c r="I528" s="5">
        <v>2940</v>
      </c>
      <c r="J528" s="5">
        <v>4905</v>
      </c>
    </row>
    <row r="529" spans="2:11" x14ac:dyDescent="0.35">
      <c r="B529" s="10">
        <v>3.1</v>
      </c>
      <c r="C529">
        <v>700</v>
      </c>
      <c r="D529">
        <v>110</v>
      </c>
      <c r="E529">
        <v>570</v>
      </c>
      <c r="F529">
        <v>755</v>
      </c>
      <c r="G529" s="5">
        <v>1135</v>
      </c>
      <c r="H529" s="5">
        <v>1705</v>
      </c>
      <c r="I529" s="5">
        <v>2840</v>
      </c>
      <c r="J529" s="5">
        <v>4730</v>
      </c>
    </row>
    <row r="530" spans="2:11" x14ac:dyDescent="0.35">
      <c r="B530" s="10">
        <v>3.1</v>
      </c>
      <c r="C530">
        <v>750</v>
      </c>
      <c r="D530">
        <v>95</v>
      </c>
      <c r="E530">
        <v>530</v>
      </c>
      <c r="F530">
        <v>710</v>
      </c>
      <c r="G530" s="5">
        <v>1065</v>
      </c>
      <c r="H530" s="5">
        <v>1595</v>
      </c>
      <c r="I530" s="5">
        <v>2660</v>
      </c>
      <c r="J530" s="5">
        <v>4430</v>
      </c>
    </row>
    <row r="531" spans="2:11" x14ac:dyDescent="0.35">
      <c r="B531" s="10">
        <v>3.1</v>
      </c>
      <c r="C531">
        <v>800</v>
      </c>
      <c r="D531">
        <v>80</v>
      </c>
      <c r="E531">
        <v>510</v>
      </c>
      <c r="F531">
        <v>675</v>
      </c>
      <c r="G531" s="5">
        <v>1015</v>
      </c>
      <c r="H531" s="5">
        <v>1525</v>
      </c>
      <c r="I531" s="5">
        <v>2540</v>
      </c>
      <c r="J531" s="5">
        <v>4230</v>
      </c>
    </row>
    <row r="532" spans="2:11" x14ac:dyDescent="0.35">
      <c r="B532" s="11">
        <v>3.2</v>
      </c>
      <c r="C532" s="6">
        <v>-20</v>
      </c>
      <c r="D532" s="6">
        <v>185</v>
      </c>
      <c r="E532" s="6">
        <v>480</v>
      </c>
      <c r="F532" s="6">
        <v>640</v>
      </c>
      <c r="G532" s="6">
        <v>960</v>
      </c>
      <c r="H532" s="7">
        <v>1440</v>
      </c>
      <c r="I532" s="7">
        <v>2400</v>
      </c>
      <c r="J532" s="7">
        <v>4000</v>
      </c>
    </row>
    <row r="533" spans="2:11" x14ac:dyDescent="0.35">
      <c r="B533" s="18">
        <v>3.2</v>
      </c>
      <c r="C533" s="13">
        <v>100</v>
      </c>
      <c r="D533" s="13">
        <v>185</v>
      </c>
      <c r="E533" s="13">
        <v>480</v>
      </c>
      <c r="F533" s="13">
        <v>640</v>
      </c>
      <c r="G533" s="13">
        <v>960</v>
      </c>
      <c r="H533" s="14">
        <v>1440</v>
      </c>
      <c r="I533" s="14">
        <v>2400</v>
      </c>
      <c r="J533" s="14">
        <v>4000</v>
      </c>
    </row>
    <row r="534" spans="2:11" x14ac:dyDescent="0.35">
      <c r="B534" s="10">
        <v>3.2</v>
      </c>
      <c r="C534">
        <v>200</v>
      </c>
      <c r="D534">
        <v>185</v>
      </c>
      <c r="E534">
        <v>480</v>
      </c>
      <c r="F534">
        <v>640</v>
      </c>
      <c r="G534">
        <v>960</v>
      </c>
      <c r="H534" s="5">
        <v>1440</v>
      </c>
      <c r="I534" s="5">
        <v>2400</v>
      </c>
      <c r="J534" s="5">
        <v>4000</v>
      </c>
    </row>
    <row r="535" spans="2:11" x14ac:dyDescent="0.35">
      <c r="B535" s="10">
        <v>3.2</v>
      </c>
      <c r="C535">
        <v>300</v>
      </c>
      <c r="D535">
        <v>185</v>
      </c>
      <c r="E535">
        <v>480</v>
      </c>
      <c r="F535">
        <v>640</v>
      </c>
      <c r="G535">
        <v>960</v>
      </c>
      <c r="H535" s="5">
        <v>1440</v>
      </c>
      <c r="I535" s="5">
        <v>2400</v>
      </c>
      <c r="J535" s="5">
        <v>4000</v>
      </c>
    </row>
    <row r="536" spans="2:11" x14ac:dyDescent="0.35">
      <c r="B536" s="10">
        <v>3.2</v>
      </c>
      <c r="C536">
        <v>400</v>
      </c>
      <c r="D536">
        <v>185</v>
      </c>
      <c r="E536">
        <v>480</v>
      </c>
      <c r="F536">
        <v>640</v>
      </c>
      <c r="G536">
        <v>960</v>
      </c>
      <c r="H536" s="5">
        <v>1440</v>
      </c>
      <c r="I536" s="5">
        <v>2400</v>
      </c>
      <c r="J536" s="5">
        <v>4000</v>
      </c>
    </row>
    <row r="537" spans="2:11" x14ac:dyDescent="0.35">
      <c r="B537" s="10">
        <v>3.2</v>
      </c>
      <c r="C537">
        <v>500</v>
      </c>
      <c r="D537">
        <v>170</v>
      </c>
      <c r="E537">
        <v>455</v>
      </c>
      <c r="F537">
        <v>605</v>
      </c>
      <c r="G537">
        <v>905</v>
      </c>
      <c r="H537" s="5">
        <v>1360</v>
      </c>
      <c r="I537" s="5">
        <v>2270</v>
      </c>
      <c r="J537" s="5">
        <v>3780</v>
      </c>
    </row>
    <row r="538" spans="2:11" x14ac:dyDescent="0.35">
      <c r="B538" s="10">
        <v>3.2</v>
      </c>
      <c r="C538">
        <v>600</v>
      </c>
      <c r="D538">
        <v>140</v>
      </c>
      <c r="E538">
        <v>415</v>
      </c>
      <c r="F538">
        <v>550</v>
      </c>
      <c r="G538">
        <v>825</v>
      </c>
      <c r="H538" s="5">
        <v>1240</v>
      </c>
      <c r="I538" s="5">
        <v>2065</v>
      </c>
      <c r="J538" s="5">
        <v>3440</v>
      </c>
    </row>
    <row r="539" spans="2:11" x14ac:dyDescent="0.35">
      <c r="B539" s="11">
        <v>3.3</v>
      </c>
      <c r="C539" s="6">
        <v>-20</v>
      </c>
      <c r="D539" s="6">
        <v>90</v>
      </c>
      <c r="E539" s="6">
        <v>240</v>
      </c>
      <c r="F539" s="6">
        <v>320</v>
      </c>
      <c r="G539" s="6">
        <v>480</v>
      </c>
      <c r="H539" s="6">
        <v>720</v>
      </c>
      <c r="I539" s="7">
        <v>1200</v>
      </c>
      <c r="J539" s="7">
        <v>2000</v>
      </c>
    </row>
    <row r="540" spans="2:11" x14ac:dyDescent="0.35">
      <c r="B540" s="18">
        <v>3.3</v>
      </c>
      <c r="C540" s="13">
        <v>100</v>
      </c>
      <c r="D540" s="13">
        <v>90</v>
      </c>
      <c r="E540" s="13">
        <v>240</v>
      </c>
      <c r="F540" s="13">
        <v>320</v>
      </c>
      <c r="G540" s="13">
        <v>480</v>
      </c>
      <c r="H540" s="13">
        <v>720</v>
      </c>
      <c r="I540" s="14">
        <v>1200</v>
      </c>
      <c r="J540" s="14">
        <v>2000</v>
      </c>
      <c r="K540" s="13"/>
    </row>
    <row r="541" spans="2:11" x14ac:dyDescent="0.35">
      <c r="B541" s="10">
        <v>3.3</v>
      </c>
      <c r="C541">
        <v>200</v>
      </c>
      <c r="D541">
        <v>90</v>
      </c>
      <c r="E541">
        <v>230</v>
      </c>
      <c r="F541">
        <v>305</v>
      </c>
      <c r="G541">
        <v>460</v>
      </c>
      <c r="H541">
        <v>690</v>
      </c>
      <c r="I541" s="5">
        <v>1150</v>
      </c>
      <c r="J541" s="5">
        <v>1920</v>
      </c>
    </row>
    <row r="542" spans="2:11" x14ac:dyDescent="0.35">
      <c r="B542" s="10">
        <v>3.3</v>
      </c>
      <c r="C542">
        <v>300</v>
      </c>
      <c r="D542">
        <v>85</v>
      </c>
      <c r="E542">
        <v>225</v>
      </c>
      <c r="F542">
        <v>300</v>
      </c>
      <c r="G542">
        <v>450</v>
      </c>
      <c r="H542">
        <v>675</v>
      </c>
      <c r="I542" s="5">
        <v>1130</v>
      </c>
      <c r="J542" s="5">
        <v>1880</v>
      </c>
    </row>
    <row r="543" spans="2:11" x14ac:dyDescent="0.35">
      <c r="B543" s="10">
        <v>3.3</v>
      </c>
      <c r="C543">
        <v>400</v>
      </c>
      <c r="D543">
        <v>85</v>
      </c>
      <c r="E543">
        <v>225</v>
      </c>
      <c r="F543">
        <v>300</v>
      </c>
      <c r="G543">
        <v>450</v>
      </c>
      <c r="H543">
        <v>675</v>
      </c>
      <c r="I543" s="5">
        <v>1130</v>
      </c>
      <c r="J543" s="5">
        <v>1880</v>
      </c>
    </row>
    <row r="544" spans="2:11" x14ac:dyDescent="0.35">
      <c r="B544" s="10">
        <v>3.3</v>
      </c>
      <c r="C544">
        <v>500</v>
      </c>
      <c r="D544">
        <v>85</v>
      </c>
      <c r="E544">
        <v>225</v>
      </c>
      <c r="F544">
        <v>300</v>
      </c>
      <c r="G544">
        <v>450</v>
      </c>
      <c r="H544">
        <v>675</v>
      </c>
      <c r="I544" s="5">
        <v>1130</v>
      </c>
      <c r="J544" s="5">
        <v>1880</v>
      </c>
    </row>
    <row r="545" spans="2:10" x14ac:dyDescent="0.35">
      <c r="B545" s="10">
        <v>3.3</v>
      </c>
      <c r="C545">
        <v>600</v>
      </c>
      <c r="D545">
        <v>85</v>
      </c>
      <c r="E545">
        <v>225</v>
      </c>
      <c r="F545">
        <v>300</v>
      </c>
      <c r="G545">
        <v>450</v>
      </c>
      <c r="H545">
        <v>675</v>
      </c>
      <c r="I545" s="5">
        <v>1130</v>
      </c>
      <c r="J545" s="5">
        <v>1880</v>
      </c>
    </row>
    <row r="546" spans="2:10" x14ac:dyDescent="0.35">
      <c r="B546" s="10">
        <v>3.3</v>
      </c>
      <c r="C546">
        <v>650</v>
      </c>
      <c r="D546">
        <v>85</v>
      </c>
      <c r="E546">
        <v>225</v>
      </c>
      <c r="F546">
        <v>300</v>
      </c>
      <c r="G546">
        <v>445</v>
      </c>
      <c r="H546">
        <v>670</v>
      </c>
      <c r="I546" s="5">
        <v>1115</v>
      </c>
      <c r="J546" s="5">
        <v>1860</v>
      </c>
    </row>
    <row r="547" spans="2:10" x14ac:dyDescent="0.35">
      <c r="B547" s="10">
        <v>3.3</v>
      </c>
      <c r="C547">
        <v>700</v>
      </c>
      <c r="D547">
        <v>85</v>
      </c>
      <c r="E547">
        <v>225</v>
      </c>
      <c r="F547">
        <v>300</v>
      </c>
      <c r="G547">
        <v>445</v>
      </c>
      <c r="H547">
        <v>670</v>
      </c>
      <c r="I547" s="5">
        <v>1115</v>
      </c>
      <c r="J547" s="5">
        <v>1860</v>
      </c>
    </row>
    <row r="548" spans="2:10" x14ac:dyDescent="0.35">
      <c r="B548" s="10">
        <v>3.3</v>
      </c>
      <c r="C548">
        <v>750</v>
      </c>
      <c r="D548">
        <v>85</v>
      </c>
      <c r="E548">
        <v>220</v>
      </c>
      <c r="F548">
        <v>295</v>
      </c>
      <c r="G548">
        <v>440</v>
      </c>
      <c r="H548">
        <v>660</v>
      </c>
      <c r="I548" s="5">
        <v>1105</v>
      </c>
      <c r="J548" s="5">
        <v>1840</v>
      </c>
    </row>
    <row r="549" spans="2:10" x14ac:dyDescent="0.35">
      <c r="B549" s="10">
        <v>3.3</v>
      </c>
      <c r="C549">
        <v>800</v>
      </c>
      <c r="D549">
        <v>80</v>
      </c>
      <c r="E549">
        <v>215</v>
      </c>
      <c r="F549">
        <v>290</v>
      </c>
      <c r="G549">
        <v>430</v>
      </c>
      <c r="H549">
        <v>650</v>
      </c>
      <c r="I549" s="5">
        <v>1080</v>
      </c>
      <c r="J549" s="5">
        <v>1800</v>
      </c>
    </row>
    <row r="550" spans="2:10" x14ac:dyDescent="0.35">
      <c r="B550" s="10">
        <v>3.3</v>
      </c>
      <c r="C550">
        <v>850</v>
      </c>
      <c r="D550">
        <v>65</v>
      </c>
      <c r="E550">
        <v>210</v>
      </c>
      <c r="F550">
        <v>280</v>
      </c>
      <c r="G550">
        <v>420</v>
      </c>
      <c r="H550">
        <v>635</v>
      </c>
      <c r="I550" s="5">
        <v>1055</v>
      </c>
      <c r="J550" s="5">
        <v>1760</v>
      </c>
    </row>
    <row r="551" spans="2:10" x14ac:dyDescent="0.35">
      <c r="B551" s="10">
        <v>3.3</v>
      </c>
      <c r="C551">
        <v>900</v>
      </c>
      <c r="D551">
        <v>50</v>
      </c>
      <c r="E551">
        <v>205</v>
      </c>
      <c r="F551">
        <v>275</v>
      </c>
      <c r="G551">
        <v>415</v>
      </c>
      <c r="H551">
        <v>620</v>
      </c>
      <c r="I551" s="5">
        <v>1030</v>
      </c>
      <c r="J551" s="5">
        <v>1720</v>
      </c>
    </row>
    <row r="552" spans="2:10" x14ac:dyDescent="0.35">
      <c r="B552" s="10">
        <v>3.3</v>
      </c>
      <c r="C552">
        <v>950</v>
      </c>
      <c r="D552">
        <v>35</v>
      </c>
      <c r="E552">
        <v>195</v>
      </c>
      <c r="F552">
        <v>260</v>
      </c>
      <c r="G552">
        <v>395</v>
      </c>
      <c r="H552">
        <v>590</v>
      </c>
      <c r="I552">
        <v>985</v>
      </c>
      <c r="J552" s="5">
        <v>1640</v>
      </c>
    </row>
    <row r="553" spans="2:10" x14ac:dyDescent="0.35">
      <c r="B553" s="10">
        <v>3.3</v>
      </c>
      <c r="C553" s="5">
        <v>1000</v>
      </c>
      <c r="D553">
        <v>20</v>
      </c>
      <c r="E553">
        <v>190</v>
      </c>
      <c r="F553">
        <v>255</v>
      </c>
      <c r="G553">
        <v>380</v>
      </c>
      <c r="H553">
        <v>570</v>
      </c>
      <c r="I553">
        <v>950</v>
      </c>
      <c r="J553" s="5">
        <v>1580</v>
      </c>
    </row>
    <row r="554" spans="2:10" x14ac:dyDescent="0.35">
      <c r="B554" s="10">
        <v>3.3</v>
      </c>
      <c r="C554" s="5">
        <v>1050</v>
      </c>
      <c r="D554">
        <v>0</v>
      </c>
      <c r="E554">
        <v>80</v>
      </c>
      <c r="F554">
        <v>110</v>
      </c>
      <c r="G554">
        <v>165</v>
      </c>
      <c r="H554">
        <v>245</v>
      </c>
      <c r="I554">
        <v>410</v>
      </c>
      <c r="J554">
        <v>685</v>
      </c>
    </row>
    <row r="555" spans="2:10" x14ac:dyDescent="0.35">
      <c r="B555" s="10">
        <v>3.3</v>
      </c>
      <c r="C555" s="5">
        <v>1100</v>
      </c>
      <c r="D555">
        <v>0</v>
      </c>
      <c r="E555">
        <v>70</v>
      </c>
      <c r="F555">
        <v>90</v>
      </c>
      <c r="G555">
        <v>135</v>
      </c>
      <c r="H555">
        <v>205</v>
      </c>
      <c r="I555">
        <v>345</v>
      </c>
      <c r="J555">
        <v>570</v>
      </c>
    </row>
    <row r="556" spans="2:10" x14ac:dyDescent="0.35">
      <c r="B556" s="10">
        <v>3.3</v>
      </c>
      <c r="C556" s="5">
        <v>1150</v>
      </c>
      <c r="D556">
        <v>0</v>
      </c>
      <c r="E556">
        <v>50</v>
      </c>
      <c r="F556">
        <v>70</v>
      </c>
      <c r="G556">
        <v>105</v>
      </c>
      <c r="H556">
        <v>155</v>
      </c>
      <c r="I556">
        <v>255</v>
      </c>
      <c r="J556">
        <v>430</v>
      </c>
    </row>
    <row r="557" spans="2:10" x14ac:dyDescent="0.35">
      <c r="B557" s="10">
        <v>3.3</v>
      </c>
      <c r="C557" s="5">
        <v>1200</v>
      </c>
      <c r="D557">
        <v>0</v>
      </c>
      <c r="E557">
        <v>40</v>
      </c>
      <c r="F557">
        <v>55</v>
      </c>
      <c r="G557">
        <v>80</v>
      </c>
      <c r="H557">
        <v>125</v>
      </c>
      <c r="I557">
        <v>205</v>
      </c>
      <c r="J557">
        <v>345</v>
      </c>
    </row>
    <row r="558" spans="2:10" x14ac:dyDescent="0.35">
      <c r="B558" s="11">
        <v>3.4</v>
      </c>
      <c r="C558" s="6">
        <v>-20</v>
      </c>
      <c r="D558" s="6">
        <v>230</v>
      </c>
      <c r="E558" s="6">
        <v>600</v>
      </c>
      <c r="F558" s="6">
        <v>800</v>
      </c>
      <c r="G558" s="7">
        <v>1200</v>
      </c>
      <c r="H558" s="7">
        <v>1800</v>
      </c>
      <c r="I558" s="7">
        <v>3000</v>
      </c>
      <c r="J558" s="7">
        <v>5000</v>
      </c>
    </row>
    <row r="559" spans="2:10" x14ac:dyDescent="0.35">
      <c r="B559" s="18">
        <v>3.4</v>
      </c>
      <c r="C559" s="13">
        <v>100</v>
      </c>
      <c r="D559" s="13">
        <v>230</v>
      </c>
      <c r="E559" s="13">
        <v>600</v>
      </c>
      <c r="F559" s="13">
        <v>800</v>
      </c>
      <c r="G559" s="14">
        <v>1200</v>
      </c>
      <c r="H559" s="14">
        <v>1800</v>
      </c>
      <c r="I559" s="14">
        <v>3000</v>
      </c>
      <c r="J559" s="14">
        <v>5000</v>
      </c>
    </row>
    <row r="560" spans="2:10" x14ac:dyDescent="0.35">
      <c r="B560" s="10">
        <v>3.4</v>
      </c>
      <c r="C560">
        <v>200</v>
      </c>
      <c r="D560">
        <v>200</v>
      </c>
      <c r="E560">
        <v>525</v>
      </c>
      <c r="F560">
        <v>700</v>
      </c>
      <c r="G560" s="5">
        <v>1050</v>
      </c>
      <c r="H560" s="5">
        <v>1575</v>
      </c>
      <c r="I560" s="5">
        <v>2630</v>
      </c>
      <c r="J560" s="5">
        <v>4380</v>
      </c>
    </row>
    <row r="561" spans="2:10" x14ac:dyDescent="0.35">
      <c r="B561" s="10">
        <v>3.4</v>
      </c>
      <c r="C561">
        <v>300</v>
      </c>
      <c r="D561">
        <v>190</v>
      </c>
      <c r="E561">
        <v>490</v>
      </c>
      <c r="F561">
        <v>655</v>
      </c>
      <c r="G561">
        <v>980</v>
      </c>
      <c r="H561" s="5">
        <v>1470</v>
      </c>
      <c r="I561" s="5">
        <v>2450</v>
      </c>
      <c r="J561" s="5">
        <v>4080</v>
      </c>
    </row>
    <row r="562" spans="2:10" x14ac:dyDescent="0.35">
      <c r="B562" s="10">
        <v>3.4</v>
      </c>
      <c r="C562">
        <v>400</v>
      </c>
      <c r="D562">
        <v>180</v>
      </c>
      <c r="E562">
        <v>475</v>
      </c>
      <c r="F562">
        <v>630</v>
      </c>
      <c r="G562">
        <v>945</v>
      </c>
      <c r="H562" s="5">
        <v>1420</v>
      </c>
      <c r="I562" s="5">
        <v>2365</v>
      </c>
      <c r="J562" s="5">
        <v>3940</v>
      </c>
    </row>
    <row r="563" spans="2:10" x14ac:dyDescent="0.35">
      <c r="B563" s="10">
        <v>3.4</v>
      </c>
      <c r="C563">
        <v>500</v>
      </c>
      <c r="D563">
        <v>170</v>
      </c>
      <c r="E563">
        <v>475</v>
      </c>
      <c r="F563">
        <v>630</v>
      </c>
      <c r="G563">
        <v>945</v>
      </c>
      <c r="H563" s="5">
        <v>1420</v>
      </c>
      <c r="I563" s="5">
        <v>2365</v>
      </c>
      <c r="J563" s="5">
        <v>3940</v>
      </c>
    </row>
    <row r="564" spans="2:10" x14ac:dyDescent="0.35">
      <c r="B564" s="10">
        <v>3.4</v>
      </c>
      <c r="C564">
        <v>600</v>
      </c>
      <c r="D564">
        <v>140</v>
      </c>
      <c r="E564">
        <v>475</v>
      </c>
      <c r="F564">
        <v>630</v>
      </c>
      <c r="G564">
        <v>945</v>
      </c>
      <c r="H564" s="5">
        <v>1420</v>
      </c>
      <c r="I564" s="5">
        <v>2365</v>
      </c>
      <c r="J564" s="5">
        <v>3940</v>
      </c>
    </row>
    <row r="565" spans="2:10" x14ac:dyDescent="0.35">
      <c r="B565" s="10">
        <v>3.4</v>
      </c>
      <c r="C565">
        <v>650</v>
      </c>
      <c r="D565">
        <v>125</v>
      </c>
      <c r="E565">
        <v>475</v>
      </c>
      <c r="F565">
        <v>630</v>
      </c>
      <c r="G565">
        <v>945</v>
      </c>
      <c r="H565" s="5">
        <v>1420</v>
      </c>
      <c r="I565" s="5">
        <v>2365</v>
      </c>
      <c r="J565" s="5">
        <v>3940</v>
      </c>
    </row>
    <row r="566" spans="2:10" x14ac:dyDescent="0.35">
      <c r="B566" s="10">
        <v>3.4</v>
      </c>
      <c r="C566">
        <v>700</v>
      </c>
      <c r="D566">
        <v>110</v>
      </c>
      <c r="E566">
        <v>470</v>
      </c>
      <c r="F566">
        <v>625</v>
      </c>
      <c r="G566">
        <v>940</v>
      </c>
      <c r="H566" s="5">
        <v>1410</v>
      </c>
      <c r="I566" s="5">
        <v>2350</v>
      </c>
      <c r="J566" s="5">
        <v>3920</v>
      </c>
    </row>
    <row r="567" spans="2:10" x14ac:dyDescent="0.35">
      <c r="B567" s="10">
        <v>3.4</v>
      </c>
      <c r="C567">
        <v>750</v>
      </c>
      <c r="D567">
        <v>95</v>
      </c>
      <c r="E567">
        <v>465</v>
      </c>
      <c r="F567">
        <v>620</v>
      </c>
      <c r="G567">
        <v>930</v>
      </c>
      <c r="H567" s="5">
        <v>1395</v>
      </c>
      <c r="I567" s="5">
        <v>2330</v>
      </c>
      <c r="J567" s="5">
        <v>3880</v>
      </c>
    </row>
    <row r="568" spans="2:10" x14ac:dyDescent="0.35">
      <c r="B568" s="10">
        <v>3.4</v>
      </c>
      <c r="C568">
        <v>800</v>
      </c>
      <c r="D568">
        <v>80</v>
      </c>
      <c r="E568">
        <v>460</v>
      </c>
      <c r="F568">
        <v>610</v>
      </c>
      <c r="G568">
        <v>915</v>
      </c>
      <c r="H568" s="5">
        <v>1375</v>
      </c>
      <c r="I568" s="5">
        <v>2290</v>
      </c>
      <c r="J568" s="5">
        <v>3820</v>
      </c>
    </row>
    <row r="569" spans="2:10" x14ac:dyDescent="0.35">
      <c r="B569" s="10">
        <v>3.4</v>
      </c>
      <c r="C569">
        <v>850</v>
      </c>
      <c r="D569">
        <v>65</v>
      </c>
      <c r="E569">
        <v>375</v>
      </c>
      <c r="F569">
        <v>505</v>
      </c>
      <c r="G569">
        <v>755</v>
      </c>
      <c r="H569" s="5">
        <v>1130</v>
      </c>
      <c r="I569" s="5">
        <v>1885</v>
      </c>
      <c r="J569" s="5">
        <v>3145</v>
      </c>
    </row>
    <row r="570" spans="2:10" x14ac:dyDescent="0.35">
      <c r="B570" s="10">
        <v>3.4</v>
      </c>
      <c r="C570">
        <v>900</v>
      </c>
      <c r="D570">
        <v>50</v>
      </c>
      <c r="E570">
        <v>275</v>
      </c>
      <c r="F570">
        <v>365</v>
      </c>
      <c r="G570">
        <v>550</v>
      </c>
      <c r="H570">
        <v>825</v>
      </c>
      <c r="I570" s="5">
        <v>1370</v>
      </c>
      <c r="J570" s="5">
        <v>2285</v>
      </c>
    </row>
    <row r="571" spans="2:10" x14ac:dyDescent="0.35">
      <c r="B571" s="11">
        <v>3.5</v>
      </c>
      <c r="C571" s="6">
        <v>-20</v>
      </c>
      <c r="D571" s="6">
        <v>290</v>
      </c>
      <c r="E571" s="6">
        <v>750</v>
      </c>
      <c r="F571" s="7">
        <v>1000</v>
      </c>
      <c r="G571" s="7">
        <v>1500</v>
      </c>
      <c r="H571" s="7">
        <v>2250</v>
      </c>
      <c r="I571" s="7">
        <v>3750</v>
      </c>
      <c r="J571" s="7">
        <v>6250</v>
      </c>
    </row>
    <row r="572" spans="2:10" x14ac:dyDescent="0.35">
      <c r="B572" s="18">
        <v>3.5</v>
      </c>
      <c r="C572" s="13">
        <v>100</v>
      </c>
      <c r="D572" s="13">
        <v>290</v>
      </c>
      <c r="E572" s="13">
        <v>750</v>
      </c>
      <c r="F572" s="14">
        <v>1000</v>
      </c>
      <c r="G572" s="14">
        <v>1500</v>
      </c>
      <c r="H572" s="14">
        <v>2250</v>
      </c>
      <c r="I572" s="14">
        <v>3750</v>
      </c>
      <c r="J572" s="14">
        <v>6250</v>
      </c>
    </row>
    <row r="573" spans="2:10" x14ac:dyDescent="0.35">
      <c r="B573" s="10">
        <v>3.5</v>
      </c>
      <c r="C573">
        <v>200</v>
      </c>
      <c r="D573">
        <v>260</v>
      </c>
      <c r="E573">
        <v>750</v>
      </c>
      <c r="F573" s="5">
        <v>1000</v>
      </c>
      <c r="G573" s="5">
        <v>1500</v>
      </c>
      <c r="H573" s="5">
        <v>2250</v>
      </c>
      <c r="I573" s="5">
        <v>3750</v>
      </c>
      <c r="J573" s="5">
        <v>6250</v>
      </c>
    </row>
    <row r="574" spans="2:10" x14ac:dyDescent="0.35">
      <c r="B574" s="10">
        <v>3.5</v>
      </c>
      <c r="C574">
        <v>300</v>
      </c>
      <c r="D574">
        <v>230</v>
      </c>
      <c r="E574">
        <v>730</v>
      </c>
      <c r="F574">
        <v>970</v>
      </c>
      <c r="G574" s="5">
        <v>1455</v>
      </c>
      <c r="H574" s="5">
        <v>2185</v>
      </c>
      <c r="I574" s="5">
        <v>3640</v>
      </c>
      <c r="J574" s="5">
        <v>6070</v>
      </c>
    </row>
    <row r="575" spans="2:10" x14ac:dyDescent="0.35">
      <c r="B575" s="10">
        <v>3.5</v>
      </c>
      <c r="C575">
        <v>400</v>
      </c>
      <c r="D575">
        <v>200</v>
      </c>
      <c r="E575">
        <v>705</v>
      </c>
      <c r="F575">
        <v>940</v>
      </c>
      <c r="G575" s="5">
        <v>1410</v>
      </c>
      <c r="H575" s="5">
        <v>2115</v>
      </c>
      <c r="I575" s="5">
        <v>3530</v>
      </c>
      <c r="J575" s="5">
        <v>5880</v>
      </c>
    </row>
    <row r="576" spans="2:10" x14ac:dyDescent="0.35">
      <c r="B576" s="10">
        <v>3.5</v>
      </c>
      <c r="C576">
        <v>500</v>
      </c>
      <c r="D576">
        <v>170</v>
      </c>
      <c r="E576">
        <v>665</v>
      </c>
      <c r="F576">
        <v>885</v>
      </c>
      <c r="G576" s="5">
        <v>1330</v>
      </c>
      <c r="H576" s="5">
        <v>1995</v>
      </c>
      <c r="I576" s="5">
        <v>3325</v>
      </c>
      <c r="J576" s="5">
        <v>5540</v>
      </c>
    </row>
    <row r="577" spans="2:10" x14ac:dyDescent="0.35">
      <c r="B577" s="10">
        <v>3.5</v>
      </c>
      <c r="C577">
        <v>600</v>
      </c>
      <c r="D577">
        <v>140</v>
      </c>
      <c r="E577">
        <v>605</v>
      </c>
      <c r="F577">
        <v>805</v>
      </c>
      <c r="G577" s="5">
        <v>1210</v>
      </c>
      <c r="H577" s="5">
        <v>1815</v>
      </c>
      <c r="I577" s="5">
        <v>3025</v>
      </c>
      <c r="J577" s="5">
        <v>5040</v>
      </c>
    </row>
    <row r="578" spans="2:10" x14ac:dyDescent="0.35">
      <c r="B578" s="10">
        <v>3.5</v>
      </c>
      <c r="C578">
        <v>650</v>
      </c>
      <c r="D578">
        <v>125</v>
      </c>
      <c r="E578">
        <v>590</v>
      </c>
      <c r="F578">
        <v>785</v>
      </c>
      <c r="G578" s="5">
        <v>1175</v>
      </c>
      <c r="H578" s="5">
        <v>1765</v>
      </c>
      <c r="I578" s="5">
        <v>2940</v>
      </c>
      <c r="J578" s="5">
        <v>4905</v>
      </c>
    </row>
    <row r="579" spans="2:10" x14ac:dyDescent="0.35">
      <c r="B579" s="10">
        <v>3.5</v>
      </c>
      <c r="C579">
        <v>700</v>
      </c>
      <c r="D579">
        <v>110</v>
      </c>
      <c r="E579">
        <v>570</v>
      </c>
      <c r="F579">
        <v>755</v>
      </c>
      <c r="G579" s="5">
        <v>1135</v>
      </c>
      <c r="H579" s="5">
        <v>1705</v>
      </c>
      <c r="I579" s="5">
        <v>2840</v>
      </c>
      <c r="J579" s="5">
        <v>4730</v>
      </c>
    </row>
    <row r="580" spans="2:10" x14ac:dyDescent="0.35">
      <c r="B580" s="10">
        <v>3.5</v>
      </c>
      <c r="C580">
        <v>750</v>
      </c>
      <c r="D580">
        <v>95</v>
      </c>
      <c r="E580">
        <v>530</v>
      </c>
      <c r="F580">
        <v>710</v>
      </c>
      <c r="G580" s="5">
        <v>1065</v>
      </c>
      <c r="H580" s="5">
        <v>1595</v>
      </c>
      <c r="I580" s="5">
        <v>2660</v>
      </c>
      <c r="J580" s="5">
        <v>4430</v>
      </c>
    </row>
    <row r="581" spans="2:10" x14ac:dyDescent="0.35">
      <c r="B581" s="10">
        <v>3.5</v>
      </c>
      <c r="C581">
        <v>800</v>
      </c>
      <c r="D581">
        <v>80</v>
      </c>
      <c r="E581">
        <v>510</v>
      </c>
      <c r="F581">
        <v>675</v>
      </c>
      <c r="G581" s="5">
        <v>1015</v>
      </c>
      <c r="H581" s="5">
        <v>1525</v>
      </c>
      <c r="I581" s="5">
        <v>2540</v>
      </c>
      <c r="J581" s="5">
        <v>4230</v>
      </c>
    </row>
    <row r="582" spans="2:10" x14ac:dyDescent="0.35">
      <c r="B582" s="10">
        <v>3.5</v>
      </c>
      <c r="C582">
        <v>850</v>
      </c>
      <c r="D582">
        <v>65</v>
      </c>
      <c r="E582">
        <v>485</v>
      </c>
      <c r="F582">
        <v>650</v>
      </c>
      <c r="G582">
        <v>975</v>
      </c>
      <c r="H582" s="5">
        <v>1460</v>
      </c>
      <c r="I582" s="5">
        <v>2435</v>
      </c>
      <c r="J582" s="5">
        <v>4060</v>
      </c>
    </row>
    <row r="583" spans="2:10" x14ac:dyDescent="0.35">
      <c r="B583" s="10">
        <v>3.5</v>
      </c>
      <c r="C583">
        <v>900</v>
      </c>
      <c r="D583">
        <v>50</v>
      </c>
      <c r="E583">
        <v>450</v>
      </c>
      <c r="F583">
        <v>600</v>
      </c>
      <c r="G583">
        <v>900</v>
      </c>
      <c r="H583" s="5">
        <v>1350</v>
      </c>
      <c r="I583" s="5">
        <v>2245</v>
      </c>
      <c r="J583" s="5">
        <v>3745</v>
      </c>
    </row>
    <row r="584" spans="2:10" x14ac:dyDescent="0.35">
      <c r="B584" s="10">
        <v>3.5</v>
      </c>
      <c r="C584">
        <v>950</v>
      </c>
      <c r="D584">
        <v>35</v>
      </c>
      <c r="E584">
        <v>365</v>
      </c>
      <c r="F584">
        <v>485</v>
      </c>
      <c r="G584">
        <v>725</v>
      </c>
      <c r="H584" s="5">
        <v>1090</v>
      </c>
      <c r="I584" s="5">
        <v>1815</v>
      </c>
      <c r="J584" s="5">
        <v>3030</v>
      </c>
    </row>
    <row r="585" spans="2:10" x14ac:dyDescent="0.35">
      <c r="B585" s="10">
        <v>3.5</v>
      </c>
      <c r="C585" s="5">
        <v>1000</v>
      </c>
      <c r="D585">
        <v>20</v>
      </c>
      <c r="E585">
        <v>240</v>
      </c>
      <c r="F585">
        <v>320</v>
      </c>
      <c r="G585">
        <v>480</v>
      </c>
      <c r="H585">
        <v>720</v>
      </c>
      <c r="I585" s="5">
        <v>1200</v>
      </c>
      <c r="J585" s="5">
        <v>2000</v>
      </c>
    </row>
    <row r="586" spans="2:10" x14ac:dyDescent="0.35">
      <c r="B586" s="10">
        <v>3.5</v>
      </c>
      <c r="C586" s="5">
        <v>1050</v>
      </c>
      <c r="D586">
        <v>0</v>
      </c>
      <c r="E586">
        <v>155</v>
      </c>
      <c r="F586">
        <v>205</v>
      </c>
      <c r="G586">
        <v>310</v>
      </c>
      <c r="H586">
        <v>465</v>
      </c>
      <c r="I586">
        <v>770</v>
      </c>
      <c r="J586" s="5">
        <v>1285</v>
      </c>
    </row>
    <row r="587" spans="2:10" x14ac:dyDescent="0.35">
      <c r="B587" s="10">
        <v>3.5</v>
      </c>
      <c r="C587" s="5">
        <v>1100</v>
      </c>
      <c r="D587">
        <v>0</v>
      </c>
      <c r="E587">
        <v>105</v>
      </c>
      <c r="F587">
        <v>135</v>
      </c>
      <c r="G587">
        <v>205</v>
      </c>
      <c r="H587">
        <v>310</v>
      </c>
      <c r="I587">
        <v>515</v>
      </c>
      <c r="J587">
        <v>855</v>
      </c>
    </row>
    <row r="588" spans="2:10" x14ac:dyDescent="0.35">
      <c r="B588" s="10">
        <v>3.5</v>
      </c>
      <c r="C588" s="5">
        <v>1150</v>
      </c>
      <c r="D588">
        <v>0</v>
      </c>
      <c r="E588">
        <v>75</v>
      </c>
      <c r="F588">
        <v>100</v>
      </c>
      <c r="G588">
        <v>150</v>
      </c>
      <c r="H588">
        <v>225</v>
      </c>
      <c r="I588">
        <v>375</v>
      </c>
      <c r="J588">
        <v>630</v>
      </c>
    </row>
    <row r="589" spans="2:10" x14ac:dyDescent="0.35">
      <c r="B589" s="10">
        <v>3.5</v>
      </c>
      <c r="C589" s="5">
        <v>1200</v>
      </c>
      <c r="D589">
        <v>0</v>
      </c>
      <c r="E589">
        <v>70</v>
      </c>
      <c r="F589">
        <v>90</v>
      </c>
      <c r="G589">
        <v>135</v>
      </c>
      <c r="H589">
        <v>205</v>
      </c>
      <c r="I589">
        <v>345</v>
      </c>
      <c r="J589">
        <v>570</v>
      </c>
    </row>
    <row r="590" spans="2:10" x14ac:dyDescent="0.35">
      <c r="B590" s="11">
        <v>3.6</v>
      </c>
      <c r="C590" s="6">
        <v>-20</v>
      </c>
      <c r="D590" s="6">
        <v>275</v>
      </c>
      <c r="E590" s="6">
        <v>720</v>
      </c>
      <c r="F590" s="6">
        <v>960</v>
      </c>
      <c r="G590" s="7">
        <v>1440</v>
      </c>
      <c r="H590" s="7">
        <v>2160</v>
      </c>
      <c r="I590" s="7">
        <v>3600</v>
      </c>
      <c r="J590" s="7">
        <v>6000</v>
      </c>
    </row>
    <row r="591" spans="2:10" x14ac:dyDescent="0.35">
      <c r="B591" s="18">
        <v>3.6</v>
      </c>
      <c r="C591" s="13">
        <v>100</v>
      </c>
      <c r="D591" s="13">
        <v>275</v>
      </c>
      <c r="E591" s="13">
        <v>720</v>
      </c>
      <c r="F591" s="13">
        <v>960</v>
      </c>
      <c r="G591" s="14">
        <v>1440</v>
      </c>
      <c r="H591" s="14">
        <v>2160</v>
      </c>
      <c r="I591" s="14">
        <v>3600</v>
      </c>
      <c r="J591" s="14">
        <v>6000</v>
      </c>
    </row>
    <row r="592" spans="2:10" x14ac:dyDescent="0.35">
      <c r="B592" s="10">
        <v>3.6</v>
      </c>
      <c r="C592">
        <v>200</v>
      </c>
      <c r="D592">
        <v>255</v>
      </c>
      <c r="E592">
        <v>665</v>
      </c>
      <c r="F592">
        <v>885</v>
      </c>
      <c r="G592" s="5">
        <v>1330</v>
      </c>
      <c r="H592" s="5">
        <v>1995</v>
      </c>
      <c r="I592" s="5">
        <v>3325</v>
      </c>
      <c r="J592" s="5">
        <v>5540</v>
      </c>
    </row>
    <row r="593" spans="2:10" x14ac:dyDescent="0.35">
      <c r="B593" s="10">
        <v>3.6</v>
      </c>
      <c r="C593">
        <v>300</v>
      </c>
      <c r="D593">
        <v>230</v>
      </c>
      <c r="E593">
        <v>640</v>
      </c>
      <c r="F593">
        <v>850</v>
      </c>
      <c r="G593" s="5">
        <v>1275</v>
      </c>
      <c r="H593" s="5">
        <v>1915</v>
      </c>
      <c r="I593" s="5">
        <v>3190</v>
      </c>
      <c r="J593" s="5">
        <v>5320</v>
      </c>
    </row>
    <row r="594" spans="2:10" x14ac:dyDescent="0.35">
      <c r="B594" s="10">
        <v>3.6</v>
      </c>
      <c r="C594">
        <v>400</v>
      </c>
      <c r="D594">
        <v>200</v>
      </c>
      <c r="E594">
        <v>620</v>
      </c>
      <c r="F594">
        <v>825</v>
      </c>
      <c r="G594" s="5">
        <v>1240</v>
      </c>
      <c r="H594" s="5">
        <v>1860</v>
      </c>
      <c r="I594" s="5">
        <v>3095</v>
      </c>
      <c r="J594" s="5">
        <v>5160</v>
      </c>
    </row>
    <row r="595" spans="2:10" x14ac:dyDescent="0.35">
      <c r="B595" s="10">
        <v>3.6</v>
      </c>
      <c r="C595">
        <v>500</v>
      </c>
      <c r="D595">
        <v>170</v>
      </c>
      <c r="E595">
        <v>600</v>
      </c>
      <c r="F595">
        <v>805</v>
      </c>
      <c r="G595" s="5">
        <v>1205</v>
      </c>
      <c r="H595" s="5">
        <v>1805</v>
      </c>
      <c r="I595" s="5">
        <v>3010</v>
      </c>
      <c r="J595" s="5">
        <v>5020</v>
      </c>
    </row>
    <row r="596" spans="2:10" x14ac:dyDescent="0.35">
      <c r="B596" s="10">
        <v>3.6</v>
      </c>
      <c r="C596">
        <v>600</v>
      </c>
      <c r="D596">
        <v>140</v>
      </c>
      <c r="E596">
        <v>590</v>
      </c>
      <c r="F596">
        <v>785</v>
      </c>
      <c r="G596" s="5">
        <v>1175</v>
      </c>
      <c r="H596" s="5">
        <v>1765</v>
      </c>
      <c r="I596" s="5">
        <v>2940</v>
      </c>
      <c r="J596" s="5">
        <v>4900</v>
      </c>
    </row>
    <row r="597" spans="2:10" x14ac:dyDescent="0.35">
      <c r="B597" s="10">
        <v>3.6</v>
      </c>
      <c r="C597">
        <v>650</v>
      </c>
      <c r="D597">
        <v>125</v>
      </c>
      <c r="E597">
        <v>580</v>
      </c>
      <c r="F597">
        <v>770</v>
      </c>
      <c r="G597" s="5">
        <v>1155</v>
      </c>
      <c r="H597" s="5">
        <v>1735</v>
      </c>
      <c r="I597" s="5">
        <v>2890</v>
      </c>
      <c r="J597" s="5">
        <v>4820</v>
      </c>
    </row>
    <row r="598" spans="2:10" x14ac:dyDescent="0.35">
      <c r="B598" s="10">
        <v>3.6</v>
      </c>
      <c r="C598">
        <v>700</v>
      </c>
      <c r="D598">
        <v>110</v>
      </c>
      <c r="E598">
        <v>570</v>
      </c>
      <c r="F598">
        <v>755</v>
      </c>
      <c r="G598" s="5">
        <v>1135</v>
      </c>
      <c r="H598" s="5">
        <v>1705</v>
      </c>
      <c r="I598" s="5">
        <v>2840</v>
      </c>
      <c r="J598" s="5">
        <v>4730</v>
      </c>
    </row>
    <row r="599" spans="2:10" x14ac:dyDescent="0.35">
      <c r="B599" s="10">
        <v>3.6</v>
      </c>
      <c r="C599">
        <v>750</v>
      </c>
      <c r="D599">
        <v>95</v>
      </c>
      <c r="E599">
        <v>530</v>
      </c>
      <c r="F599">
        <v>710</v>
      </c>
      <c r="G599" s="5">
        <v>1065</v>
      </c>
      <c r="H599" s="5">
        <v>1595</v>
      </c>
      <c r="I599" s="5">
        <v>2660</v>
      </c>
      <c r="J599" s="5">
        <v>4430</v>
      </c>
    </row>
    <row r="600" spans="2:10" x14ac:dyDescent="0.35">
      <c r="B600" s="10">
        <v>3.6</v>
      </c>
      <c r="C600">
        <v>800</v>
      </c>
      <c r="D600">
        <v>80</v>
      </c>
      <c r="E600">
        <v>510</v>
      </c>
      <c r="F600">
        <v>675</v>
      </c>
      <c r="G600" s="5">
        <v>1015</v>
      </c>
      <c r="H600" s="5">
        <v>1525</v>
      </c>
      <c r="I600" s="5">
        <v>2540</v>
      </c>
      <c r="J600" s="5">
        <v>4230</v>
      </c>
    </row>
    <row r="601" spans="2:10" x14ac:dyDescent="0.35">
      <c r="B601" s="10">
        <v>3.6</v>
      </c>
      <c r="C601">
        <v>850</v>
      </c>
      <c r="D601">
        <v>65</v>
      </c>
      <c r="E601">
        <v>485</v>
      </c>
      <c r="F601">
        <v>650</v>
      </c>
      <c r="G601">
        <v>975</v>
      </c>
      <c r="H601" s="5">
        <v>1460</v>
      </c>
      <c r="I601" s="5">
        <v>2435</v>
      </c>
      <c r="J601" s="5">
        <v>4060</v>
      </c>
    </row>
    <row r="602" spans="2:10" x14ac:dyDescent="0.35">
      <c r="B602" s="10">
        <v>3.6</v>
      </c>
      <c r="C602">
        <v>900</v>
      </c>
      <c r="D602">
        <v>50</v>
      </c>
      <c r="E602">
        <v>450</v>
      </c>
      <c r="F602">
        <v>600</v>
      </c>
      <c r="G602">
        <v>900</v>
      </c>
      <c r="H602" s="5">
        <v>1350</v>
      </c>
      <c r="I602" s="5">
        <v>2245</v>
      </c>
      <c r="J602" s="5">
        <v>3745</v>
      </c>
    </row>
    <row r="603" spans="2:10" x14ac:dyDescent="0.35">
      <c r="B603" s="10">
        <v>3.6</v>
      </c>
      <c r="C603">
        <v>950</v>
      </c>
      <c r="D603">
        <v>35</v>
      </c>
      <c r="E603">
        <v>385</v>
      </c>
      <c r="F603">
        <v>515</v>
      </c>
      <c r="G603">
        <v>775</v>
      </c>
      <c r="H603" s="5">
        <v>1160</v>
      </c>
      <c r="I603" s="5">
        <v>1930</v>
      </c>
      <c r="J603" s="5">
        <v>3220</v>
      </c>
    </row>
    <row r="604" spans="2:10" x14ac:dyDescent="0.35">
      <c r="B604" s="10">
        <v>3.6</v>
      </c>
      <c r="C604" s="5">
        <v>1000</v>
      </c>
      <c r="D604">
        <v>20</v>
      </c>
      <c r="E604">
        <v>365</v>
      </c>
      <c r="F604">
        <v>485</v>
      </c>
      <c r="G604">
        <v>725</v>
      </c>
      <c r="H604" s="5">
        <v>1090</v>
      </c>
      <c r="I604" s="5">
        <v>1820</v>
      </c>
      <c r="J604" s="5">
        <v>3030</v>
      </c>
    </row>
    <row r="605" spans="2:10" x14ac:dyDescent="0.35">
      <c r="B605" s="10">
        <v>3.6</v>
      </c>
      <c r="C605" s="5">
        <v>1050</v>
      </c>
      <c r="D605">
        <v>0</v>
      </c>
      <c r="E605">
        <v>360</v>
      </c>
      <c r="F605">
        <v>480</v>
      </c>
      <c r="G605">
        <v>720</v>
      </c>
      <c r="H605" s="5">
        <v>1080</v>
      </c>
      <c r="I605" s="5">
        <v>1800</v>
      </c>
      <c r="J605" s="5">
        <v>3000</v>
      </c>
    </row>
    <row r="606" spans="2:10" x14ac:dyDescent="0.35">
      <c r="B606" s="10">
        <v>3.6</v>
      </c>
      <c r="C606" s="5">
        <v>1100</v>
      </c>
      <c r="D606">
        <v>0</v>
      </c>
      <c r="E606">
        <v>325</v>
      </c>
      <c r="F606">
        <v>430</v>
      </c>
      <c r="G606">
        <v>645</v>
      </c>
      <c r="H606">
        <v>965</v>
      </c>
      <c r="I606" s="5">
        <v>1610</v>
      </c>
      <c r="J606" s="5">
        <v>2685</v>
      </c>
    </row>
    <row r="607" spans="2:10" x14ac:dyDescent="0.35">
      <c r="B607" s="10">
        <v>3.6</v>
      </c>
      <c r="C607" s="5">
        <v>1150</v>
      </c>
      <c r="D607">
        <v>0</v>
      </c>
      <c r="E607">
        <v>275</v>
      </c>
      <c r="F607">
        <v>365</v>
      </c>
      <c r="G607">
        <v>550</v>
      </c>
      <c r="H607">
        <v>825</v>
      </c>
      <c r="I607" s="5">
        <v>1370</v>
      </c>
      <c r="J607" s="5">
        <v>2285</v>
      </c>
    </row>
    <row r="608" spans="2:10" x14ac:dyDescent="0.35">
      <c r="B608" s="10">
        <v>3.6</v>
      </c>
      <c r="C608" s="5">
        <v>1200</v>
      </c>
      <c r="D608">
        <v>0</v>
      </c>
      <c r="E608">
        <v>205</v>
      </c>
      <c r="F608">
        <v>275</v>
      </c>
      <c r="G608">
        <v>410</v>
      </c>
      <c r="H608">
        <v>620</v>
      </c>
      <c r="I608" s="5">
        <v>1030</v>
      </c>
      <c r="J608" s="5">
        <v>1715</v>
      </c>
    </row>
    <row r="609" spans="2:10" x14ac:dyDescent="0.35">
      <c r="B609" s="10">
        <v>3.6</v>
      </c>
      <c r="C609" s="5">
        <v>1250</v>
      </c>
      <c r="D609">
        <v>0</v>
      </c>
      <c r="E609">
        <v>145</v>
      </c>
      <c r="F609">
        <v>190</v>
      </c>
      <c r="G609">
        <v>290</v>
      </c>
      <c r="H609">
        <v>430</v>
      </c>
      <c r="I609">
        <v>720</v>
      </c>
      <c r="J609" s="5">
        <v>1200</v>
      </c>
    </row>
    <row r="610" spans="2:10" x14ac:dyDescent="0.35">
      <c r="B610" s="10">
        <v>3.6</v>
      </c>
      <c r="C610" s="5">
        <v>1300</v>
      </c>
      <c r="D610">
        <v>0</v>
      </c>
      <c r="E610">
        <v>70</v>
      </c>
      <c r="F610">
        <v>90</v>
      </c>
      <c r="G610">
        <v>135</v>
      </c>
      <c r="H610">
        <v>205</v>
      </c>
      <c r="I610">
        <v>345</v>
      </c>
      <c r="J610">
        <v>570</v>
      </c>
    </row>
    <row r="611" spans="2:10" x14ac:dyDescent="0.35">
      <c r="B611" s="10">
        <v>3.6</v>
      </c>
      <c r="C611" s="5">
        <v>1350</v>
      </c>
      <c r="D611">
        <v>0</v>
      </c>
      <c r="E611">
        <v>55</v>
      </c>
      <c r="F611">
        <v>75</v>
      </c>
      <c r="G611">
        <v>110</v>
      </c>
      <c r="H611">
        <v>165</v>
      </c>
      <c r="I611">
        <v>275</v>
      </c>
      <c r="J611">
        <v>455</v>
      </c>
    </row>
    <row r="612" spans="2:10" x14ac:dyDescent="0.35">
      <c r="B612" s="10">
        <v>3.6</v>
      </c>
      <c r="C612" s="5">
        <v>1400</v>
      </c>
      <c r="D612">
        <v>0</v>
      </c>
      <c r="E612">
        <v>40</v>
      </c>
      <c r="F612">
        <v>50</v>
      </c>
      <c r="G612">
        <v>75</v>
      </c>
      <c r="H612">
        <v>115</v>
      </c>
      <c r="I612">
        <v>190</v>
      </c>
      <c r="J612">
        <v>315</v>
      </c>
    </row>
    <row r="613" spans="2:10" x14ac:dyDescent="0.35">
      <c r="B613" s="10">
        <v>3.6</v>
      </c>
      <c r="C613" s="5">
        <v>1450</v>
      </c>
      <c r="D613">
        <v>0</v>
      </c>
      <c r="E613">
        <v>35</v>
      </c>
      <c r="F613">
        <v>45</v>
      </c>
      <c r="G613">
        <v>70</v>
      </c>
      <c r="H613">
        <v>105</v>
      </c>
      <c r="I613">
        <v>170</v>
      </c>
      <c r="J613">
        <v>285</v>
      </c>
    </row>
    <row r="614" spans="2:10" x14ac:dyDescent="0.35">
      <c r="B614" s="10">
        <v>3.6</v>
      </c>
      <c r="C614" s="5">
        <v>1500</v>
      </c>
      <c r="D614">
        <v>0</v>
      </c>
      <c r="E614">
        <v>25</v>
      </c>
      <c r="F614">
        <v>35</v>
      </c>
      <c r="G614">
        <v>55</v>
      </c>
      <c r="H614">
        <v>80</v>
      </c>
      <c r="I614">
        <v>135</v>
      </c>
      <c r="J614">
        <v>230</v>
      </c>
    </row>
    <row r="615" spans="2:10" x14ac:dyDescent="0.35">
      <c r="B615" s="11">
        <v>3.7</v>
      </c>
      <c r="C615" s="6">
        <v>-20</v>
      </c>
      <c r="D615" s="6">
        <v>290</v>
      </c>
      <c r="E615" s="6">
        <v>750</v>
      </c>
      <c r="F615" s="7">
        <v>1000</v>
      </c>
      <c r="G615" s="7">
        <v>1500</v>
      </c>
      <c r="H615" s="7">
        <v>2250</v>
      </c>
      <c r="I615" s="7">
        <v>3750</v>
      </c>
      <c r="J615" s="7">
        <v>6250</v>
      </c>
    </row>
    <row r="616" spans="2:10" x14ac:dyDescent="0.35">
      <c r="B616" s="18">
        <v>3.7</v>
      </c>
      <c r="C616" s="13">
        <v>100</v>
      </c>
      <c r="D616" s="13">
        <v>290</v>
      </c>
      <c r="E616" s="13">
        <v>750</v>
      </c>
      <c r="F616" s="14">
        <v>1000</v>
      </c>
      <c r="G616" s="14">
        <v>1500</v>
      </c>
      <c r="H616" s="14">
        <v>2250</v>
      </c>
      <c r="I616" s="14">
        <v>3750</v>
      </c>
      <c r="J616" s="14">
        <v>6250</v>
      </c>
    </row>
    <row r="617" spans="2:10" x14ac:dyDescent="0.35">
      <c r="B617" s="10">
        <v>3.7</v>
      </c>
      <c r="C617">
        <v>200</v>
      </c>
      <c r="D617">
        <v>260</v>
      </c>
      <c r="E617">
        <v>750</v>
      </c>
      <c r="F617" s="5">
        <v>1000</v>
      </c>
      <c r="G617" s="5">
        <v>1500</v>
      </c>
      <c r="H617" s="5">
        <v>2250</v>
      </c>
      <c r="I617" s="5">
        <v>3750</v>
      </c>
      <c r="J617" s="5">
        <v>6250</v>
      </c>
    </row>
    <row r="618" spans="2:10" x14ac:dyDescent="0.35">
      <c r="B618" s="10">
        <v>3.7</v>
      </c>
      <c r="C618">
        <v>300</v>
      </c>
      <c r="D618">
        <v>230</v>
      </c>
      <c r="E618">
        <v>730</v>
      </c>
      <c r="F618">
        <v>970</v>
      </c>
      <c r="G618" s="5">
        <v>1455</v>
      </c>
      <c r="H618" s="5">
        <v>2185</v>
      </c>
      <c r="I618" s="5">
        <v>3640</v>
      </c>
      <c r="J618" s="5">
        <v>6070</v>
      </c>
    </row>
    <row r="619" spans="2:10" x14ac:dyDescent="0.35">
      <c r="B619" s="10">
        <v>3.7</v>
      </c>
      <c r="C619">
        <v>400</v>
      </c>
      <c r="D619">
        <v>200</v>
      </c>
      <c r="E619">
        <v>705</v>
      </c>
      <c r="F619">
        <v>940</v>
      </c>
      <c r="G619" s="5">
        <v>1410</v>
      </c>
      <c r="H619" s="5">
        <v>2115</v>
      </c>
      <c r="I619" s="5">
        <v>3530</v>
      </c>
      <c r="J619" s="5">
        <v>5880</v>
      </c>
    </row>
    <row r="620" spans="2:10" x14ac:dyDescent="0.35">
      <c r="B620" s="10">
        <v>3.7</v>
      </c>
      <c r="C620">
        <v>500</v>
      </c>
      <c r="D620">
        <v>170</v>
      </c>
      <c r="E620">
        <v>665</v>
      </c>
      <c r="F620">
        <v>885</v>
      </c>
      <c r="G620" s="5">
        <v>1330</v>
      </c>
      <c r="H620" s="5">
        <v>1995</v>
      </c>
      <c r="I620" s="5">
        <v>3325</v>
      </c>
      <c r="J620" s="5">
        <v>5540</v>
      </c>
    </row>
    <row r="621" spans="2:10" x14ac:dyDescent="0.35">
      <c r="B621" s="10">
        <v>3.7</v>
      </c>
      <c r="C621">
        <v>600</v>
      </c>
      <c r="D621">
        <v>140</v>
      </c>
      <c r="E621">
        <v>605</v>
      </c>
      <c r="F621">
        <v>805</v>
      </c>
      <c r="G621" s="5">
        <v>1210</v>
      </c>
      <c r="H621" s="5">
        <v>1815</v>
      </c>
      <c r="I621" s="5">
        <v>3025</v>
      </c>
      <c r="J621" s="5">
        <v>5040</v>
      </c>
    </row>
    <row r="622" spans="2:10" x14ac:dyDescent="0.35">
      <c r="B622" s="10">
        <v>3.7</v>
      </c>
      <c r="C622">
        <v>650</v>
      </c>
      <c r="D622">
        <v>125</v>
      </c>
      <c r="E622">
        <v>590</v>
      </c>
      <c r="F622">
        <v>785</v>
      </c>
      <c r="G622" s="5">
        <v>1175</v>
      </c>
      <c r="H622" s="5">
        <v>1765</v>
      </c>
      <c r="I622" s="5">
        <v>2940</v>
      </c>
      <c r="J622" s="5">
        <v>4905</v>
      </c>
    </row>
    <row r="623" spans="2:10" x14ac:dyDescent="0.35">
      <c r="B623" s="10">
        <v>3.7</v>
      </c>
      <c r="C623">
        <v>700</v>
      </c>
      <c r="D623">
        <v>110</v>
      </c>
      <c r="E623">
        <v>570</v>
      </c>
      <c r="F623">
        <v>755</v>
      </c>
      <c r="G623" s="5">
        <v>1135</v>
      </c>
      <c r="H623" s="5">
        <v>1705</v>
      </c>
      <c r="I623" s="5">
        <v>2840</v>
      </c>
      <c r="J623" s="5">
        <v>4730</v>
      </c>
    </row>
    <row r="624" spans="2:10" x14ac:dyDescent="0.35">
      <c r="B624" s="10">
        <v>3.7</v>
      </c>
      <c r="C624">
        <v>750</v>
      </c>
      <c r="D624">
        <v>95</v>
      </c>
      <c r="E624">
        <v>530</v>
      </c>
      <c r="F624">
        <v>710</v>
      </c>
      <c r="G624" s="5">
        <v>1065</v>
      </c>
      <c r="H624" s="5">
        <v>1595</v>
      </c>
      <c r="I624" s="5">
        <v>2660</v>
      </c>
      <c r="J624" s="5">
        <v>4430</v>
      </c>
    </row>
    <row r="625" spans="2:10" x14ac:dyDescent="0.35">
      <c r="B625" s="10">
        <v>3.7</v>
      </c>
      <c r="C625">
        <v>800</v>
      </c>
      <c r="D625">
        <v>80</v>
      </c>
      <c r="E625">
        <v>510</v>
      </c>
      <c r="F625">
        <v>675</v>
      </c>
      <c r="G625" s="5">
        <v>1015</v>
      </c>
      <c r="H625" s="5">
        <v>1525</v>
      </c>
      <c r="I625" s="5">
        <v>2540</v>
      </c>
      <c r="J625" s="5">
        <v>4230</v>
      </c>
    </row>
    <row r="626" spans="2:10" x14ac:dyDescent="0.35">
      <c r="B626" s="11">
        <v>3.8</v>
      </c>
      <c r="C626" s="6">
        <v>-20</v>
      </c>
      <c r="D626" s="6">
        <v>290</v>
      </c>
      <c r="E626" s="6">
        <v>750</v>
      </c>
      <c r="F626" s="7">
        <v>1000</v>
      </c>
      <c r="G626" s="7">
        <v>1500</v>
      </c>
      <c r="H626" s="7">
        <v>2250</v>
      </c>
      <c r="I626" s="7">
        <v>3750</v>
      </c>
      <c r="J626" s="7">
        <v>6250</v>
      </c>
    </row>
    <row r="627" spans="2:10" x14ac:dyDescent="0.35">
      <c r="B627" s="18">
        <v>3.8</v>
      </c>
      <c r="C627" s="13">
        <v>100</v>
      </c>
      <c r="D627" s="13">
        <v>290</v>
      </c>
      <c r="E627" s="13">
        <v>750</v>
      </c>
      <c r="F627" s="14">
        <v>1000</v>
      </c>
      <c r="G627" s="14">
        <v>1500</v>
      </c>
      <c r="H627" s="14">
        <v>2250</v>
      </c>
      <c r="I627" s="14">
        <v>3750</v>
      </c>
      <c r="J627" s="14">
        <v>6250</v>
      </c>
    </row>
    <row r="628" spans="2:10" x14ac:dyDescent="0.35">
      <c r="B628" s="10">
        <v>3.8</v>
      </c>
      <c r="C628">
        <v>200</v>
      </c>
      <c r="D628">
        <v>260</v>
      </c>
      <c r="E628">
        <v>750</v>
      </c>
      <c r="F628" s="5">
        <v>1000</v>
      </c>
      <c r="G628" s="5">
        <v>1500</v>
      </c>
      <c r="H628" s="5">
        <v>2250</v>
      </c>
      <c r="I628" s="5">
        <v>3750</v>
      </c>
      <c r="J628" s="5">
        <v>6250</v>
      </c>
    </row>
    <row r="629" spans="2:10" x14ac:dyDescent="0.35">
      <c r="B629" s="10">
        <v>3.8</v>
      </c>
      <c r="C629">
        <v>300</v>
      </c>
      <c r="D629">
        <v>230</v>
      </c>
      <c r="E629">
        <v>730</v>
      </c>
      <c r="F629">
        <v>970</v>
      </c>
      <c r="G629" s="5">
        <v>1455</v>
      </c>
      <c r="H629" s="5">
        <v>2185</v>
      </c>
      <c r="I629" s="5">
        <v>3640</v>
      </c>
      <c r="J629" s="5">
        <v>6070</v>
      </c>
    </row>
    <row r="630" spans="2:10" x14ac:dyDescent="0.35">
      <c r="B630" s="10">
        <v>3.8</v>
      </c>
      <c r="C630">
        <v>400</v>
      </c>
      <c r="D630">
        <v>200</v>
      </c>
      <c r="E630">
        <v>700</v>
      </c>
      <c r="F630">
        <v>930</v>
      </c>
      <c r="G630" s="5">
        <v>1395</v>
      </c>
      <c r="H630" s="5">
        <v>2095</v>
      </c>
      <c r="I630" s="5">
        <v>3490</v>
      </c>
      <c r="J630" s="5">
        <v>5820</v>
      </c>
    </row>
    <row r="631" spans="2:10" x14ac:dyDescent="0.35">
      <c r="B631" s="10">
        <v>3.8</v>
      </c>
      <c r="C631">
        <v>500</v>
      </c>
      <c r="D631">
        <v>170</v>
      </c>
      <c r="E631">
        <v>665</v>
      </c>
      <c r="F631">
        <v>885</v>
      </c>
      <c r="G631" s="5">
        <v>1330</v>
      </c>
      <c r="H631" s="5">
        <v>1995</v>
      </c>
      <c r="I631" s="5">
        <v>3325</v>
      </c>
      <c r="J631" s="5">
        <v>5540</v>
      </c>
    </row>
    <row r="632" spans="2:10" x14ac:dyDescent="0.35">
      <c r="B632" s="10">
        <v>3.8</v>
      </c>
      <c r="C632">
        <v>600</v>
      </c>
      <c r="D632">
        <v>140</v>
      </c>
      <c r="E632">
        <v>605</v>
      </c>
      <c r="F632">
        <v>805</v>
      </c>
      <c r="G632" s="5">
        <v>1210</v>
      </c>
      <c r="H632" s="5">
        <v>1815</v>
      </c>
      <c r="I632" s="5">
        <v>3025</v>
      </c>
      <c r="J632" s="5">
        <v>5040</v>
      </c>
    </row>
    <row r="633" spans="2:10" x14ac:dyDescent="0.35">
      <c r="B633" s="10">
        <v>3.8</v>
      </c>
      <c r="C633">
        <v>650</v>
      </c>
      <c r="D633">
        <v>125</v>
      </c>
      <c r="E633">
        <v>590</v>
      </c>
      <c r="F633">
        <v>785</v>
      </c>
      <c r="G633" s="5">
        <v>1175</v>
      </c>
      <c r="H633" s="5">
        <v>1765</v>
      </c>
      <c r="I633" s="5">
        <v>2940</v>
      </c>
      <c r="J633" s="5">
        <v>4905</v>
      </c>
    </row>
    <row r="634" spans="2:10" x14ac:dyDescent="0.35">
      <c r="B634" s="10">
        <v>3.8</v>
      </c>
      <c r="C634">
        <v>700</v>
      </c>
      <c r="D634">
        <v>110</v>
      </c>
      <c r="E634">
        <v>570</v>
      </c>
      <c r="F634">
        <v>755</v>
      </c>
      <c r="G634" s="5">
        <v>1135</v>
      </c>
      <c r="H634" s="5">
        <v>1705</v>
      </c>
      <c r="I634" s="5">
        <v>2840</v>
      </c>
      <c r="J634" s="5">
        <v>4730</v>
      </c>
    </row>
    <row r="635" spans="2:10" x14ac:dyDescent="0.35">
      <c r="B635" s="10">
        <v>3.8</v>
      </c>
      <c r="C635">
        <v>750</v>
      </c>
      <c r="D635">
        <v>95</v>
      </c>
      <c r="E635">
        <v>530</v>
      </c>
      <c r="F635">
        <v>710</v>
      </c>
      <c r="G635" s="5">
        <v>1065</v>
      </c>
      <c r="H635" s="5">
        <v>1595</v>
      </c>
      <c r="I635" s="5">
        <v>2660</v>
      </c>
      <c r="J635" s="5">
        <v>4430</v>
      </c>
    </row>
    <row r="636" spans="2:10" x14ac:dyDescent="0.35">
      <c r="B636" s="10">
        <v>3.8</v>
      </c>
      <c r="C636">
        <v>800</v>
      </c>
      <c r="D636">
        <v>80</v>
      </c>
      <c r="E636">
        <v>510</v>
      </c>
      <c r="F636">
        <v>675</v>
      </c>
      <c r="G636" s="5">
        <v>1015</v>
      </c>
      <c r="H636" s="5">
        <v>1525</v>
      </c>
      <c r="I636" s="5">
        <v>2540</v>
      </c>
      <c r="J636" s="5">
        <v>4230</v>
      </c>
    </row>
    <row r="637" spans="2:10" x14ac:dyDescent="0.35">
      <c r="B637" s="10">
        <v>3.8</v>
      </c>
      <c r="C637">
        <v>850</v>
      </c>
      <c r="D637">
        <v>65</v>
      </c>
      <c r="E637">
        <v>485</v>
      </c>
      <c r="F637">
        <v>650</v>
      </c>
      <c r="G637">
        <v>975</v>
      </c>
      <c r="H637" s="5">
        <v>1460</v>
      </c>
      <c r="I637" s="5">
        <v>2435</v>
      </c>
      <c r="J637" s="5">
        <v>4060</v>
      </c>
    </row>
    <row r="638" spans="2:10" x14ac:dyDescent="0.35">
      <c r="B638" s="10">
        <v>3.8</v>
      </c>
      <c r="C638">
        <v>900</v>
      </c>
      <c r="D638">
        <v>50</v>
      </c>
      <c r="E638">
        <v>450</v>
      </c>
      <c r="F638">
        <v>600</v>
      </c>
      <c r="G638">
        <v>900</v>
      </c>
      <c r="H638" s="5">
        <v>1350</v>
      </c>
      <c r="I638" s="5">
        <v>2245</v>
      </c>
      <c r="J638" s="5">
        <v>3745</v>
      </c>
    </row>
    <row r="639" spans="2:10" x14ac:dyDescent="0.35">
      <c r="B639" s="10">
        <v>3.8</v>
      </c>
      <c r="C639">
        <v>950</v>
      </c>
      <c r="D639">
        <v>35</v>
      </c>
      <c r="E639">
        <v>385</v>
      </c>
      <c r="F639">
        <v>515</v>
      </c>
      <c r="G639">
        <v>775</v>
      </c>
      <c r="H639" s="5">
        <v>1160</v>
      </c>
      <c r="I639" s="5">
        <v>1930</v>
      </c>
      <c r="J639" s="5">
        <v>3220</v>
      </c>
    </row>
    <row r="640" spans="2:10" x14ac:dyDescent="0.35">
      <c r="B640" s="10">
        <v>3.8</v>
      </c>
      <c r="C640" s="5">
        <v>1000</v>
      </c>
      <c r="D640">
        <v>20</v>
      </c>
      <c r="E640">
        <v>365</v>
      </c>
      <c r="F640">
        <v>485</v>
      </c>
      <c r="G640">
        <v>725</v>
      </c>
      <c r="H640" s="5">
        <v>1090</v>
      </c>
      <c r="I640" s="5">
        <v>1820</v>
      </c>
      <c r="J640" s="5">
        <v>3030</v>
      </c>
    </row>
    <row r="641" spans="2:10" x14ac:dyDescent="0.35">
      <c r="B641" s="10">
        <v>3.8</v>
      </c>
      <c r="C641" s="5">
        <v>1050</v>
      </c>
      <c r="D641">
        <v>0</v>
      </c>
      <c r="E641">
        <v>360</v>
      </c>
      <c r="F641">
        <v>480</v>
      </c>
      <c r="G641">
        <v>720</v>
      </c>
      <c r="H641" s="5">
        <v>1080</v>
      </c>
      <c r="I641" s="5">
        <v>1800</v>
      </c>
      <c r="J641" s="5">
        <v>3000</v>
      </c>
    </row>
    <row r="642" spans="2:10" x14ac:dyDescent="0.35">
      <c r="B642" s="10">
        <v>3.8</v>
      </c>
      <c r="C642" s="5">
        <v>1100</v>
      </c>
      <c r="D642">
        <v>0</v>
      </c>
      <c r="E642">
        <v>325</v>
      </c>
      <c r="F642">
        <v>430</v>
      </c>
      <c r="G642">
        <v>645</v>
      </c>
      <c r="H642">
        <v>965</v>
      </c>
      <c r="I642" s="5">
        <v>1610</v>
      </c>
      <c r="J642" s="5">
        <v>2685</v>
      </c>
    </row>
    <row r="643" spans="2:10" x14ac:dyDescent="0.35">
      <c r="B643" s="10">
        <v>3.8</v>
      </c>
      <c r="C643" s="5">
        <v>1150</v>
      </c>
      <c r="D643">
        <v>0</v>
      </c>
      <c r="E643">
        <v>275</v>
      </c>
      <c r="F643">
        <v>365</v>
      </c>
      <c r="G643">
        <v>550</v>
      </c>
      <c r="H643">
        <v>825</v>
      </c>
      <c r="I643" s="5">
        <v>1370</v>
      </c>
      <c r="J643" s="5">
        <v>2285</v>
      </c>
    </row>
    <row r="644" spans="2:10" x14ac:dyDescent="0.35">
      <c r="B644" s="10">
        <v>3.8</v>
      </c>
      <c r="C644" s="5">
        <v>1200</v>
      </c>
      <c r="D644">
        <v>0</v>
      </c>
      <c r="E644">
        <v>205</v>
      </c>
      <c r="F644">
        <v>275</v>
      </c>
      <c r="G644">
        <v>410</v>
      </c>
      <c r="H644">
        <v>615</v>
      </c>
      <c r="I644" s="5">
        <v>1030</v>
      </c>
      <c r="J644" s="5">
        <v>1715</v>
      </c>
    </row>
    <row r="645" spans="2:10" x14ac:dyDescent="0.35">
      <c r="B645" s="10">
        <v>3.8</v>
      </c>
      <c r="C645" s="5">
        <v>1250</v>
      </c>
      <c r="D645">
        <v>0</v>
      </c>
      <c r="E645">
        <v>165</v>
      </c>
      <c r="F645">
        <v>220</v>
      </c>
      <c r="G645">
        <v>330</v>
      </c>
      <c r="H645">
        <v>495</v>
      </c>
      <c r="I645">
        <v>825</v>
      </c>
      <c r="J645" s="5">
        <v>1370</v>
      </c>
    </row>
    <row r="646" spans="2:10" x14ac:dyDescent="0.35">
      <c r="B646" s="10">
        <v>3.8</v>
      </c>
      <c r="C646" s="5">
        <v>1300</v>
      </c>
      <c r="D646">
        <v>0</v>
      </c>
      <c r="E646">
        <v>120</v>
      </c>
      <c r="F646">
        <v>160</v>
      </c>
      <c r="G646">
        <v>240</v>
      </c>
      <c r="H646">
        <v>360</v>
      </c>
      <c r="I646">
        <v>600</v>
      </c>
      <c r="J646" s="5">
        <v>1000</v>
      </c>
    </row>
    <row r="647" spans="2:10" x14ac:dyDescent="0.35">
      <c r="B647" s="11">
        <v>3.9</v>
      </c>
      <c r="C647" s="6">
        <v>-20</v>
      </c>
      <c r="D647" s="6">
        <v>290</v>
      </c>
      <c r="E647" s="6">
        <v>750</v>
      </c>
      <c r="F647" s="7">
        <v>1000</v>
      </c>
      <c r="G647" s="7">
        <v>1500</v>
      </c>
      <c r="H647" s="7">
        <v>2250</v>
      </c>
      <c r="I647" s="7">
        <v>3750</v>
      </c>
      <c r="J647" s="7">
        <v>6250</v>
      </c>
    </row>
    <row r="648" spans="2:10" x14ac:dyDescent="0.35">
      <c r="B648" s="10">
        <v>3.9</v>
      </c>
      <c r="C648">
        <v>100</v>
      </c>
      <c r="D648">
        <v>290</v>
      </c>
      <c r="E648">
        <v>750</v>
      </c>
      <c r="F648" s="5">
        <v>1000</v>
      </c>
      <c r="G648" s="5">
        <v>1500</v>
      </c>
      <c r="H648" s="5">
        <v>2250</v>
      </c>
      <c r="I648" s="5">
        <v>3750</v>
      </c>
      <c r="J648" s="5">
        <v>6250</v>
      </c>
    </row>
    <row r="649" spans="2:10" x14ac:dyDescent="0.35">
      <c r="B649" s="10">
        <v>3.9</v>
      </c>
      <c r="C649">
        <v>200</v>
      </c>
      <c r="D649">
        <v>260</v>
      </c>
      <c r="E649">
        <v>750</v>
      </c>
      <c r="F649" s="5">
        <v>1000</v>
      </c>
      <c r="G649" s="5">
        <v>1500</v>
      </c>
      <c r="H649" s="5">
        <v>2250</v>
      </c>
      <c r="I649" s="5">
        <v>3750</v>
      </c>
      <c r="J649" s="5">
        <v>6250</v>
      </c>
    </row>
    <row r="650" spans="2:10" x14ac:dyDescent="0.35">
      <c r="B650" s="10">
        <v>3.9</v>
      </c>
      <c r="C650">
        <v>300</v>
      </c>
      <c r="D650">
        <v>230</v>
      </c>
      <c r="E650">
        <v>690</v>
      </c>
      <c r="F650">
        <v>920</v>
      </c>
      <c r="G650" s="5">
        <v>1380</v>
      </c>
      <c r="H650" s="5">
        <v>2075</v>
      </c>
      <c r="I650" s="5">
        <v>3455</v>
      </c>
      <c r="J650" s="5">
        <v>5760</v>
      </c>
    </row>
    <row r="651" spans="2:10" x14ac:dyDescent="0.35">
      <c r="B651" s="10">
        <v>3.9</v>
      </c>
      <c r="C651">
        <v>400</v>
      </c>
      <c r="D651">
        <v>200</v>
      </c>
      <c r="E651">
        <v>640</v>
      </c>
      <c r="F651">
        <v>850</v>
      </c>
      <c r="G651" s="5">
        <v>1275</v>
      </c>
      <c r="H651" s="5">
        <v>1915</v>
      </c>
      <c r="I651" s="5">
        <v>3190</v>
      </c>
      <c r="J651" s="5">
        <v>5320</v>
      </c>
    </row>
    <row r="652" spans="2:10" x14ac:dyDescent="0.35">
      <c r="B652" s="10">
        <v>3.9</v>
      </c>
      <c r="C652">
        <v>500</v>
      </c>
      <c r="D652">
        <v>170</v>
      </c>
      <c r="E652">
        <v>595</v>
      </c>
      <c r="F652">
        <v>795</v>
      </c>
      <c r="G652" s="5">
        <v>1190</v>
      </c>
      <c r="H652" s="5">
        <v>1785</v>
      </c>
      <c r="I652" s="5">
        <v>2975</v>
      </c>
      <c r="J652" s="5">
        <v>4960</v>
      </c>
    </row>
    <row r="653" spans="2:10" x14ac:dyDescent="0.35">
      <c r="B653" s="10">
        <v>3.9</v>
      </c>
      <c r="C653">
        <v>600</v>
      </c>
      <c r="D653">
        <v>140</v>
      </c>
      <c r="E653">
        <v>565</v>
      </c>
      <c r="F653">
        <v>750</v>
      </c>
      <c r="G653" s="5">
        <v>1130</v>
      </c>
      <c r="H653" s="5">
        <v>1690</v>
      </c>
      <c r="I653" s="5">
        <v>2820</v>
      </c>
      <c r="J653" s="5">
        <v>4700</v>
      </c>
    </row>
    <row r="654" spans="2:10" x14ac:dyDescent="0.35">
      <c r="B654" s="10">
        <v>3.9</v>
      </c>
      <c r="C654">
        <v>650</v>
      </c>
      <c r="D654">
        <v>125</v>
      </c>
      <c r="E654">
        <v>550</v>
      </c>
      <c r="F654">
        <v>735</v>
      </c>
      <c r="G654" s="5">
        <v>1105</v>
      </c>
      <c r="H654" s="5">
        <v>1655</v>
      </c>
      <c r="I654" s="5">
        <v>2760</v>
      </c>
      <c r="J654" s="5">
        <v>4600</v>
      </c>
    </row>
    <row r="655" spans="2:10" x14ac:dyDescent="0.35">
      <c r="B655" s="10">
        <v>3.9</v>
      </c>
      <c r="C655">
        <v>700</v>
      </c>
      <c r="D655">
        <v>110</v>
      </c>
      <c r="E655">
        <v>540</v>
      </c>
      <c r="F655">
        <v>725</v>
      </c>
      <c r="G655" s="5">
        <v>1085</v>
      </c>
      <c r="H655" s="5">
        <v>1625</v>
      </c>
      <c r="I655" s="5">
        <v>2710</v>
      </c>
      <c r="J655" s="5">
        <v>4520</v>
      </c>
    </row>
    <row r="656" spans="2:10" x14ac:dyDescent="0.35">
      <c r="B656" s="10">
        <v>3.9</v>
      </c>
      <c r="C656">
        <v>750</v>
      </c>
      <c r="D656">
        <v>95</v>
      </c>
      <c r="E656">
        <v>530</v>
      </c>
      <c r="F656">
        <v>710</v>
      </c>
      <c r="G656" s="5">
        <v>1065</v>
      </c>
      <c r="H656" s="5">
        <v>1595</v>
      </c>
      <c r="I656" s="5">
        <v>2660</v>
      </c>
      <c r="J656" s="5">
        <v>4430</v>
      </c>
    </row>
    <row r="657" spans="2:10" x14ac:dyDescent="0.35">
      <c r="B657" s="10">
        <v>3.9</v>
      </c>
      <c r="C657">
        <v>800</v>
      </c>
      <c r="D657">
        <v>80</v>
      </c>
      <c r="E657">
        <v>510</v>
      </c>
      <c r="F657">
        <v>675</v>
      </c>
      <c r="G657" s="5">
        <v>1015</v>
      </c>
      <c r="H657" s="5">
        <v>1525</v>
      </c>
      <c r="I657" s="5">
        <v>2540</v>
      </c>
      <c r="J657" s="5">
        <v>4230</v>
      </c>
    </row>
    <row r="658" spans="2:10" x14ac:dyDescent="0.35">
      <c r="B658" s="10">
        <v>3.9</v>
      </c>
      <c r="C658">
        <v>850</v>
      </c>
      <c r="D658">
        <v>65</v>
      </c>
      <c r="E658">
        <v>485</v>
      </c>
      <c r="F658">
        <v>650</v>
      </c>
      <c r="G658">
        <v>975</v>
      </c>
      <c r="H658" s="5">
        <v>1460</v>
      </c>
      <c r="I658" s="5">
        <v>2435</v>
      </c>
      <c r="J658" s="5">
        <v>4060</v>
      </c>
    </row>
    <row r="659" spans="2:10" x14ac:dyDescent="0.35">
      <c r="B659" s="10">
        <v>3.9</v>
      </c>
      <c r="C659">
        <v>900</v>
      </c>
      <c r="D659">
        <v>50</v>
      </c>
      <c r="E659">
        <v>450</v>
      </c>
      <c r="F659">
        <v>600</v>
      </c>
      <c r="G659">
        <v>900</v>
      </c>
      <c r="H659" s="5">
        <v>1350</v>
      </c>
      <c r="I659" s="5">
        <v>2245</v>
      </c>
      <c r="J659" s="5">
        <v>3745</v>
      </c>
    </row>
    <row r="660" spans="2:10" x14ac:dyDescent="0.35">
      <c r="B660" s="10">
        <v>3.9</v>
      </c>
      <c r="C660">
        <v>950</v>
      </c>
      <c r="D660">
        <v>35</v>
      </c>
      <c r="E660">
        <v>385</v>
      </c>
      <c r="F660">
        <v>515</v>
      </c>
      <c r="G660">
        <v>775</v>
      </c>
      <c r="H660" s="5">
        <v>1160</v>
      </c>
      <c r="I660" s="5">
        <v>1930</v>
      </c>
      <c r="J660" s="5">
        <v>3220</v>
      </c>
    </row>
    <row r="661" spans="2:10" x14ac:dyDescent="0.35">
      <c r="B661" s="10">
        <v>3.9</v>
      </c>
      <c r="C661" s="5">
        <v>1000</v>
      </c>
      <c r="D661">
        <v>20</v>
      </c>
      <c r="E661">
        <v>365</v>
      </c>
      <c r="F661">
        <v>485</v>
      </c>
      <c r="G661">
        <v>725</v>
      </c>
      <c r="H661" s="5">
        <v>1090</v>
      </c>
      <c r="I661" s="5">
        <v>1820</v>
      </c>
      <c r="J661" s="5">
        <v>3030</v>
      </c>
    </row>
    <row r="662" spans="2:10" x14ac:dyDescent="0.35">
      <c r="B662" s="10">
        <v>3.9</v>
      </c>
      <c r="C662" s="5">
        <v>1050</v>
      </c>
      <c r="D662">
        <v>0</v>
      </c>
      <c r="E662">
        <v>360</v>
      </c>
      <c r="F662">
        <v>480</v>
      </c>
      <c r="G662">
        <v>720</v>
      </c>
      <c r="H662" s="5">
        <v>1080</v>
      </c>
      <c r="I662" s="5">
        <v>1800</v>
      </c>
      <c r="J662" s="5">
        <v>3000</v>
      </c>
    </row>
    <row r="663" spans="2:10" x14ac:dyDescent="0.35">
      <c r="B663" s="10">
        <v>3.9</v>
      </c>
      <c r="C663" s="5">
        <v>1100</v>
      </c>
      <c r="D663">
        <v>0</v>
      </c>
      <c r="E663">
        <v>325</v>
      </c>
      <c r="F663">
        <v>430</v>
      </c>
      <c r="G663">
        <v>645</v>
      </c>
      <c r="H663">
        <v>965</v>
      </c>
      <c r="I663" s="5">
        <v>1610</v>
      </c>
      <c r="J663" s="5">
        <v>2685</v>
      </c>
    </row>
    <row r="664" spans="2:10" x14ac:dyDescent="0.35">
      <c r="B664" s="10">
        <v>3.9</v>
      </c>
      <c r="C664" s="5">
        <v>1150</v>
      </c>
      <c r="D664">
        <v>0</v>
      </c>
      <c r="E664">
        <v>275</v>
      </c>
      <c r="F664">
        <v>365</v>
      </c>
      <c r="G664">
        <v>550</v>
      </c>
      <c r="H664">
        <v>825</v>
      </c>
      <c r="I664" s="5">
        <v>1370</v>
      </c>
      <c r="J664" s="5">
        <v>2285</v>
      </c>
    </row>
    <row r="665" spans="2:10" x14ac:dyDescent="0.35">
      <c r="B665" s="10">
        <v>3.9</v>
      </c>
      <c r="C665" s="5">
        <v>1200</v>
      </c>
      <c r="D665">
        <v>0</v>
      </c>
      <c r="E665">
        <v>205</v>
      </c>
      <c r="F665">
        <v>275</v>
      </c>
      <c r="G665">
        <v>410</v>
      </c>
      <c r="H665">
        <v>620</v>
      </c>
      <c r="I665" s="5">
        <v>1030</v>
      </c>
      <c r="J665" s="5">
        <v>1715</v>
      </c>
    </row>
    <row r="666" spans="2:10" x14ac:dyDescent="0.35">
      <c r="B666" s="10">
        <v>3.9</v>
      </c>
      <c r="C666" s="5">
        <v>1250</v>
      </c>
      <c r="D666">
        <v>0</v>
      </c>
      <c r="E666">
        <v>180</v>
      </c>
      <c r="F666">
        <v>245</v>
      </c>
      <c r="G666">
        <v>365</v>
      </c>
      <c r="H666">
        <v>545</v>
      </c>
      <c r="I666">
        <v>910</v>
      </c>
      <c r="J666" s="5">
        <v>1515</v>
      </c>
    </row>
    <row r="667" spans="2:10" x14ac:dyDescent="0.35">
      <c r="B667" s="10">
        <v>3.9</v>
      </c>
      <c r="C667" s="5">
        <v>1300</v>
      </c>
      <c r="D667">
        <v>0</v>
      </c>
      <c r="E667">
        <v>140</v>
      </c>
      <c r="F667">
        <v>185</v>
      </c>
      <c r="G667">
        <v>275</v>
      </c>
      <c r="H667">
        <v>410</v>
      </c>
      <c r="I667">
        <v>685</v>
      </c>
      <c r="J667" s="5">
        <v>1145</v>
      </c>
    </row>
    <row r="668" spans="2:10" x14ac:dyDescent="0.35">
      <c r="B668" s="10">
        <v>3.9</v>
      </c>
      <c r="C668" s="5">
        <v>1350</v>
      </c>
      <c r="D668">
        <v>0</v>
      </c>
      <c r="E668">
        <v>105</v>
      </c>
      <c r="F668">
        <v>140</v>
      </c>
      <c r="G668">
        <v>205</v>
      </c>
      <c r="H668">
        <v>310</v>
      </c>
      <c r="I668">
        <v>515</v>
      </c>
      <c r="J668">
        <v>860</v>
      </c>
    </row>
    <row r="669" spans="2:10" x14ac:dyDescent="0.35">
      <c r="B669" s="10">
        <v>3.9</v>
      </c>
      <c r="C669" s="5">
        <v>1400</v>
      </c>
      <c r="D669">
        <v>0</v>
      </c>
      <c r="E669">
        <v>75</v>
      </c>
      <c r="F669">
        <v>100</v>
      </c>
      <c r="G669">
        <v>150</v>
      </c>
      <c r="H669">
        <v>225</v>
      </c>
      <c r="I669">
        <v>380</v>
      </c>
      <c r="J669">
        <v>630</v>
      </c>
    </row>
    <row r="670" spans="2:10" x14ac:dyDescent="0.35">
      <c r="B670" s="10">
        <v>3.9</v>
      </c>
      <c r="C670" s="5">
        <v>1450</v>
      </c>
      <c r="D670">
        <v>0</v>
      </c>
      <c r="E670">
        <v>60</v>
      </c>
      <c r="F670">
        <v>80</v>
      </c>
      <c r="G670">
        <v>115</v>
      </c>
      <c r="H670">
        <v>175</v>
      </c>
      <c r="I670">
        <v>290</v>
      </c>
      <c r="J670">
        <v>485</v>
      </c>
    </row>
    <row r="671" spans="2:10" x14ac:dyDescent="0.35">
      <c r="B671" s="10">
        <v>3.9</v>
      </c>
      <c r="C671" s="5">
        <v>1500</v>
      </c>
      <c r="D671">
        <v>0</v>
      </c>
      <c r="E671">
        <v>40</v>
      </c>
      <c r="F671">
        <v>55</v>
      </c>
      <c r="G671">
        <v>85</v>
      </c>
      <c r="H671">
        <v>125</v>
      </c>
      <c r="I671">
        <v>205</v>
      </c>
      <c r="J671">
        <v>345</v>
      </c>
    </row>
    <row r="672" spans="2:10" x14ac:dyDescent="0.35">
      <c r="B672" s="9">
        <v>3.1</v>
      </c>
      <c r="C672" s="6">
        <v>-20</v>
      </c>
      <c r="D672" s="6">
        <v>290</v>
      </c>
      <c r="E672" s="6">
        <v>750</v>
      </c>
      <c r="F672" s="7">
        <v>1000</v>
      </c>
      <c r="G672" s="7">
        <v>1500</v>
      </c>
      <c r="H672" s="7">
        <v>2250</v>
      </c>
      <c r="I672" s="7">
        <v>3750</v>
      </c>
      <c r="J672" s="7">
        <v>6250</v>
      </c>
    </row>
    <row r="673" spans="2:10" x14ac:dyDescent="0.35">
      <c r="B673" s="8">
        <v>3.1</v>
      </c>
      <c r="C673">
        <v>100</v>
      </c>
      <c r="D673">
        <v>290</v>
      </c>
      <c r="E673">
        <v>750</v>
      </c>
      <c r="F673" s="5">
        <v>1000</v>
      </c>
      <c r="G673" s="5">
        <v>1500</v>
      </c>
      <c r="H673" s="5">
        <v>2250</v>
      </c>
      <c r="I673" s="5">
        <v>3750</v>
      </c>
      <c r="J673" s="5">
        <v>6250</v>
      </c>
    </row>
    <row r="674" spans="2:10" x14ac:dyDescent="0.35">
      <c r="B674" s="8">
        <v>3.1</v>
      </c>
      <c r="C674">
        <v>200</v>
      </c>
      <c r="D674">
        <v>260</v>
      </c>
      <c r="E674">
        <v>750</v>
      </c>
      <c r="F674" s="5">
        <v>1000</v>
      </c>
      <c r="G674" s="5">
        <v>1500</v>
      </c>
      <c r="H674" s="5">
        <v>2250</v>
      </c>
      <c r="I674" s="5">
        <v>3750</v>
      </c>
      <c r="J674" s="5">
        <v>6250</v>
      </c>
    </row>
    <row r="675" spans="2:10" x14ac:dyDescent="0.35">
      <c r="B675" s="8">
        <v>3.1</v>
      </c>
      <c r="C675">
        <v>300</v>
      </c>
      <c r="D675">
        <v>230</v>
      </c>
      <c r="E675">
        <v>685</v>
      </c>
      <c r="F675">
        <v>910</v>
      </c>
      <c r="G675" s="5">
        <v>1370</v>
      </c>
      <c r="H675" s="5">
        <v>2050</v>
      </c>
      <c r="I675" s="5">
        <v>3420</v>
      </c>
      <c r="J675" s="5">
        <v>5700</v>
      </c>
    </row>
    <row r="676" spans="2:10" x14ac:dyDescent="0.35">
      <c r="B676" s="8">
        <v>3.1</v>
      </c>
      <c r="C676">
        <v>400</v>
      </c>
      <c r="D676">
        <v>200</v>
      </c>
      <c r="E676">
        <v>640</v>
      </c>
      <c r="F676">
        <v>850</v>
      </c>
      <c r="G676" s="5">
        <v>1275</v>
      </c>
      <c r="H676" s="5">
        <v>1915</v>
      </c>
      <c r="I676" s="5">
        <v>3190</v>
      </c>
      <c r="J676" s="5">
        <v>5320</v>
      </c>
    </row>
    <row r="677" spans="2:10" x14ac:dyDescent="0.35">
      <c r="B677" s="8">
        <v>3.1</v>
      </c>
      <c r="C677">
        <v>500</v>
      </c>
      <c r="D677">
        <v>170</v>
      </c>
      <c r="E677">
        <v>615</v>
      </c>
      <c r="F677">
        <v>820</v>
      </c>
      <c r="G677" s="5">
        <v>1235</v>
      </c>
      <c r="H677" s="5">
        <v>1850</v>
      </c>
      <c r="I677" s="5">
        <v>3085</v>
      </c>
      <c r="J677" s="5">
        <v>5140</v>
      </c>
    </row>
    <row r="678" spans="2:10" x14ac:dyDescent="0.35">
      <c r="B678" s="8">
        <v>3.1</v>
      </c>
      <c r="C678">
        <v>600</v>
      </c>
      <c r="D678">
        <v>140</v>
      </c>
      <c r="E678">
        <v>595</v>
      </c>
      <c r="F678">
        <v>790</v>
      </c>
      <c r="G678" s="5">
        <v>1185</v>
      </c>
      <c r="H678" s="5">
        <v>1780</v>
      </c>
      <c r="I678" s="5">
        <v>2965</v>
      </c>
      <c r="J678" s="5">
        <v>4940</v>
      </c>
    </row>
    <row r="679" spans="2:10" x14ac:dyDescent="0.35">
      <c r="B679" s="8">
        <v>3.1</v>
      </c>
      <c r="C679">
        <v>650</v>
      </c>
      <c r="D679">
        <v>125</v>
      </c>
      <c r="E679">
        <v>570</v>
      </c>
      <c r="F679">
        <v>760</v>
      </c>
      <c r="G679" s="5">
        <v>1140</v>
      </c>
      <c r="H679" s="5">
        <v>1715</v>
      </c>
      <c r="I679" s="5">
        <v>2855</v>
      </c>
      <c r="J679" s="5">
        <v>4760</v>
      </c>
    </row>
    <row r="680" spans="2:10" x14ac:dyDescent="0.35">
      <c r="B680" s="9">
        <v>3.11</v>
      </c>
      <c r="C680" s="6">
        <v>-20</v>
      </c>
      <c r="D680" s="6">
        <v>285</v>
      </c>
      <c r="E680" s="6">
        <v>745</v>
      </c>
      <c r="F680" s="6">
        <v>990</v>
      </c>
      <c r="G680" s="7">
        <v>1490</v>
      </c>
      <c r="H680" s="7">
        <v>2230</v>
      </c>
      <c r="I680" s="7">
        <v>3720</v>
      </c>
      <c r="J680" s="7">
        <v>6200</v>
      </c>
    </row>
    <row r="681" spans="2:10" x14ac:dyDescent="0.35">
      <c r="B681" s="8">
        <v>3.11</v>
      </c>
      <c r="C681">
        <v>100</v>
      </c>
      <c r="D681">
        <v>285</v>
      </c>
      <c r="E681">
        <v>745</v>
      </c>
      <c r="F681">
        <v>990</v>
      </c>
      <c r="G681" s="5">
        <v>1490</v>
      </c>
      <c r="H681" s="5">
        <v>2230</v>
      </c>
      <c r="I681" s="5">
        <v>3720</v>
      </c>
      <c r="J681" s="5">
        <v>6200</v>
      </c>
    </row>
    <row r="682" spans="2:10" x14ac:dyDescent="0.35">
      <c r="B682" s="8">
        <v>3.11</v>
      </c>
      <c r="C682">
        <v>200</v>
      </c>
      <c r="D682">
        <v>230</v>
      </c>
      <c r="E682">
        <v>600</v>
      </c>
      <c r="F682">
        <v>805</v>
      </c>
      <c r="G682" s="5">
        <v>1205</v>
      </c>
      <c r="H682" s="5">
        <v>1805</v>
      </c>
      <c r="I682" s="5">
        <v>3010</v>
      </c>
      <c r="J682" s="5">
        <v>5020</v>
      </c>
    </row>
    <row r="683" spans="2:10" x14ac:dyDescent="0.35">
      <c r="B683" s="8">
        <v>3.11</v>
      </c>
      <c r="C683">
        <v>300</v>
      </c>
      <c r="D683">
        <v>210</v>
      </c>
      <c r="E683">
        <v>545</v>
      </c>
      <c r="F683">
        <v>725</v>
      </c>
      <c r="G683" s="5">
        <v>1090</v>
      </c>
      <c r="H683" s="5">
        <v>1635</v>
      </c>
      <c r="I683" s="5">
        <v>2725</v>
      </c>
      <c r="J683" s="5">
        <v>4540</v>
      </c>
    </row>
    <row r="684" spans="2:10" x14ac:dyDescent="0.35">
      <c r="B684" s="8">
        <v>3.11</v>
      </c>
      <c r="C684">
        <v>400</v>
      </c>
      <c r="D684">
        <v>190</v>
      </c>
      <c r="E684">
        <v>500</v>
      </c>
      <c r="F684">
        <v>665</v>
      </c>
      <c r="G684" s="5">
        <v>1000</v>
      </c>
      <c r="H684" s="5">
        <v>1500</v>
      </c>
      <c r="I684" s="5">
        <v>2495</v>
      </c>
      <c r="J684" s="5">
        <v>4160</v>
      </c>
    </row>
    <row r="685" spans="2:10" x14ac:dyDescent="0.35">
      <c r="B685" s="8">
        <v>3.11</v>
      </c>
      <c r="C685">
        <v>500</v>
      </c>
      <c r="D685">
        <v>170</v>
      </c>
      <c r="E685">
        <v>455</v>
      </c>
      <c r="F685">
        <v>610</v>
      </c>
      <c r="G685">
        <v>910</v>
      </c>
      <c r="H685" s="5">
        <v>1370</v>
      </c>
      <c r="I685" s="5">
        <v>2280</v>
      </c>
      <c r="J685" s="5">
        <v>3800</v>
      </c>
    </row>
    <row r="686" spans="2:10" x14ac:dyDescent="0.35">
      <c r="B686" s="8">
        <v>3.11</v>
      </c>
      <c r="C686">
        <v>600</v>
      </c>
      <c r="D686">
        <v>140</v>
      </c>
      <c r="E686">
        <v>425</v>
      </c>
      <c r="F686">
        <v>570</v>
      </c>
      <c r="G686">
        <v>855</v>
      </c>
      <c r="H686" s="5">
        <v>1280</v>
      </c>
      <c r="I686" s="5">
        <v>2135</v>
      </c>
      <c r="J686" s="5">
        <v>3560</v>
      </c>
    </row>
    <row r="687" spans="2:10" x14ac:dyDescent="0.35">
      <c r="B687" s="8">
        <v>3.11</v>
      </c>
      <c r="C687">
        <v>650</v>
      </c>
      <c r="D687">
        <v>125</v>
      </c>
      <c r="E687">
        <v>420</v>
      </c>
      <c r="F687">
        <v>555</v>
      </c>
      <c r="G687">
        <v>835</v>
      </c>
      <c r="H687" s="5">
        <v>1255</v>
      </c>
      <c r="I687" s="5">
        <v>2090</v>
      </c>
      <c r="J687" s="5">
        <v>3480</v>
      </c>
    </row>
    <row r="688" spans="2:10" x14ac:dyDescent="0.35">
      <c r="B688" s="8">
        <v>3.11</v>
      </c>
      <c r="C688">
        <v>700</v>
      </c>
      <c r="D688">
        <v>110</v>
      </c>
      <c r="E688">
        <v>410</v>
      </c>
      <c r="F688">
        <v>545</v>
      </c>
      <c r="G688">
        <v>820</v>
      </c>
      <c r="H688" s="5">
        <v>1230</v>
      </c>
      <c r="I688" s="5">
        <v>2050</v>
      </c>
      <c r="J688" s="5">
        <v>3420</v>
      </c>
    </row>
    <row r="689" spans="2:10" x14ac:dyDescent="0.35">
      <c r="B689" s="9">
        <v>3.12</v>
      </c>
      <c r="C689" s="6">
        <v>-20</v>
      </c>
      <c r="D689" s="6">
        <v>260</v>
      </c>
      <c r="E689" s="6">
        <v>670</v>
      </c>
      <c r="F689" s="6">
        <v>895</v>
      </c>
      <c r="G689" s="7">
        <v>1345</v>
      </c>
      <c r="H689" s="7">
        <v>2015</v>
      </c>
      <c r="I689" s="7">
        <v>3360</v>
      </c>
      <c r="J689" s="7">
        <v>5600</v>
      </c>
    </row>
    <row r="690" spans="2:10" x14ac:dyDescent="0.35">
      <c r="B690" s="8">
        <v>3.12</v>
      </c>
      <c r="C690">
        <v>100</v>
      </c>
      <c r="D690">
        <v>260</v>
      </c>
      <c r="E690">
        <v>670</v>
      </c>
      <c r="F690">
        <v>895</v>
      </c>
      <c r="G690" s="5">
        <v>1345</v>
      </c>
      <c r="H690" s="5">
        <v>2015</v>
      </c>
      <c r="I690" s="5">
        <v>3360</v>
      </c>
      <c r="J690" s="5">
        <v>5600</v>
      </c>
    </row>
    <row r="691" spans="2:10" x14ac:dyDescent="0.35">
      <c r="B691" s="8">
        <v>3.12</v>
      </c>
      <c r="C691">
        <v>200</v>
      </c>
      <c r="D691">
        <v>240</v>
      </c>
      <c r="E691">
        <v>620</v>
      </c>
      <c r="F691">
        <v>830</v>
      </c>
      <c r="G691" s="5">
        <v>1245</v>
      </c>
      <c r="H691" s="5">
        <v>1865</v>
      </c>
      <c r="I691" s="5">
        <v>3110</v>
      </c>
      <c r="J691" s="5">
        <v>5180</v>
      </c>
    </row>
    <row r="692" spans="2:10" x14ac:dyDescent="0.35">
      <c r="B692" s="8">
        <v>3.12</v>
      </c>
      <c r="C692">
        <v>300</v>
      </c>
      <c r="D692">
        <v>225</v>
      </c>
      <c r="E692">
        <v>585</v>
      </c>
      <c r="F692">
        <v>780</v>
      </c>
      <c r="G692" s="5">
        <v>1165</v>
      </c>
      <c r="H692" s="5">
        <v>1750</v>
      </c>
      <c r="I692" s="5">
        <v>2915</v>
      </c>
      <c r="J692" s="5">
        <v>4860</v>
      </c>
    </row>
    <row r="693" spans="2:10" x14ac:dyDescent="0.35">
      <c r="B693" s="8">
        <v>3.12</v>
      </c>
      <c r="C693">
        <v>400</v>
      </c>
      <c r="D693">
        <v>200</v>
      </c>
      <c r="E693">
        <v>540</v>
      </c>
      <c r="F693">
        <v>715</v>
      </c>
      <c r="G693" s="5">
        <v>1075</v>
      </c>
      <c r="H693" s="5">
        <v>1615</v>
      </c>
      <c r="I693" s="5">
        <v>2690</v>
      </c>
      <c r="J693" s="5">
        <v>4480</v>
      </c>
    </row>
    <row r="694" spans="2:10" x14ac:dyDescent="0.35">
      <c r="B694" s="8">
        <v>3.12</v>
      </c>
      <c r="C694">
        <v>500</v>
      </c>
      <c r="D694">
        <v>170</v>
      </c>
      <c r="E694">
        <v>500</v>
      </c>
      <c r="F694">
        <v>665</v>
      </c>
      <c r="G694" s="5">
        <v>1000</v>
      </c>
      <c r="H694" s="5">
        <v>1500</v>
      </c>
      <c r="I694" s="5">
        <v>2495</v>
      </c>
      <c r="J694" s="5">
        <v>4160</v>
      </c>
    </row>
    <row r="695" spans="2:10" x14ac:dyDescent="0.35">
      <c r="B695" s="8">
        <v>3.12</v>
      </c>
      <c r="C695">
        <v>600</v>
      </c>
      <c r="D695">
        <v>140</v>
      </c>
      <c r="E695">
        <v>475</v>
      </c>
      <c r="F695">
        <v>630</v>
      </c>
      <c r="G695">
        <v>945</v>
      </c>
      <c r="H695" s="5">
        <v>1420</v>
      </c>
      <c r="I695" s="5">
        <v>2365</v>
      </c>
      <c r="J695" s="5">
        <v>3940</v>
      </c>
    </row>
    <row r="696" spans="2:10" x14ac:dyDescent="0.35">
      <c r="B696" s="8">
        <v>3.12</v>
      </c>
      <c r="C696">
        <v>650</v>
      </c>
      <c r="D696">
        <v>125</v>
      </c>
      <c r="E696">
        <v>460</v>
      </c>
      <c r="F696">
        <v>615</v>
      </c>
      <c r="G696">
        <v>920</v>
      </c>
      <c r="H696" s="5">
        <v>1380</v>
      </c>
      <c r="I696" s="5">
        <v>2305</v>
      </c>
      <c r="J696" s="5">
        <v>3840</v>
      </c>
    </row>
    <row r="697" spans="2:10" x14ac:dyDescent="0.35">
      <c r="B697" s="8">
        <v>3.12</v>
      </c>
      <c r="C697">
        <v>700</v>
      </c>
      <c r="D697">
        <v>110</v>
      </c>
      <c r="E697">
        <v>450</v>
      </c>
      <c r="F697">
        <v>600</v>
      </c>
      <c r="G697">
        <v>900</v>
      </c>
      <c r="H697" s="5">
        <v>1355</v>
      </c>
      <c r="I697" s="5">
        <v>2255</v>
      </c>
      <c r="J697" s="5">
        <v>3760</v>
      </c>
    </row>
    <row r="698" spans="2:10" x14ac:dyDescent="0.35">
      <c r="B698" s="8">
        <v>3.12</v>
      </c>
      <c r="C698">
        <v>750</v>
      </c>
      <c r="D698">
        <v>95</v>
      </c>
      <c r="E698">
        <v>440</v>
      </c>
      <c r="F698">
        <v>590</v>
      </c>
      <c r="G698">
        <v>885</v>
      </c>
      <c r="H698" s="5">
        <v>1325</v>
      </c>
      <c r="I698" s="5">
        <v>2210</v>
      </c>
      <c r="J698" s="5">
        <v>3680</v>
      </c>
    </row>
    <row r="699" spans="2:10" x14ac:dyDescent="0.35">
      <c r="B699" s="8">
        <v>3.12</v>
      </c>
      <c r="C699">
        <v>800</v>
      </c>
      <c r="D699">
        <v>80</v>
      </c>
      <c r="E699">
        <v>430</v>
      </c>
      <c r="F699">
        <v>575</v>
      </c>
      <c r="G699">
        <v>865</v>
      </c>
      <c r="H699" s="5">
        <v>1295</v>
      </c>
      <c r="I699" s="5">
        <v>2160</v>
      </c>
      <c r="J699" s="5">
        <v>3600</v>
      </c>
    </row>
    <row r="700" spans="2:10" x14ac:dyDescent="0.35">
      <c r="B700" s="9">
        <v>3.13</v>
      </c>
      <c r="C700" s="6">
        <v>-20</v>
      </c>
      <c r="D700" s="6">
        <v>290</v>
      </c>
      <c r="E700" s="6">
        <v>750</v>
      </c>
      <c r="F700" s="7">
        <v>1000</v>
      </c>
      <c r="G700" s="7">
        <v>1500</v>
      </c>
      <c r="H700" s="7">
        <v>2250</v>
      </c>
      <c r="I700" s="7">
        <v>3750</v>
      </c>
      <c r="J700" s="7">
        <v>6250</v>
      </c>
    </row>
    <row r="701" spans="2:10" x14ac:dyDescent="0.35">
      <c r="B701" s="8">
        <v>3.13</v>
      </c>
      <c r="C701">
        <v>100</v>
      </c>
      <c r="D701">
        <v>290</v>
      </c>
      <c r="E701">
        <v>750</v>
      </c>
      <c r="F701" s="5">
        <v>1000</v>
      </c>
      <c r="G701" s="5">
        <v>1500</v>
      </c>
      <c r="H701" s="5">
        <v>2250</v>
      </c>
      <c r="I701" s="5">
        <v>3750</v>
      </c>
      <c r="J701" s="5">
        <v>6250</v>
      </c>
    </row>
    <row r="702" spans="2:10" x14ac:dyDescent="0.35">
      <c r="B702" s="8">
        <v>3.13</v>
      </c>
      <c r="C702">
        <v>200</v>
      </c>
      <c r="D702">
        <v>260</v>
      </c>
      <c r="E702">
        <v>705</v>
      </c>
      <c r="F702">
        <v>940</v>
      </c>
      <c r="G702" s="5">
        <v>1405</v>
      </c>
      <c r="H702" s="5">
        <v>2110</v>
      </c>
      <c r="I702" s="5">
        <v>3515</v>
      </c>
      <c r="J702" s="5">
        <v>5860</v>
      </c>
    </row>
    <row r="703" spans="2:10" x14ac:dyDescent="0.35">
      <c r="B703" s="8">
        <v>3.13</v>
      </c>
      <c r="C703">
        <v>300</v>
      </c>
      <c r="D703">
        <v>230</v>
      </c>
      <c r="E703">
        <v>665</v>
      </c>
      <c r="F703">
        <v>885</v>
      </c>
      <c r="G703" s="5">
        <v>1330</v>
      </c>
      <c r="H703" s="5">
        <v>1995</v>
      </c>
      <c r="I703" s="5">
        <v>3325</v>
      </c>
      <c r="J703" s="5">
        <v>5540</v>
      </c>
    </row>
    <row r="704" spans="2:10" x14ac:dyDescent="0.35">
      <c r="B704" s="8">
        <v>3.13</v>
      </c>
      <c r="C704">
        <v>400</v>
      </c>
      <c r="D704">
        <v>200</v>
      </c>
      <c r="E704">
        <v>630</v>
      </c>
      <c r="F704">
        <v>840</v>
      </c>
      <c r="G704" s="5">
        <v>1260</v>
      </c>
      <c r="H704" s="5">
        <v>1885</v>
      </c>
      <c r="I704" s="5">
        <v>3145</v>
      </c>
      <c r="J704" s="5">
        <v>5240</v>
      </c>
    </row>
    <row r="705" spans="2:10" x14ac:dyDescent="0.35">
      <c r="B705" s="8">
        <v>3.13</v>
      </c>
      <c r="C705">
        <v>500</v>
      </c>
      <c r="D705">
        <v>170</v>
      </c>
      <c r="E705">
        <v>595</v>
      </c>
      <c r="F705">
        <v>795</v>
      </c>
      <c r="G705" s="5">
        <v>1190</v>
      </c>
      <c r="H705" s="5">
        <v>1785</v>
      </c>
      <c r="I705" s="5">
        <v>2975</v>
      </c>
      <c r="J705" s="5">
        <v>4960</v>
      </c>
    </row>
    <row r="706" spans="2:10" x14ac:dyDescent="0.35">
      <c r="B706" s="8">
        <v>3.13</v>
      </c>
      <c r="C706">
        <v>600</v>
      </c>
      <c r="D706">
        <v>140</v>
      </c>
      <c r="E706">
        <v>560</v>
      </c>
      <c r="F706">
        <v>750</v>
      </c>
      <c r="G706" s="5">
        <v>1125</v>
      </c>
      <c r="H706" s="5">
        <v>1685</v>
      </c>
      <c r="I706" s="5">
        <v>2810</v>
      </c>
      <c r="J706" s="5">
        <v>4680</v>
      </c>
    </row>
    <row r="707" spans="2:10" x14ac:dyDescent="0.35">
      <c r="B707" s="8">
        <v>3.13</v>
      </c>
      <c r="C707">
        <v>650</v>
      </c>
      <c r="D707">
        <v>125</v>
      </c>
      <c r="E707">
        <v>550</v>
      </c>
      <c r="F707">
        <v>735</v>
      </c>
      <c r="G707" s="5">
        <v>1100</v>
      </c>
      <c r="H707" s="5">
        <v>1650</v>
      </c>
      <c r="I707" s="5">
        <v>2750</v>
      </c>
      <c r="J707" s="5">
        <v>4580</v>
      </c>
    </row>
    <row r="708" spans="2:10" x14ac:dyDescent="0.35">
      <c r="B708" s="8">
        <v>3.13</v>
      </c>
      <c r="C708">
        <v>700</v>
      </c>
      <c r="D708">
        <v>110</v>
      </c>
      <c r="E708">
        <v>540</v>
      </c>
      <c r="F708">
        <v>720</v>
      </c>
      <c r="G708" s="5">
        <v>1080</v>
      </c>
      <c r="H708" s="5">
        <v>1620</v>
      </c>
      <c r="I708" s="5">
        <v>2700</v>
      </c>
      <c r="J708" s="5">
        <v>4500</v>
      </c>
    </row>
    <row r="709" spans="2:10" x14ac:dyDescent="0.35">
      <c r="B709" s="8">
        <v>3.13</v>
      </c>
      <c r="C709">
        <v>750</v>
      </c>
      <c r="D709">
        <v>95</v>
      </c>
      <c r="E709">
        <v>530</v>
      </c>
      <c r="F709">
        <v>710</v>
      </c>
      <c r="G709" s="5">
        <v>1065</v>
      </c>
      <c r="H709" s="5">
        <v>1595</v>
      </c>
      <c r="I709" s="5">
        <v>2660</v>
      </c>
      <c r="J709" s="5">
        <v>4430</v>
      </c>
    </row>
    <row r="710" spans="2:10" x14ac:dyDescent="0.35">
      <c r="B710" s="8">
        <v>3.13</v>
      </c>
      <c r="C710">
        <v>800</v>
      </c>
      <c r="D710">
        <v>80</v>
      </c>
      <c r="E710">
        <v>510</v>
      </c>
      <c r="F710">
        <v>675</v>
      </c>
      <c r="G710" s="5">
        <v>1015</v>
      </c>
      <c r="H710" s="5">
        <v>1525</v>
      </c>
      <c r="I710" s="5">
        <v>2540</v>
      </c>
      <c r="J710" s="5">
        <v>4230</v>
      </c>
    </row>
    <row r="711" spans="2:10" x14ac:dyDescent="0.35">
      <c r="B711" s="9">
        <v>3.14</v>
      </c>
      <c r="C711" s="6">
        <v>-20</v>
      </c>
      <c r="D711" s="6">
        <v>275</v>
      </c>
      <c r="E711" s="6">
        <v>720</v>
      </c>
      <c r="F711" s="6">
        <v>960</v>
      </c>
      <c r="G711" s="7">
        <v>1440</v>
      </c>
      <c r="H711" s="7">
        <v>2160</v>
      </c>
      <c r="I711" s="7">
        <v>3600</v>
      </c>
      <c r="J711" s="7">
        <v>6000</v>
      </c>
    </row>
    <row r="712" spans="2:10" x14ac:dyDescent="0.35">
      <c r="B712" s="8">
        <v>3.14</v>
      </c>
      <c r="C712">
        <v>100</v>
      </c>
      <c r="D712">
        <v>275</v>
      </c>
      <c r="E712">
        <v>720</v>
      </c>
      <c r="F712">
        <v>960</v>
      </c>
      <c r="G712" s="5">
        <v>1440</v>
      </c>
      <c r="H712" s="5">
        <v>2160</v>
      </c>
      <c r="I712" s="5">
        <v>3600</v>
      </c>
      <c r="J712" s="5">
        <v>6000</v>
      </c>
    </row>
    <row r="713" spans="2:10" x14ac:dyDescent="0.35">
      <c r="B713" s="8">
        <v>3.14</v>
      </c>
      <c r="C713">
        <v>200</v>
      </c>
      <c r="D713">
        <v>250</v>
      </c>
      <c r="E713">
        <v>650</v>
      </c>
      <c r="F713">
        <v>865</v>
      </c>
      <c r="G713" s="5">
        <v>1295</v>
      </c>
      <c r="H713" s="5">
        <v>1945</v>
      </c>
      <c r="I713" s="5">
        <v>3240</v>
      </c>
      <c r="J713" s="5">
        <v>5400</v>
      </c>
    </row>
    <row r="714" spans="2:10" x14ac:dyDescent="0.35">
      <c r="B714" s="8">
        <v>3.14</v>
      </c>
      <c r="C714">
        <v>300</v>
      </c>
      <c r="D714">
        <v>230</v>
      </c>
      <c r="E714">
        <v>600</v>
      </c>
      <c r="F714">
        <v>800</v>
      </c>
      <c r="G714" s="5">
        <v>1200</v>
      </c>
      <c r="H714" s="5">
        <v>1800</v>
      </c>
      <c r="I714" s="5">
        <v>3000</v>
      </c>
      <c r="J714" s="5">
        <v>5000</v>
      </c>
    </row>
    <row r="715" spans="2:10" x14ac:dyDescent="0.35">
      <c r="B715" s="8">
        <v>3.14</v>
      </c>
      <c r="C715">
        <v>400</v>
      </c>
      <c r="D715">
        <v>200</v>
      </c>
      <c r="E715">
        <v>565</v>
      </c>
      <c r="F715">
        <v>750</v>
      </c>
      <c r="G715" s="5">
        <v>1130</v>
      </c>
      <c r="H715" s="5">
        <v>1690</v>
      </c>
      <c r="I715" s="5">
        <v>2820</v>
      </c>
      <c r="J715" s="5">
        <v>4700</v>
      </c>
    </row>
    <row r="716" spans="2:10" x14ac:dyDescent="0.35">
      <c r="B716" s="8">
        <v>3.14</v>
      </c>
      <c r="C716">
        <v>500</v>
      </c>
      <c r="D716">
        <v>170</v>
      </c>
      <c r="E716">
        <v>540</v>
      </c>
      <c r="F716">
        <v>715</v>
      </c>
      <c r="G716" s="5">
        <v>1075</v>
      </c>
      <c r="H716" s="5">
        <v>1615</v>
      </c>
      <c r="I716" s="5">
        <v>2690</v>
      </c>
      <c r="J716" s="5">
        <v>4480</v>
      </c>
    </row>
    <row r="717" spans="2:10" x14ac:dyDescent="0.35">
      <c r="B717" s="8">
        <v>3.14</v>
      </c>
      <c r="C717">
        <v>600</v>
      </c>
      <c r="D717">
        <v>140</v>
      </c>
      <c r="E717">
        <v>520</v>
      </c>
      <c r="F717">
        <v>690</v>
      </c>
      <c r="G717" s="5">
        <v>1035</v>
      </c>
      <c r="H717" s="5">
        <v>1555</v>
      </c>
      <c r="I717" s="5">
        <v>2590</v>
      </c>
      <c r="J717" s="5">
        <v>4320</v>
      </c>
    </row>
    <row r="718" spans="2:10" x14ac:dyDescent="0.35">
      <c r="B718" s="8">
        <v>3.14</v>
      </c>
      <c r="C718">
        <v>650</v>
      </c>
      <c r="D718">
        <v>125</v>
      </c>
      <c r="E718">
        <v>510</v>
      </c>
      <c r="F718">
        <v>680</v>
      </c>
      <c r="G718" s="5">
        <v>1020</v>
      </c>
      <c r="H718" s="5">
        <v>1535</v>
      </c>
      <c r="I718" s="5">
        <v>2555</v>
      </c>
      <c r="J718" s="5">
        <v>4260</v>
      </c>
    </row>
    <row r="719" spans="2:10" x14ac:dyDescent="0.35">
      <c r="B719" s="8">
        <v>3.14</v>
      </c>
      <c r="C719">
        <v>700</v>
      </c>
      <c r="D719">
        <v>110</v>
      </c>
      <c r="E719">
        <v>505</v>
      </c>
      <c r="F719">
        <v>675</v>
      </c>
      <c r="G719" s="5">
        <v>1015</v>
      </c>
      <c r="H719" s="5">
        <v>1520</v>
      </c>
      <c r="I719" s="5">
        <v>2530</v>
      </c>
      <c r="J719" s="5">
        <v>4220</v>
      </c>
    </row>
    <row r="720" spans="2:10" x14ac:dyDescent="0.35">
      <c r="B720" s="8">
        <v>3.14</v>
      </c>
      <c r="C720">
        <v>750</v>
      </c>
      <c r="D720">
        <v>95</v>
      </c>
      <c r="E720">
        <v>500</v>
      </c>
      <c r="F720">
        <v>670</v>
      </c>
      <c r="G720" s="5">
        <v>1005</v>
      </c>
      <c r="H720" s="5">
        <v>1505</v>
      </c>
      <c r="I720" s="5">
        <v>2510</v>
      </c>
      <c r="J720" s="5">
        <v>4180</v>
      </c>
    </row>
    <row r="721" spans="2:10" x14ac:dyDescent="0.35">
      <c r="B721" s="8">
        <v>3.14</v>
      </c>
      <c r="C721">
        <v>800</v>
      </c>
      <c r="D721">
        <v>80</v>
      </c>
      <c r="E721">
        <v>500</v>
      </c>
      <c r="F721">
        <v>665</v>
      </c>
      <c r="G721" s="5">
        <v>1000</v>
      </c>
      <c r="H721" s="5">
        <v>1500</v>
      </c>
      <c r="I721" s="5">
        <v>2495</v>
      </c>
      <c r="J721" s="5">
        <v>4160</v>
      </c>
    </row>
    <row r="722" spans="2:10" x14ac:dyDescent="0.35">
      <c r="B722" s="8">
        <v>3.14</v>
      </c>
      <c r="C722">
        <v>850</v>
      </c>
      <c r="D722">
        <v>65</v>
      </c>
      <c r="E722">
        <v>485</v>
      </c>
      <c r="F722">
        <v>650</v>
      </c>
      <c r="G722">
        <v>975</v>
      </c>
      <c r="H722" s="5">
        <v>1460</v>
      </c>
      <c r="I722" s="5">
        <v>2435</v>
      </c>
      <c r="J722" s="5">
        <v>4060</v>
      </c>
    </row>
    <row r="723" spans="2:10" x14ac:dyDescent="0.35">
      <c r="B723" s="8">
        <v>3.14</v>
      </c>
      <c r="C723">
        <v>900</v>
      </c>
      <c r="D723">
        <v>50</v>
      </c>
      <c r="E723">
        <v>450</v>
      </c>
      <c r="F723">
        <v>600</v>
      </c>
      <c r="G723">
        <v>900</v>
      </c>
      <c r="H723" s="5">
        <v>1350</v>
      </c>
      <c r="I723" s="5">
        <v>2245</v>
      </c>
      <c r="J723" s="5">
        <v>3745</v>
      </c>
    </row>
    <row r="724" spans="2:10" x14ac:dyDescent="0.35">
      <c r="B724" s="8">
        <v>3.14</v>
      </c>
      <c r="C724">
        <v>950</v>
      </c>
      <c r="D724">
        <v>35</v>
      </c>
      <c r="E724">
        <v>385</v>
      </c>
      <c r="F724">
        <v>515</v>
      </c>
      <c r="G724">
        <v>775</v>
      </c>
      <c r="H724" s="5">
        <v>1160</v>
      </c>
      <c r="I724" s="5">
        <v>1930</v>
      </c>
      <c r="J724" s="5">
        <v>3220</v>
      </c>
    </row>
    <row r="725" spans="2:10" x14ac:dyDescent="0.35">
      <c r="B725" s="8">
        <v>3.14</v>
      </c>
      <c r="C725">
        <v>1000</v>
      </c>
      <c r="D725">
        <v>20</v>
      </c>
      <c r="E725">
        <v>365</v>
      </c>
      <c r="F725">
        <v>485</v>
      </c>
      <c r="G725">
        <v>725</v>
      </c>
      <c r="H725" s="5">
        <v>1090</v>
      </c>
      <c r="I725" s="5">
        <v>1820</v>
      </c>
      <c r="J725" s="5">
        <v>3030</v>
      </c>
    </row>
    <row r="726" spans="2:10" x14ac:dyDescent="0.35">
      <c r="B726" s="9">
        <v>3.15</v>
      </c>
      <c r="C726" s="6">
        <v>-20</v>
      </c>
      <c r="D726" s="6">
        <v>230</v>
      </c>
      <c r="E726" s="6">
        <v>600</v>
      </c>
      <c r="F726" s="6">
        <v>800</v>
      </c>
      <c r="G726" s="7">
        <v>1200</v>
      </c>
      <c r="H726" s="7">
        <v>1800</v>
      </c>
      <c r="I726" s="7">
        <v>3000</v>
      </c>
      <c r="J726" s="7">
        <v>5000</v>
      </c>
    </row>
    <row r="727" spans="2:10" x14ac:dyDescent="0.35">
      <c r="B727" s="8">
        <v>3.15</v>
      </c>
      <c r="C727">
        <v>100</v>
      </c>
      <c r="D727">
        <v>230</v>
      </c>
      <c r="E727">
        <v>600</v>
      </c>
      <c r="F727">
        <v>800</v>
      </c>
      <c r="G727" s="5">
        <v>1200</v>
      </c>
      <c r="H727" s="5">
        <v>1800</v>
      </c>
      <c r="I727" s="5">
        <v>3000</v>
      </c>
      <c r="J727" s="5">
        <v>5000</v>
      </c>
    </row>
    <row r="728" spans="2:10" x14ac:dyDescent="0.35">
      <c r="B728" s="8">
        <v>3.15</v>
      </c>
      <c r="C728">
        <v>200</v>
      </c>
      <c r="D728">
        <v>210</v>
      </c>
      <c r="E728">
        <v>550</v>
      </c>
      <c r="F728">
        <v>735</v>
      </c>
      <c r="G728" s="5">
        <v>1105</v>
      </c>
      <c r="H728" s="5">
        <v>1655</v>
      </c>
      <c r="I728" s="5">
        <v>2760</v>
      </c>
      <c r="J728" s="5">
        <v>4600</v>
      </c>
    </row>
    <row r="729" spans="2:10" x14ac:dyDescent="0.35">
      <c r="B729" s="8">
        <v>3.15</v>
      </c>
      <c r="C729">
        <v>300</v>
      </c>
      <c r="D729">
        <v>200</v>
      </c>
      <c r="E729">
        <v>520</v>
      </c>
      <c r="F729">
        <v>695</v>
      </c>
      <c r="G729" s="5">
        <v>1040</v>
      </c>
      <c r="H729" s="5">
        <v>1560</v>
      </c>
      <c r="I729" s="5">
        <v>2605</v>
      </c>
      <c r="J729" s="5">
        <v>4340</v>
      </c>
    </row>
    <row r="730" spans="2:10" x14ac:dyDescent="0.35">
      <c r="B730" s="8">
        <v>3.15</v>
      </c>
      <c r="C730">
        <v>400</v>
      </c>
      <c r="D730">
        <v>190</v>
      </c>
      <c r="E730">
        <v>490</v>
      </c>
      <c r="F730">
        <v>655</v>
      </c>
      <c r="G730">
        <v>980</v>
      </c>
      <c r="H730" s="5">
        <v>1470</v>
      </c>
      <c r="I730" s="5">
        <v>2450</v>
      </c>
      <c r="J730" s="5">
        <v>4080</v>
      </c>
    </row>
    <row r="731" spans="2:10" x14ac:dyDescent="0.35">
      <c r="B731" s="8">
        <v>3.15</v>
      </c>
      <c r="C731">
        <v>500</v>
      </c>
      <c r="D731">
        <v>170</v>
      </c>
      <c r="E731">
        <v>465</v>
      </c>
      <c r="F731">
        <v>620</v>
      </c>
      <c r="G731">
        <v>925</v>
      </c>
      <c r="H731" s="5">
        <v>1390</v>
      </c>
      <c r="I731" s="5">
        <v>2315</v>
      </c>
      <c r="J731" s="5">
        <v>3860</v>
      </c>
    </row>
    <row r="732" spans="2:10" x14ac:dyDescent="0.35">
      <c r="B732" s="8">
        <v>3.15</v>
      </c>
      <c r="C732">
        <v>600</v>
      </c>
      <c r="D732">
        <v>140</v>
      </c>
      <c r="E732">
        <v>440</v>
      </c>
      <c r="F732">
        <v>585</v>
      </c>
      <c r="G732">
        <v>880</v>
      </c>
      <c r="H732" s="5">
        <v>1320</v>
      </c>
      <c r="I732" s="5">
        <v>2195</v>
      </c>
      <c r="J732" s="5">
        <v>3660</v>
      </c>
    </row>
    <row r="733" spans="2:10" x14ac:dyDescent="0.35">
      <c r="B733" s="8">
        <v>3.15</v>
      </c>
      <c r="C733">
        <v>650</v>
      </c>
      <c r="D733">
        <v>125</v>
      </c>
      <c r="E733">
        <v>430</v>
      </c>
      <c r="F733">
        <v>575</v>
      </c>
      <c r="G733">
        <v>860</v>
      </c>
      <c r="H733" s="5">
        <v>1290</v>
      </c>
      <c r="I733" s="5">
        <v>2150</v>
      </c>
      <c r="J733" s="5">
        <v>3580</v>
      </c>
    </row>
    <row r="734" spans="2:10" x14ac:dyDescent="0.35">
      <c r="B734" s="8">
        <v>3.15</v>
      </c>
      <c r="C734">
        <v>700</v>
      </c>
      <c r="D734">
        <v>110</v>
      </c>
      <c r="E734">
        <v>420</v>
      </c>
      <c r="F734">
        <v>555</v>
      </c>
      <c r="G734">
        <v>835</v>
      </c>
      <c r="H734" s="5">
        <v>1255</v>
      </c>
      <c r="I734" s="5">
        <v>2090</v>
      </c>
      <c r="J734" s="5">
        <v>3480</v>
      </c>
    </row>
    <row r="735" spans="2:10" x14ac:dyDescent="0.35">
      <c r="B735" s="8">
        <v>3.15</v>
      </c>
      <c r="C735">
        <v>750</v>
      </c>
      <c r="D735">
        <v>95</v>
      </c>
      <c r="E735">
        <v>410</v>
      </c>
      <c r="F735">
        <v>545</v>
      </c>
      <c r="G735">
        <v>820</v>
      </c>
      <c r="H735" s="5">
        <v>1230</v>
      </c>
      <c r="I735" s="5">
        <v>2050</v>
      </c>
      <c r="J735" s="5">
        <v>3420</v>
      </c>
    </row>
    <row r="736" spans="2:10" x14ac:dyDescent="0.35">
      <c r="B736" s="8">
        <v>3.15</v>
      </c>
      <c r="C736">
        <v>800</v>
      </c>
      <c r="D736">
        <v>80</v>
      </c>
      <c r="E736">
        <v>400</v>
      </c>
      <c r="F736">
        <v>535</v>
      </c>
      <c r="G736">
        <v>800</v>
      </c>
      <c r="H736" s="5">
        <v>1200</v>
      </c>
      <c r="I736" s="5">
        <v>2005</v>
      </c>
      <c r="J736" s="5">
        <v>3340</v>
      </c>
    </row>
    <row r="737" spans="2:10" x14ac:dyDescent="0.35">
      <c r="B737" s="8">
        <v>3.15</v>
      </c>
      <c r="C737">
        <v>850</v>
      </c>
      <c r="D737">
        <v>65</v>
      </c>
      <c r="E737">
        <v>395</v>
      </c>
      <c r="F737">
        <v>525</v>
      </c>
      <c r="G737">
        <v>785</v>
      </c>
      <c r="H737" s="5">
        <v>1180</v>
      </c>
      <c r="I737" s="5">
        <v>1970</v>
      </c>
      <c r="J737" s="5">
        <v>3280</v>
      </c>
    </row>
    <row r="738" spans="2:10" x14ac:dyDescent="0.35">
      <c r="B738" s="8">
        <v>3.15</v>
      </c>
      <c r="C738">
        <v>900</v>
      </c>
      <c r="D738">
        <v>50</v>
      </c>
      <c r="E738">
        <v>385</v>
      </c>
      <c r="F738">
        <v>515</v>
      </c>
      <c r="G738">
        <v>775</v>
      </c>
      <c r="H738" s="5">
        <v>1160</v>
      </c>
      <c r="I738" s="5">
        <v>1930</v>
      </c>
      <c r="J738" s="5">
        <v>3220</v>
      </c>
    </row>
    <row r="739" spans="2:10" x14ac:dyDescent="0.35">
      <c r="B739" s="8">
        <v>3.15</v>
      </c>
      <c r="C739">
        <v>950</v>
      </c>
      <c r="D739">
        <v>35</v>
      </c>
      <c r="E739">
        <v>380</v>
      </c>
      <c r="F739">
        <v>505</v>
      </c>
      <c r="G739">
        <v>760</v>
      </c>
      <c r="H739" s="5">
        <v>1140</v>
      </c>
      <c r="I739" s="5">
        <v>1895</v>
      </c>
      <c r="J739" s="5">
        <v>3160</v>
      </c>
    </row>
    <row r="740" spans="2:10" x14ac:dyDescent="0.35">
      <c r="B740" s="8">
        <v>3.15</v>
      </c>
      <c r="C740" s="5">
        <v>1000</v>
      </c>
      <c r="D740">
        <v>20</v>
      </c>
      <c r="E740">
        <v>365</v>
      </c>
      <c r="F740">
        <v>485</v>
      </c>
      <c r="G740">
        <v>725</v>
      </c>
      <c r="H740" s="5">
        <v>1090</v>
      </c>
      <c r="I740" s="5">
        <v>1820</v>
      </c>
      <c r="J740" s="5">
        <v>3030</v>
      </c>
    </row>
    <row r="741" spans="2:10" x14ac:dyDescent="0.35">
      <c r="B741" s="8">
        <v>3.15</v>
      </c>
      <c r="C741" s="5">
        <v>1050</v>
      </c>
      <c r="D741">
        <v>0</v>
      </c>
      <c r="E741">
        <v>350</v>
      </c>
      <c r="F741">
        <v>465</v>
      </c>
      <c r="G741">
        <v>700</v>
      </c>
      <c r="H741" s="5">
        <v>1050</v>
      </c>
      <c r="I741" s="5">
        <v>1750</v>
      </c>
      <c r="J741" s="5">
        <v>2915</v>
      </c>
    </row>
    <row r="742" spans="2:10" x14ac:dyDescent="0.35">
      <c r="B742" s="8">
        <v>3.15</v>
      </c>
      <c r="C742" s="5">
        <v>1100</v>
      </c>
      <c r="D742">
        <v>0</v>
      </c>
      <c r="E742">
        <v>325</v>
      </c>
      <c r="F742">
        <v>430</v>
      </c>
      <c r="G742">
        <v>645</v>
      </c>
      <c r="H742">
        <v>965</v>
      </c>
      <c r="I742" s="5">
        <v>1610</v>
      </c>
      <c r="J742" s="5">
        <v>2685</v>
      </c>
    </row>
    <row r="743" spans="2:10" x14ac:dyDescent="0.35">
      <c r="B743" s="8">
        <v>3.15</v>
      </c>
      <c r="C743" s="5">
        <v>1150</v>
      </c>
      <c r="D743">
        <v>0</v>
      </c>
      <c r="E743">
        <v>275</v>
      </c>
      <c r="F743">
        <v>365</v>
      </c>
      <c r="G743">
        <v>550</v>
      </c>
      <c r="H743">
        <v>825</v>
      </c>
      <c r="I743" s="5">
        <v>1370</v>
      </c>
      <c r="J743" s="5">
        <v>2285</v>
      </c>
    </row>
    <row r="744" spans="2:10" x14ac:dyDescent="0.35">
      <c r="B744" s="8">
        <v>3.15</v>
      </c>
      <c r="C744" s="5">
        <v>1200</v>
      </c>
      <c r="D744">
        <v>0</v>
      </c>
      <c r="E744">
        <v>205</v>
      </c>
      <c r="F744">
        <v>275</v>
      </c>
      <c r="G744">
        <v>410</v>
      </c>
      <c r="H744">
        <v>620</v>
      </c>
      <c r="I744" s="5">
        <v>1030</v>
      </c>
      <c r="J744" s="5">
        <v>1715</v>
      </c>
    </row>
    <row r="745" spans="2:10" x14ac:dyDescent="0.35">
      <c r="B745" s="8">
        <v>3.15</v>
      </c>
      <c r="C745" s="5">
        <v>1250</v>
      </c>
      <c r="D745">
        <v>0</v>
      </c>
      <c r="E745">
        <v>180</v>
      </c>
      <c r="F745">
        <v>245</v>
      </c>
      <c r="G745">
        <v>365</v>
      </c>
      <c r="H745">
        <v>545</v>
      </c>
      <c r="I745">
        <v>910</v>
      </c>
      <c r="J745" s="5">
        <v>1515</v>
      </c>
    </row>
    <row r="746" spans="2:10" x14ac:dyDescent="0.35">
      <c r="B746" s="8">
        <v>3.15</v>
      </c>
      <c r="C746" s="5">
        <v>1300</v>
      </c>
      <c r="D746">
        <v>0</v>
      </c>
      <c r="E746">
        <v>140</v>
      </c>
      <c r="F746">
        <v>185</v>
      </c>
      <c r="G746">
        <v>275</v>
      </c>
      <c r="H746">
        <v>410</v>
      </c>
      <c r="I746">
        <v>685</v>
      </c>
      <c r="J746" s="5">
        <v>1145</v>
      </c>
    </row>
    <row r="747" spans="2:10" x14ac:dyDescent="0.35">
      <c r="B747" s="8">
        <v>3.15</v>
      </c>
      <c r="C747" s="5">
        <v>1350</v>
      </c>
      <c r="D747">
        <v>0</v>
      </c>
      <c r="E747">
        <v>105</v>
      </c>
      <c r="F747">
        <v>140</v>
      </c>
      <c r="G747">
        <v>205</v>
      </c>
      <c r="H747">
        <v>310</v>
      </c>
      <c r="I747">
        <v>515</v>
      </c>
      <c r="J747">
        <v>860</v>
      </c>
    </row>
    <row r="748" spans="2:10" x14ac:dyDescent="0.35">
      <c r="B748" s="8">
        <v>3.15</v>
      </c>
      <c r="C748" s="5">
        <v>1400</v>
      </c>
      <c r="D748">
        <v>0</v>
      </c>
      <c r="E748">
        <v>75</v>
      </c>
      <c r="F748">
        <v>100</v>
      </c>
      <c r="G748">
        <v>150</v>
      </c>
      <c r="H748">
        <v>225</v>
      </c>
      <c r="I748">
        <v>380</v>
      </c>
      <c r="J748">
        <v>630</v>
      </c>
    </row>
    <row r="749" spans="2:10" x14ac:dyDescent="0.35">
      <c r="B749" s="8">
        <v>3.15</v>
      </c>
      <c r="C749" s="5">
        <v>1450</v>
      </c>
      <c r="D749">
        <v>0</v>
      </c>
      <c r="E749">
        <v>60</v>
      </c>
      <c r="F749">
        <v>80</v>
      </c>
      <c r="G749">
        <v>115</v>
      </c>
      <c r="H749">
        <v>175</v>
      </c>
      <c r="I749">
        <v>290</v>
      </c>
      <c r="J749">
        <v>485</v>
      </c>
    </row>
    <row r="750" spans="2:10" x14ac:dyDescent="0.35">
      <c r="B750" s="8">
        <v>3.15</v>
      </c>
      <c r="C750" s="5">
        <v>1500</v>
      </c>
      <c r="D750">
        <v>0</v>
      </c>
      <c r="E750">
        <v>40</v>
      </c>
      <c r="F750">
        <v>55</v>
      </c>
      <c r="G750">
        <v>85</v>
      </c>
      <c r="H750">
        <v>125</v>
      </c>
      <c r="I750">
        <v>205</v>
      </c>
      <c r="J750">
        <v>345</v>
      </c>
    </row>
    <row r="751" spans="2:10" x14ac:dyDescent="0.35">
      <c r="B751" s="9">
        <v>3.16</v>
      </c>
      <c r="C751" s="6">
        <v>-20</v>
      </c>
      <c r="D751" s="6">
        <v>275</v>
      </c>
      <c r="E751" s="6">
        <v>720</v>
      </c>
      <c r="F751" s="6">
        <v>960</v>
      </c>
      <c r="G751" s="7">
        <v>1440</v>
      </c>
      <c r="H751" s="7">
        <v>2160</v>
      </c>
      <c r="I751" s="7">
        <v>3600</v>
      </c>
      <c r="J751" s="7">
        <v>6000</v>
      </c>
    </row>
    <row r="752" spans="2:10" x14ac:dyDescent="0.35">
      <c r="B752" s="8">
        <v>3.16</v>
      </c>
      <c r="C752">
        <v>100</v>
      </c>
      <c r="D752">
        <v>275</v>
      </c>
      <c r="E752">
        <v>720</v>
      </c>
      <c r="F752">
        <v>960</v>
      </c>
      <c r="G752" s="5">
        <v>1440</v>
      </c>
      <c r="H752" s="5">
        <v>2160</v>
      </c>
      <c r="I752" s="5">
        <v>3600</v>
      </c>
      <c r="J752" s="5">
        <v>6000</v>
      </c>
    </row>
    <row r="753" spans="2:10" x14ac:dyDescent="0.35">
      <c r="B753" s="8">
        <v>3.16</v>
      </c>
      <c r="C753">
        <v>200</v>
      </c>
      <c r="D753">
        <v>245</v>
      </c>
      <c r="E753">
        <v>635</v>
      </c>
      <c r="F753">
        <v>850</v>
      </c>
      <c r="G753" s="5">
        <v>1270</v>
      </c>
      <c r="H753" s="5">
        <v>1910</v>
      </c>
      <c r="I753" s="5">
        <v>3180</v>
      </c>
      <c r="J753" s="5">
        <v>5300</v>
      </c>
    </row>
    <row r="754" spans="2:10" x14ac:dyDescent="0.35">
      <c r="B754" s="8">
        <v>3.16</v>
      </c>
      <c r="C754">
        <v>300</v>
      </c>
      <c r="D754">
        <v>225</v>
      </c>
      <c r="E754">
        <v>595</v>
      </c>
      <c r="F754">
        <v>790</v>
      </c>
      <c r="G754" s="5">
        <v>1185</v>
      </c>
      <c r="H754" s="5">
        <v>1780</v>
      </c>
      <c r="I754" s="5">
        <v>2965</v>
      </c>
      <c r="J754" s="5">
        <v>4940</v>
      </c>
    </row>
    <row r="755" spans="2:10" x14ac:dyDescent="0.35">
      <c r="B755" s="8">
        <v>3.16</v>
      </c>
      <c r="C755">
        <v>400</v>
      </c>
      <c r="D755">
        <v>200</v>
      </c>
      <c r="E755">
        <v>555</v>
      </c>
      <c r="F755">
        <v>740</v>
      </c>
      <c r="G755" s="5">
        <v>1115</v>
      </c>
      <c r="H755" s="5">
        <v>1670</v>
      </c>
      <c r="I755" s="5">
        <v>2785</v>
      </c>
      <c r="J755" s="5">
        <v>4640</v>
      </c>
    </row>
    <row r="756" spans="2:10" x14ac:dyDescent="0.35">
      <c r="B756" s="8">
        <v>3.16</v>
      </c>
      <c r="C756">
        <v>500</v>
      </c>
      <c r="D756">
        <v>170</v>
      </c>
      <c r="E756">
        <v>530</v>
      </c>
      <c r="F756">
        <v>705</v>
      </c>
      <c r="G756" s="5">
        <v>1055</v>
      </c>
      <c r="H756" s="5">
        <v>1585</v>
      </c>
      <c r="I756" s="5">
        <v>2640</v>
      </c>
      <c r="J756" s="5">
        <v>4400</v>
      </c>
    </row>
    <row r="757" spans="2:10" x14ac:dyDescent="0.35">
      <c r="B757" s="8">
        <v>3.16</v>
      </c>
      <c r="C757">
        <v>600</v>
      </c>
      <c r="D757">
        <v>140</v>
      </c>
      <c r="E757">
        <v>505</v>
      </c>
      <c r="F757">
        <v>670</v>
      </c>
      <c r="G757" s="5">
        <v>1010</v>
      </c>
      <c r="H757" s="5">
        <v>1510</v>
      </c>
      <c r="I757" s="5">
        <v>2520</v>
      </c>
      <c r="J757" s="5">
        <v>4200</v>
      </c>
    </row>
    <row r="758" spans="2:10" x14ac:dyDescent="0.35">
      <c r="B758" s="8">
        <v>3.16</v>
      </c>
      <c r="C758">
        <v>650</v>
      </c>
      <c r="D758">
        <v>125</v>
      </c>
      <c r="E758">
        <v>495</v>
      </c>
      <c r="F758">
        <v>660</v>
      </c>
      <c r="G758">
        <v>990</v>
      </c>
      <c r="H758" s="5">
        <v>1485</v>
      </c>
      <c r="I758" s="5">
        <v>2470</v>
      </c>
      <c r="J758" s="5">
        <v>4120</v>
      </c>
    </row>
    <row r="759" spans="2:10" x14ac:dyDescent="0.35">
      <c r="B759" s="8">
        <v>3.16</v>
      </c>
      <c r="C759">
        <v>700</v>
      </c>
      <c r="D759">
        <v>110</v>
      </c>
      <c r="E759">
        <v>480</v>
      </c>
      <c r="F759">
        <v>645</v>
      </c>
      <c r="G759">
        <v>965</v>
      </c>
      <c r="H759" s="5">
        <v>1445</v>
      </c>
      <c r="I759" s="5">
        <v>2410</v>
      </c>
      <c r="J759" s="5">
        <v>4020</v>
      </c>
    </row>
    <row r="760" spans="2:10" x14ac:dyDescent="0.35">
      <c r="B760" s="8">
        <v>3.16</v>
      </c>
      <c r="C760">
        <v>750</v>
      </c>
      <c r="D760">
        <v>95</v>
      </c>
      <c r="E760">
        <v>475</v>
      </c>
      <c r="F760">
        <v>630</v>
      </c>
      <c r="G760">
        <v>945</v>
      </c>
      <c r="H760" s="5">
        <v>1420</v>
      </c>
      <c r="I760" s="5">
        <v>2365</v>
      </c>
      <c r="J760" s="5">
        <v>3940</v>
      </c>
    </row>
    <row r="761" spans="2:10" x14ac:dyDescent="0.35">
      <c r="B761" s="8">
        <v>3.16</v>
      </c>
      <c r="C761">
        <v>800</v>
      </c>
      <c r="D761">
        <v>80</v>
      </c>
      <c r="E761">
        <v>465</v>
      </c>
      <c r="F761">
        <v>620</v>
      </c>
      <c r="G761">
        <v>925</v>
      </c>
      <c r="H761" s="5">
        <v>1390</v>
      </c>
      <c r="I761" s="5">
        <v>2315</v>
      </c>
      <c r="J761" s="5">
        <v>3860</v>
      </c>
    </row>
    <row r="762" spans="2:10" x14ac:dyDescent="0.35">
      <c r="B762" s="8">
        <v>3.16</v>
      </c>
      <c r="C762">
        <v>850</v>
      </c>
      <c r="D762">
        <v>65</v>
      </c>
      <c r="E762">
        <v>455</v>
      </c>
      <c r="F762">
        <v>605</v>
      </c>
      <c r="G762">
        <v>905</v>
      </c>
      <c r="H762" s="5">
        <v>1360</v>
      </c>
      <c r="I762" s="5">
        <v>2270</v>
      </c>
      <c r="J762" s="5">
        <v>3780</v>
      </c>
    </row>
    <row r="763" spans="2:10" x14ac:dyDescent="0.35">
      <c r="B763" s="8">
        <v>3.16</v>
      </c>
      <c r="C763">
        <v>900</v>
      </c>
      <c r="D763">
        <v>50</v>
      </c>
      <c r="E763">
        <v>445</v>
      </c>
      <c r="F763">
        <v>590</v>
      </c>
      <c r="G763">
        <v>890</v>
      </c>
      <c r="H763" s="5">
        <v>1330</v>
      </c>
      <c r="I763" s="5">
        <v>2220</v>
      </c>
      <c r="J763" s="5">
        <v>3700</v>
      </c>
    </row>
    <row r="764" spans="2:10" x14ac:dyDescent="0.35">
      <c r="B764" s="8">
        <v>3.16</v>
      </c>
      <c r="C764">
        <v>950</v>
      </c>
      <c r="D764">
        <v>35</v>
      </c>
      <c r="E764">
        <v>385</v>
      </c>
      <c r="F764">
        <v>515</v>
      </c>
      <c r="G764">
        <v>775</v>
      </c>
      <c r="H764" s="5">
        <v>1160</v>
      </c>
      <c r="I764" s="5">
        <v>1930</v>
      </c>
      <c r="J764" s="5">
        <v>3220</v>
      </c>
    </row>
    <row r="765" spans="2:10" x14ac:dyDescent="0.35">
      <c r="B765" s="8">
        <v>3.16</v>
      </c>
      <c r="C765" s="5">
        <v>1000</v>
      </c>
      <c r="D765">
        <v>20</v>
      </c>
      <c r="E765">
        <v>365</v>
      </c>
      <c r="F765">
        <v>485</v>
      </c>
      <c r="G765">
        <v>725</v>
      </c>
      <c r="H765" s="5">
        <v>1090</v>
      </c>
      <c r="I765" s="5">
        <v>1820</v>
      </c>
      <c r="J765" s="5">
        <v>3030</v>
      </c>
    </row>
    <row r="766" spans="2:10" x14ac:dyDescent="0.35">
      <c r="B766" s="8">
        <v>3.16</v>
      </c>
      <c r="C766" s="5">
        <v>1050</v>
      </c>
      <c r="D766">
        <v>0</v>
      </c>
      <c r="E766">
        <v>345</v>
      </c>
      <c r="F766">
        <v>455</v>
      </c>
      <c r="G766">
        <v>685</v>
      </c>
      <c r="H766" s="5">
        <v>1030</v>
      </c>
      <c r="I766" s="5">
        <v>1715</v>
      </c>
      <c r="J766" s="5">
        <v>2855</v>
      </c>
    </row>
    <row r="767" spans="2:10" x14ac:dyDescent="0.35">
      <c r="B767" s="8">
        <v>3.16</v>
      </c>
      <c r="C767" s="5">
        <v>1100</v>
      </c>
      <c r="D767">
        <v>0</v>
      </c>
      <c r="E767">
        <v>265</v>
      </c>
      <c r="F767">
        <v>355</v>
      </c>
      <c r="G767">
        <v>535</v>
      </c>
      <c r="H767">
        <v>800</v>
      </c>
      <c r="I767" s="5">
        <v>1335</v>
      </c>
      <c r="J767" s="5">
        <v>2230</v>
      </c>
    </row>
    <row r="768" spans="2:10" x14ac:dyDescent="0.35">
      <c r="B768" s="8">
        <v>3.16</v>
      </c>
      <c r="C768" s="5">
        <v>1150</v>
      </c>
      <c r="D768">
        <v>0</v>
      </c>
      <c r="E768">
        <v>205</v>
      </c>
      <c r="F768">
        <v>275</v>
      </c>
      <c r="G768">
        <v>410</v>
      </c>
      <c r="H768">
        <v>615</v>
      </c>
      <c r="I768" s="5">
        <v>1030</v>
      </c>
      <c r="J768" s="5">
        <v>1715</v>
      </c>
    </row>
    <row r="769" spans="2:10" x14ac:dyDescent="0.35">
      <c r="B769" s="8">
        <v>3.16</v>
      </c>
      <c r="C769" s="5">
        <v>1200</v>
      </c>
      <c r="D769">
        <v>0</v>
      </c>
      <c r="E769">
        <v>160</v>
      </c>
      <c r="F769">
        <v>215</v>
      </c>
      <c r="G769">
        <v>320</v>
      </c>
      <c r="H769">
        <v>485</v>
      </c>
      <c r="I769">
        <v>805</v>
      </c>
      <c r="J769" s="5">
        <v>1345</v>
      </c>
    </row>
    <row r="770" spans="2:10" x14ac:dyDescent="0.35">
      <c r="B770" s="8">
        <v>3.16</v>
      </c>
      <c r="C770" s="5">
        <v>1250</v>
      </c>
      <c r="D770">
        <v>0</v>
      </c>
      <c r="E770">
        <v>130</v>
      </c>
      <c r="F770">
        <v>175</v>
      </c>
      <c r="G770">
        <v>260</v>
      </c>
      <c r="H770">
        <v>390</v>
      </c>
      <c r="I770">
        <v>650</v>
      </c>
      <c r="J770" s="5">
        <v>1085</v>
      </c>
    </row>
    <row r="771" spans="2:10" x14ac:dyDescent="0.35">
      <c r="B771" s="8">
        <v>3.16</v>
      </c>
      <c r="C771" s="5">
        <v>1300</v>
      </c>
      <c r="D771">
        <v>0</v>
      </c>
      <c r="E771">
        <v>105</v>
      </c>
      <c r="F771">
        <v>140</v>
      </c>
      <c r="G771">
        <v>215</v>
      </c>
      <c r="H771">
        <v>320</v>
      </c>
      <c r="I771">
        <v>530</v>
      </c>
      <c r="J771">
        <v>885</v>
      </c>
    </row>
    <row r="772" spans="2:10" x14ac:dyDescent="0.35">
      <c r="B772" s="8">
        <v>3.16</v>
      </c>
      <c r="C772" s="5">
        <v>1350</v>
      </c>
      <c r="D772">
        <v>0</v>
      </c>
      <c r="E772">
        <v>80</v>
      </c>
      <c r="F772">
        <v>110</v>
      </c>
      <c r="G772">
        <v>165</v>
      </c>
      <c r="H772">
        <v>245</v>
      </c>
      <c r="I772">
        <v>410</v>
      </c>
      <c r="J772">
        <v>685</v>
      </c>
    </row>
    <row r="773" spans="2:10" x14ac:dyDescent="0.35">
      <c r="B773" s="8">
        <v>3.16</v>
      </c>
      <c r="C773" s="5">
        <v>1400</v>
      </c>
      <c r="D773">
        <v>0</v>
      </c>
      <c r="E773">
        <v>60</v>
      </c>
      <c r="F773">
        <v>80</v>
      </c>
      <c r="G773">
        <v>125</v>
      </c>
      <c r="H773">
        <v>185</v>
      </c>
      <c r="I773">
        <v>310</v>
      </c>
      <c r="J773">
        <v>515</v>
      </c>
    </row>
    <row r="774" spans="2:10" x14ac:dyDescent="0.35">
      <c r="B774" s="8">
        <v>3.16</v>
      </c>
      <c r="C774" s="5">
        <v>1450</v>
      </c>
      <c r="D774">
        <v>0</v>
      </c>
      <c r="E774">
        <v>50</v>
      </c>
      <c r="F774">
        <v>70</v>
      </c>
      <c r="G774">
        <v>105</v>
      </c>
      <c r="H774">
        <v>155</v>
      </c>
      <c r="I774">
        <v>255</v>
      </c>
      <c r="J774">
        <v>430</v>
      </c>
    </row>
    <row r="775" spans="2:10" x14ac:dyDescent="0.35">
      <c r="B775" s="8">
        <v>3.16</v>
      </c>
      <c r="C775" s="5">
        <v>1500</v>
      </c>
      <c r="D775">
        <v>0</v>
      </c>
      <c r="E775">
        <v>40</v>
      </c>
      <c r="F775">
        <v>50</v>
      </c>
      <c r="G775">
        <v>75</v>
      </c>
      <c r="H775">
        <v>115</v>
      </c>
      <c r="I775">
        <v>190</v>
      </c>
      <c r="J775">
        <v>315</v>
      </c>
    </row>
    <row r="776" spans="2:10" x14ac:dyDescent="0.35">
      <c r="B776" s="9">
        <v>3.17</v>
      </c>
      <c r="C776" s="6">
        <v>-20</v>
      </c>
      <c r="D776" s="6">
        <v>230</v>
      </c>
      <c r="E776" s="6">
        <v>600</v>
      </c>
      <c r="F776" s="6">
        <v>800</v>
      </c>
      <c r="G776" s="7">
        <v>1200</v>
      </c>
      <c r="H776" s="7">
        <v>1800</v>
      </c>
      <c r="I776" s="7">
        <v>3000</v>
      </c>
      <c r="J776" s="7">
        <v>5000</v>
      </c>
    </row>
    <row r="777" spans="2:10" x14ac:dyDescent="0.35">
      <c r="B777" s="8">
        <v>3.17</v>
      </c>
      <c r="C777">
        <v>100</v>
      </c>
      <c r="D777">
        <v>230</v>
      </c>
      <c r="E777">
        <v>600</v>
      </c>
      <c r="F777">
        <v>800</v>
      </c>
      <c r="G777" s="5">
        <v>1200</v>
      </c>
      <c r="H777" s="5">
        <v>1800</v>
      </c>
      <c r="I777" s="5">
        <v>3000</v>
      </c>
      <c r="J777" s="5">
        <v>5000</v>
      </c>
    </row>
    <row r="778" spans="2:10" x14ac:dyDescent="0.35">
      <c r="B778" s="8">
        <v>3.17</v>
      </c>
      <c r="C778">
        <v>200</v>
      </c>
      <c r="D778">
        <v>200</v>
      </c>
      <c r="E778">
        <v>520</v>
      </c>
      <c r="F778">
        <v>690</v>
      </c>
      <c r="G778" s="5">
        <v>1035</v>
      </c>
      <c r="H778" s="5">
        <v>1555</v>
      </c>
      <c r="I778" s="5">
        <v>2590</v>
      </c>
      <c r="J778" s="5">
        <v>4320</v>
      </c>
    </row>
    <row r="779" spans="2:10" x14ac:dyDescent="0.35">
      <c r="B779" s="8">
        <v>3.17</v>
      </c>
      <c r="C779">
        <v>300</v>
      </c>
      <c r="D779">
        <v>180</v>
      </c>
      <c r="E779">
        <v>465</v>
      </c>
      <c r="F779">
        <v>620</v>
      </c>
      <c r="G779">
        <v>930</v>
      </c>
      <c r="H779" s="5">
        <v>1395</v>
      </c>
      <c r="I779" s="5">
        <v>2330</v>
      </c>
      <c r="J779" s="5">
        <v>3880</v>
      </c>
    </row>
    <row r="780" spans="2:10" x14ac:dyDescent="0.35">
      <c r="B780" s="8">
        <v>3.17</v>
      </c>
      <c r="C780">
        <v>400</v>
      </c>
      <c r="D780">
        <v>160</v>
      </c>
      <c r="E780">
        <v>420</v>
      </c>
      <c r="F780">
        <v>565</v>
      </c>
      <c r="G780">
        <v>845</v>
      </c>
      <c r="H780" s="5">
        <v>1265</v>
      </c>
      <c r="I780" s="5">
        <v>2110</v>
      </c>
      <c r="J780" s="5">
        <v>3520</v>
      </c>
    </row>
    <row r="781" spans="2:10" x14ac:dyDescent="0.35">
      <c r="B781" s="8">
        <v>3.17</v>
      </c>
      <c r="C781">
        <v>500</v>
      </c>
      <c r="D781">
        <v>150</v>
      </c>
      <c r="E781">
        <v>390</v>
      </c>
      <c r="F781">
        <v>520</v>
      </c>
      <c r="G781">
        <v>780</v>
      </c>
      <c r="H781" s="5">
        <v>1165</v>
      </c>
      <c r="I781" s="5">
        <v>1945</v>
      </c>
      <c r="J781" s="5">
        <v>3240</v>
      </c>
    </row>
    <row r="782" spans="2:10" x14ac:dyDescent="0.35">
      <c r="B782" s="8">
        <v>3.17</v>
      </c>
      <c r="C782">
        <v>600</v>
      </c>
      <c r="D782">
        <v>140</v>
      </c>
      <c r="E782">
        <v>360</v>
      </c>
      <c r="F782">
        <v>480</v>
      </c>
      <c r="G782">
        <v>720</v>
      </c>
      <c r="H782" s="5">
        <v>1080</v>
      </c>
      <c r="I782" s="5">
        <v>1800</v>
      </c>
      <c r="J782" s="5">
        <v>3000</v>
      </c>
    </row>
    <row r="783" spans="2:10" x14ac:dyDescent="0.35">
      <c r="B783" s="9">
        <v>3.19</v>
      </c>
      <c r="C783" s="6">
        <v>-20</v>
      </c>
      <c r="D783" s="6">
        <v>290</v>
      </c>
      <c r="E783" s="6">
        <v>750</v>
      </c>
      <c r="F783" s="7">
        <v>1000</v>
      </c>
      <c r="G783" s="7">
        <v>1500</v>
      </c>
      <c r="H783" s="7">
        <v>2250</v>
      </c>
      <c r="I783" s="7">
        <v>3750</v>
      </c>
      <c r="J783" s="7">
        <v>6250</v>
      </c>
    </row>
    <row r="784" spans="2:10" x14ac:dyDescent="0.35">
      <c r="B784" s="8">
        <v>3.19</v>
      </c>
      <c r="C784">
        <v>100</v>
      </c>
      <c r="D784">
        <v>290</v>
      </c>
      <c r="E784">
        <v>750</v>
      </c>
      <c r="F784" s="5">
        <v>1000</v>
      </c>
      <c r="G784" s="5">
        <v>1500</v>
      </c>
      <c r="H784" s="5">
        <v>2250</v>
      </c>
      <c r="I784" s="5">
        <v>3750</v>
      </c>
      <c r="J784" s="5">
        <v>6250</v>
      </c>
    </row>
    <row r="785" spans="2:10" x14ac:dyDescent="0.35">
      <c r="B785" s="8">
        <v>3.19</v>
      </c>
      <c r="C785">
        <v>200</v>
      </c>
      <c r="D785">
        <v>260</v>
      </c>
      <c r="E785">
        <v>750</v>
      </c>
      <c r="F785" s="5">
        <v>1000</v>
      </c>
      <c r="G785" s="5">
        <v>1500</v>
      </c>
      <c r="H785" s="5">
        <v>2250</v>
      </c>
      <c r="I785" s="5">
        <v>3750</v>
      </c>
      <c r="J785" s="5">
        <v>6250</v>
      </c>
    </row>
    <row r="786" spans="2:10" x14ac:dyDescent="0.35">
      <c r="B786" s="8">
        <v>3.19</v>
      </c>
      <c r="C786">
        <v>300</v>
      </c>
      <c r="D786">
        <v>230</v>
      </c>
      <c r="E786">
        <v>730</v>
      </c>
      <c r="F786">
        <v>970</v>
      </c>
      <c r="G786" s="5">
        <v>1455</v>
      </c>
      <c r="H786" s="5">
        <v>2185</v>
      </c>
      <c r="I786" s="5">
        <v>3640</v>
      </c>
      <c r="J786" s="5">
        <v>6070</v>
      </c>
    </row>
    <row r="787" spans="2:10" x14ac:dyDescent="0.35">
      <c r="B787" s="8">
        <v>3.19</v>
      </c>
      <c r="C787">
        <v>400</v>
      </c>
      <c r="D787">
        <v>200</v>
      </c>
      <c r="E787">
        <v>705</v>
      </c>
      <c r="F787">
        <v>940</v>
      </c>
      <c r="G787" s="5">
        <v>1410</v>
      </c>
      <c r="H787" s="5">
        <v>2115</v>
      </c>
      <c r="I787" s="5">
        <v>3530</v>
      </c>
      <c r="J787" s="5">
        <v>5880</v>
      </c>
    </row>
    <row r="788" spans="2:10" x14ac:dyDescent="0.35">
      <c r="B788" s="8">
        <v>3.19</v>
      </c>
      <c r="C788">
        <v>500</v>
      </c>
      <c r="D788">
        <v>170</v>
      </c>
      <c r="E788">
        <v>665</v>
      </c>
      <c r="F788">
        <v>885</v>
      </c>
      <c r="G788" s="5">
        <v>1330</v>
      </c>
      <c r="H788" s="5">
        <v>1995</v>
      </c>
      <c r="I788" s="5">
        <v>3325</v>
      </c>
      <c r="J788" s="5">
        <v>5540</v>
      </c>
    </row>
    <row r="789" spans="2:10" x14ac:dyDescent="0.35">
      <c r="B789" s="8">
        <v>3.19</v>
      </c>
      <c r="C789">
        <v>600</v>
      </c>
      <c r="D789">
        <v>140</v>
      </c>
      <c r="E789">
        <v>605</v>
      </c>
      <c r="F789">
        <v>805</v>
      </c>
      <c r="G789" s="5">
        <v>1210</v>
      </c>
      <c r="H789" s="5">
        <v>1815</v>
      </c>
      <c r="I789" s="5">
        <v>3025</v>
      </c>
      <c r="J789" s="5">
        <v>5040</v>
      </c>
    </row>
    <row r="790" spans="2:10" x14ac:dyDescent="0.35">
      <c r="B790" s="8">
        <v>3.19</v>
      </c>
      <c r="C790">
        <v>650</v>
      </c>
      <c r="D790">
        <v>125</v>
      </c>
      <c r="E790">
        <v>590</v>
      </c>
      <c r="F790">
        <v>785</v>
      </c>
      <c r="G790" s="5">
        <v>1175</v>
      </c>
      <c r="H790" s="5">
        <v>1765</v>
      </c>
      <c r="I790" s="5">
        <v>2940</v>
      </c>
      <c r="J790" s="5">
        <v>4905</v>
      </c>
    </row>
    <row r="791" spans="2:10" x14ac:dyDescent="0.35">
      <c r="B791" s="8">
        <v>3.19</v>
      </c>
      <c r="C791">
        <v>700</v>
      </c>
      <c r="D791">
        <v>110</v>
      </c>
      <c r="E791">
        <v>570</v>
      </c>
      <c r="F791">
        <v>755</v>
      </c>
      <c r="G791" s="5">
        <v>1135</v>
      </c>
      <c r="H791" s="5">
        <v>1705</v>
      </c>
      <c r="I791" s="5">
        <v>2840</v>
      </c>
      <c r="J791" s="5">
        <v>4730</v>
      </c>
    </row>
    <row r="792" spans="2:10" x14ac:dyDescent="0.35">
      <c r="B792" s="8">
        <v>3.19</v>
      </c>
      <c r="C792">
        <v>750</v>
      </c>
      <c r="D792">
        <v>95</v>
      </c>
      <c r="E792">
        <v>530</v>
      </c>
      <c r="F792">
        <v>710</v>
      </c>
      <c r="G792" s="5">
        <v>1065</v>
      </c>
      <c r="H792" s="5">
        <v>1595</v>
      </c>
      <c r="I792" s="5">
        <v>2660</v>
      </c>
      <c r="J792" s="5">
        <v>4430</v>
      </c>
    </row>
    <row r="793" spans="2:10" x14ac:dyDescent="0.35">
      <c r="B793" s="8">
        <v>3.19</v>
      </c>
      <c r="C793">
        <v>800</v>
      </c>
      <c r="D793">
        <v>80</v>
      </c>
      <c r="E793">
        <v>510</v>
      </c>
      <c r="F793">
        <v>675</v>
      </c>
      <c r="G793" s="5">
        <v>1015</v>
      </c>
      <c r="H793" s="5">
        <v>1525</v>
      </c>
      <c r="I793" s="5">
        <v>2540</v>
      </c>
      <c r="J793" s="5">
        <v>4230</v>
      </c>
    </row>
    <row r="794" spans="2:10" x14ac:dyDescent="0.35">
      <c r="B794" s="8">
        <v>3.19</v>
      </c>
      <c r="C794">
        <v>850</v>
      </c>
      <c r="D794">
        <v>65</v>
      </c>
      <c r="E794">
        <v>485</v>
      </c>
      <c r="F794">
        <v>650</v>
      </c>
      <c r="G794">
        <v>975</v>
      </c>
      <c r="H794" s="5">
        <v>1460</v>
      </c>
      <c r="I794" s="5">
        <v>2435</v>
      </c>
      <c r="J794" s="5">
        <v>4060</v>
      </c>
    </row>
    <row r="795" spans="2:10" x14ac:dyDescent="0.35">
      <c r="B795" s="8">
        <v>3.19</v>
      </c>
      <c r="C795">
        <v>900</v>
      </c>
      <c r="D795">
        <v>50</v>
      </c>
      <c r="E795">
        <v>450</v>
      </c>
      <c r="F795">
        <v>600</v>
      </c>
      <c r="G795">
        <v>900</v>
      </c>
      <c r="H795" s="5">
        <v>1350</v>
      </c>
      <c r="I795" s="5">
        <v>2245</v>
      </c>
      <c r="J795" s="5">
        <v>3745</v>
      </c>
    </row>
    <row r="796" spans="2:10" x14ac:dyDescent="0.35">
      <c r="B796" s="8">
        <v>3.19</v>
      </c>
      <c r="C796">
        <v>950</v>
      </c>
      <c r="D796">
        <v>35</v>
      </c>
      <c r="E796">
        <v>385</v>
      </c>
      <c r="F796">
        <v>515</v>
      </c>
      <c r="G796">
        <v>775</v>
      </c>
      <c r="H796" s="5">
        <v>1160</v>
      </c>
      <c r="I796" s="5">
        <v>1930</v>
      </c>
      <c r="J796" s="5">
        <v>3220</v>
      </c>
    </row>
    <row r="797" spans="2:10" x14ac:dyDescent="0.35">
      <c r="B797" s="8">
        <v>3.19</v>
      </c>
      <c r="C797" s="5">
        <v>1000</v>
      </c>
      <c r="D797">
        <v>20</v>
      </c>
      <c r="E797">
        <v>365</v>
      </c>
      <c r="F797">
        <v>485</v>
      </c>
      <c r="G797">
        <v>725</v>
      </c>
      <c r="H797" s="5">
        <v>1090</v>
      </c>
      <c r="I797" s="5">
        <v>1820</v>
      </c>
      <c r="J797" s="5">
        <v>3030</v>
      </c>
    </row>
    <row r="798" spans="2:10" x14ac:dyDescent="0.35">
      <c r="B798" s="8">
        <v>3.19</v>
      </c>
      <c r="C798" s="5">
        <v>1050</v>
      </c>
      <c r="D798">
        <v>20</v>
      </c>
      <c r="E798">
        <v>360</v>
      </c>
      <c r="F798">
        <v>480</v>
      </c>
      <c r="G798">
        <v>720</v>
      </c>
      <c r="H798" s="5">
        <v>1080</v>
      </c>
      <c r="I798" s="5">
        <v>1800</v>
      </c>
      <c r="J798" s="5">
        <v>3000</v>
      </c>
    </row>
    <row r="799" spans="2:10" x14ac:dyDescent="0.35">
      <c r="B799" s="8">
        <v>3.19</v>
      </c>
      <c r="C799" s="5">
        <v>1100</v>
      </c>
      <c r="D799">
        <v>20</v>
      </c>
      <c r="E799">
        <v>325</v>
      </c>
      <c r="F799">
        <v>430</v>
      </c>
      <c r="G799">
        <v>645</v>
      </c>
      <c r="H799">
        <v>965</v>
      </c>
      <c r="I799" s="5">
        <v>1610</v>
      </c>
      <c r="J799" s="5">
        <v>2685</v>
      </c>
    </row>
    <row r="800" spans="2:10" x14ac:dyDescent="0.35">
      <c r="B800" s="8">
        <v>3.19</v>
      </c>
      <c r="C800" s="5">
        <v>1150</v>
      </c>
      <c r="D800">
        <v>20</v>
      </c>
      <c r="E800">
        <v>275</v>
      </c>
      <c r="F800">
        <v>365</v>
      </c>
      <c r="G800">
        <v>550</v>
      </c>
      <c r="H800">
        <v>825</v>
      </c>
      <c r="I800" s="5">
        <v>1370</v>
      </c>
      <c r="J800" s="5">
        <v>2285</v>
      </c>
    </row>
    <row r="801" spans="2:10" x14ac:dyDescent="0.35">
      <c r="B801" s="8">
        <v>3.19</v>
      </c>
      <c r="C801" s="5">
        <v>1200</v>
      </c>
      <c r="D801">
        <v>20</v>
      </c>
      <c r="E801">
        <v>205</v>
      </c>
      <c r="F801">
        <v>275</v>
      </c>
      <c r="G801">
        <v>410</v>
      </c>
      <c r="H801">
        <v>620</v>
      </c>
      <c r="I801" s="5">
        <v>1030</v>
      </c>
      <c r="J801" s="5">
        <v>1715</v>
      </c>
    </row>
    <row r="802" spans="2:10" x14ac:dyDescent="0.35">
      <c r="B802" s="8">
        <v>3.19</v>
      </c>
      <c r="C802" s="5">
        <v>1250</v>
      </c>
      <c r="D802">
        <v>20</v>
      </c>
      <c r="E802">
        <v>180</v>
      </c>
      <c r="F802">
        <v>245</v>
      </c>
      <c r="G802">
        <v>365</v>
      </c>
      <c r="H802">
        <v>545</v>
      </c>
      <c r="I802">
        <v>910</v>
      </c>
      <c r="J802" s="5">
        <v>1515</v>
      </c>
    </row>
    <row r="803" spans="2:10" x14ac:dyDescent="0.35">
      <c r="B803" s="8">
        <v>3.19</v>
      </c>
      <c r="C803" s="5">
        <v>1300</v>
      </c>
      <c r="D803">
        <v>20</v>
      </c>
      <c r="E803">
        <v>140</v>
      </c>
      <c r="F803">
        <v>185</v>
      </c>
      <c r="G803">
        <v>275</v>
      </c>
      <c r="H803">
        <v>410</v>
      </c>
      <c r="I803">
        <v>685</v>
      </c>
      <c r="J803" s="5">
        <v>1145</v>
      </c>
    </row>
    <row r="804" spans="2:10" x14ac:dyDescent="0.35">
      <c r="B804" s="8">
        <v>3.19</v>
      </c>
      <c r="C804" s="5">
        <v>1350</v>
      </c>
      <c r="D804">
        <v>20</v>
      </c>
      <c r="E804">
        <v>105</v>
      </c>
      <c r="F804">
        <v>140</v>
      </c>
      <c r="G804">
        <v>205</v>
      </c>
      <c r="H804">
        <v>310</v>
      </c>
      <c r="I804">
        <v>515</v>
      </c>
      <c r="J804">
        <v>860</v>
      </c>
    </row>
    <row r="805" spans="2:10" x14ac:dyDescent="0.35">
      <c r="B805" s="8">
        <v>3.19</v>
      </c>
      <c r="C805" s="5">
        <v>1400</v>
      </c>
      <c r="D805">
        <v>20</v>
      </c>
      <c r="E805">
        <v>75</v>
      </c>
      <c r="F805">
        <v>100</v>
      </c>
      <c r="G805">
        <v>150</v>
      </c>
      <c r="H805">
        <v>225</v>
      </c>
      <c r="I805">
        <v>380</v>
      </c>
      <c r="J805">
        <v>630</v>
      </c>
    </row>
    <row r="806" spans="2:10" x14ac:dyDescent="0.35">
      <c r="B806" s="8">
        <v>3.19</v>
      </c>
      <c r="C806" s="5">
        <v>1450</v>
      </c>
      <c r="D806">
        <v>20</v>
      </c>
      <c r="E806">
        <v>60</v>
      </c>
      <c r="F806">
        <v>80</v>
      </c>
      <c r="G806">
        <v>115</v>
      </c>
      <c r="H806">
        <v>175</v>
      </c>
      <c r="I806">
        <v>290</v>
      </c>
      <c r="J806">
        <v>485</v>
      </c>
    </row>
    <row r="807" spans="2:10" x14ac:dyDescent="0.35">
      <c r="B807" s="8">
        <v>3.19</v>
      </c>
      <c r="C807" s="5">
        <v>1500</v>
      </c>
      <c r="D807">
        <v>20</v>
      </c>
      <c r="E807">
        <v>40</v>
      </c>
      <c r="F807">
        <v>55</v>
      </c>
      <c r="G807">
        <v>85</v>
      </c>
      <c r="H807">
        <v>125</v>
      </c>
      <c r="I807">
        <v>205</v>
      </c>
      <c r="J807">
        <v>345</v>
      </c>
    </row>
  </sheetData>
  <mergeCells count="1">
    <mergeCell ref="D4:J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Flanges_B16.5-2009_150</vt:lpstr>
      <vt:lpstr>300#</vt:lpstr>
      <vt:lpstr>400#</vt:lpstr>
      <vt:lpstr>600#</vt:lpstr>
      <vt:lpstr>900#</vt:lpstr>
      <vt:lpstr>1500#</vt:lpstr>
      <vt:lpstr>2500#</vt:lpstr>
      <vt:lpstr>Table 1A</vt:lpstr>
      <vt:lpstr>Tables 2 </vt:lpstr>
      <vt:lpstr>Bolt Areas</vt:lpstr>
      <vt:lpstr>Pipe Data</vt:lpstr>
    </vt:vector>
  </TitlesOfParts>
  <Company>Stress Engineering Services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Hawkins</dc:creator>
  <cp:lastModifiedBy>Josh Collins</cp:lastModifiedBy>
  <dcterms:created xsi:type="dcterms:W3CDTF">2019-06-03T19:13:49Z</dcterms:created>
  <dcterms:modified xsi:type="dcterms:W3CDTF">2020-04-15T20:27:54Z</dcterms:modified>
</cp:coreProperties>
</file>