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7.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admin\Desktop\Excelr\Working\Excel\Dipti Sinha\"/>
    </mc:Choice>
  </mc:AlternateContent>
  <xr:revisionPtr revIDLastSave="0" documentId="13_ncr:1_{EB29261D-50CE-4BCF-82DE-FC096BC20FB3}" xr6:coauthVersionLast="47" xr6:coauthVersionMax="47" xr10:uidLastSave="{00000000-0000-0000-0000-000000000000}"/>
  <bookViews>
    <workbookView xWindow="-120" yWindow="-120" windowWidth="20730" windowHeight="11160" firstSheet="1" activeTab="6" xr2:uid="{00000000-000D-0000-FFFF-FFFF00000000}"/>
  </bookViews>
  <sheets>
    <sheet name="DataSet" sheetId="1" r:id="rId1"/>
    <sheet name="KPI1" sheetId="4" r:id="rId2"/>
    <sheet name="KPI2" sheetId="5" r:id="rId3"/>
    <sheet name="KPI3" sheetId="6" r:id="rId4"/>
    <sheet name="KPI4" sheetId="7" r:id="rId5"/>
    <sheet name="KPI5" sheetId="8" r:id="rId6"/>
    <sheet name="Dashboard" sheetId="10" r:id="rId7"/>
    <sheet name="Sheet1" sheetId="11" r:id="rId8"/>
  </sheets>
  <definedNames>
    <definedName name="Slicer_Month">#N/A</definedName>
    <definedName name="Slicer_Region">#N/A</definedName>
    <definedName name="Slicer_Territory">#N/A</definedName>
  </definedNames>
  <calcPr calcId="191029"/>
  <pivotCaches>
    <pivotCache cacheId="1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 i="1" l="1"/>
  <c r="M31" i="1" s="1"/>
  <c r="N31" i="1" s="1"/>
  <c r="L30" i="1"/>
  <c r="M30" i="1" s="1"/>
  <c r="N30" i="1" s="1"/>
  <c r="L29" i="1"/>
  <c r="M29" i="1" s="1"/>
  <c r="N29" i="1" s="1"/>
  <c r="L28" i="1"/>
  <c r="M28" i="1" s="1"/>
  <c r="N28" i="1" s="1"/>
  <c r="L27" i="1"/>
  <c r="M27" i="1" s="1"/>
  <c r="N27" i="1" s="1"/>
  <c r="L26" i="1"/>
  <c r="M26" i="1" s="1"/>
  <c r="N26" i="1" s="1"/>
  <c r="L25" i="1"/>
  <c r="M25" i="1" s="1"/>
  <c r="N25" i="1" s="1"/>
  <c r="L24" i="1"/>
  <c r="M24" i="1" s="1"/>
  <c r="N24" i="1" s="1"/>
  <c r="M23" i="1"/>
  <c r="N23" i="1" s="1"/>
  <c r="L23" i="1"/>
  <c r="M22" i="1"/>
  <c r="N22" i="1" s="1"/>
  <c r="L22" i="1"/>
  <c r="L21" i="1"/>
  <c r="M21" i="1" s="1"/>
  <c r="N21" i="1" s="1"/>
  <c r="L20" i="1"/>
  <c r="M20" i="1" s="1"/>
  <c r="N20" i="1" s="1"/>
  <c r="L19" i="1"/>
  <c r="M19" i="1" s="1"/>
  <c r="N19" i="1" s="1"/>
  <c r="L18" i="1"/>
  <c r="M18" i="1" s="1"/>
  <c r="N18" i="1" s="1"/>
  <c r="L17" i="1"/>
  <c r="M17" i="1" s="1"/>
  <c r="N17" i="1" s="1"/>
  <c r="L16" i="1"/>
  <c r="M16" i="1" s="1"/>
  <c r="N16" i="1" s="1"/>
  <c r="M15" i="1"/>
  <c r="N15" i="1" s="1"/>
  <c r="L15" i="1"/>
  <c r="M14" i="1"/>
  <c r="N14" i="1" s="1"/>
  <c r="L14" i="1"/>
  <c r="L13" i="1"/>
  <c r="M13" i="1" s="1"/>
  <c r="N13" i="1" s="1"/>
  <c r="L12" i="1"/>
  <c r="M12" i="1" s="1"/>
  <c r="N12" i="1" s="1"/>
  <c r="L11" i="1"/>
  <c r="M11" i="1" s="1"/>
  <c r="N11" i="1" s="1"/>
  <c r="L10" i="1"/>
  <c r="M10" i="1" s="1"/>
  <c r="N10" i="1" s="1"/>
  <c r="L9" i="1"/>
  <c r="M9" i="1" s="1"/>
  <c r="N9" i="1" s="1"/>
  <c r="L8" i="1"/>
  <c r="M8" i="1" s="1"/>
  <c r="N8" i="1" s="1"/>
  <c r="M7" i="1"/>
  <c r="N7" i="1" s="1"/>
  <c r="L7" i="1"/>
  <c r="M6" i="1"/>
  <c r="N6" i="1" s="1"/>
  <c r="L6" i="1"/>
  <c r="L5" i="1"/>
  <c r="M5" i="1" s="1"/>
  <c r="N5" i="1" s="1"/>
  <c r="L4" i="1"/>
  <c r="M4" i="1" s="1"/>
  <c r="N4" i="1" s="1"/>
  <c r="L3" i="1"/>
  <c r="M3" i="1" s="1"/>
  <c r="N3" i="1" s="1"/>
  <c r="L2" i="1"/>
  <c r="M2" i="1" s="1"/>
  <c r="N2" i="1" s="1"/>
  <c r="A15" i="8"/>
  <c r="B14" i="4"/>
  <c r="B15" i="5"/>
  <c r="E2" i="10" l="1"/>
  <c r="C2" i="10"/>
  <c r="A2" i="10"/>
</calcChain>
</file>

<file path=xl/sharedStrings.xml><?xml version="1.0" encoding="utf-8"?>
<sst xmlns="http://schemas.openxmlformats.org/spreadsheetml/2006/main" count="275" uniqueCount="108">
  <si>
    <t>Order Date</t>
  </si>
  <si>
    <t>Product Code</t>
  </si>
  <si>
    <t>Product Name</t>
  </si>
  <si>
    <t>Price/Unit</t>
  </si>
  <si>
    <t>Basic Price</t>
  </si>
  <si>
    <t>Month</t>
  </si>
  <si>
    <t>Region</t>
  </si>
  <si>
    <t>Area</t>
  </si>
  <si>
    <t>Territory</t>
  </si>
  <si>
    <t>Agent</t>
  </si>
  <si>
    <t>Units Sold</t>
  </si>
  <si>
    <t>Sales Value</t>
  </si>
  <si>
    <t>Commission</t>
  </si>
  <si>
    <t>Profit</t>
  </si>
  <si>
    <t>PC019</t>
  </si>
  <si>
    <t>Dettol</t>
  </si>
  <si>
    <t>Jan</t>
  </si>
  <si>
    <t>East</t>
  </si>
  <si>
    <t>Assam</t>
  </si>
  <si>
    <t>Dispur</t>
  </si>
  <si>
    <t>ABC</t>
  </si>
  <si>
    <t>PC001</t>
  </si>
  <si>
    <t>Lux</t>
  </si>
  <si>
    <t>West</t>
  </si>
  <si>
    <t>Gujarat</t>
  </si>
  <si>
    <t>Vadodara</t>
  </si>
  <si>
    <t>GTC</t>
  </si>
  <si>
    <t>PC003</t>
  </si>
  <si>
    <t>Cello Pen</t>
  </si>
  <si>
    <t>North</t>
  </si>
  <si>
    <t>J&amp;K</t>
  </si>
  <si>
    <t>Jammu</t>
  </si>
  <si>
    <t>JKTC</t>
  </si>
  <si>
    <t>PC043</t>
  </si>
  <si>
    <t>Print Paper</t>
  </si>
  <si>
    <t>South</t>
  </si>
  <si>
    <t>Karnataka</t>
  </si>
  <si>
    <t>Bangalore</t>
  </si>
  <si>
    <t>KATC</t>
  </si>
  <si>
    <t>PC021</t>
  </si>
  <si>
    <t>Pepsodent</t>
  </si>
  <si>
    <t>Meghalaya</t>
  </si>
  <si>
    <t>Shillong</t>
  </si>
  <si>
    <t>MTC</t>
  </si>
  <si>
    <t>Feb</t>
  </si>
  <si>
    <t>Rajesthan</t>
  </si>
  <si>
    <t>Bikaner</t>
  </si>
  <si>
    <t>RTC</t>
  </si>
  <si>
    <t>HP</t>
  </si>
  <si>
    <t>Simla</t>
  </si>
  <si>
    <t>HPTC</t>
  </si>
  <si>
    <t>Kerala</t>
  </si>
  <si>
    <t>Kochi</t>
  </si>
  <si>
    <t>KETC</t>
  </si>
  <si>
    <t>Manipur</t>
  </si>
  <si>
    <t>Imphal</t>
  </si>
  <si>
    <t>MATC</t>
  </si>
  <si>
    <t>Ajmer</t>
  </si>
  <si>
    <t>Mar</t>
  </si>
  <si>
    <t>Punjab</t>
  </si>
  <si>
    <t>Amrithsar</t>
  </si>
  <si>
    <t>PTC</t>
  </si>
  <si>
    <t>TN</t>
  </si>
  <si>
    <t>Chennai</t>
  </si>
  <si>
    <t>TNTC</t>
  </si>
  <si>
    <t>Nagaland</t>
  </si>
  <si>
    <t>Kohima</t>
  </si>
  <si>
    <t>NTC</t>
  </si>
  <si>
    <t>Ahmedabad</t>
  </si>
  <si>
    <t>Uttaranchal</t>
  </si>
  <si>
    <t>Nanital</t>
  </si>
  <si>
    <t>UTC</t>
  </si>
  <si>
    <t>Apr</t>
  </si>
  <si>
    <t>AP</t>
  </si>
  <si>
    <t>Hyderabad</t>
  </si>
  <si>
    <t>APTC</t>
  </si>
  <si>
    <t>Tripura</t>
  </si>
  <si>
    <t>Agarthala</t>
  </si>
  <si>
    <t>TTC</t>
  </si>
  <si>
    <t>Maharastra</t>
  </si>
  <si>
    <t>Mumbai</t>
  </si>
  <si>
    <t>MHTC</t>
  </si>
  <si>
    <t>Delhi</t>
  </si>
  <si>
    <t>DTC</t>
  </si>
  <si>
    <t>Trichy</t>
  </si>
  <si>
    <t>Jun</t>
  </si>
  <si>
    <t>TRTC</t>
  </si>
  <si>
    <t>Nasik</t>
  </si>
  <si>
    <t>Kapurthala</t>
  </si>
  <si>
    <t>Warangal</t>
  </si>
  <si>
    <t>Arunachal Pradesh</t>
  </si>
  <si>
    <t>Itanagar</t>
  </si>
  <si>
    <t>ARTC</t>
  </si>
  <si>
    <t>Jul</t>
  </si>
  <si>
    <t>Jaipur</t>
  </si>
  <si>
    <t>Manali</t>
  </si>
  <si>
    <t>Kollam</t>
  </si>
  <si>
    <t>Bishnupur</t>
  </si>
  <si>
    <t>Row Labels</t>
  </si>
  <si>
    <t>Grand Total</t>
  </si>
  <si>
    <t>Sum of Sales Value</t>
  </si>
  <si>
    <t>Sum of Profit</t>
  </si>
  <si>
    <t>Sum of Cost</t>
  </si>
  <si>
    <t>(All)</t>
  </si>
  <si>
    <t>Total Sales</t>
  </si>
  <si>
    <t>Total Profit</t>
  </si>
  <si>
    <t>Total Cost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</si>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</sst>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0"/>
      <name val="Arial"/>
      <family val="2"/>
    </font>
    <font>
      <b/>
      <sz val="10"/>
      <color theme="0"/>
      <name val="Arial"/>
      <family val="2"/>
    </font>
    <font>
      <b/>
      <sz val="20"/>
      <color theme="1"/>
      <name val="Calibri"/>
      <family val="2"/>
      <scheme val="minor"/>
    </font>
    <font>
      <b/>
      <sz val="20"/>
      <color rgb="FF92D05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rgb="FF50E41C"/>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1">
    <xf numFmtId="0" fontId="0" fillId="0" borderId="0" xfId="0"/>
    <xf numFmtId="0" fontId="2" fillId="2" borderId="1" xfId="1" applyFont="1" applyFill="1" applyBorder="1" applyAlignment="1">
      <alignment horizontal="center" vertical="center"/>
    </xf>
    <xf numFmtId="0" fontId="2" fillId="2" borderId="1" xfId="1" applyFont="1" applyFill="1" applyBorder="1"/>
    <xf numFmtId="0" fontId="1" fillId="0" borderId="0" xfId="1"/>
    <xf numFmtId="14" fontId="1" fillId="0" borderId="1" xfId="1" applyNumberFormat="1" applyBorder="1" applyAlignment="1">
      <alignment horizontal="center" vertical="center"/>
    </xf>
    <xf numFmtId="0" fontId="1" fillId="0" borderId="1" xfId="1" applyBorder="1"/>
    <xf numFmtId="0" fontId="1" fillId="0" borderId="1" xfId="1" applyBorder="1" applyAlignment="1">
      <alignment horizontal="center" vertical="center"/>
    </xf>
    <xf numFmtId="0" fontId="1" fillId="0" borderId="0" xfId="1" applyAlignment="1">
      <alignment horizontal="center" vertical="center"/>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 borderId="0" xfId="0" applyFill="1"/>
    <xf numFmtId="0" fontId="4" fillId="4" borderId="6" xfId="0" applyFont="1" applyFill="1" applyBorder="1" applyAlignment="1">
      <alignment horizontal="center"/>
    </xf>
    <xf numFmtId="0" fontId="4" fillId="4" borderId="7"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5" xfId="0" applyFont="1" applyFill="1" applyBorder="1" applyAlignment="1">
      <alignment horizontal="center"/>
    </xf>
    <xf numFmtId="0" fontId="3" fillId="3" borderId="4" xfId="0" applyFont="1" applyFill="1" applyBorder="1" applyAlignment="1">
      <alignment horizontal="center"/>
    </xf>
    <xf numFmtId="0" fontId="0" fillId="0" borderId="0" xfId="0" applyNumberFormat="1"/>
  </cellXfs>
  <cellStyles count="2">
    <cellStyle name="Normal" xfId="0" builtinId="0"/>
    <cellStyle name="Normal 2 2" xfId="1" xr:uid="{00000000-0005-0000-0000-000001000000}"/>
  </cellStyles>
  <dxfs count="0"/>
  <tableStyles count="1" defaultTableStyle="TableStyleMedium9" defaultPivotStyle="PivotStyleLight16">
    <tableStyle name="Invisible" pivot="0" table="0" count="0" xr9:uid="{DE8E6CE7-8249-4DDB-94FE-35808F957007}"/>
  </tableStyles>
  <colors>
    <mruColors>
      <color rgb="FF50E4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Dashboard.xlsx]KPI1!PivotTable1</c:name>
    <c:fmtId val="1"/>
  </c:pivotSource>
  <c:chart>
    <c:title>
      <c:tx>
        <c:rich>
          <a:bodyPr/>
          <a:lstStyle/>
          <a:p>
            <a:pPr>
              <a:defRPr/>
            </a:pPr>
            <a:r>
              <a:rPr lang="en-IN"/>
              <a:t>Regionwise Sales</a:t>
            </a:r>
          </a:p>
        </c:rich>
      </c:tx>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'KPI1'!$B$4</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'KPI1'!$A$5:$A$9</c:f>
              <c:strCache>
                <c:ptCount val="4"/>
                <c:pt idx="0">
                  <c:v>East</c:v>
                </c:pt>
                <c:pt idx="1">
                  <c:v>North</c:v>
                </c:pt>
                <c:pt idx="2">
                  <c:v>South</c:v>
                </c:pt>
                <c:pt idx="3">
                  <c:v>West</c:v>
                </c:pt>
              </c:strCache>
            </c:strRef>
          </c:cat>
          <c:val>
            <c:numRef>
              <c:f>'KPI1'!$B$5:$B$9</c:f>
              <c:numCache>
                <c:formatCode>General</c:formatCode>
                <c:ptCount val="4"/>
                <c:pt idx="0">
                  <c:v>565435</c:v>
                </c:pt>
                <c:pt idx="1">
                  <c:v>314730</c:v>
                </c:pt>
                <c:pt idx="2">
                  <c:v>616385</c:v>
                </c:pt>
                <c:pt idx="3">
                  <c:v>449190</c:v>
                </c:pt>
              </c:numCache>
            </c:numRef>
          </c:val>
          <c:extLst>
            <c:ext xmlns:c16="http://schemas.microsoft.com/office/drawing/2014/chart" uri="{C3380CC4-5D6E-409C-BE32-E72D297353CC}">
              <c16:uniqueId val="{00000000-FCA5-4051-9958-62190C3EA106}"/>
            </c:ext>
          </c:extLst>
        </c:ser>
        <c:dLbls>
          <c:showLegendKey val="0"/>
          <c:showVal val="0"/>
          <c:showCatName val="0"/>
          <c:showSerName val="0"/>
          <c:showPercent val="0"/>
          <c:showBubbleSize val="0"/>
        </c:dLbls>
        <c:gapWidth val="75"/>
        <c:overlap val="40"/>
        <c:axId val="86334080"/>
        <c:axId val="86335872"/>
      </c:barChart>
      <c:catAx>
        <c:axId val="86334080"/>
        <c:scaling>
          <c:orientation val="minMax"/>
        </c:scaling>
        <c:delete val="0"/>
        <c:axPos val="b"/>
        <c:numFmt formatCode="General" sourceLinked="0"/>
        <c:majorTickMark val="none"/>
        <c:minorTickMark val="none"/>
        <c:tickLblPos val="nextTo"/>
        <c:crossAx val="86335872"/>
        <c:crosses val="autoZero"/>
        <c:auto val="1"/>
        <c:lblAlgn val="ctr"/>
        <c:lblOffset val="100"/>
        <c:noMultiLvlLbl val="0"/>
      </c:catAx>
      <c:valAx>
        <c:axId val="86335872"/>
        <c:scaling>
          <c:orientation val="minMax"/>
        </c:scaling>
        <c:delete val="0"/>
        <c:axPos val="l"/>
        <c:majorGridlines/>
        <c:numFmt formatCode="General" sourceLinked="1"/>
        <c:majorTickMark val="none"/>
        <c:minorTickMark val="none"/>
        <c:tickLblPos val="nextTo"/>
        <c:crossAx val="863340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Dashboard.xlsx]KPI5!PivotTable5</c:name>
    <c:fmtId val="2"/>
  </c:pivotSource>
  <c:chart>
    <c:title>
      <c:tx>
        <c:rich>
          <a:bodyPr/>
          <a:lstStyle/>
          <a:p>
            <a:pPr>
              <a:defRPr/>
            </a:pPr>
            <a:r>
              <a:rPr lang="en-US"/>
              <a:t>Top 5</a:t>
            </a:r>
            <a:r>
              <a:rPr lang="en-US" baseline="0"/>
              <a:t> Territory</a:t>
            </a:r>
            <a:endParaRPr lang="en-US"/>
          </a:p>
        </c:rich>
      </c:tx>
      <c:overlay val="0"/>
    </c:title>
    <c:autoTitleDeleted val="0"/>
    <c:pivotFmts>
      <c:pivotFmt>
        <c:idx val="0"/>
        <c:dLbl>
          <c:idx val="0"/>
          <c:spPr/>
          <c:txPr>
            <a:bodyPr/>
            <a:lstStyle/>
            <a:p>
              <a:pPr>
                <a:defRPr>
                  <a:solidFill>
                    <a:schemeClr val="tx1"/>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solidFill>
                    <a:schemeClr val="tx1"/>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b="1">
                  <a:solidFill>
                    <a:schemeClr val="tx1"/>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'KPI5'!$B$3</c:f>
              <c:strCache>
                <c:ptCount val="1"/>
                <c:pt idx="0">
                  <c:v>Total</c:v>
                </c:pt>
              </c:strCache>
            </c:strRef>
          </c:tx>
          <c:dLbls>
            <c:spPr/>
            <c:txPr>
              <a:bodyPr/>
              <a:lstStyle/>
              <a:p>
                <a:pPr>
                  <a:defRPr b="1">
                    <a:solidFill>
                      <a:schemeClr val="tx1"/>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'KPI5'!$A$4:$A$9</c:f>
              <c:strCache>
                <c:ptCount val="5"/>
                <c:pt idx="0">
                  <c:v>Bangalore</c:v>
                </c:pt>
                <c:pt idx="1">
                  <c:v>Bishnupur</c:v>
                </c:pt>
                <c:pt idx="2">
                  <c:v>Delhi</c:v>
                </c:pt>
                <c:pt idx="3">
                  <c:v>Imphal</c:v>
                </c:pt>
                <c:pt idx="4">
                  <c:v>Warangal</c:v>
                </c:pt>
              </c:strCache>
            </c:strRef>
          </c:cat>
          <c:val>
            <c:numRef>
              <c:f>'KPI5'!$B$4:$B$9</c:f>
              <c:numCache>
                <c:formatCode>General</c:formatCode>
                <c:ptCount val="5"/>
                <c:pt idx="0">
                  <c:v>197500</c:v>
                </c:pt>
                <c:pt idx="1">
                  <c:v>141726</c:v>
                </c:pt>
                <c:pt idx="2">
                  <c:v>155630</c:v>
                </c:pt>
                <c:pt idx="3">
                  <c:v>126400</c:v>
                </c:pt>
                <c:pt idx="4">
                  <c:v>155630</c:v>
                </c:pt>
              </c:numCache>
            </c:numRef>
          </c:val>
          <c:extLst>
            <c:ext xmlns:c16="http://schemas.microsoft.com/office/drawing/2014/chart" uri="{C3380CC4-5D6E-409C-BE32-E72D297353CC}">
              <c16:uniqueId val="{00000000-75B0-4796-8D64-C02E60801C29}"/>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Dashboard.xlsx]KPI2!PivotTable2</c:name>
    <c:fmtId val="0"/>
  </c:pivotSource>
  <c:chart>
    <c:title>
      <c:tx>
        <c:rich>
          <a:bodyPr/>
          <a:lstStyle/>
          <a:p>
            <a:pPr>
              <a:defRPr/>
            </a:pPr>
            <a:r>
              <a:rPr lang="en-US"/>
              <a:t>Monthwise</a:t>
            </a:r>
            <a:r>
              <a:rPr lang="en-US" baseline="0"/>
              <a:t> Sales</a:t>
            </a:r>
            <a:endParaRPr lang="en-US"/>
          </a:p>
        </c:rich>
      </c:tx>
      <c:overlay val="0"/>
    </c:title>
    <c:autoTitleDeleted val="0"/>
    <c:pivotFmts>
      <c:pivotFmt>
        <c:idx val="0"/>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layout>
            <c:manualLayout>
              <c:x val="1.6666666666666666E-2"/>
              <c:y val="-1.8518518518518517E-2"/>
            </c:manualLayout>
          </c:layout>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777777777777523E-3"/>
              <c:y val="2.7777777777777776E-2"/>
            </c:manualLayout>
          </c:layout>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'KPI2'!$B$3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'KPI2'!$A$4:$A$10</c:f>
              <c:strCache>
                <c:ptCount val="6"/>
                <c:pt idx="0">
                  <c:v>Jan</c:v>
                </c:pt>
                <c:pt idx="1">
                  <c:v>Feb</c:v>
                </c:pt>
                <c:pt idx="2">
                  <c:v>Mar</c:v>
                </c:pt>
                <c:pt idx="3">
                  <c:v>Apr</c:v>
                </c:pt>
                <c:pt idx="4">
                  <c:v>Jun</c:v>
                </c:pt>
                <c:pt idx="5">
                  <c:v>Jul</c:v>
                </c:pt>
              </c:strCache>
            </c:strRef>
          </c:cat>
          <c:val>
            <c:numRef>
              <c:f>'KPI2'!$B$4:$B$10</c:f>
              <c:numCache>
                <c:formatCode>General</c:formatCode>
                <c:ptCount val="6"/>
                <c:pt idx="0">
                  <c:v>22800</c:v>
                </c:pt>
                <c:pt idx="1">
                  <c:v>42387.5</c:v>
                </c:pt>
                <c:pt idx="2">
                  <c:v>13937.5</c:v>
                </c:pt>
                <c:pt idx="3">
                  <c:v>13857</c:v>
                </c:pt>
                <c:pt idx="4">
                  <c:v>13560.25</c:v>
                </c:pt>
                <c:pt idx="5">
                  <c:v>14302.75</c:v>
                </c:pt>
              </c:numCache>
            </c:numRef>
          </c:val>
          <c:smooth val="0"/>
          <c:extLst>
            <c:ext xmlns:c16="http://schemas.microsoft.com/office/drawing/2014/chart" uri="{C3380CC4-5D6E-409C-BE32-E72D297353CC}">
              <c16:uniqueId val="{00000000-4E42-4A58-B1C5-20A5B33FEDC6}"/>
            </c:ext>
          </c:extLst>
        </c:ser>
        <c:dLbls>
          <c:showLegendKey val="0"/>
          <c:showVal val="1"/>
          <c:showCatName val="0"/>
          <c:showSerName val="0"/>
          <c:showPercent val="0"/>
          <c:showBubbleSize val="0"/>
        </c:dLbls>
        <c:marker val="1"/>
        <c:smooth val="0"/>
        <c:axId val="41893888"/>
        <c:axId val="41895424"/>
      </c:lineChart>
      <c:catAx>
        <c:axId val="41893888"/>
        <c:scaling>
          <c:orientation val="minMax"/>
        </c:scaling>
        <c:delete val="0"/>
        <c:axPos val="b"/>
        <c:numFmt formatCode="General" sourceLinked="0"/>
        <c:majorTickMark val="none"/>
        <c:minorTickMark val="none"/>
        <c:tickLblPos val="nextTo"/>
        <c:crossAx val="41895424"/>
        <c:crosses val="autoZero"/>
        <c:auto val="1"/>
        <c:lblAlgn val="ctr"/>
        <c:lblOffset val="100"/>
        <c:noMultiLvlLbl val="0"/>
      </c:catAx>
      <c:valAx>
        <c:axId val="41895424"/>
        <c:scaling>
          <c:orientation val="minMax"/>
        </c:scaling>
        <c:delete val="1"/>
        <c:axPos val="l"/>
        <c:majorGridlines/>
        <c:numFmt formatCode="General" sourceLinked="1"/>
        <c:majorTickMark val="none"/>
        <c:minorTickMark val="none"/>
        <c:tickLblPos val="nextTo"/>
        <c:crossAx val="41893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Dashboard.xlsx]KPI3!PivotTable3</c:name>
    <c:fmtId val="0"/>
  </c:pivotSource>
  <c:chart>
    <c:title>
      <c:tx>
        <c:rich>
          <a:bodyPr/>
          <a:lstStyle/>
          <a:p>
            <a:pPr>
              <a:defRPr/>
            </a:pPr>
            <a:r>
              <a:rPr lang="en-IN"/>
              <a:t>Productwise Sales and Profit</a:t>
            </a:r>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pivotFmt>
    </c:pivotFmts>
    <c:plotArea>
      <c:layout/>
      <c:pieChart>
        <c:varyColors val="1"/>
        <c:ser>
          <c:idx val="0"/>
          <c:order val="0"/>
          <c:tx>
            <c:strRef>
              <c:f>'KPI3'!$B$3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'KPI3'!$A$4:$A$9</c:f>
              <c:strCache>
                <c:ptCount val="5"/>
                <c:pt idx="0">
                  <c:v>Cello Pen</c:v>
                </c:pt>
                <c:pt idx="1">
                  <c:v>Dettol</c:v>
                </c:pt>
                <c:pt idx="2">
                  <c:v>Lux</c:v>
                </c:pt>
                <c:pt idx="3">
                  <c:v>Pepsodent</c:v>
                </c:pt>
                <c:pt idx="4">
                  <c:v>Print Paper</c:v>
                </c:pt>
              </c:strCache>
            </c:strRef>
          </c:cat>
          <c:val>
            <c:numRef>
              <c:f>'KPI3'!$B$4:$B$9</c:f>
              <c:numCache>
                <c:formatCode>General</c:formatCode>
                <c:ptCount val="5"/>
                <c:pt idx="0">
                  <c:v>202785</c:v>
                </c:pt>
                <c:pt idx="1">
                  <c:v>359315</c:v>
                </c:pt>
                <c:pt idx="2">
                  <c:v>111040</c:v>
                </c:pt>
                <c:pt idx="3">
                  <c:v>361080</c:v>
                </c:pt>
                <c:pt idx="4">
                  <c:v>911520</c:v>
                </c:pt>
              </c:numCache>
            </c:numRef>
          </c:val>
          <c:extLst>
            <c:ext xmlns:c16="http://schemas.microsoft.com/office/drawing/2014/chart" uri="{C3380CC4-5D6E-409C-BE32-E72D297353CC}">
              <c16:uniqueId val="{00000000-C5E0-4989-9447-1AA505D444B4}"/>
            </c:ext>
          </c:extLst>
        </c:ser>
        <c:dLbls>
          <c:showLegendKey val="0"/>
          <c:showVal val="0"/>
          <c:showCatName val="0"/>
          <c:showSerName val="0"/>
          <c:showPercent val="1"/>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Dashboard.xlsx]KPI4!PivotTable4</c:name>
    <c:fmtId val="0"/>
  </c:pivotSource>
  <c:chart>
    <c:title>
      <c:tx>
        <c:rich>
          <a:bodyPr/>
          <a:lstStyle/>
          <a:p>
            <a:pPr>
              <a:defRPr/>
            </a:pPr>
            <a:r>
              <a:rPr lang="en-US"/>
              <a:t>Top 10 Order</a:t>
            </a:r>
            <a:r>
              <a:rPr lang="en-US" baseline="0"/>
              <a:t>datewise Sales</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'KPI4'!$B$3</c:f>
              <c:strCache>
                <c:ptCount val="1"/>
                <c:pt idx="0">
                  <c:v>Total</c:v>
                </c:pt>
              </c:strCache>
            </c:strRef>
          </c:tx>
          <c:cat>
            <c:strRef>
              <c:f>'KPI4'!$A$4:$A$14</c:f>
              <c:strCache>
                <c:ptCount val="10"/>
                <c:pt idx="0">
                  <c:v>01-04-2022</c:v>
                </c:pt>
                <c:pt idx="1">
                  <c:v>04-04-2022</c:v>
                </c:pt>
                <c:pt idx="2">
                  <c:v>05-04-2022</c:v>
                </c:pt>
                <c:pt idx="3">
                  <c:v>08-04-2022</c:v>
                </c:pt>
                <c:pt idx="4">
                  <c:v>09-04-2022</c:v>
                </c:pt>
                <c:pt idx="5">
                  <c:v>10-04-2022</c:v>
                </c:pt>
                <c:pt idx="6">
                  <c:v>14-04-2022</c:v>
                </c:pt>
                <c:pt idx="7">
                  <c:v>19-04-2022</c:v>
                </c:pt>
                <c:pt idx="8">
                  <c:v>24-04-2022</c:v>
                </c:pt>
                <c:pt idx="9">
                  <c:v>29-04-2022</c:v>
                </c:pt>
              </c:strCache>
            </c:strRef>
          </c:cat>
          <c:val>
            <c:numRef>
              <c:f>'KPI4'!$B$4:$B$14</c:f>
              <c:numCache>
                <c:formatCode>General</c:formatCode>
                <c:ptCount val="10"/>
                <c:pt idx="0">
                  <c:v>110000</c:v>
                </c:pt>
                <c:pt idx="1">
                  <c:v>200000</c:v>
                </c:pt>
                <c:pt idx="2">
                  <c:v>78000</c:v>
                </c:pt>
                <c:pt idx="3">
                  <c:v>135000</c:v>
                </c:pt>
                <c:pt idx="4">
                  <c:v>128000</c:v>
                </c:pt>
                <c:pt idx="5">
                  <c:v>102000</c:v>
                </c:pt>
                <c:pt idx="6">
                  <c:v>124800</c:v>
                </c:pt>
                <c:pt idx="7">
                  <c:v>157600</c:v>
                </c:pt>
                <c:pt idx="8">
                  <c:v>157600</c:v>
                </c:pt>
                <c:pt idx="9">
                  <c:v>143520</c:v>
                </c:pt>
              </c:numCache>
            </c:numRef>
          </c:val>
          <c:extLst>
            <c:ext xmlns:c16="http://schemas.microsoft.com/office/drawing/2014/chart" uri="{C3380CC4-5D6E-409C-BE32-E72D297353CC}">
              <c16:uniqueId val="{00000000-22B7-4CFB-AC85-DF14F150FD11}"/>
            </c:ext>
          </c:extLst>
        </c:ser>
        <c:dLbls>
          <c:showLegendKey val="0"/>
          <c:showVal val="0"/>
          <c:showCatName val="0"/>
          <c:showSerName val="0"/>
          <c:showPercent val="0"/>
          <c:showBubbleSize val="0"/>
        </c:dLbls>
        <c:axId val="64086016"/>
        <c:axId val="64087552"/>
      </c:areaChart>
      <c:catAx>
        <c:axId val="64086016"/>
        <c:scaling>
          <c:orientation val="minMax"/>
        </c:scaling>
        <c:delete val="0"/>
        <c:axPos val="b"/>
        <c:numFmt formatCode="General" sourceLinked="0"/>
        <c:majorTickMark val="out"/>
        <c:minorTickMark val="none"/>
        <c:tickLblPos val="nextTo"/>
        <c:crossAx val="64087552"/>
        <c:crosses val="autoZero"/>
        <c:auto val="1"/>
        <c:lblAlgn val="ctr"/>
        <c:lblOffset val="100"/>
        <c:noMultiLvlLbl val="0"/>
      </c:catAx>
      <c:valAx>
        <c:axId val="64087552"/>
        <c:scaling>
          <c:orientation val="minMax"/>
        </c:scaling>
        <c:delete val="0"/>
        <c:axPos val="l"/>
        <c:majorGridlines/>
        <c:numFmt formatCode="General" sourceLinked="1"/>
        <c:majorTickMark val="out"/>
        <c:minorTickMark val="none"/>
        <c:tickLblPos val="nextTo"/>
        <c:crossAx val="640860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Dashboard.xlsx]KPI5!PivotTable5</c:name>
    <c:fmtId val="0"/>
  </c:pivotSource>
  <c:chart>
    <c:title>
      <c:tx>
        <c:rich>
          <a:bodyPr/>
          <a:lstStyle/>
          <a:p>
            <a:pPr>
              <a:defRPr/>
            </a:pPr>
            <a:r>
              <a:rPr lang="en-US"/>
              <a:t>Top 5</a:t>
            </a:r>
            <a:r>
              <a:rPr lang="en-US" baseline="0"/>
              <a:t> Territory</a:t>
            </a:r>
            <a:endParaRPr lang="en-US"/>
          </a:p>
        </c:rich>
      </c:tx>
      <c:overlay val="0"/>
    </c:title>
    <c:autoTitleDeleted val="0"/>
    <c:pivotFmts>
      <c:pivotFmt>
        <c:idx val="0"/>
        <c:marker>
          <c:symbol val="none"/>
        </c:marker>
        <c:dLbl>
          <c:idx val="0"/>
          <c:spPr/>
          <c:txPr>
            <a:bodyPr/>
            <a:lstStyle/>
            <a:p>
              <a:pPr>
                <a:defRPr>
                  <a:solidFill>
                    <a:schemeClr val="tx1"/>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'KPI5'!$B$3</c:f>
              <c:strCache>
                <c:ptCount val="1"/>
                <c:pt idx="0">
                  <c:v>Total</c:v>
                </c:pt>
              </c:strCache>
            </c:strRef>
          </c:tx>
          <c:dLbls>
            <c:spPr/>
            <c:txPr>
              <a:bodyPr/>
              <a:lstStyle/>
              <a:p>
                <a:pPr>
                  <a:defRPr>
                    <a:solidFill>
                      <a:schemeClr val="tx1"/>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'KPI5'!$A$4:$A$9</c:f>
              <c:strCache>
                <c:ptCount val="5"/>
                <c:pt idx="0">
                  <c:v>Bangalore</c:v>
                </c:pt>
                <c:pt idx="1">
                  <c:v>Bishnupur</c:v>
                </c:pt>
                <c:pt idx="2">
                  <c:v>Delhi</c:v>
                </c:pt>
                <c:pt idx="3">
                  <c:v>Imphal</c:v>
                </c:pt>
                <c:pt idx="4">
                  <c:v>Warangal</c:v>
                </c:pt>
              </c:strCache>
            </c:strRef>
          </c:cat>
          <c:val>
            <c:numRef>
              <c:f>'KPI5'!$B$4:$B$9</c:f>
              <c:numCache>
                <c:formatCode>General</c:formatCode>
                <c:ptCount val="5"/>
                <c:pt idx="0">
                  <c:v>197500</c:v>
                </c:pt>
                <c:pt idx="1">
                  <c:v>141726</c:v>
                </c:pt>
                <c:pt idx="2">
                  <c:v>155630</c:v>
                </c:pt>
                <c:pt idx="3">
                  <c:v>126400</c:v>
                </c:pt>
                <c:pt idx="4">
                  <c:v>155630</c:v>
                </c:pt>
              </c:numCache>
            </c:numRef>
          </c:val>
          <c:extLst>
            <c:ext xmlns:c16="http://schemas.microsoft.com/office/drawing/2014/chart" uri="{C3380CC4-5D6E-409C-BE32-E72D297353CC}">
              <c16:uniqueId val="{00000000-7AD8-44E5-B7F1-793E7AF59C78}"/>
            </c:ext>
          </c:extLst>
        </c:ser>
        <c:dLbls>
          <c:showLegendKey val="0"/>
          <c:showVal val="0"/>
          <c:showCatName val="0"/>
          <c:showSerName val="0"/>
          <c:showPercent val="1"/>
          <c:showBubbleSize val="0"/>
          <c:showLeaderLines val="1"/>
        </c:dLbls>
        <c:firstSliceAng val="0"/>
        <c:holeSize val="50"/>
      </c:doughnutChart>
    </c:plotArea>
    <c:legend>
      <c:legendPos val="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Dashboard.xlsx]KPI1!PivotTable1</c:name>
    <c:fmtId val="3"/>
  </c:pivotSource>
  <c:chart>
    <c:title>
      <c:tx>
        <c:rich>
          <a:bodyPr/>
          <a:lstStyle/>
          <a:p>
            <a:pPr>
              <a:defRPr/>
            </a:pPr>
            <a:r>
              <a:rPr lang="en-IN"/>
              <a:t>Regionwise Sales</a:t>
            </a:r>
          </a:p>
        </c:rich>
      </c:tx>
      <c:overlay val="0"/>
    </c:title>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'KPI1'!$B$4</c:f>
              <c:strCache>
                <c:ptCount val="1"/>
                <c:pt idx="0">
                  <c:v>Total</c:v>
                </c:pt>
              </c:strCache>
            </c:strRef>
          </c:tx>
          <c:invertIfNegative val="0"/>
          <c:dLbls>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'KPI1'!$A$5:$A$9</c:f>
              <c:strCache>
                <c:ptCount val="4"/>
                <c:pt idx="0">
                  <c:v>East</c:v>
                </c:pt>
                <c:pt idx="1">
                  <c:v>North</c:v>
                </c:pt>
                <c:pt idx="2">
                  <c:v>South</c:v>
                </c:pt>
                <c:pt idx="3">
                  <c:v>West</c:v>
                </c:pt>
              </c:strCache>
            </c:strRef>
          </c:cat>
          <c:val>
            <c:numRef>
              <c:f>'KPI1'!$B$5:$B$9</c:f>
              <c:numCache>
                <c:formatCode>General</c:formatCode>
                <c:ptCount val="4"/>
                <c:pt idx="0">
                  <c:v>565435</c:v>
                </c:pt>
                <c:pt idx="1">
                  <c:v>314730</c:v>
                </c:pt>
                <c:pt idx="2">
                  <c:v>616385</c:v>
                </c:pt>
                <c:pt idx="3">
                  <c:v>449190</c:v>
                </c:pt>
              </c:numCache>
            </c:numRef>
          </c:val>
          <c:extLst>
            <c:ext xmlns:c16="http://schemas.microsoft.com/office/drawing/2014/chart" uri="{C3380CC4-5D6E-409C-BE32-E72D297353CC}">
              <c16:uniqueId val="{00000000-8E05-464C-9818-01003ADE5C85}"/>
            </c:ext>
          </c:extLst>
        </c:ser>
        <c:dLbls>
          <c:showLegendKey val="0"/>
          <c:showVal val="0"/>
          <c:showCatName val="0"/>
          <c:showSerName val="0"/>
          <c:showPercent val="0"/>
          <c:showBubbleSize val="0"/>
        </c:dLbls>
        <c:gapWidth val="75"/>
        <c:overlap val="40"/>
        <c:axId val="202553600"/>
        <c:axId val="204627328"/>
      </c:barChart>
      <c:catAx>
        <c:axId val="202553600"/>
        <c:scaling>
          <c:orientation val="minMax"/>
        </c:scaling>
        <c:delete val="0"/>
        <c:axPos val="b"/>
        <c:numFmt formatCode="General" sourceLinked="0"/>
        <c:majorTickMark val="none"/>
        <c:minorTickMark val="none"/>
        <c:tickLblPos val="nextTo"/>
        <c:crossAx val="204627328"/>
        <c:crosses val="autoZero"/>
        <c:auto val="1"/>
        <c:lblAlgn val="ctr"/>
        <c:lblOffset val="100"/>
        <c:noMultiLvlLbl val="0"/>
      </c:catAx>
      <c:valAx>
        <c:axId val="204627328"/>
        <c:scaling>
          <c:orientation val="minMax"/>
        </c:scaling>
        <c:delete val="1"/>
        <c:axPos val="l"/>
        <c:numFmt formatCode="General" sourceLinked="1"/>
        <c:majorTickMark val="none"/>
        <c:minorTickMark val="none"/>
        <c:tickLblPos val="nextTo"/>
        <c:crossAx val="202553600"/>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Dashboard.xlsx]KPI2!PivotTable2</c:name>
    <c:fmtId val="2"/>
  </c:pivotSource>
  <c:chart>
    <c:title>
      <c:tx>
        <c:rich>
          <a:bodyPr/>
          <a:lstStyle/>
          <a:p>
            <a:pPr>
              <a:defRPr/>
            </a:pPr>
            <a:r>
              <a:rPr lang="en-US"/>
              <a:t>Monthwise</a:t>
            </a:r>
            <a:r>
              <a:rPr lang="en-US" baseline="0"/>
              <a:t> Sales</a:t>
            </a:r>
            <a:endParaRPr lang="en-US"/>
          </a:p>
        </c:rich>
      </c:tx>
      <c:overlay val="0"/>
    </c:title>
    <c:autoTitleDeleted val="0"/>
    <c:pivotFmts>
      <c:pivotFmt>
        <c:idx val="0"/>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layout>
            <c:manualLayout>
              <c:x val="1.6666666666666673E-2"/>
              <c:y val="-1.8518518518518524E-2"/>
            </c:manualLayout>
          </c:layout>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777777777777553E-3"/>
              <c:y val="2.7777777777777801E-2"/>
            </c:manualLayout>
          </c:layout>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553E-3"/>
              <c:y val="2.7777777777777801E-2"/>
            </c:manualLayout>
          </c:layout>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6666666666666673E-2"/>
              <c:y val="-1.8518518518518524E-2"/>
            </c:manualLayout>
          </c:layout>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7553E-3"/>
              <c:y val="2.7777777777777801E-2"/>
            </c:manualLayout>
          </c:layout>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6666666666666673E-2"/>
              <c:y val="-1.8518518518518524E-2"/>
            </c:manualLayout>
          </c:layout>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9.5945064091459115E-2"/>
              <c:y val="8.2304526748971193E-2"/>
            </c:manualLayout>
          </c:layout>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6094361175984754E-2"/>
              <c:y val="-7.1330589849108367E-2"/>
            </c:manualLayout>
          </c:layout>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1248731652102104"/>
              <c:y val="7.1330589849108367E-2"/>
            </c:manualLayout>
          </c:layout>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9.9253514577371499E-2"/>
              <c:y val="-6.584362139917696E-2"/>
            </c:manualLayout>
          </c:layout>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'KPI2'!$B$3</c:f>
              <c:strCache>
                <c:ptCount val="1"/>
                <c:pt idx="0">
                  <c:v>Total</c:v>
                </c:pt>
              </c:strCache>
            </c:strRef>
          </c:tx>
          <c:dLbls>
            <c:dLbl>
              <c:idx val="2"/>
              <c:layout>
                <c:manualLayout>
                  <c:x val="-9.5945064091459115E-2"/>
                  <c:y val="8.2304526748971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05-4ACC-BAA7-FB9CF5103087}"/>
                </c:ext>
              </c:extLst>
            </c:dLbl>
            <c:dLbl>
              <c:idx val="3"/>
              <c:layout>
                <c:manualLayout>
                  <c:x val="-7.6094361175984754E-2"/>
                  <c:y val="-7.13305898491083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05-4ACC-BAA7-FB9CF5103087}"/>
                </c:ext>
              </c:extLst>
            </c:dLbl>
            <c:dLbl>
              <c:idx val="4"/>
              <c:layout>
                <c:manualLayout>
                  <c:x val="-0.11248731652102104"/>
                  <c:y val="7.13305898491083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05-4ACC-BAA7-FB9CF5103087}"/>
                </c:ext>
              </c:extLst>
            </c:dLbl>
            <c:dLbl>
              <c:idx val="5"/>
              <c:layout>
                <c:manualLayout>
                  <c:x val="-9.9253514577371499E-2"/>
                  <c:y val="-6.5843621399176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05-4ACC-BAA7-FB9CF5103087}"/>
                </c:ext>
              </c:extLst>
            </c:dLbl>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'KPI2'!$A$4:$A$10</c:f>
              <c:strCache>
                <c:ptCount val="6"/>
                <c:pt idx="0">
                  <c:v>Jan</c:v>
                </c:pt>
                <c:pt idx="1">
                  <c:v>Feb</c:v>
                </c:pt>
                <c:pt idx="2">
                  <c:v>Mar</c:v>
                </c:pt>
                <c:pt idx="3">
                  <c:v>Apr</c:v>
                </c:pt>
                <c:pt idx="4">
                  <c:v>Jun</c:v>
                </c:pt>
                <c:pt idx="5">
                  <c:v>Jul</c:v>
                </c:pt>
              </c:strCache>
            </c:strRef>
          </c:cat>
          <c:val>
            <c:numRef>
              <c:f>'KPI2'!$B$4:$B$10</c:f>
              <c:numCache>
                <c:formatCode>General</c:formatCode>
                <c:ptCount val="6"/>
                <c:pt idx="0">
                  <c:v>22800</c:v>
                </c:pt>
                <c:pt idx="1">
                  <c:v>42387.5</c:v>
                </c:pt>
                <c:pt idx="2">
                  <c:v>13937.5</c:v>
                </c:pt>
                <c:pt idx="3">
                  <c:v>13857</c:v>
                </c:pt>
                <c:pt idx="4">
                  <c:v>13560.25</c:v>
                </c:pt>
                <c:pt idx="5">
                  <c:v>14302.75</c:v>
                </c:pt>
              </c:numCache>
            </c:numRef>
          </c:val>
          <c:smooth val="0"/>
          <c:extLst>
            <c:ext xmlns:c16="http://schemas.microsoft.com/office/drawing/2014/chart" uri="{C3380CC4-5D6E-409C-BE32-E72D297353CC}">
              <c16:uniqueId val="{00000004-1505-4ACC-BAA7-FB9CF5103087}"/>
            </c:ext>
          </c:extLst>
        </c:ser>
        <c:dLbls>
          <c:showLegendKey val="0"/>
          <c:showVal val="1"/>
          <c:showCatName val="0"/>
          <c:showSerName val="0"/>
          <c:showPercent val="0"/>
          <c:showBubbleSize val="0"/>
        </c:dLbls>
        <c:marker val="1"/>
        <c:smooth val="0"/>
        <c:axId val="85616128"/>
        <c:axId val="85622144"/>
      </c:lineChart>
      <c:catAx>
        <c:axId val="85616128"/>
        <c:scaling>
          <c:orientation val="minMax"/>
        </c:scaling>
        <c:delete val="0"/>
        <c:axPos val="b"/>
        <c:numFmt formatCode="General" sourceLinked="0"/>
        <c:majorTickMark val="none"/>
        <c:minorTickMark val="none"/>
        <c:tickLblPos val="nextTo"/>
        <c:crossAx val="85622144"/>
        <c:crosses val="autoZero"/>
        <c:auto val="1"/>
        <c:lblAlgn val="ctr"/>
        <c:lblOffset val="100"/>
        <c:noMultiLvlLbl val="0"/>
      </c:catAx>
      <c:valAx>
        <c:axId val="85622144"/>
        <c:scaling>
          <c:orientation val="minMax"/>
        </c:scaling>
        <c:delete val="1"/>
        <c:axPos val="l"/>
        <c:numFmt formatCode="General" sourceLinked="1"/>
        <c:majorTickMark val="none"/>
        <c:minorTickMark val="none"/>
        <c:tickLblPos val="nextTo"/>
        <c:crossAx val="85616128"/>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Dashboard.xlsx]KPI3!PivotTable3</c:name>
    <c:fmtId val="2"/>
  </c:pivotSource>
  <c:chart>
    <c:title>
      <c:tx>
        <c:rich>
          <a:bodyPr/>
          <a:lstStyle/>
          <a:p>
            <a:pPr>
              <a:defRPr/>
            </a:pPr>
            <a:r>
              <a:rPr lang="en-IN"/>
              <a:t>Productwise Sales and Profit</a:t>
            </a:r>
          </a:p>
        </c:rich>
      </c:tx>
      <c:overlay val="0"/>
    </c:title>
    <c:autoTitleDeleted val="0"/>
    <c:pivotFmts>
      <c:pivotFmt>
        <c:idx val="0"/>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marker>
          <c:symbol val="none"/>
        </c:marker>
        <c:dLbl>
          <c:idx val="0"/>
          <c:spPr/>
          <c:txPr>
            <a:bodyPr/>
            <a:lstStyle/>
            <a:p>
              <a:pPr>
                <a:defRPr b="1">
                  <a:solidFill>
                    <a:schemeClr val="tx1"/>
                  </a:solidFil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1249283494735572"/>
              <c:y val="0.18599559670425811"/>
            </c:manualLayout>
          </c:layout>
          <c:spPr/>
          <c:txPr>
            <a:bodyPr/>
            <a:lstStyle/>
            <a:p>
              <a:pPr>
                <a:defRPr b="1" baseline="0">
                  <a:solidFill>
                    <a:schemeClr val="tx1"/>
                  </a:solidFil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8.4027828764339826E-2"/>
              <c:y val="-5.5485984251968504E-2"/>
            </c:manualLayout>
          </c:layout>
          <c:spPr/>
          <c:txPr>
            <a:bodyPr/>
            <a:lstStyle/>
            <a:p>
              <a:pPr>
                <a:defRPr b="1">
                  <a:solidFill>
                    <a:schemeClr val="tx1"/>
                  </a:solidFil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2844638632449215"/>
              <c:y val="-0.15381333333333333"/>
            </c:manualLayout>
          </c:layout>
          <c:spPr/>
          <c:txPr>
            <a:bodyPr/>
            <a:lstStyle/>
            <a:p>
              <a:pPr>
                <a:defRPr b="1">
                  <a:solidFill>
                    <a:schemeClr val="tx1"/>
                  </a:solidFil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0812967676676037"/>
              <c:y val="4.5068766404199476E-2"/>
            </c:manualLayout>
          </c:layout>
          <c:spPr/>
          <c:txPr>
            <a:bodyPr/>
            <a:lstStyle/>
            <a:p>
              <a:pPr>
                <a:defRPr b="1">
                  <a:solidFill>
                    <a:schemeClr val="tx1"/>
                  </a:solidFil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'KPI3'!$B$3</c:f>
              <c:strCache>
                <c:ptCount val="1"/>
                <c:pt idx="0">
                  <c:v>Total</c:v>
                </c:pt>
              </c:strCache>
            </c:strRef>
          </c:tx>
          <c:dLbls>
            <c:dLbl>
              <c:idx val="0"/>
              <c:layout>
                <c:manualLayout>
                  <c:x val="-0.11249283494735572"/>
                  <c:y val="0.18599559670425811"/>
                </c:manualLayout>
              </c:layout>
              <c:spPr/>
              <c:txPr>
                <a:bodyPr/>
                <a:lstStyle/>
                <a:p>
                  <a:pPr>
                    <a:defRPr b="1" baseline="0">
                      <a:solidFill>
                        <a:schemeClr val="tx1"/>
                      </a:solidFill>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137-4B6E-85EA-B9843DC34C5B}"/>
                </c:ext>
              </c:extLst>
            </c:dLbl>
            <c:dLbl>
              <c:idx val="1"/>
              <c:layout>
                <c:manualLayout>
                  <c:x val="-0.10812967676676037"/>
                  <c:y val="4.50687664041994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37-4B6E-85EA-B9843DC34C5B}"/>
                </c:ext>
              </c:extLst>
            </c:dLbl>
            <c:dLbl>
              <c:idx val="2"/>
              <c:layout>
                <c:manualLayout>
                  <c:x val="-8.4027828764339826E-2"/>
                  <c:y val="-5.54859842519685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137-4B6E-85EA-B9843DC34C5B}"/>
                </c:ext>
              </c:extLst>
            </c:dLbl>
            <c:dLbl>
              <c:idx val="3"/>
              <c:layout>
                <c:manualLayout>
                  <c:x val="-0.12844638632449215"/>
                  <c:y val="-0.153813333333333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37-4B6E-85EA-B9843DC34C5B}"/>
                </c:ext>
              </c:extLst>
            </c:dLbl>
            <c:spPr/>
            <c:txPr>
              <a:bodyPr/>
              <a:lstStyle/>
              <a:p>
                <a:pPr>
                  <a:defRPr b="1">
                    <a:solidFill>
                      <a:schemeClr val="tx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'KPI3'!$A$4:$A$9</c:f>
              <c:strCache>
                <c:ptCount val="5"/>
                <c:pt idx="0">
                  <c:v>Cello Pen</c:v>
                </c:pt>
                <c:pt idx="1">
                  <c:v>Dettol</c:v>
                </c:pt>
                <c:pt idx="2">
                  <c:v>Lux</c:v>
                </c:pt>
                <c:pt idx="3">
                  <c:v>Pepsodent</c:v>
                </c:pt>
                <c:pt idx="4">
                  <c:v>Print Paper</c:v>
                </c:pt>
              </c:strCache>
            </c:strRef>
          </c:cat>
          <c:val>
            <c:numRef>
              <c:f>'KPI3'!$B$4:$B$9</c:f>
              <c:numCache>
                <c:formatCode>General</c:formatCode>
                <c:ptCount val="5"/>
                <c:pt idx="0">
                  <c:v>202785</c:v>
                </c:pt>
                <c:pt idx="1">
                  <c:v>359315</c:v>
                </c:pt>
                <c:pt idx="2">
                  <c:v>111040</c:v>
                </c:pt>
                <c:pt idx="3">
                  <c:v>361080</c:v>
                </c:pt>
                <c:pt idx="4">
                  <c:v>911520</c:v>
                </c:pt>
              </c:numCache>
            </c:numRef>
          </c:val>
          <c:extLst>
            <c:ext xmlns:c16="http://schemas.microsoft.com/office/drawing/2014/chart" uri="{C3380CC4-5D6E-409C-BE32-E72D297353CC}">
              <c16:uniqueId val="{00000004-0137-4B6E-85EA-B9843DC34C5B}"/>
            </c:ext>
          </c:extLst>
        </c:ser>
        <c:dLbls>
          <c:showLegendKey val="0"/>
          <c:showVal val="0"/>
          <c:showCatName val="1"/>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Catego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[BigBasket Sales Dashboard.xlsx]KPI4!PivotTable4</c:name>
    <c:fmtId val="2"/>
  </c:pivotSource>
  <c:chart>
    <c:title>
      <c:tx>
        <c:rich>
          <a:bodyPr/>
          <a:lstStyle/>
          <a:p>
            <a:pPr>
              <a:defRPr/>
            </a:pPr>
            <a:r>
              <a:rPr lang="en-US"/>
              <a:t>Top 10 Order</a:t>
            </a:r>
            <a:r>
              <a:rPr lang="en-US" baseline="0"/>
              <a:t>datewise Sales</a:t>
            </a:r>
            <a:endParaRPr lang="en-US"/>
          </a:p>
        </c:rich>
      </c:tx>
      <c:overlay val="0"/>
    </c:title>
    <c:autoTitleDeleted val="0"/>
    <c:pivotFmts>
      <c:pivotFmt>
        <c:idx val="0"/>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'KPI4'!$B$3</c:f>
              <c:strCache>
                <c:ptCount val="1"/>
                <c:pt idx="0">
                  <c:v>Total</c:v>
                </c:pt>
              </c:strCache>
            </c:strRef>
          </c:tx>
          <c:cat>
            <c:strRef>
              <c:f>'KPI4'!$A$4:$A$14</c:f>
              <c:strCache>
                <c:ptCount val="10"/>
                <c:pt idx="0">
                  <c:v>01-04-2022</c:v>
                </c:pt>
                <c:pt idx="1">
                  <c:v>04-04-2022</c:v>
                </c:pt>
                <c:pt idx="2">
                  <c:v>05-04-2022</c:v>
                </c:pt>
                <c:pt idx="3">
                  <c:v>08-04-2022</c:v>
                </c:pt>
                <c:pt idx="4">
                  <c:v>09-04-2022</c:v>
                </c:pt>
                <c:pt idx="5">
                  <c:v>10-04-2022</c:v>
                </c:pt>
                <c:pt idx="6">
                  <c:v>14-04-2022</c:v>
                </c:pt>
                <c:pt idx="7">
                  <c:v>19-04-2022</c:v>
                </c:pt>
                <c:pt idx="8">
                  <c:v>24-04-2022</c:v>
                </c:pt>
                <c:pt idx="9">
                  <c:v>29-04-2022</c:v>
                </c:pt>
              </c:strCache>
            </c:strRef>
          </c:cat>
          <c:val>
            <c:numRef>
              <c:f>'KPI4'!$B$4:$B$14</c:f>
              <c:numCache>
                <c:formatCode>General</c:formatCode>
                <c:ptCount val="10"/>
                <c:pt idx="0">
                  <c:v>110000</c:v>
                </c:pt>
                <c:pt idx="1">
                  <c:v>200000</c:v>
                </c:pt>
                <c:pt idx="2">
                  <c:v>78000</c:v>
                </c:pt>
                <c:pt idx="3">
                  <c:v>135000</c:v>
                </c:pt>
                <c:pt idx="4">
                  <c:v>128000</c:v>
                </c:pt>
                <c:pt idx="5">
                  <c:v>102000</c:v>
                </c:pt>
                <c:pt idx="6">
                  <c:v>124800</c:v>
                </c:pt>
                <c:pt idx="7">
                  <c:v>157600</c:v>
                </c:pt>
                <c:pt idx="8">
                  <c:v>157600</c:v>
                </c:pt>
                <c:pt idx="9">
                  <c:v>143520</c:v>
                </c:pt>
              </c:numCache>
            </c:numRef>
          </c:val>
          <c:extLst>
            <c:ext xmlns:c16="http://schemas.microsoft.com/office/drawing/2014/chart" uri="{C3380CC4-5D6E-409C-BE32-E72D297353CC}">
              <c16:uniqueId val="{00000000-AAAB-407F-9533-208B5ADF6B45}"/>
            </c:ext>
          </c:extLst>
        </c:ser>
        <c:dLbls>
          <c:showLegendKey val="0"/>
          <c:showVal val="0"/>
          <c:showCatName val="0"/>
          <c:showSerName val="0"/>
          <c:showPercent val="0"/>
          <c:showBubbleSize val="0"/>
        </c:dLbls>
        <c:axId val="202693632"/>
        <c:axId val="204730752"/>
      </c:areaChart>
      <c:catAx>
        <c:axId val="202693632"/>
        <c:scaling>
          <c:orientation val="minMax"/>
        </c:scaling>
        <c:delete val="0"/>
        <c:axPos val="b"/>
        <c:numFmt formatCode="General" sourceLinked="0"/>
        <c:majorTickMark val="out"/>
        <c:minorTickMark val="none"/>
        <c:tickLblPos val="nextTo"/>
        <c:crossAx val="204730752"/>
        <c:crosses val="autoZero"/>
        <c:auto val="1"/>
        <c:lblAlgn val="ctr"/>
        <c:lblOffset val="100"/>
        <c:noMultiLvlLbl val="0"/>
      </c:catAx>
      <c:valAx>
        <c:axId val="204730752"/>
        <c:scaling>
          <c:orientation val="minMax"/>
        </c:scaling>
        <c:delete val="1"/>
        <c:axPos val="l"/>
        <c:numFmt formatCode="General" sourceLinked="1"/>
        <c:majorTickMark val="out"/>
        <c:minorTickMark val="none"/>
        <c:tickLblPos val="nextTo"/>
        <c:crossAx val="202693632"/>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hyperlink" Target="#DataSet!A1"/><Relationship Id="rId13" Type="http://schemas.openxmlformats.org/officeDocument/2006/relationships/hyperlink" Target="#'KPI5'!A1"/><Relationship Id="rId3" Type="http://schemas.openxmlformats.org/officeDocument/2006/relationships/chart" Target="../charts/chart8.xml"/><Relationship Id="rId7" Type="http://schemas.openxmlformats.org/officeDocument/2006/relationships/image" Target="../media/image1.jpeg"/><Relationship Id="rId12" Type="http://schemas.openxmlformats.org/officeDocument/2006/relationships/hyperlink" Target="#'KPI4'!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https://www.bigbasket.com/" TargetMode="External"/><Relationship Id="rId11" Type="http://schemas.openxmlformats.org/officeDocument/2006/relationships/hyperlink" Target="#'KPI3'!A1"/><Relationship Id="rId5" Type="http://schemas.openxmlformats.org/officeDocument/2006/relationships/chart" Target="../charts/chart10.xml"/><Relationship Id="rId10" Type="http://schemas.openxmlformats.org/officeDocument/2006/relationships/hyperlink" Target="#'KPI2'!A1"/><Relationship Id="rId4" Type="http://schemas.openxmlformats.org/officeDocument/2006/relationships/chart" Target="../charts/chart9.xml"/><Relationship Id="rId9" Type="http://schemas.openxmlformats.org/officeDocument/2006/relationships/hyperlink" Target="#'KPI1'!A1"/><Relationship Id="rId1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14</xdr:col>
      <xdr:colOff>95250</xdr:colOff>
      <xdr:row>5</xdr:row>
      <xdr:rowOff>85725</xdr:rowOff>
    </xdr:from>
    <xdr:to>
      <xdr:col>16</xdr:col>
      <xdr:colOff>161925</xdr:colOff>
      <xdr:row>9</xdr:row>
      <xdr:rowOff>38100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11334750" y="895350"/>
          <a:ext cx="1285875" cy="600075"/>
        </a:xfrm>
        <a:prstGeom prst="rightArrow">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IN" sz="1400" b="1">
              <a:solidFill>
                <a:schemeClr val="tx1"/>
              </a:solidFill>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5</xdr:row>
      <xdr:rowOff>161925</xdr:rowOff>
    </xdr:from>
    <xdr:to>
      <xdr:col>10</xdr:col>
      <xdr:colOff>590550</xdr:colOff>
      <xdr:row>20</xdr:row>
      <xdr:rowOff>47625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14</xdr:col>
      <xdr:colOff>66675</xdr:colOff>
      <xdr:row>9</xdr:row>
      <xdr:rowOff>28575</xdr:rowOff>
    </xdr:to>
    <xdr:sp macro="" textlink="">
      <xdr:nvSpPr>
        <xdr:cNvPr id="4" name="Right Arrow 3">
          <a:hlinkClick xmlns:r="http://schemas.openxmlformats.org/officeDocument/2006/relationships" r:id="rId2"/>
          <a:extLst>
            <a:ext uri="{FF2B5EF4-FFF2-40B4-BE49-F238E27FC236}">
              <a16:creationId xmlns:a16="http://schemas.microsoft.com/office/drawing/2014/main" id="{00000000-0008-0000-0100-000004000000}"/>
            </a:ext>
          </a:extLst>
        </xdr:cNvPr>
        <xdr:cNvSpPr/>
      </xdr:nvSpPr>
      <xdr:spPr>
        <a:xfrm>
          <a:off x="8172450" y="1143000"/>
          <a:ext cx="1285875" cy="600075"/>
        </a:xfrm>
        <a:prstGeom prst="rightArrow">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IN" sz="1400" b="1">
              <a:solidFill>
                <a:schemeClr val="tx1"/>
              </a:solidFill>
            </a:rPr>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285750</xdr:colOff>
      <xdr:row>5</xdr:row>
      <xdr:rowOff>161925</xdr:rowOff>
    </xdr:from>
    <xdr:to>
      <xdr:col>10</xdr:col>
      <xdr:colOff>590550</xdr:colOff>
      <xdr:row>20</xdr:row>
      <xdr:rowOff>47625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7</xdr:row>
      <xdr:rowOff>0</xdr:rowOff>
    </xdr:from>
    <xdr:to>
      <xdr:col>14</xdr:col>
      <xdr:colOff>66675</xdr:colOff>
      <xdr:row>10</xdr:row>
      <xdr:rowOff>28575</xdr:rowOff>
    </xdr:to>
    <xdr:sp macro="" textlink="">
      <xdr:nvSpPr>
        <xdr:cNvPr id="3" name="Right Arrow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8172450" y="1333500"/>
          <a:ext cx="1285875" cy="600075"/>
        </a:xfrm>
        <a:prstGeom prst="rightArrow">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IN" sz="1400" b="1">
              <a:solidFill>
                <a:schemeClr val="tx1"/>
              </a:solidFill>
            </a:rPr>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5</xdr:row>
      <xdr:rowOff>161925</xdr:rowOff>
    </xdr:from>
    <xdr:to>
      <xdr:col>10</xdr:col>
      <xdr:colOff>361950</xdr:colOff>
      <xdr:row>20</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7</xdr:row>
      <xdr:rowOff>0</xdr:rowOff>
    </xdr:from>
    <xdr:to>
      <xdr:col>14</xdr:col>
      <xdr:colOff>66675</xdr:colOff>
      <xdr:row>10</xdr:row>
      <xdr:rowOff>28575</xdr:rowOff>
    </xdr:to>
    <xdr:sp macro="" textlink="">
      <xdr:nvSpPr>
        <xdr:cNvPr id="3" name="Right Arrow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8401050" y="1333500"/>
          <a:ext cx="1285875" cy="600075"/>
        </a:xfrm>
        <a:prstGeom prst="rightArrow">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IN" sz="1400" b="1">
              <a:solidFill>
                <a:schemeClr val="tx1"/>
              </a:solidFill>
            </a:rPr>
            <a:t>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285750</xdr:colOff>
      <xdr:row>5</xdr:row>
      <xdr:rowOff>161925</xdr:rowOff>
    </xdr:from>
    <xdr:to>
      <xdr:col>10</xdr:col>
      <xdr:colOff>590550</xdr:colOff>
      <xdr:row>20</xdr:row>
      <xdr:rowOff>47625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7</xdr:row>
      <xdr:rowOff>0</xdr:rowOff>
    </xdr:from>
    <xdr:to>
      <xdr:col>14</xdr:col>
      <xdr:colOff>66675</xdr:colOff>
      <xdr:row>10</xdr:row>
      <xdr:rowOff>28575</xdr:rowOff>
    </xdr:to>
    <xdr:sp macro="" textlink="">
      <xdr:nvSpPr>
        <xdr:cNvPr id="3" name="Right Arrow 2">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8172450" y="1333500"/>
          <a:ext cx="1285875" cy="600075"/>
        </a:xfrm>
        <a:prstGeom prst="rightArrow">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IN" sz="1400" b="1">
              <a:solidFill>
                <a:schemeClr val="tx1"/>
              </a:solidFill>
            </a:rPr>
            <a:t>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266700</xdr:colOff>
      <xdr:row>2</xdr:row>
      <xdr:rowOff>123825</xdr:rowOff>
    </xdr:from>
    <xdr:to>
      <xdr:col>10</xdr:col>
      <xdr:colOff>571500</xdr:colOff>
      <xdr:row>17</xdr:row>
      <xdr:rowOff>9525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7</xdr:row>
      <xdr:rowOff>0</xdr:rowOff>
    </xdr:from>
    <xdr:to>
      <xdr:col>14</xdr:col>
      <xdr:colOff>66675</xdr:colOff>
      <xdr:row>10</xdr:row>
      <xdr:rowOff>28575</xdr:rowOff>
    </xdr:to>
    <xdr:sp macro="" textlink="">
      <xdr:nvSpPr>
        <xdr:cNvPr id="3" name="Right Arrow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7886700" y="1333500"/>
          <a:ext cx="1285875" cy="600075"/>
        </a:xfrm>
        <a:prstGeom prst="rightArrow">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IN" sz="1400" b="1">
              <a:solidFill>
                <a:schemeClr val="tx1"/>
              </a:solidFill>
            </a:rPr>
            <a:t>Dashboard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231322</xdr:colOff>
      <xdr:row>17</xdr:row>
      <xdr:rowOff>163286</xdr:rowOff>
    </xdr:from>
    <xdr:to>
      <xdr:col>10</xdr:col>
      <xdr:colOff>133351</xdr:colOff>
      <xdr:row>32</xdr:row>
      <xdr:rowOff>28575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361950</xdr:colOff>
      <xdr:row>2</xdr:row>
      <xdr:rowOff>95250</xdr:rowOff>
    </xdr:from>
    <xdr:to>
      <xdr:col>23</xdr:col>
      <xdr:colOff>526676</xdr:colOff>
      <xdr:row>17</xdr:row>
      <xdr:rowOff>108857</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217715</xdr:colOff>
      <xdr:row>17</xdr:row>
      <xdr:rowOff>108857</xdr:rowOff>
    </xdr:from>
    <xdr:to>
      <xdr:col>17</xdr:col>
      <xdr:colOff>285750</xdr:colOff>
      <xdr:row>32</xdr:row>
      <xdr:rowOff>76201</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217716</xdr:colOff>
      <xdr:row>2</xdr:row>
      <xdr:rowOff>108857</xdr:rowOff>
    </xdr:from>
    <xdr:to>
      <xdr:col>10</xdr:col>
      <xdr:colOff>152402</xdr:colOff>
      <xdr:row>17</xdr:row>
      <xdr:rowOff>136072</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352424</xdr:colOff>
      <xdr:row>17</xdr:row>
      <xdr:rowOff>163286</xdr:rowOff>
    </xdr:from>
    <xdr:to>
      <xdr:col>23</xdr:col>
      <xdr:colOff>526675</xdr:colOff>
      <xdr:row>32</xdr:row>
      <xdr:rowOff>76200</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239327</xdr:colOff>
      <xdr:row>2</xdr:row>
      <xdr:rowOff>108857</xdr:rowOff>
    </xdr:from>
    <xdr:to>
      <xdr:col>14</xdr:col>
      <xdr:colOff>435429</xdr:colOff>
      <xdr:row>6</xdr:row>
      <xdr:rowOff>136072</xdr:rowOff>
    </xdr:to>
    <xdr:pic>
      <xdr:nvPicPr>
        <xdr:cNvPr id="7" name="Picture 6" descr="BigBasket logo.jpg">
          <a:hlinkClick xmlns:r="http://schemas.openxmlformats.org/officeDocument/2006/relationships" r:id="rId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7"/>
        <a:stretch>
          <a:fillRect/>
        </a:stretch>
      </xdr:blipFill>
      <xdr:spPr>
        <a:xfrm>
          <a:off x="6566648" y="789214"/>
          <a:ext cx="2645388" cy="789215"/>
        </a:xfrm>
        <a:prstGeom prst="rect">
          <a:avLst/>
        </a:prstGeom>
      </xdr:spPr>
    </xdr:pic>
    <xdr:clientData/>
  </xdr:twoCellAnchor>
  <xdr:twoCellAnchor>
    <xdr:from>
      <xdr:col>6</xdr:col>
      <xdr:colOff>68035</xdr:colOff>
      <xdr:row>0</xdr:row>
      <xdr:rowOff>67235</xdr:rowOff>
    </xdr:from>
    <xdr:to>
      <xdr:col>23</xdr:col>
      <xdr:colOff>585107</xdr:colOff>
      <xdr:row>2</xdr:row>
      <xdr:rowOff>54429</xdr:rowOff>
    </xdr:to>
    <xdr:sp macro="" textlink="">
      <xdr:nvSpPr>
        <xdr:cNvPr id="8" name="Rounded Rectangle 7">
          <a:extLst>
            <a:ext uri="{FF2B5EF4-FFF2-40B4-BE49-F238E27FC236}">
              <a16:creationId xmlns:a16="http://schemas.microsoft.com/office/drawing/2014/main" id="{00000000-0008-0000-0600-000008000000}"/>
            </a:ext>
          </a:extLst>
        </xdr:cNvPr>
        <xdr:cNvSpPr/>
      </xdr:nvSpPr>
      <xdr:spPr>
        <a:xfrm>
          <a:off x="3946071" y="67235"/>
          <a:ext cx="10926536" cy="667551"/>
        </a:xfrm>
        <a:prstGeom prst="roundRect">
          <a:avLst/>
        </a:prstGeom>
      </xdr:spPr>
      <xdr:style>
        <a:lnRef idx="0">
          <a:schemeClr val="dk1"/>
        </a:lnRef>
        <a:fillRef idx="3">
          <a:schemeClr val="dk1"/>
        </a:fillRef>
        <a:effectRef idx="3">
          <a:schemeClr val="dk1"/>
        </a:effectRef>
        <a:fontRef idx="minor">
          <a:schemeClr val="lt1"/>
        </a:fontRef>
      </xdr:style>
      <xdr:txBody>
        <a:bodyPr rtlCol="0" anchor="ctr"/>
        <a:lstStyle/>
        <a:p>
          <a:pPr algn="ctr"/>
          <a:r>
            <a:rPr lang="en-IN" sz="2800" b="1">
              <a:ln>
                <a:solidFill>
                  <a:schemeClr val="bg1"/>
                </a:solidFill>
              </a:ln>
              <a:solidFill>
                <a:srgbClr val="FF0000"/>
              </a:solidFill>
            </a:rPr>
            <a:t>Big</a:t>
          </a:r>
          <a:r>
            <a:rPr lang="en-IN" sz="2800" b="1">
              <a:ln>
                <a:solidFill>
                  <a:schemeClr val="bg1"/>
                </a:solidFill>
              </a:ln>
              <a:solidFill>
                <a:srgbClr val="50E41C"/>
              </a:solidFill>
            </a:rPr>
            <a:t> Basket Dashboard</a:t>
          </a:r>
        </a:p>
      </xdr:txBody>
    </xdr:sp>
    <xdr:clientData/>
  </xdr:twoCellAnchor>
  <xdr:twoCellAnchor>
    <xdr:from>
      <xdr:col>0</xdr:col>
      <xdr:colOff>156882</xdr:colOff>
      <xdr:row>6</xdr:row>
      <xdr:rowOff>67234</xdr:rowOff>
    </xdr:from>
    <xdr:to>
      <xdr:col>3</xdr:col>
      <xdr:colOff>78440</xdr:colOff>
      <xdr:row>32</xdr:row>
      <xdr:rowOff>22412</xdr:rowOff>
    </xdr:to>
    <xdr:sp macro="" textlink="">
      <xdr:nvSpPr>
        <xdr:cNvPr id="9" name="Rounded Rectangle 8">
          <a:extLst>
            <a:ext uri="{FF2B5EF4-FFF2-40B4-BE49-F238E27FC236}">
              <a16:creationId xmlns:a16="http://schemas.microsoft.com/office/drawing/2014/main" id="{00000000-0008-0000-0600-000009000000}"/>
            </a:ext>
          </a:extLst>
        </xdr:cNvPr>
        <xdr:cNvSpPr/>
      </xdr:nvSpPr>
      <xdr:spPr>
        <a:xfrm>
          <a:off x="156882" y="1210234"/>
          <a:ext cx="1736911" cy="4908178"/>
        </a:xfrm>
        <a:prstGeom prst="roundRect">
          <a:avLst/>
        </a:prstGeom>
      </xdr:spPr>
      <xdr:style>
        <a:lnRef idx="0">
          <a:schemeClr val="dk1"/>
        </a:lnRef>
        <a:fillRef idx="3">
          <a:schemeClr val="dk1"/>
        </a:fillRef>
        <a:effectRef idx="3">
          <a:schemeClr val="dk1"/>
        </a:effectRef>
        <a:fontRef idx="minor">
          <a:schemeClr val="lt1"/>
        </a:fontRef>
      </xdr:style>
      <xdr:txBody>
        <a:bodyPr rtlCol="0" anchor="ctr"/>
        <a:lstStyle/>
        <a:p>
          <a:pPr algn="ctr"/>
          <a:endParaRPr lang="en-IN" sz="1100"/>
        </a:p>
      </xdr:txBody>
    </xdr:sp>
    <xdr:clientData/>
  </xdr:twoCellAnchor>
  <xdr:twoCellAnchor>
    <xdr:from>
      <xdr:col>0</xdr:col>
      <xdr:colOff>526676</xdr:colOff>
      <xdr:row>7</xdr:row>
      <xdr:rowOff>123265</xdr:rowOff>
    </xdr:from>
    <xdr:to>
      <xdr:col>2</xdr:col>
      <xdr:colOff>324971</xdr:colOff>
      <xdr:row>11</xdr:row>
      <xdr:rowOff>11206</xdr:rowOff>
    </xdr:to>
    <xdr:sp macro="" textlink="">
      <xdr:nvSpPr>
        <xdr:cNvPr id="10" name="Oval 9">
          <a:hlinkClick xmlns:r="http://schemas.openxmlformats.org/officeDocument/2006/relationships" r:id="rId8"/>
          <a:extLst>
            <a:ext uri="{FF2B5EF4-FFF2-40B4-BE49-F238E27FC236}">
              <a16:creationId xmlns:a16="http://schemas.microsoft.com/office/drawing/2014/main" id="{00000000-0008-0000-0600-00000A000000}"/>
            </a:ext>
          </a:extLst>
        </xdr:cNvPr>
        <xdr:cNvSpPr/>
      </xdr:nvSpPr>
      <xdr:spPr>
        <a:xfrm>
          <a:off x="526676" y="1456765"/>
          <a:ext cx="1008530"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IN" sz="2000" b="1">
              <a:solidFill>
                <a:schemeClr val="tx1"/>
              </a:solidFill>
            </a:rPr>
            <a:t>Data</a:t>
          </a:r>
        </a:p>
      </xdr:txBody>
    </xdr:sp>
    <xdr:clientData/>
  </xdr:twoCellAnchor>
  <xdr:twoCellAnchor>
    <xdr:from>
      <xdr:col>0</xdr:col>
      <xdr:colOff>544606</xdr:colOff>
      <xdr:row>11</xdr:row>
      <xdr:rowOff>186018</xdr:rowOff>
    </xdr:from>
    <xdr:to>
      <xdr:col>2</xdr:col>
      <xdr:colOff>342901</xdr:colOff>
      <xdr:row>15</xdr:row>
      <xdr:rowOff>73959</xdr:rowOff>
    </xdr:to>
    <xdr:sp macro="" textlink="">
      <xdr:nvSpPr>
        <xdr:cNvPr id="11" name="Oval 10">
          <a:hlinkClick xmlns:r="http://schemas.openxmlformats.org/officeDocument/2006/relationships" r:id="rId9"/>
          <a:extLst>
            <a:ext uri="{FF2B5EF4-FFF2-40B4-BE49-F238E27FC236}">
              <a16:creationId xmlns:a16="http://schemas.microsoft.com/office/drawing/2014/main" id="{00000000-0008-0000-0600-00000B000000}"/>
            </a:ext>
          </a:extLst>
        </xdr:cNvPr>
        <xdr:cNvSpPr/>
      </xdr:nvSpPr>
      <xdr:spPr>
        <a:xfrm>
          <a:off x="544606" y="2281518"/>
          <a:ext cx="1008530"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KPI1</a:t>
          </a:r>
        </a:p>
      </xdr:txBody>
    </xdr:sp>
    <xdr:clientData/>
  </xdr:twoCellAnchor>
  <xdr:twoCellAnchor>
    <xdr:from>
      <xdr:col>0</xdr:col>
      <xdr:colOff>540123</xdr:colOff>
      <xdr:row>16</xdr:row>
      <xdr:rowOff>24654</xdr:rowOff>
    </xdr:from>
    <xdr:to>
      <xdr:col>2</xdr:col>
      <xdr:colOff>338418</xdr:colOff>
      <xdr:row>19</xdr:row>
      <xdr:rowOff>103095</xdr:rowOff>
    </xdr:to>
    <xdr:sp macro="" textlink="">
      <xdr:nvSpPr>
        <xdr:cNvPr id="12" name="Oval 11">
          <a:hlinkClick xmlns:r="http://schemas.openxmlformats.org/officeDocument/2006/relationships" r:id="rId10"/>
          <a:extLst>
            <a:ext uri="{FF2B5EF4-FFF2-40B4-BE49-F238E27FC236}">
              <a16:creationId xmlns:a16="http://schemas.microsoft.com/office/drawing/2014/main" id="{00000000-0008-0000-0600-00000C000000}"/>
            </a:ext>
          </a:extLst>
        </xdr:cNvPr>
        <xdr:cNvSpPr/>
      </xdr:nvSpPr>
      <xdr:spPr>
        <a:xfrm>
          <a:off x="540123" y="3072654"/>
          <a:ext cx="1008530"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KPI2</a:t>
          </a:r>
        </a:p>
      </xdr:txBody>
    </xdr:sp>
    <xdr:clientData/>
  </xdr:twoCellAnchor>
  <xdr:twoCellAnchor>
    <xdr:from>
      <xdr:col>0</xdr:col>
      <xdr:colOff>524435</xdr:colOff>
      <xdr:row>20</xdr:row>
      <xdr:rowOff>31378</xdr:rowOff>
    </xdr:from>
    <xdr:to>
      <xdr:col>2</xdr:col>
      <xdr:colOff>322730</xdr:colOff>
      <xdr:row>23</xdr:row>
      <xdr:rowOff>109819</xdr:rowOff>
    </xdr:to>
    <xdr:sp macro="" textlink="">
      <xdr:nvSpPr>
        <xdr:cNvPr id="13" name="Oval 12">
          <a:hlinkClick xmlns:r="http://schemas.openxmlformats.org/officeDocument/2006/relationships" r:id="rId11"/>
          <a:extLst>
            <a:ext uri="{FF2B5EF4-FFF2-40B4-BE49-F238E27FC236}">
              <a16:creationId xmlns:a16="http://schemas.microsoft.com/office/drawing/2014/main" id="{00000000-0008-0000-0600-00000D000000}"/>
            </a:ext>
          </a:extLst>
        </xdr:cNvPr>
        <xdr:cNvSpPr/>
      </xdr:nvSpPr>
      <xdr:spPr>
        <a:xfrm>
          <a:off x="524435" y="3841378"/>
          <a:ext cx="1008530"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KPI3</a:t>
          </a:r>
        </a:p>
      </xdr:txBody>
    </xdr:sp>
    <xdr:clientData/>
  </xdr:twoCellAnchor>
  <xdr:twoCellAnchor>
    <xdr:from>
      <xdr:col>0</xdr:col>
      <xdr:colOff>508746</xdr:colOff>
      <xdr:row>24</xdr:row>
      <xdr:rowOff>4484</xdr:rowOff>
    </xdr:from>
    <xdr:to>
      <xdr:col>2</xdr:col>
      <xdr:colOff>307041</xdr:colOff>
      <xdr:row>27</xdr:row>
      <xdr:rowOff>82925</xdr:rowOff>
    </xdr:to>
    <xdr:sp macro="" textlink="">
      <xdr:nvSpPr>
        <xdr:cNvPr id="14" name="Oval 13">
          <a:hlinkClick xmlns:r="http://schemas.openxmlformats.org/officeDocument/2006/relationships" r:id="rId12"/>
          <a:extLst>
            <a:ext uri="{FF2B5EF4-FFF2-40B4-BE49-F238E27FC236}">
              <a16:creationId xmlns:a16="http://schemas.microsoft.com/office/drawing/2014/main" id="{00000000-0008-0000-0600-00000E000000}"/>
            </a:ext>
          </a:extLst>
        </xdr:cNvPr>
        <xdr:cNvSpPr/>
      </xdr:nvSpPr>
      <xdr:spPr>
        <a:xfrm>
          <a:off x="508746" y="4576484"/>
          <a:ext cx="1008530"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KPI4</a:t>
          </a:r>
        </a:p>
      </xdr:txBody>
    </xdr:sp>
    <xdr:clientData/>
  </xdr:twoCellAnchor>
  <xdr:twoCellAnchor>
    <xdr:from>
      <xdr:col>0</xdr:col>
      <xdr:colOff>504263</xdr:colOff>
      <xdr:row>27</xdr:row>
      <xdr:rowOff>179295</xdr:rowOff>
    </xdr:from>
    <xdr:to>
      <xdr:col>2</xdr:col>
      <xdr:colOff>302558</xdr:colOff>
      <xdr:row>31</xdr:row>
      <xdr:rowOff>67236</xdr:rowOff>
    </xdr:to>
    <xdr:sp macro="" textlink="">
      <xdr:nvSpPr>
        <xdr:cNvPr id="15" name="Oval 14">
          <a:hlinkClick xmlns:r="http://schemas.openxmlformats.org/officeDocument/2006/relationships" r:id="rId13"/>
          <a:extLst>
            <a:ext uri="{FF2B5EF4-FFF2-40B4-BE49-F238E27FC236}">
              <a16:creationId xmlns:a16="http://schemas.microsoft.com/office/drawing/2014/main" id="{00000000-0008-0000-0600-00000F000000}"/>
            </a:ext>
          </a:extLst>
        </xdr:cNvPr>
        <xdr:cNvSpPr/>
      </xdr:nvSpPr>
      <xdr:spPr>
        <a:xfrm>
          <a:off x="504263" y="5322795"/>
          <a:ext cx="1008530"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KPI5</a:t>
          </a:r>
        </a:p>
      </xdr:txBody>
    </xdr:sp>
    <xdr:clientData/>
  </xdr:twoCellAnchor>
  <xdr:twoCellAnchor editAs="oneCell">
    <xdr:from>
      <xdr:col>0</xdr:col>
      <xdr:colOff>108858</xdr:colOff>
      <xdr:row>2</xdr:row>
      <xdr:rowOff>95251</xdr:rowOff>
    </xdr:from>
    <xdr:to>
      <xdr:col>3</xdr:col>
      <xdr:colOff>149679</xdr:colOff>
      <xdr:row>5</xdr:row>
      <xdr:rowOff>163286</xdr:rowOff>
    </xdr:to>
    <xdr:pic>
      <xdr:nvPicPr>
        <xdr:cNvPr id="17" name="Picture 16" descr="bb.jpg">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14"/>
        <a:stretch>
          <a:fillRect/>
        </a:stretch>
      </xdr:blipFill>
      <xdr:spPr>
        <a:xfrm>
          <a:off x="108858" y="775608"/>
          <a:ext cx="2081892" cy="639535"/>
        </a:xfrm>
        <a:prstGeom prst="rect">
          <a:avLst/>
        </a:prstGeom>
      </xdr:spPr>
    </xdr:pic>
    <xdr:clientData/>
  </xdr:twoCellAnchor>
  <xdr:twoCellAnchor>
    <xdr:from>
      <xdr:col>0</xdr:col>
      <xdr:colOff>197704</xdr:colOff>
      <xdr:row>6</xdr:row>
      <xdr:rowOff>53627</xdr:rowOff>
    </xdr:from>
    <xdr:to>
      <xdr:col>3</xdr:col>
      <xdr:colOff>149679</xdr:colOff>
      <xdr:row>32</xdr:row>
      <xdr:rowOff>8805</xdr:rowOff>
    </xdr:to>
    <xdr:sp macro="" textlink="">
      <xdr:nvSpPr>
        <xdr:cNvPr id="18" name="Rounded Rectangle 17">
          <a:extLst>
            <a:ext uri="{FF2B5EF4-FFF2-40B4-BE49-F238E27FC236}">
              <a16:creationId xmlns:a16="http://schemas.microsoft.com/office/drawing/2014/main" id="{00000000-0008-0000-0600-000012000000}"/>
            </a:ext>
          </a:extLst>
        </xdr:cNvPr>
        <xdr:cNvSpPr/>
      </xdr:nvSpPr>
      <xdr:spPr>
        <a:xfrm>
          <a:off x="197704" y="1495984"/>
          <a:ext cx="1993046" cy="4908178"/>
        </a:xfrm>
        <a:prstGeom prst="roundRect">
          <a:avLst/>
        </a:prstGeom>
      </xdr:spPr>
      <xdr:style>
        <a:lnRef idx="0">
          <a:schemeClr val="dk1"/>
        </a:lnRef>
        <a:fillRef idx="3">
          <a:schemeClr val="dk1"/>
        </a:fillRef>
        <a:effectRef idx="3">
          <a:schemeClr val="dk1"/>
        </a:effectRef>
        <a:fontRef idx="minor">
          <a:schemeClr val="lt1"/>
        </a:fontRef>
      </xdr:style>
      <xdr:txBody>
        <a:bodyPr rtlCol="0" anchor="ctr"/>
        <a:lstStyle/>
        <a:p>
          <a:pPr algn="ctr"/>
          <a:endParaRPr lang="en-IN" sz="1100"/>
        </a:p>
      </xdr:txBody>
    </xdr:sp>
    <xdr:clientData/>
  </xdr:twoCellAnchor>
  <xdr:twoCellAnchor>
    <xdr:from>
      <xdr:col>0</xdr:col>
      <xdr:colOff>567498</xdr:colOff>
      <xdr:row>7</xdr:row>
      <xdr:rowOff>109658</xdr:rowOff>
    </xdr:from>
    <xdr:to>
      <xdr:col>2</xdr:col>
      <xdr:colOff>365793</xdr:colOff>
      <xdr:row>10</xdr:row>
      <xdr:rowOff>188099</xdr:rowOff>
    </xdr:to>
    <xdr:sp macro="" textlink="">
      <xdr:nvSpPr>
        <xdr:cNvPr id="19" name="Oval 18">
          <a:hlinkClick xmlns:r="http://schemas.openxmlformats.org/officeDocument/2006/relationships" r:id="rId8"/>
          <a:extLst>
            <a:ext uri="{FF2B5EF4-FFF2-40B4-BE49-F238E27FC236}">
              <a16:creationId xmlns:a16="http://schemas.microsoft.com/office/drawing/2014/main" id="{00000000-0008-0000-0600-000013000000}"/>
            </a:ext>
          </a:extLst>
        </xdr:cNvPr>
        <xdr:cNvSpPr/>
      </xdr:nvSpPr>
      <xdr:spPr>
        <a:xfrm>
          <a:off x="567498" y="1742515"/>
          <a:ext cx="1077366"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IN" sz="2000" b="1">
              <a:solidFill>
                <a:schemeClr val="tx1"/>
              </a:solidFill>
            </a:rPr>
            <a:t>Data</a:t>
          </a:r>
        </a:p>
      </xdr:txBody>
    </xdr:sp>
    <xdr:clientData/>
  </xdr:twoCellAnchor>
  <xdr:twoCellAnchor>
    <xdr:from>
      <xdr:col>0</xdr:col>
      <xdr:colOff>585428</xdr:colOff>
      <xdr:row>11</xdr:row>
      <xdr:rowOff>172411</xdr:rowOff>
    </xdr:from>
    <xdr:to>
      <xdr:col>2</xdr:col>
      <xdr:colOff>383723</xdr:colOff>
      <xdr:row>15</xdr:row>
      <xdr:rowOff>60352</xdr:rowOff>
    </xdr:to>
    <xdr:sp macro="" textlink="">
      <xdr:nvSpPr>
        <xdr:cNvPr id="20" name="Oval 19">
          <a:hlinkClick xmlns:r="http://schemas.openxmlformats.org/officeDocument/2006/relationships" r:id="rId9"/>
          <a:extLst>
            <a:ext uri="{FF2B5EF4-FFF2-40B4-BE49-F238E27FC236}">
              <a16:creationId xmlns:a16="http://schemas.microsoft.com/office/drawing/2014/main" id="{00000000-0008-0000-0600-000014000000}"/>
            </a:ext>
          </a:extLst>
        </xdr:cNvPr>
        <xdr:cNvSpPr/>
      </xdr:nvSpPr>
      <xdr:spPr>
        <a:xfrm>
          <a:off x="585428" y="2567268"/>
          <a:ext cx="1077366"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KPI1</a:t>
          </a:r>
        </a:p>
      </xdr:txBody>
    </xdr:sp>
    <xdr:clientData/>
  </xdr:twoCellAnchor>
  <xdr:twoCellAnchor>
    <xdr:from>
      <xdr:col>0</xdr:col>
      <xdr:colOff>580945</xdr:colOff>
      <xdr:row>16</xdr:row>
      <xdr:rowOff>11047</xdr:rowOff>
    </xdr:from>
    <xdr:to>
      <xdr:col>2</xdr:col>
      <xdr:colOff>379240</xdr:colOff>
      <xdr:row>19</xdr:row>
      <xdr:rowOff>89488</xdr:rowOff>
    </xdr:to>
    <xdr:sp macro="" textlink="">
      <xdr:nvSpPr>
        <xdr:cNvPr id="21" name="Oval 20">
          <a:hlinkClick xmlns:r="http://schemas.openxmlformats.org/officeDocument/2006/relationships" r:id="rId10"/>
          <a:extLst>
            <a:ext uri="{FF2B5EF4-FFF2-40B4-BE49-F238E27FC236}">
              <a16:creationId xmlns:a16="http://schemas.microsoft.com/office/drawing/2014/main" id="{00000000-0008-0000-0600-000015000000}"/>
            </a:ext>
          </a:extLst>
        </xdr:cNvPr>
        <xdr:cNvSpPr/>
      </xdr:nvSpPr>
      <xdr:spPr>
        <a:xfrm>
          <a:off x="580945" y="3358404"/>
          <a:ext cx="1077366"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KPI2</a:t>
          </a:r>
        </a:p>
      </xdr:txBody>
    </xdr:sp>
    <xdr:clientData/>
  </xdr:twoCellAnchor>
  <xdr:twoCellAnchor>
    <xdr:from>
      <xdr:col>0</xdr:col>
      <xdr:colOff>565257</xdr:colOff>
      <xdr:row>20</xdr:row>
      <xdr:rowOff>17771</xdr:rowOff>
    </xdr:from>
    <xdr:to>
      <xdr:col>2</xdr:col>
      <xdr:colOff>363552</xdr:colOff>
      <xdr:row>23</xdr:row>
      <xdr:rowOff>96212</xdr:rowOff>
    </xdr:to>
    <xdr:sp macro="" textlink="">
      <xdr:nvSpPr>
        <xdr:cNvPr id="22" name="Oval 21">
          <a:hlinkClick xmlns:r="http://schemas.openxmlformats.org/officeDocument/2006/relationships" r:id="rId11"/>
          <a:extLst>
            <a:ext uri="{FF2B5EF4-FFF2-40B4-BE49-F238E27FC236}">
              <a16:creationId xmlns:a16="http://schemas.microsoft.com/office/drawing/2014/main" id="{00000000-0008-0000-0600-000016000000}"/>
            </a:ext>
          </a:extLst>
        </xdr:cNvPr>
        <xdr:cNvSpPr/>
      </xdr:nvSpPr>
      <xdr:spPr>
        <a:xfrm>
          <a:off x="565257" y="4127128"/>
          <a:ext cx="1077366"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KPI3</a:t>
          </a:r>
        </a:p>
      </xdr:txBody>
    </xdr:sp>
    <xdr:clientData/>
  </xdr:twoCellAnchor>
  <xdr:twoCellAnchor>
    <xdr:from>
      <xdr:col>0</xdr:col>
      <xdr:colOff>549568</xdr:colOff>
      <xdr:row>23</xdr:row>
      <xdr:rowOff>181377</xdr:rowOff>
    </xdr:from>
    <xdr:to>
      <xdr:col>2</xdr:col>
      <xdr:colOff>347863</xdr:colOff>
      <xdr:row>27</xdr:row>
      <xdr:rowOff>69318</xdr:rowOff>
    </xdr:to>
    <xdr:sp macro="" textlink="">
      <xdr:nvSpPr>
        <xdr:cNvPr id="23" name="Oval 22">
          <a:hlinkClick xmlns:r="http://schemas.openxmlformats.org/officeDocument/2006/relationships" r:id="rId12"/>
          <a:extLst>
            <a:ext uri="{FF2B5EF4-FFF2-40B4-BE49-F238E27FC236}">
              <a16:creationId xmlns:a16="http://schemas.microsoft.com/office/drawing/2014/main" id="{00000000-0008-0000-0600-000017000000}"/>
            </a:ext>
          </a:extLst>
        </xdr:cNvPr>
        <xdr:cNvSpPr/>
      </xdr:nvSpPr>
      <xdr:spPr>
        <a:xfrm>
          <a:off x="549568" y="4862234"/>
          <a:ext cx="1077366"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KPI4</a:t>
          </a:r>
        </a:p>
      </xdr:txBody>
    </xdr:sp>
    <xdr:clientData/>
  </xdr:twoCellAnchor>
  <xdr:twoCellAnchor>
    <xdr:from>
      <xdr:col>0</xdr:col>
      <xdr:colOff>545085</xdr:colOff>
      <xdr:row>27</xdr:row>
      <xdr:rowOff>165688</xdr:rowOff>
    </xdr:from>
    <xdr:to>
      <xdr:col>2</xdr:col>
      <xdr:colOff>343380</xdr:colOff>
      <xdr:row>31</xdr:row>
      <xdr:rowOff>53629</xdr:rowOff>
    </xdr:to>
    <xdr:sp macro="" textlink="">
      <xdr:nvSpPr>
        <xdr:cNvPr id="24" name="Oval 23">
          <a:hlinkClick xmlns:r="http://schemas.openxmlformats.org/officeDocument/2006/relationships" r:id="rId13"/>
          <a:extLst>
            <a:ext uri="{FF2B5EF4-FFF2-40B4-BE49-F238E27FC236}">
              <a16:creationId xmlns:a16="http://schemas.microsoft.com/office/drawing/2014/main" id="{00000000-0008-0000-0600-000018000000}"/>
            </a:ext>
          </a:extLst>
        </xdr:cNvPr>
        <xdr:cNvSpPr/>
      </xdr:nvSpPr>
      <xdr:spPr>
        <a:xfrm>
          <a:off x="545085" y="5608545"/>
          <a:ext cx="1077366" cy="649941"/>
        </a:xfrm>
        <a:prstGeom prst="ellipse">
          <a:avLst/>
        </a:prstGeom>
      </xdr:spPr>
      <xdr:style>
        <a:lnRef idx="0">
          <a:schemeClr val="accent3"/>
        </a:lnRef>
        <a:fillRef idx="3">
          <a:schemeClr val="accent3"/>
        </a:fillRef>
        <a:effectRef idx="3">
          <a:schemeClr val="accent3"/>
        </a:effectRef>
        <a:fontRef idx="minor">
          <a:schemeClr val="lt1"/>
        </a:fontRef>
      </xdr:style>
      <xdr:txBody>
        <a:bodyPr rtlCol="0" anchor="ctr"/>
        <a:lstStyle/>
        <a:p>
          <a:pPr marL="0" indent="0" algn="ctr"/>
          <a:r>
            <a:rPr lang="en-IN" sz="2000" b="1">
              <a:solidFill>
                <a:schemeClr val="tx1"/>
              </a:solidFill>
              <a:latin typeface="+mn-lt"/>
              <a:ea typeface="+mn-ea"/>
              <a:cs typeface="+mn-cs"/>
            </a:rPr>
            <a:t>KPI5</a:t>
          </a:r>
        </a:p>
      </xdr:txBody>
    </xdr:sp>
    <xdr:clientData/>
  </xdr:twoCellAnchor>
  <xdr:twoCellAnchor editAs="oneCell">
    <xdr:from>
      <xdr:col>14</xdr:col>
      <xdr:colOff>503463</xdr:colOff>
      <xdr:row>2</xdr:row>
      <xdr:rowOff>95250</xdr:rowOff>
    </xdr:from>
    <xdr:to>
      <xdr:col>17</xdr:col>
      <xdr:colOff>312964</xdr:colOff>
      <xdr:row>17</xdr:row>
      <xdr:rowOff>68036</xdr:rowOff>
    </xdr:to>
    <mc:AlternateContent xmlns:mc="http://schemas.openxmlformats.org/markup-compatibility/2006">
      <mc:Choice xmlns:a14="http://schemas.microsoft.com/office/drawing/2010/main" Requires="a14">
        <xdr:graphicFrame macro="">
          <xdr:nvGraphicFramePr>
            <xdr:cNvPr id="31" name="Territory 1">
              <a:extLst>
                <a:ext uri="{FF2B5EF4-FFF2-40B4-BE49-F238E27FC236}">
                  <a16:creationId xmlns:a16="http://schemas.microsoft.com/office/drawing/2014/main" id="{A0F14AFC-B44E-4943-89A9-38B23E34480D}"/>
                </a:ext>
              </a:extLst>
            </xdr:cNvPr>
            <xdr:cNvGraphicFramePr/>
          </xdr:nvGraphicFramePr>
          <xdr:xfrm>
            <a:off x="0" y="0"/>
            <a:ext cx="0" cy="0"/>
          </xdr:xfrm>
          <a:graphic>
            <a:graphicData uri="http://schemas.microsoft.com/office/drawing/2010/slicer">
              <sle:slicer xmlns:sle="http://schemas.microsoft.com/office/drawing/2010/slicer" name="Territory 1"/>
            </a:graphicData>
          </a:graphic>
        </xdr:graphicFrame>
      </mc:Choice>
      <mc:Fallback>
        <xdr:sp macro="" textlink="">
          <xdr:nvSpPr>
            <xdr:cNvPr id="0" name=""/>
            <xdr:cNvSpPr>
              <a:spLocks noTextEdit="1"/>
            </xdr:cNvSpPr>
          </xdr:nvSpPr>
          <xdr:spPr>
            <a:xfrm>
              <a:off x="9280070" y="775607"/>
              <a:ext cx="1646465" cy="2830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204108</xdr:colOff>
      <xdr:row>6</xdr:row>
      <xdr:rowOff>163288</xdr:rowOff>
    </xdr:from>
    <xdr:to>
      <xdr:col>12</xdr:col>
      <xdr:colOff>312965</xdr:colOff>
      <xdr:row>17</xdr:row>
      <xdr:rowOff>95250</xdr:rowOff>
    </xdr:to>
    <mc:AlternateContent xmlns:mc="http://schemas.openxmlformats.org/markup-compatibility/2006">
      <mc:Choice xmlns:a14="http://schemas.microsoft.com/office/drawing/2010/main" Requires="a14">
        <xdr:graphicFrame macro="">
          <xdr:nvGraphicFramePr>
            <xdr:cNvPr id="32" name="Month 1">
              <a:extLst>
                <a:ext uri="{FF2B5EF4-FFF2-40B4-BE49-F238E27FC236}">
                  <a16:creationId xmlns:a16="http://schemas.microsoft.com/office/drawing/2014/main" id="{F534F2FF-A81F-4F44-ABB9-FF7FBBBFB0B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531429" y="1605645"/>
              <a:ext cx="1333500" cy="2027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367392</xdr:colOff>
      <xdr:row>6</xdr:row>
      <xdr:rowOff>163286</xdr:rowOff>
    </xdr:from>
    <xdr:to>
      <xdr:col>14</xdr:col>
      <xdr:colOff>476249</xdr:colOff>
      <xdr:row>17</xdr:row>
      <xdr:rowOff>81643</xdr:rowOff>
    </xdr:to>
    <mc:AlternateContent xmlns:mc="http://schemas.openxmlformats.org/markup-compatibility/2006">
      <mc:Choice xmlns:a14="http://schemas.microsoft.com/office/drawing/2010/main" Requires="a14">
        <xdr:graphicFrame macro="">
          <xdr:nvGraphicFramePr>
            <xdr:cNvPr id="33" name="Region 1">
              <a:extLst>
                <a:ext uri="{FF2B5EF4-FFF2-40B4-BE49-F238E27FC236}">
                  <a16:creationId xmlns:a16="http://schemas.microsoft.com/office/drawing/2014/main" id="{DDCB1B46-DB79-4C74-A42A-328A07B2619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919356" y="1605643"/>
              <a:ext cx="1333500" cy="2013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28575</xdr:colOff>
      <xdr:row>1</xdr:row>
      <xdr:rowOff>180975</xdr:rowOff>
    </xdr:from>
    <xdr:to>
      <xdr:col>8</xdr:col>
      <xdr:colOff>28575</xdr:colOff>
      <xdr:row>15</xdr:row>
      <xdr:rowOff>38100</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6147E9AA-D4C9-CFA8-31E6-19F8DDC67E3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343275"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504825</xdr:colOff>
      <xdr:row>4</xdr:row>
      <xdr:rowOff>85725</xdr:rowOff>
    </xdr:from>
    <xdr:to>
      <xdr:col>8</xdr:col>
      <xdr:colOff>504825</xdr:colOff>
      <xdr:row>17</xdr:row>
      <xdr:rowOff>133350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4346E946-E077-7481-66E6-35C5605730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9525" y="847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371475</xdr:colOff>
      <xdr:row>6</xdr:row>
      <xdr:rowOff>180975</xdr:rowOff>
    </xdr:from>
    <xdr:to>
      <xdr:col>9</xdr:col>
      <xdr:colOff>371475</xdr:colOff>
      <xdr:row>20</xdr:row>
      <xdr:rowOff>38100</xdr:rowOff>
    </xdr:to>
    <mc:AlternateContent xmlns:mc="http://schemas.openxmlformats.org/markup-compatibility/2006">
      <mc:Choice xmlns:a14="http://schemas.microsoft.com/office/drawing/2010/main" Requires="a14">
        <xdr:graphicFrame macro="">
          <xdr:nvGraphicFramePr>
            <xdr:cNvPr id="4" name="Territory">
              <a:extLst>
                <a:ext uri="{FF2B5EF4-FFF2-40B4-BE49-F238E27FC236}">
                  <a16:creationId xmlns:a16="http://schemas.microsoft.com/office/drawing/2014/main" id="{8A6079CC-A5F7-DE8F-EDAA-0A2B79331B23}"/>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4295775" y="1323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48.624351273145" createdVersion="3" refreshedVersion="3" minRefreshableVersion="3" recordCount="30" xr:uid="{00000000-000A-0000-FFFF-FFFF0E000000}">
  <cacheSource type="worksheet">
    <worksheetSource ref="A1:N31" sheet="DataSet"/>
  </cacheSource>
  <cacheFields count="15">
    <cacheField name="Order Date" numFmtId="14">
      <sharedItems containsSemiMixedTypes="0" containsNonDate="0" containsDate="1" containsString="0" minDate="2022-04-01T00:00:00" maxDate="2022-05-01T00:00:00" count="3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sharedItems>
    </cacheField>
    <cacheField name="Product Code" numFmtId="0">
      <sharedItems count="5">
        <s v="PC019"/>
        <s v="PC001"/>
        <s v="PC003"/>
        <s v="PC043"/>
        <s v="PC021"/>
      </sharedItems>
    </cacheField>
    <cacheField name="Product Name" numFmtId="0">
      <sharedItems count="5">
        <s v="Dettol"/>
        <s v="Lux"/>
        <s v="Cello Pen"/>
        <s v="Print Paper"/>
        <s v="Pepsodent"/>
      </sharedItems>
    </cacheField>
    <cacheField name="Price/Unit" numFmtId="0">
      <sharedItems containsSemiMixedTypes="0" containsString="0" containsNumber="1" containsInteger="1" minValue="12" maxValue="150"/>
    </cacheField>
    <cacheField name="Basic Price" numFmtId="0">
      <sharedItems containsSemiMixedTypes="0" containsString="0" containsNumber="1" containsInteger="1" minValue="15" maxValue="160"/>
    </cacheField>
    <cacheField name="Month" numFmtId="0">
      <sharedItems count="6">
        <s v="Jan"/>
        <s v="Feb"/>
        <s v="Mar"/>
        <s v="Apr"/>
        <s v="Jun"/>
        <s v="Jul"/>
      </sharedItems>
    </cacheField>
    <cacheField name="Region" numFmtId="0">
      <sharedItems count="4">
        <s v="East"/>
        <s v="West"/>
        <s v="North"/>
        <s v="South"/>
      </sharedItems>
    </cacheField>
    <cacheField name="Area" numFmtId="0">
      <sharedItems count="18">
        <s v="Assam"/>
        <s v="Gujarat"/>
        <s v="J&amp;K"/>
        <s v="Karnataka"/>
        <s v="Meghalaya"/>
        <s v="Rajesthan"/>
        <s v="HP"/>
        <s v="Kerala"/>
        <s v="Manipur"/>
        <s v="Punjab"/>
        <s v="TN"/>
        <s v="Nagaland"/>
        <s v="Uttaranchal"/>
        <s v="AP"/>
        <s v="Tripura"/>
        <s v="Maharastra"/>
        <s v="Delhi"/>
        <s v="Arunachal Pradesh"/>
      </sharedItems>
    </cacheField>
    <cacheField name="Territory" numFmtId="0">
      <sharedItems count="28">
        <s v="Dispur"/>
        <s v="Vadodara"/>
        <s v="Jammu"/>
        <s v="Bangalore"/>
        <s v="Shillong"/>
        <s v="Bikaner"/>
        <s v="Simla"/>
        <s v="Kochi"/>
        <s v="Imphal"/>
        <s v="Ajmer"/>
        <s v="Amrithsar"/>
        <s v="Chennai"/>
        <s v="Kohima"/>
        <s v="Ahmedabad"/>
        <s v="Nanital"/>
        <s v="Hyderabad"/>
        <s v="Agarthala"/>
        <s v="Mumbai"/>
        <s v="Delhi"/>
        <s v="Trichy"/>
        <s v="Nasik"/>
        <s v="Kapurthala"/>
        <s v="Warangal"/>
        <s v="Itanagar"/>
        <s v="Jaipur"/>
        <s v="Manali"/>
        <s v="Kollam"/>
        <s v="Bishnupur"/>
      </sharedItems>
    </cacheField>
    <cacheField name="Agent" numFmtId="0">
      <sharedItems count="19">
        <s v="ABC"/>
        <s v="GTC"/>
        <s v="JKTC"/>
        <s v="KATC"/>
        <s v="MTC"/>
        <s v="RTC"/>
        <s v="HPTC"/>
        <s v="KETC"/>
        <s v="MATC"/>
        <s v="PTC"/>
        <s v="TNTC"/>
        <s v="NTC"/>
        <s v="UTC"/>
        <s v="APTC"/>
        <s v="TTC"/>
        <s v="MHTC"/>
        <s v="DTC"/>
        <s v="TRTC"/>
        <s v="ARTC"/>
      </sharedItems>
    </cacheField>
    <cacheField name="Units Sold" numFmtId="0">
      <sharedItems containsSemiMixedTypes="0" containsString="0" containsNumber="1" containsInteger="1" minValue="577" maxValue="9000"/>
    </cacheField>
    <cacheField name="Sales Value" numFmtId="0">
      <sharedItems containsSemiMixedTypes="0" containsString="0" containsNumber="1" containsInteger="1" minValue="9840" maxValue="200000"/>
    </cacheField>
    <cacheField name="Commission" numFmtId="0">
      <sharedItems containsSemiMixedTypes="0" containsString="0" containsNumber="1" minValue="492" maxValue="10000"/>
    </cacheField>
    <cacheField name="Profit" numFmtId="0">
      <sharedItems containsSemiMixedTypes="0" containsString="0" containsNumber="1" minValue="1462.5" maxValue="20250"/>
    </cacheField>
    <cacheField name="Cost" numFmtId="0" formula="'Sales Value'-Profit" databaseField="0"/>
  </cacheFields>
  <extLst>
    <ext xmlns:x14="http://schemas.microsoft.com/office/spreadsheetml/2009/9/main" uri="{725AE2AE-9491-48be-B2B4-4EB974FC3084}">
      <x14:pivotCacheDefinition pivotCacheId="228604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
    <n v="55"/>
    <x v="0"/>
    <x v="0"/>
    <x v="0"/>
    <x v="0"/>
    <x v="0"/>
    <n v="2000"/>
    <n v="110000"/>
    <n v="5500"/>
    <n v="4500"/>
  </r>
  <r>
    <x v="1"/>
    <x v="1"/>
    <x v="1"/>
    <n v="15"/>
    <n v="20"/>
    <x v="0"/>
    <x v="1"/>
    <x v="1"/>
    <x v="1"/>
    <x v="1"/>
    <n v="1000"/>
    <n v="20000"/>
    <n v="1000"/>
    <n v="4000"/>
  </r>
  <r>
    <x v="2"/>
    <x v="2"/>
    <x v="2"/>
    <n v="12"/>
    <n v="15"/>
    <x v="0"/>
    <x v="2"/>
    <x v="2"/>
    <x v="2"/>
    <x v="2"/>
    <n v="1200"/>
    <n v="18000"/>
    <n v="900"/>
    <n v="2700"/>
  </r>
  <r>
    <x v="3"/>
    <x v="3"/>
    <x v="3"/>
    <n v="150"/>
    <n v="160"/>
    <x v="0"/>
    <x v="3"/>
    <x v="3"/>
    <x v="3"/>
    <x v="3"/>
    <n v="1250"/>
    <n v="200000"/>
    <n v="10000"/>
    <n v="2500"/>
  </r>
  <r>
    <x v="4"/>
    <x v="4"/>
    <x v="4"/>
    <n v="50"/>
    <n v="60"/>
    <x v="0"/>
    <x v="0"/>
    <x v="4"/>
    <x v="4"/>
    <x v="4"/>
    <n v="1300"/>
    <n v="78000"/>
    <n v="3900"/>
    <n v="9100"/>
  </r>
  <r>
    <x v="5"/>
    <x v="0"/>
    <x v="0"/>
    <n v="50"/>
    <n v="55"/>
    <x v="1"/>
    <x v="1"/>
    <x v="5"/>
    <x v="5"/>
    <x v="5"/>
    <n v="1350"/>
    <n v="74250"/>
    <n v="3712.5"/>
    <n v="3037.5"/>
  </r>
  <r>
    <x v="6"/>
    <x v="1"/>
    <x v="1"/>
    <n v="15"/>
    <n v="20"/>
    <x v="1"/>
    <x v="2"/>
    <x v="6"/>
    <x v="6"/>
    <x v="6"/>
    <n v="1400"/>
    <n v="28000"/>
    <n v="1400"/>
    <n v="5600"/>
  </r>
  <r>
    <x v="7"/>
    <x v="2"/>
    <x v="2"/>
    <n v="12"/>
    <n v="15"/>
    <x v="1"/>
    <x v="3"/>
    <x v="7"/>
    <x v="7"/>
    <x v="7"/>
    <n v="9000"/>
    <n v="135000"/>
    <n v="6750"/>
    <n v="20250"/>
  </r>
  <r>
    <x v="8"/>
    <x v="3"/>
    <x v="3"/>
    <n v="150"/>
    <n v="160"/>
    <x v="1"/>
    <x v="0"/>
    <x v="8"/>
    <x v="8"/>
    <x v="8"/>
    <n v="800"/>
    <n v="128000"/>
    <n v="6400"/>
    <n v="1600"/>
  </r>
  <r>
    <x v="9"/>
    <x v="4"/>
    <x v="4"/>
    <n v="50"/>
    <n v="60"/>
    <x v="1"/>
    <x v="1"/>
    <x v="5"/>
    <x v="9"/>
    <x v="5"/>
    <n v="1700"/>
    <n v="102000"/>
    <n v="5100"/>
    <n v="11900"/>
  </r>
  <r>
    <x v="10"/>
    <x v="0"/>
    <x v="0"/>
    <n v="50"/>
    <n v="55"/>
    <x v="2"/>
    <x v="2"/>
    <x v="9"/>
    <x v="10"/>
    <x v="9"/>
    <n v="650"/>
    <n v="35750"/>
    <n v="1787.5"/>
    <n v="1462.5"/>
  </r>
  <r>
    <x v="11"/>
    <x v="1"/>
    <x v="1"/>
    <n v="15"/>
    <n v="20"/>
    <x v="2"/>
    <x v="3"/>
    <x v="10"/>
    <x v="11"/>
    <x v="10"/>
    <n v="780"/>
    <n v="15600"/>
    <n v="780"/>
    <n v="3120"/>
  </r>
  <r>
    <x v="12"/>
    <x v="2"/>
    <x v="2"/>
    <n v="12"/>
    <n v="15"/>
    <x v="2"/>
    <x v="0"/>
    <x v="11"/>
    <x v="12"/>
    <x v="11"/>
    <n v="820"/>
    <n v="12300"/>
    <n v="615"/>
    <n v="1845"/>
  </r>
  <r>
    <x v="13"/>
    <x v="3"/>
    <x v="3"/>
    <n v="150"/>
    <n v="160"/>
    <x v="2"/>
    <x v="1"/>
    <x v="1"/>
    <x v="13"/>
    <x v="1"/>
    <n v="780"/>
    <n v="124800"/>
    <n v="6240"/>
    <n v="1560"/>
  </r>
  <r>
    <x v="14"/>
    <x v="4"/>
    <x v="4"/>
    <n v="50"/>
    <n v="60"/>
    <x v="2"/>
    <x v="2"/>
    <x v="12"/>
    <x v="14"/>
    <x v="12"/>
    <n v="850"/>
    <n v="51000"/>
    <n v="2550"/>
    <n v="5950"/>
  </r>
  <r>
    <x v="15"/>
    <x v="0"/>
    <x v="0"/>
    <n v="50"/>
    <n v="55"/>
    <x v="3"/>
    <x v="3"/>
    <x v="13"/>
    <x v="15"/>
    <x v="13"/>
    <n v="980"/>
    <n v="53900"/>
    <n v="2695"/>
    <n v="2205"/>
  </r>
  <r>
    <x v="16"/>
    <x v="1"/>
    <x v="1"/>
    <n v="15"/>
    <n v="20"/>
    <x v="3"/>
    <x v="0"/>
    <x v="14"/>
    <x v="16"/>
    <x v="14"/>
    <n v="900"/>
    <n v="18000"/>
    <n v="900"/>
    <n v="3600"/>
  </r>
  <r>
    <x v="17"/>
    <x v="2"/>
    <x v="2"/>
    <n v="12"/>
    <n v="15"/>
    <x v="3"/>
    <x v="1"/>
    <x v="15"/>
    <x v="17"/>
    <x v="15"/>
    <n v="656"/>
    <n v="9840"/>
    <n v="492"/>
    <n v="1476"/>
  </r>
  <r>
    <x v="18"/>
    <x v="3"/>
    <x v="3"/>
    <n v="150"/>
    <n v="160"/>
    <x v="3"/>
    <x v="2"/>
    <x v="16"/>
    <x v="18"/>
    <x v="16"/>
    <n v="985"/>
    <n v="157600"/>
    <n v="7880"/>
    <n v="1970"/>
  </r>
  <r>
    <x v="19"/>
    <x v="4"/>
    <x v="4"/>
    <n v="50"/>
    <n v="60"/>
    <x v="3"/>
    <x v="3"/>
    <x v="10"/>
    <x v="19"/>
    <x v="10"/>
    <n v="658"/>
    <n v="39480"/>
    <n v="1974"/>
    <n v="4606"/>
  </r>
  <r>
    <x v="20"/>
    <x v="0"/>
    <x v="0"/>
    <n v="50"/>
    <n v="55"/>
    <x v="4"/>
    <x v="0"/>
    <x v="14"/>
    <x v="16"/>
    <x v="17"/>
    <n v="657"/>
    <n v="36135"/>
    <n v="1806.75"/>
    <n v="1478.25"/>
  </r>
  <r>
    <x v="21"/>
    <x v="1"/>
    <x v="1"/>
    <n v="15"/>
    <n v="20"/>
    <x v="4"/>
    <x v="1"/>
    <x v="15"/>
    <x v="20"/>
    <x v="15"/>
    <n v="895"/>
    <n v="17900"/>
    <n v="895"/>
    <n v="3580"/>
  </r>
  <r>
    <x v="22"/>
    <x v="2"/>
    <x v="2"/>
    <n v="12"/>
    <n v="15"/>
    <x v="4"/>
    <x v="2"/>
    <x v="9"/>
    <x v="21"/>
    <x v="9"/>
    <n v="856"/>
    <n v="12840"/>
    <n v="642"/>
    <n v="1926"/>
  </r>
  <r>
    <x v="23"/>
    <x v="3"/>
    <x v="3"/>
    <n v="150"/>
    <n v="160"/>
    <x v="4"/>
    <x v="3"/>
    <x v="13"/>
    <x v="22"/>
    <x v="13"/>
    <n v="985"/>
    <n v="157600"/>
    <n v="7880"/>
    <n v="1970"/>
  </r>
  <r>
    <x v="24"/>
    <x v="4"/>
    <x v="4"/>
    <n v="50"/>
    <n v="60"/>
    <x v="4"/>
    <x v="0"/>
    <x v="17"/>
    <x v="23"/>
    <x v="18"/>
    <n v="658"/>
    <n v="39480"/>
    <n v="1974"/>
    <n v="4606"/>
  </r>
  <r>
    <x v="25"/>
    <x v="0"/>
    <x v="0"/>
    <n v="50"/>
    <n v="55"/>
    <x v="5"/>
    <x v="1"/>
    <x v="5"/>
    <x v="24"/>
    <x v="5"/>
    <n v="896"/>
    <n v="49280"/>
    <n v="2464"/>
    <n v="2016"/>
  </r>
  <r>
    <x v="26"/>
    <x v="1"/>
    <x v="1"/>
    <n v="15"/>
    <n v="20"/>
    <x v="5"/>
    <x v="2"/>
    <x v="6"/>
    <x v="25"/>
    <x v="6"/>
    <n v="577"/>
    <n v="11540"/>
    <n v="577"/>
    <n v="2308"/>
  </r>
  <r>
    <x v="27"/>
    <x v="2"/>
    <x v="2"/>
    <n v="12"/>
    <n v="15"/>
    <x v="5"/>
    <x v="3"/>
    <x v="7"/>
    <x v="26"/>
    <x v="7"/>
    <n v="987"/>
    <n v="14805"/>
    <n v="740.25"/>
    <n v="2220.75"/>
  </r>
  <r>
    <x v="28"/>
    <x v="3"/>
    <x v="3"/>
    <n v="150"/>
    <n v="160"/>
    <x v="5"/>
    <x v="0"/>
    <x v="8"/>
    <x v="27"/>
    <x v="8"/>
    <n v="897"/>
    <n v="143520"/>
    <n v="7176"/>
    <n v="1794"/>
  </r>
  <r>
    <x v="29"/>
    <x v="4"/>
    <x v="4"/>
    <n v="50"/>
    <n v="60"/>
    <x v="5"/>
    <x v="1"/>
    <x v="5"/>
    <x v="24"/>
    <x v="5"/>
    <n v="852"/>
    <n v="51120"/>
    <n v="2556"/>
    <n v="59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2"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4:B9" firstHeaderRow="1" firstDataRow="1" firstDataCol="1" rowPageCount="2" colPageCount="1"/>
  <pivotFields count="15">
    <pivotField numFmtId="14" showAll="0"/>
    <pivotField showAll="0"/>
    <pivotField showAll="0"/>
    <pivotField showAll="0"/>
    <pivotField showAll="0"/>
    <pivotField showAll="0">
      <items count="7">
        <item x="0"/>
        <item x="1"/>
        <item x="2"/>
        <item x="3"/>
        <item x="4"/>
        <item x="5"/>
        <item t="default"/>
      </items>
    </pivotField>
    <pivotField axis="axisRow" showAll="0">
      <items count="5">
        <item x="0"/>
        <item x="2"/>
        <item x="3"/>
        <item x="1"/>
        <item t="default"/>
      </items>
    </pivotField>
    <pivotField axis="axisPage" showAll="0">
      <items count="19">
        <item x="13"/>
        <item x="17"/>
        <item x="0"/>
        <item x="16"/>
        <item x="1"/>
        <item x="6"/>
        <item x="2"/>
        <item x="3"/>
        <item x="7"/>
        <item x="15"/>
        <item x="8"/>
        <item x="4"/>
        <item x="11"/>
        <item x="9"/>
        <item x="5"/>
        <item x="10"/>
        <item x="14"/>
        <item x="12"/>
        <item t="default"/>
      </items>
    </pivotField>
    <pivotField axis="axisPage" multipleItemSelectionAllowed="1" showAll="0">
      <items count="29">
        <item x="16"/>
        <item x="13"/>
        <item x="9"/>
        <item x="10"/>
        <item x="3"/>
        <item x="5"/>
        <item x="27"/>
        <item x="11"/>
        <item x="18"/>
        <item x="0"/>
        <item x="15"/>
        <item x="8"/>
        <item x="23"/>
        <item x="24"/>
        <item x="2"/>
        <item x="21"/>
        <item x="7"/>
        <item x="12"/>
        <item x="26"/>
        <item x="25"/>
        <item x="17"/>
        <item x="14"/>
        <item x="20"/>
        <item x="4"/>
        <item x="6"/>
        <item x="19"/>
        <item x="1"/>
        <item x="22"/>
        <item t="default"/>
      </items>
    </pivotField>
    <pivotField showAll="0"/>
    <pivotField showAll="0"/>
    <pivotField dataField="1" showAll="0"/>
    <pivotField showAll="0"/>
    <pivotField showAll="0"/>
    <pivotField dragToRow="0" dragToCol="0" dragToPage="0" showAll="0" defaultSubtotal="0"/>
  </pivotFields>
  <rowFields count="1">
    <field x="6"/>
  </rowFields>
  <rowItems count="5">
    <i>
      <x/>
    </i>
    <i>
      <x v="1"/>
    </i>
    <i>
      <x v="2"/>
    </i>
    <i>
      <x v="3"/>
    </i>
    <i t="grand">
      <x/>
    </i>
  </rowItems>
  <colItems count="1">
    <i/>
  </colItems>
  <pageFields count="2">
    <pageField fld="8" hier="-1"/>
    <pageField fld="7" hier="-1"/>
  </pageFields>
  <dataFields count="1">
    <dataField name="Sum of Sales Value" fld="1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2"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3:B10" firstHeaderRow="1" firstDataRow="1" firstDataCol="1"/>
  <pivotFields count="15">
    <pivotField numFmtId="14" showAll="0"/>
    <pivotField showAll="0"/>
    <pivotField showAll="0"/>
    <pivotField showAll="0"/>
    <pivotField showAll="0"/>
    <pivotField axis="axisRow" showAll="0">
      <items count="7">
        <item x="0"/>
        <item x="1"/>
        <item x="2"/>
        <item x="3"/>
        <item x="4"/>
        <item x="5"/>
        <item t="default"/>
      </items>
    </pivotField>
    <pivotField showAll="0">
      <items count="5">
        <item x="0"/>
        <item x="2"/>
        <item x="3"/>
        <item x="1"/>
        <item t="default"/>
      </items>
    </pivotField>
    <pivotField showAll="0"/>
    <pivotField showAll="0">
      <items count="29">
        <item x="16"/>
        <item x="13"/>
        <item x="9"/>
        <item x="10"/>
        <item x="3"/>
        <item x="5"/>
        <item x="27"/>
        <item x="11"/>
        <item x="18"/>
        <item x="0"/>
        <item x="15"/>
        <item x="8"/>
        <item x="23"/>
        <item x="24"/>
        <item x="2"/>
        <item x="21"/>
        <item x="7"/>
        <item x="12"/>
        <item x="26"/>
        <item x="25"/>
        <item x="17"/>
        <item x="14"/>
        <item x="20"/>
        <item x="4"/>
        <item x="6"/>
        <item x="19"/>
        <item x="1"/>
        <item x="22"/>
        <item t="default"/>
      </items>
    </pivotField>
    <pivotField showAll="0"/>
    <pivotField showAll="0"/>
    <pivotField showAll="0"/>
    <pivotField showAll="0"/>
    <pivotField dataField="1" showAll="0"/>
    <pivotField dragToRow="0" dragToCol="0" dragToPage="0" showAll="0" defaultSubtotal="0"/>
  </pivotFields>
  <rowFields count="1">
    <field x="5"/>
  </rowFields>
  <rowItems count="7">
    <i>
      <x/>
    </i>
    <i>
      <x v="1"/>
    </i>
    <i>
      <x v="2"/>
    </i>
    <i>
      <x v="3"/>
    </i>
    <i>
      <x v="4"/>
    </i>
    <i>
      <x v="5"/>
    </i>
    <i t="grand">
      <x/>
    </i>
  </rowItems>
  <colItems count="1">
    <i/>
  </colItems>
  <dataFields count="1">
    <dataField name="Sum of Profit" fld="13" baseField="0" baseItem="0"/>
  </dataFields>
  <chartFormats count="6">
    <chartFormat chart="2"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12"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3:B9" firstHeaderRow="1" firstDataRow="1" firstDataCol="1"/>
  <pivotFields count="15">
    <pivotField numFmtId="14" showAll="0"/>
    <pivotField showAll="0"/>
    <pivotField axis="axisRow" showAll="0">
      <items count="6">
        <item x="2"/>
        <item x="0"/>
        <item x="1"/>
        <item x="4"/>
        <item x="3"/>
        <item t="default"/>
      </items>
    </pivotField>
    <pivotField showAll="0"/>
    <pivotField showAll="0"/>
    <pivotField showAll="0">
      <items count="7">
        <item x="0"/>
        <item x="1"/>
        <item x="2"/>
        <item x="3"/>
        <item x="4"/>
        <item x="5"/>
        <item t="default"/>
      </items>
    </pivotField>
    <pivotField showAll="0">
      <items count="5">
        <item x="0"/>
        <item x="2"/>
        <item x="3"/>
        <item x="1"/>
        <item t="default"/>
      </items>
    </pivotField>
    <pivotField showAll="0"/>
    <pivotField showAll="0">
      <items count="29">
        <item x="16"/>
        <item x="13"/>
        <item x="9"/>
        <item x="10"/>
        <item x="3"/>
        <item x="5"/>
        <item x="27"/>
        <item x="11"/>
        <item x="18"/>
        <item x="0"/>
        <item x="15"/>
        <item x="8"/>
        <item x="23"/>
        <item x="24"/>
        <item x="2"/>
        <item x="21"/>
        <item x="7"/>
        <item x="12"/>
        <item x="26"/>
        <item x="25"/>
        <item x="17"/>
        <item x="14"/>
        <item x="20"/>
        <item x="4"/>
        <item x="6"/>
        <item x="19"/>
        <item x="1"/>
        <item x="22"/>
        <item t="default"/>
      </items>
    </pivotField>
    <pivotField showAll="0"/>
    <pivotField showAll="0"/>
    <pivotField dataField="1" showAll="0"/>
    <pivotField showAll="0"/>
    <pivotField showAll="0"/>
    <pivotField dragToRow="0" dragToCol="0" dragToPage="0" showAll="0" defaultSubtotal="0"/>
  </pivotFields>
  <rowFields count="1">
    <field x="2"/>
  </rowFields>
  <rowItems count="6">
    <i>
      <x/>
    </i>
    <i>
      <x v="1"/>
    </i>
    <i>
      <x v="2"/>
    </i>
    <i>
      <x v="3"/>
    </i>
    <i>
      <x v="4"/>
    </i>
    <i t="grand">
      <x/>
    </i>
  </rowItems>
  <colItems count="1">
    <i/>
  </colItems>
  <dataFields count="1">
    <dataField name="Sum of Sales Value" fld="11" baseField="0" baseItem="0"/>
  </dataFields>
  <chartFormats count="6">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12"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3:B14" firstHeaderRow="1" firstDataRow="1" firstDataCol="1"/>
  <pivotFields count="15">
    <pivotField axis="axisRow" numFmtId="14" showAll="0" measureFilter="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items count="7">
        <item x="0"/>
        <item x="1"/>
        <item x="2"/>
        <item x="3"/>
        <item x="4"/>
        <item x="5"/>
        <item t="default"/>
      </items>
    </pivotField>
    <pivotField showAll="0">
      <items count="5">
        <item x="0"/>
        <item x="2"/>
        <item x="3"/>
        <item x="1"/>
        <item t="default"/>
      </items>
    </pivotField>
    <pivotField showAll="0"/>
    <pivotField showAll="0">
      <items count="29">
        <item x="16"/>
        <item x="13"/>
        <item x="9"/>
        <item x="10"/>
        <item x="3"/>
        <item x="5"/>
        <item x="27"/>
        <item x="11"/>
        <item x="18"/>
        <item x="0"/>
        <item x="15"/>
        <item x="8"/>
        <item x="23"/>
        <item x="24"/>
        <item x="2"/>
        <item x="21"/>
        <item x="7"/>
        <item x="12"/>
        <item x="26"/>
        <item x="25"/>
        <item x="17"/>
        <item x="14"/>
        <item x="20"/>
        <item x="4"/>
        <item x="6"/>
        <item x="19"/>
        <item x="1"/>
        <item x="22"/>
        <item t="default"/>
      </items>
    </pivotField>
    <pivotField showAll="0"/>
    <pivotField showAll="0"/>
    <pivotField dataField="1" showAll="0"/>
    <pivotField showAll="0"/>
    <pivotField showAll="0"/>
    <pivotField dragToRow="0" dragToCol="0" dragToPage="0" showAll="0" defaultSubtotal="0"/>
  </pivotFields>
  <rowFields count="1">
    <field x="0"/>
  </rowFields>
  <rowItems count="11">
    <i>
      <x/>
    </i>
    <i>
      <x v="3"/>
    </i>
    <i>
      <x v="4"/>
    </i>
    <i>
      <x v="7"/>
    </i>
    <i>
      <x v="8"/>
    </i>
    <i>
      <x v="9"/>
    </i>
    <i>
      <x v="13"/>
    </i>
    <i>
      <x v="18"/>
    </i>
    <i>
      <x v="23"/>
    </i>
    <i>
      <x v="28"/>
    </i>
    <i t="grand">
      <x/>
    </i>
  </rowItems>
  <colItems count="1">
    <i/>
  </colItems>
  <dataFields count="1">
    <dataField name="Sum of Sales Value"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2513AD-B3E7-4EAE-B899-4BD63AF97705}" name="PivotTable1" cacheId="12"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13:A14" firstHeaderRow="1" firstDataRow="1" firstDataCol="0"/>
  <pivotFields count="15">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items count="7">
        <item x="0"/>
        <item x="1"/>
        <item x="2"/>
        <item x="3"/>
        <item x="4"/>
        <item x="5"/>
        <item t="default"/>
      </items>
    </pivotField>
    <pivotField showAll="0">
      <items count="5">
        <item x="0"/>
        <item x="2"/>
        <item x="3"/>
        <item x="1"/>
        <item t="default"/>
      </items>
    </pivotField>
    <pivotField showAll="0"/>
    <pivotField showAll="0">
      <items count="29">
        <item x="16"/>
        <item x="13"/>
        <item x="9"/>
        <item x="10"/>
        <item x="3"/>
        <item x="5"/>
        <item x="27"/>
        <item x="11"/>
        <item x="18"/>
        <item x="0"/>
        <item x="15"/>
        <item x="8"/>
        <item x="23"/>
        <item x="24"/>
        <item x="2"/>
        <item x="21"/>
        <item x="7"/>
        <item x="12"/>
        <item x="26"/>
        <item x="25"/>
        <item x="17"/>
        <item x="14"/>
        <item x="20"/>
        <item x="4"/>
        <item x="6"/>
        <item x="19"/>
        <item x="1"/>
        <item x="22"/>
        <item t="default"/>
      </items>
    </pivotField>
    <pivotField showAll="0">
      <items count="20">
        <item x="0"/>
        <item x="13"/>
        <item x="18"/>
        <item x="16"/>
        <item x="1"/>
        <item x="6"/>
        <item x="2"/>
        <item x="3"/>
        <item x="7"/>
        <item x="8"/>
        <item x="15"/>
        <item x="4"/>
        <item x="11"/>
        <item x="9"/>
        <item x="5"/>
        <item x="10"/>
        <item x="17"/>
        <item x="14"/>
        <item x="12"/>
        <item t="default"/>
      </items>
    </pivotField>
    <pivotField showAll="0"/>
    <pivotField showAll="0"/>
    <pivotField showAll="0"/>
    <pivotField showAll="0"/>
    <pivotField dataField="1" dragToRow="0" dragToCol="0" dragToPage="0" showAll="0" defaultSubtotal="0"/>
  </pivotFields>
  <rowItems count="1">
    <i/>
  </rowItems>
  <colItems count="1">
    <i/>
  </colItems>
  <dataFields count="1">
    <dataField name="Sum of Cost" fld="1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12"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3:B9" firstHeaderRow="1" firstDataRow="1" firstDataCol="1"/>
  <pivotFields count="15">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items count="7">
        <item x="0"/>
        <item x="1"/>
        <item x="2"/>
        <item x="3"/>
        <item x="4"/>
        <item x="5"/>
        <item t="default"/>
      </items>
    </pivotField>
    <pivotField showAll="0">
      <items count="5">
        <item x="0"/>
        <item x="2"/>
        <item x="3"/>
        <item x="1"/>
        <item t="default"/>
      </items>
    </pivotField>
    <pivotField showAll="0"/>
    <pivotField axis="axisRow" showAll="0" measureFilter="1">
      <items count="29">
        <item x="16"/>
        <item x="13"/>
        <item x="9"/>
        <item x="10"/>
        <item x="3"/>
        <item x="5"/>
        <item x="27"/>
        <item x="11"/>
        <item x="18"/>
        <item x="0"/>
        <item x="15"/>
        <item x="8"/>
        <item x="23"/>
        <item x="24"/>
        <item x="2"/>
        <item x="21"/>
        <item x="7"/>
        <item x="12"/>
        <item x="26"/>
        <item x="25"/>
        <item x="17"/>
        <item x="14"/>
        <item x="20"/>
        <item x="4"/>
        <item x="6"/>
        <item x="19"/>
        <item x="1"/>
        <item x="22"/>
        <item t="default"/>
      </items>
    </pivotField>
    <pivotField showAll="0">
      <items count="20">
        <item x="0"/>
        <item x="13"/>
        <item x="18"/>
        <item x="16"/>
        <item x="1"/>
        <item x="6"/>
        <item x="2"/>
        <item x="3"/>
        <item x="7"/>
        <item x="8"/>
        <item x="15"/>
        <item x="4"/>
        <item x="11"/>
        <item x="9"/>
        <item x="5"/>
        <item x="10"/>
        <item x="17"/>
        <item x="14"/>
        <item x="12"/>
        <item t="default"/>
      </items>
    </pivotField>
    <pivotField showAll="0"/>
    <pivotField showAll="0"/>
    <pivotField showAll="0"/>
    <pivotField showAll="0"/>
    <pivotField dataField="1" dragToRow="0" dragToCol="0" dragToPage="0" showAll="0" defaultSubtotal="0"/>
  </pivotFields>
  <rowFields count="1">
    <field x="8"/>
  </rowFields>
  <rowItems count="6">
    <i>
      <x v="4"/>
    </i>
    <i>
      <x v="6"/>
    </i>
    <i>
      <x v="8"/>
    </i>
    <i>
      <x v="11"/>
    </i>
    <i>
      <x v="27"/>
    </i>
    <i t="grand">
      <x/>
    </i>
  </rowItems>
  <colItems count="1">
    <i/>
  </colItems>
  <dataFields count="1">
    <dataField name="Sum of Cost"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7"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1ACD06-5F6A-473D-B6EE-A9356D7F3C6E}" name="PivotTable3" cacheId="12"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2:A8" firstHeaderRow="1" firstDataRow="1" firstDataCol="1"/>
  <pivotFields count="15">
    <pivotField numFmtId="14" showAll="0"/>
    <pivotField axis="axisRow" showAll="0">
      <items count="6">
        <item x="1"/>
        <item x="2"/>
        <item x="0"/>
        <item x="4"/>
        <item x="3"/>
        <item t="default"/>
      </items>
    </pivotField>
    <pivotField showAll="0"/>
    <pivotField showAll="0"/>
    <pivotField showAll="0"/>
    <pivotField showAll="0">
      <items count="7">
        <item x="0"/>
        <item x="1"/>
        <item x="2"/>
        <item x="3"/>
        <item x="4"/>
        <item x="5"/>
        <item t="default"/>
      </items>
    </pivotField>
    <pivotField showAll="0">
      <items count="5">
        <item x="0"/>
        <item x="2"/>
        <item x="3"/>
        <item x="1"/>
        <item t="default"/>
      </items>
    </pivotField>
    <pivotField showAll="0"/>
    <pivotField showAll="0">
      <items count="29">
        <item x="16"/>
        <item x="13"/>
        <item x="9"/>
        <item x="10"/>
        <item x="3"/>
        <item x="5"/>
        <item x="27"/>
        <item x="11"/>
        <item x="18"/>
        <item x="0"/>
        <item x="15"/>
        <item x="8"/>
        <item x="23"/>
        <item x="24"/>
        <item x="2"/>
        <item x="21"/>
        <item x="7"/>
        <item x="12"/>
        <item x="26"/>
        <item x="25"/>
        <item x="17"/>
        <item x="14"/>
        <item x="20"/>
        <item x="4"/>
        <item x="6"/>
        <item x="19"/>
        <item x="1"/>
        <item x="22"/>
        <item t="default"/>
      </items>
    </pivotField>
    <pivotField showAll="0"/>
    <pivotField showAll="0"/>
    <pivotField showAll="0"/>
    <pivotField showAll="0"/>
    <pivotField showAll="0"/>
    <pivotField dragToRow="0" dragToCol="0" dragToPage="0" showAll="0" defaultSubtotal="0"/>
  </pivotFields>
  <rowFields count="1">
    <field x="1"/>
  </rowFields>
  <rowItems count="6">
    <i>
      <x/>
    </i>
    <i>
      <x v="1"/>
    </i>
    <i>
      <x v="2"/>
    </i>
    <i>
      <x v="3"/>
    </i>
    <i>
      <x v="4"/>
    </i>
    <i t="grand">
      <x/>
    </i>
  </rowItems>
  <colItems count="1">
    <i/>
  </colItem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812146-773D-4A84-9A40-B446F4978AB2}" sourceName="Month">
  <pivotTables>
    <pivotTable tabId="4" name="PivotTable1"/>
    <pivotTable tabId="5" name="PivotTable2"/>
    <pivotTable tabId="6" name="PivotTable3"/>
    <pivotTable tabId="7" name="PivotTable4"/>
    <pivotTable tabId="8" name="PivotTable1"/>
  </pivotTables>
  <data>
    <tabular pivotCacheId="228604062">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B9F0CE-B49F-43C5-88D6-408AA38353A9}" sourceName="Region">
  <pivotTables>
    <pivotTable tabId="4" name="PivotTable1"/>
    <pivotTable tabId="5" name="PivotTable2"/>
    <pivotTable tabId="6" name="PivotTable3"/>
    <pivotTable tabId="7" name="PivotTable4"/>
    <pivotTable tabId="8" name="PivotTable1"/>
  </pivotTables>
  <data>
    <tabular pivotCacheId="228604062">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B4F80461-9A6C-4B13-BDAC-1737B2E31009}" sourceName="Territory">
  <pivotTables>
    <pivotTable tabId="4" name="PivotTable1"/>
    <pivotTable tabId="5" name="PivotTable2"/>
    <pivotTable tabId="6" name="PivotTable3"/>
    <pivotTable tabId="7" name="PivotTable4"/>
    <pivotTable tabId="8" name="PivotTable1"/>
  </pivotTables>
  <data>
    <tabular pivotCacheId="228604062">
      <items count="28">
        <i x="16" s="1"/>
        <i x="13" s="1"/>
        <i x="9" s="1"/>
        <i x="10" s="1"/>
        <i x="3" s="1"/>
        <i x="5" s="1"/>
        <i x="27" s="1"/>
        <i x="11" s="1"/>
        <i x="18" s="1"/>
        <i x="0" s="1"/>
        <i x="15" s="1"/>
        <i x="8" s="1"/>
        <i x="23" s="1"/>
        <i x="24" s="1"/>
        <i x="2" s="1"/>
        <i x="21" s="1"/>
        <i x="7" s="1"/>
        <i x="12" s="1"/>
        <i x="26" s="1"/>
        <i x="25" s="1"/>
        <i x="17" s="1"/>
        <i x="14" s="1"/>
        <i x="20" s="1"/>
        <i x="4" s="1"/>
        <i x="6" s="1"/>
        <i x="19" s="1"/>
        <i x="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D4D6028B-8D84-4C32-A550-353EA06FBFC3}" cache="Slicer_Month" caption="Month" rowHeight="241300"/>
  <slicer name="Region 1" xr10:uid="{9CE0CAF2-2B7A-48DA-AFB2-FF7A3F1DD43D}" cache="Slicer_Region" caption="Region" rowHeight="241300"/>
  <slicer name="Territory 1" xr10:uid="{C95E596B-8EAF-408F-A36F-AD4E06891FA1}" cache="Slicer_Territory" caption="Territ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4EBAA0D-F5DA-4EA9-863B-AD5E1387A6C9}" cache="Slicer_Month" caption="Month" rowHeight="241300"/>
  <slicer name="Region" xr10:uid="{756334F4-BC6B-44DE-A9A8-38DD74156CE8}" cache="Slicer_Region" caption="Region" rowHeight="241300"/>
  <slicer name="Territory" xr10:uid="{F92593D1-E61F-4E21-A0A4-BB52C65096CF}" cache="Slicer_Territory" caption="Territory"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topLeftCell="A7" workbookViewId="0"/>
  </sheetViews>
  <sheetFormatPr defaultRowHeight="12.75" x14ac:dyDescent="0.2"/>
  <cols>
    <col min="1" max="1" width="17.42578125" style="7" customWidth="1"/>
    <col min="2" max="2" width="13.42578125" style="3" bestFit="1" customWidth="1"/>
    <col min="3" max="3" width="14" style="3" bestFit="1" customWidth="1"/>
    <col min="4" max="4" width="11.140625" style="7" customWidth="1"/>
    <col min="5" max="5" width="11.140625" style="7" bestFit="1" customWidth="1"/>
    <col min="6" max="6" width="6.5703125" style="3" bestFit="1" customWidth="1"/>
    <col min="7" max="7" width="7.5703125" style="3" bestFit="1" customWidth="1"/>
    <col min="8" max="8" width="16.85546875" style="3" bestFit="1" customWidth="1"/>
    <col min="9" max="9" width="10.85546875" style="3" bestFit="1" customWidth="1"/>
    <col min="10" max="10" width="9.5703125" style="3" customWidth="1"/>
    <col min="11" max="11" width="10.140625" style="7" bestFit="1" customWidth="1"/>
    <col min="12" max="12" width="15.5703125" style="7" customWidth="1"/>
    <col min="13" max="13" width="12.28515625" style="7" bestFit="1" customWidth="1"/>
    <col min="14" max="14" width="12" style="7" customWidth="1"/>
    <col min="15" max="257" width="9.140625" style="3"/>
    <col min="258" max="258" width="13.42578125" style="3" bestFit="1" customWidth="1"/>
    <col min="259" max="259" width="14" style="3" bestFit="1" customWidth="1"/>
    <col min="260" max="260" width="9.85546875" style="3" bestFit="1" customWidth="1"/>
    <col min="261" max="261" width="11.140625" style="3" bestFit="1" customWidth="1"/>
    <col min="262" max="262" width="6.5703125" style="3" bestFit="1" customWidth="1"/>
    <col min="263" max="263" width="7.5703125" style="3" bestFit="1" customWidth="1"/>
    <col min="264" max="264" width="16.85546875" style="3" bestFit="1" customWidth="1"/>
    <col min="265" max="265" width="10.85546875" style="3" bestFit="1" customWidth="1"/>
    <col min="266" max="266" width="6.28515625" style="3" bestFit="1" customWidth="1"/>
    <col min="267" max="267" width="10.140625" style="3" bestFit="1" customWidth="1"/>
    <col min="268" max="268" width="11.7109375" style="3" bestFit="1" customWidth="1"/>
    <col min="269" max="269" width="12" style="3" bestFit="1" customWidth="1"/>
    <col min="270" max="270" width="7.85546875" style="3" bestFit="1" customWidth="1"/>
    <col min="271" max="513" width="9.140625" style="3"/>
    <col min="514" max="514" width="13.42578125" style="3" bestFit="1" customWidth="1"/>
    <col min="515" max="515" width="14" style="3" bestFit="1" customWidth="1"/>
    <col min="516" max="516" width="9.85546875" style="3" bestFit="1" customWidth="1"/>
    <col min="517" max="517" width="11.140625" style="3" bestFit="1" customWidth="1"/>
    <col min="518" max="518" width="6.5703125" style="3" bestFit="1" customWidth="1"/>
    <col min="519" max="519" width="7.5703125" style="3" bestFit="1" customWidth="1"/>
    <col min="520" max="520" width="16.85546875" style="3" bestFit="1" customWidth="1"/>
    <col min="521" max="521" width="10.85546875" style="3" bestFit="1" customWidth="1"/>
    <col min="522" max="522" width="6.28515625" style="3" bestFit="1" customWidth="1"/>
    <col min="523" max="523" width="10.140625" style="3" bestFit="1" customWidth="1"/>
    <col min="524" max="524" width="11.7109375" style="3" bestFit="1" customWidth="1"/>
    <col min="525" max="525" width="12" style="3" bestFit="1" customWidth="1"/>
    <col min="526" max="526" width="7.85546875" style="3" bestFit="1" customWidth="1"/>
    <col min="527" max="769" width="9.140625" style="3"/>
    <col min="770" max="770" width="13.42578125" style="3" bestFit="1" customWidth="1"/>
    <col min="771" max="771" width="14" style="3" bestFit="1" customWidth="1"/>
    <col min="772" max="772" width="9.85546875" style="3" bestFit="1" customWidth="1"/>
    <col min="773" max="773" width="11.140625" style="3" bestFit="1" customWidth="1"/>
    <col min="774" max="774" width="6.5703125" style="3" bestFit="1" customWidth="1"/>
    <col min="775" max="775" width="7.5703125" style="3" bestFit="1" customWidth="1"/>
    <col min="776" max="776" width="16.85546875" style="3" bestFit="1" customWidth="1"/>
    <col min="777" max="777" width="10.85546875" style="3" bestFit="1" customWidth="1"/>
    <col min="778" max="778" width="6.28515625" style="3" bestFit="1" customWidth="1"/>
    <col min="779" max="779" width="10.140625" style="3" bestFit="1" customWidth="1"/>
    <col min="780" max="780" width="11.7109375" style="3" bestFit="1" customWidth="1"/>
    <col min="781" max="781" width="12" style="3" bestFit="1" customWidth="1"/>
    <col min="782" max="782" width="7.85546875" style="3" bestFit="1" customWidth="1"/>
    <col min="783" max="1025" width="9.140625" style="3"/>
    <col min="1026" max="1026" width="13.42578125" style="3" bestFit="1" customWidth="1"/>
    <col min="1027" max="1027" width="14" style="3" bestFit="1" customWidth="1"/>
    <col min="1028" max="1028" width="9.85546875" style="3" bestFit="1" customWidth="1"/>
    <col min="1029" max="1029" width="11.140625" style="3" bestFit="1" customWidth="1"/>
    <col min="1030" max="1030" width="6.5703125" style="3" bestFit="1" customWidth="1"/>
    <col min="1031" max="1031" width="7.5703125" style="3" bestFit="1" customWidth="1"/>
    <col min="1032" max="1032" width="16.85546875" style="3" bestFit="1" customWidth="1"/>
    <col min="1033" max="1033" width="10.85546875" style="3" bestFit="1" customWidth="1"/>
    <col min="1034" max="1034" width="6.28515625" style="3" bestFit="1" customWidth="1"/>
    <col min="1035" max="1035" width="10.140625" style="3" bestFit="1" customWidth="1"/>
    <col min="1036" max="1036" width="11.7109375" style="3" bestFit="1" customWidth="1"/>
    <col min="1037" max="1037" width="12" style="3" bestFit="1" customWidth="1"/>
    <col min="1038" max="1038" width="7.85546875" style="3" bestFit="1" customWidth="1"/>
    <col min="1039" max="1281" width="9.140625" style="3"/>
    <col min="1282" max="1282" width="13.42578125" style="3" bestFit="1" customWidth="1"/>
    <col min="1283" max="1283" width="14" style="3" bestFit="1" customWidth="1"/>
    <col min="1284" max="1284" width="9.85546875" style="3" bestFit="1" customWidth="1"/>
    <col min="1285" max="1285" width="11.140625" style="3" bestFit="1" customWidth="1"/>
    <col min="1286" max="1286" width="6.5703125" style="3" bestFit="1" customWidth="1"/>
    <col min="1287" max="1287" width="7.5703125" style="3" bestFit="1" customWidth="1"/>
    <col min="1288" max="1288" width="16.85546875" style="3" bestFit="1" customWidth="1"/>
    <col min="1289" max="1289" width="10.85546875" style="3" bestFit="1" customWidth="1"/>
    <col min="1290" max="1290" width="6.28515625" style="3" bestFit="1" customWidth="1"/>
    <col min="1291" max="1291" width="10.140625" style="3" bestFit="1" customWidth="1"/>
    <col min="1292" max="1292" width="11.7109375" style="3" bestFit="1" customWidth="1"/>
    <col min="1293" max="1293" width="12" style="3" bestFit="1" customWidth="1"/>
    <col min="1294" max="1294" width="7.85546875" style="3" bestFit="1" customWidth="1"/>
    <col min="1295" max="1537" width="9.140625" style="3"/>
    <col min="1538" max="1538" width="13.42578125" style="3" bestFit="1" customWidth="1"/>
    <col min="1539" max="1539" width="14" style="3" bestFit="1" customWidth="1"/>
    <col min="1540" max="1540" width="9.85546875" style="3" bestFit="1" customWidth="1"/>
    <col min="1541" max="1541" width="11.140625" style="3" bestFit="1" customWidth="1"/>
    <col min="1542" max="1542" width="6.5703125" style="3" bestFit="1" customWidth="1"/>
    <col min="1543" max="1543" width="7.5703125" style="3" bestFit="1" customWidth="1"/>
    <col min="1544" max="1544" width="16.85546875" style="3" bestFit="1" customWidth="1"/>
    <col min="1545" max="1545" width="10.85546875" style="3" bestFit="1" customWidth="1"/>
    <col min="1546" max="1546" width="6.28515625" style="3" bestFit="1" customWidth="1"/>
    <col min="1547" max="1547" width="10.140625" style="3" bestFit="1" customWidth="1"/>
    <col min="1548" max="1548" width="11.7109375" style="3" bestFit="1" customWidth="1"/>
    <col min="1549" max="1549" width="12" style="3" bestFit="1" customWidth="1"/>
    <col min="1550" max="1550" width="7.85546875" style="3" bestFit="1" customWidth="1"/>
    <col min="1551" max="1793" width="9.140625" style="3"/>
    <col min="1794" max="1794" width="13.42578125" style="3" bestFit="1" customWidth="1"/>
    <col min="1795" max="1795" width="14" style="3" bestFit="1" customWidth="1"/>
    <col min="1796" max="1796" width="9.85546875" style="3" bestFit="1" customWidth="1"/>
    <col min="1797" max="1797" width="11.140625" style="3" bestFit="1" customWidth="1"/>
    <col min="1798" max="1798" width="6.5703125" style="3" bestFit="1" customWidth="1"/>
    <col min="1799" max="1799" width="7.5703125" style="3" bestFit="1" customWidth="1"/>
    <col min="1800" max="1800" width="16.85546875" style="3" bestFit="1" customWidth="1"/>
    <col min="1801" max="1801" width="10.85546875" style="3" bestFit="1" customWidth="1"/>
    <col min="1802" max="1802" width="6.28515625" style="3" bestFit="1" customWidth="1"/>
    <col min="1803" max="1803" width="10.140625" style="3" bestFit="1" customWidth="1"/>
    <col min="1804" max="1804" width="11.7109375" style="3" bestFit="1" customWidth="1"/>
    <col min="1805" max="1805" width="12" style="3" bestFit="1" customWidth="1"/>
    <col min="1806" max="1806" width="7.85546875" style="3" bestFit="1" customWidth="1"/>
    <col min="1807" max="2049" width="9.140625" style="3"/>
    <col min="2050" max="2050" width="13.42578125" style="3" bestFit="1" customWidth="1"/>
    <col min="2051" max="2051" width="14" style="3" bestFit="1" customWidth="1"/>
    <col min="2052" max="2052" width="9.85546875" style="3" bestFit="1" customWidth="1"/>
    <col min="2053" max="2053" width="11.140625" style="3" bestFit="1" customWidth="1"/>
    <col min="2054" max="2054" width="6.5703125" style="3" bestFit="1" customWidth="1"/>
    <col min="2055" max="2055" width="7.5703125" style="3" bestFit="1" customWidth="1"/>
    <col min="2056" max="2056" width="16.85546875" style="3" bestFit="1" customWidth="1"/>
    <col min="2057" max="2057" width="10.85546875" style="3" bestFit="1" customWidth="1"/>
    <col min="2058" max="2058" width="6.28515625" style="3" bestFit="1" customWidth="1"/>
    <col min="2059" max="2059" width="10.140625" style="3" bestFit="1" customWidth="1"/>
    <col min="2060" max="2060" width="11.7109375" style="3" bestFit="1" customWidth="1"/>
    <col min="2061" max="2061" width="12" style="3" bestFit="1" customWidth="1"/>
    <col min="2062" max="2062" width="7.85546875" style="3" bestFit="1" customWidth="1"/>
    <col min="2063" max="2305" width="9.140625" style="3"/>
    <col min="2306" max="2306" width="13.42578125" style="3" bestFit="1" customWidth="1"/>
    <col min="2307" max="2307" width="14" style="3" bestFit="1" customWidth="1"/>
    <col min="2308" max="2308" width="9.85546875" style="3" bestFit="1" customWidth="1"/>
    <col min="2309" max="2309" width="11.140625" style="3" bestFit="1" customWidth="1"/>
    <col min="2310" max="2310" width="6.5703125" style="3" bestFit="1" customWidth="1"/>
    <col min="2311" max="2311" width="7.5703125" style="3" bestFit="1" customWidth="1"/>
    <col min="2312" max="2312" width="16.85546875" style="3" bestFit="1" customWidth="1"/>
    <col min="2313" max="2313" width="10.85546875" style="3" bestFit="1" customWidth="1"/>
    <col min="2314" max="2314" width="6.28515625" style="3" bestFit="1" customWidth="1"/>
    <col min="2315" max="2315" width="10.140625" style="3" bestFit="1" customWidth="1"/>
    <col min="2316" max="2316" width="11.7109375" style="3" bestFit="1" customWidth="1"/>
    <col min="2317" max="2317" width="12" style="3" bestFit="1" customWidth="1"/>
    <col min="2318" max="2318" width="7.85546875" style="3" bestFit="1" customWidth="1"/>
    <col min="2319" max="2561" width="9.140625" style="3"/>
    <col min="2562" max="2562" width="13.42578125" style="3" bestFit="1" customWidth="1"/>
    <col min="2563" max="2563" width="14" style="3" bestFit="1" customWidth="1"/>
    <col min="2564" max="2564" width="9.85546875" style="3" bestFit="1" customWidth="1"/>
    <col min="2565" max="2565" width="11.140625" style="3" bestFit="1" customWidth="1"/>
    <col min="2566" max="2566" width="6.5703125" style="3" bestFit="1" customWidth="1"/>
    <col min="2567" max="2567" width="7.5703125" style="3" bestFit="1" customWidth="1"/>
    <col min="2568" max="2568" width="16.85546875" style="3" bestFit="1" customWidth="1"/>
    <col min="2569" max="2569" width="10.85546875" style="3" bestFit="1" customWidth="1"/>
    <col min="2570" max="2570" width="6.28515625" style="3" bestFit="1" customWidth="1"/>
    <col min="2571" max="2571" width="10.140625" style="3" bestFit="1" customWidth="1"/>
    <col min="2572" max="2572" width="11.7109375" style="3" bestFit="1" customWidth="1"/>
    <col min="2573" max="2573" width="12" style="3" bestFit="1" customWidth="1"/>
    <col min="2574" max="2574" width="7.85546875" style="3" bestFit="1" customWidth="1"/>
    <col min="2575" max="2817" width="9.140625" style="3"/>
    <col min="2818" max="2818" width="13.42578125" style="3" bestFit="1" customWidth="1"/>
    <col min="2819" max="2819" width="14" style="3" bestFit="1" customWidth="1"/>
    <col min="2820" max="2820" width="9.85546875" style="3" bestFit="1" customWidth="1"/>
    <col min="2821" max="2821" width="11.140625" style="3" bestFit="1" customWidth="1"/>
    <col min="2822" max="2822" width="6.5703125" style="3" bestFit="1" customWidth="1"/>
    <col min="2823" max="2823" width="7.5703125" style="3" bestFit="1" customWidth="1"/>
    <col min="2824" max="2824" width="16.85546875" style="3" bestFit="1" customWidth="1"/>
    <col min="2825" max="2825" width="10.85546875" style="3" bestFit="1" customWidth="1"/>
    <col min="2826" max="2826" width="6.28515625" style="3" bestFit="1" customWidth="1"/>
    <col min="2827" max="2827" width="10.140625" style="3" bestFit="1" customWidth="1"/>
    <col min="2828" max="2828" width="11.7109375" style="3" bestFit="1" customWidth="1"/>
    <col min="2829" max="2829" width="12" style="3" bestFit="1" customWidth="1"/>
    <col min="2830" max="2830" width="7.85546875" style="3" bestFit="1" customWidth="1"/>
    <col min="2831" max="3073" width="9.140625" style="3"/>
    <col min="3074" max="3074" width="13.42578125" style="3" bestFit="1" customWidth="1"/>
    <col min="3075" max="3075" width="14" style="3" bestFit="1" customWidth="1"/>
    <col min="3076" max="3076" width="9.85546875" style="3" bestFit="1" customWidth="1"/>
    <col min="3077" max="3077" width="11.140625" style="3" bestFit="1" customWidth="1"/>
    <col min="3078" max="3078" width="6.5703125" style="3" bestFit="1" customWidth="1"/>
    <col min="3079" max="3079" width="7.5703125" style="3" bestFit="1" customWidth="1"/>
    <col min="3080" max="3080" width="16.85546875" style="3" bestFit="1" customWidth="1"/>
    <col min="3081" max="3081" width="10.85546875" style="3" bestFit="1" customWidth="1"/>
    <col min="3082" max="3082" width="6.28515625" style="3" bestFit="1" customWidth="1"/>
    <col min="3083" max="3083" width="10.140625" style="3" bestFit="1" customWidth="1"/>
    <col min="3084" max="3084" width="11.7109375" style="3" bestFit="1" customWidth="1"/>
    <col min="3085" max="3085" width="12" style="3" bestFit="1" customWidth="1"/>
    <col min="3086" max="3086" width="7.85546875" style="3" bestFit="1" customWidth="1"/>
    <col min="3087" max="3329" width="9.140625" style="3"/>
    <col min="3330" max="3330" width="13.42578125" style="3" bestFit="1" customWidth="1"/>
    <col min="3331" max="3331" width="14" style="3" bestFit="1" customWidth="1"/>
    <col min="3332" max="3332" width="9.85546875" style="3" bestFit="1" customWidth="1"/>
    <col min="3333" max="3333" width="11.140625" style="3" bestFit="1" customWidth="1"/>
    <col min="3334" max="3334" width="6.5703125" style="3" bestFit="1" customWidth="1"/>
    <col min="3335" max="3335" width="7.5703125" style="3" bestFit="1" customWidth="1"/>
    <col min="3336" max="3336" width="16.85546875" style="3" bestFit="1" customWidth="1"/>
    <col min="3337" max="3337" width="10.85546875" style="3" bestFit="1" customWidth="1"/>
    <col min="3338" max="3338" width="6.28515625" style="3" bestFit="1" customWidth="1"/>
    <col min="3339" max="3339" width="10.140625" style="3" bestFit="1" customWidth="1"/>
    <col min="3340" max="3340" width="11.7109375" style="3" bestFit="1" customWidth="1"/>
    <col min="3341" max="3341" width="12" style="3" bestFit="1" customWidth="1"/>
    <col min="3342" max="3342" width="7.85546875" style="3" bestFit="1" customWidth="1"/>
    <col min="3343" max="3585" width="9.140625" style="3"/>
    <col min="3586" max="3586" width="13.42578125" style="3" bestFit="1" customWidth="1"/>
    <col min="3587" max="3587" width="14" style="3" bestFit="1" customWidth="1"/>
    <col min="3588" max="3588" width="9.85546875" style="3" bestFit="1" customWidth="1"/>
    <col min="3589" max="3589" width="11.140625" style="3" bestFit="1" customWidth="1"/>
    <col min="3590" max="3590" width="6.5703125" style="3" bestFit="1" customWidth="1"/>
    <col min="3591" max="3591" width="7.5703125" style="3" bestFit="1" customWidth="1"/>
    <col min="3592" max="3592" width="16.85546875" style="3" bestFit="1" customWidth="1"/>
    <col min="3593" max="3593" width="10.85546875" style="3" bestFit="1" customWidth="1"/>
    <col min="3594" max="3594" width="6.28515625" style="3" bestFit="1" customWidth="1"/>
    <col min="3595" max="3595" width="10.140625" style="3" bestFit="1" customWidth="1"/>
    <col min="3596" max="3596" width="11.7109375" style="3" bestFit="1" customWidth="1"/>
    <col min="3597" max="3597" width="12" style="3" bestFit="1" customWidth="1"/>
    <col min="3598" max="3598" width="7.85546875" style="3" bestFit="1" customWidth="1"/>
    <col min="3599" max="3841" width="9.140625" style="3"/>
    <col min="3842" max="3842" width="13.42578125" style="3" bestFit="1" customWidth="1"/>
    <col min="3843" max="3843" width="14" style="3" bestFit="1" customWidth="1"/>
    <col min="3844" max="3844" width="9.85546875" style="3" bestFit="1" customWidth="1"/>
    <col min="3845" max="3845" width="11.140625" style="3" bestFit="1" customWidth="1"/>
    <col min="3846" max="3846" width="6.5703125" style="3" bestFit="1" customWidth="1"/>
    <col min="3847" max="3847" width="7.5703125" style="3" bestFit="1" customWidth="1"/>
    <col min="3848" max="3848" width="16.85546875" style="3" bestFit="1" customWidth="1"/>
    <col min="3849" max="3849" width="10.85546875" style="3" bestFit="1" customWidth="1"/>
    <col min="3850" max="3850" width="6.28515625" style="3" bestFit="1" customWidth="1"/>
    <col min="3851" max="3851" width="10.140625" style="3" bestFit="1" customWidth="1"/>
    <col min="3852" max="3852" width="11.7109375" style="3" bestFit="1" customWidth="1"/>
    <col min="3853" max="3853" width="12" style="3" bestFit="1" customWidth="1"/>
    <col min="3854" max="3854" width="7.85546875" style="3" bestFit="1" customWidth="1"/>
    <col min="3855" max="4097" width="9.140625" style="3"/>
    <col min="4098" max="4098" width="13.42578125" style="3" bestFit="1" customWidth="1"/>
    <col min="4099" max="4099" width="14" style="3" bestFit="1" customWidth="1"/>
    <col min="4100" max="4100" width="9.85546875" style="3" bestFit="1" customWidth="1"/>
    <col min="4101" max="4101" width="11.140625" style="3" bestFit="1" customWidth="1"/>
    <col min="4102" max="4102" width="6.5703125" style="3" bestFit="1" customWidth="1"/>
    <col min="4103" max="4103" width="7.5703125" style="3" bestFit="1" customWidth="1"/>
    <col min="4104" max="4104" width="16.85546875" style="3" bestFit="1" customWidth="1"/>
    <col min="4105" max="4105" width="10.85546875" style="3" bestFit="1" customWidth="1"/>
    <col min="4106" max="4106" width="6.28515625" style="3" bestFit="1" customWidth="1"/>
    <col min="4107" max="4107" width="10.140625" style="3" bestFit="1" customWidth="1"/>
    <col min="4108" max="4108" width="11.7109375" style="3" bestFit="1" customWidth="1"/>
    <col min="4109" max="4109" width="12" style="3" bestFit="1" customWidth="1"/>
    <col min="4110" max="4110" width="7.85546875" style="3" bestFit="1" customWidth="1"/>
    <col min="4111" max="4353" width="9.140625" style="3"/>
    <col min="4354" max="4354" width="13.42578125" style="3" bestFit="1" customWidth="1"/>
    <col min="4355" max="4355" width="14" style="3" bestFit="1" customWidth="1"/>
    <col min="4356" max="4356" width="9.85546875" style="3" bestFit="1" customWidth="1"/>
    <col min="4357" max="4357" width="11.140625" style="3" bestFit="1" customWidth="1"/>
    <col min="4358" max="4358" width="6.5703125" style="3" bestFit="1" customWidth="1"/>
    <col min="4359" max="4359" width="7.5703125" style="3" bestFit="1" customWidth="1"/>
    <col min="4360" max="4360" width="16.85546875" style="3" bestFit="1" customWidth="1"/>
    <col min="4361" max="4361" width="10.85546875" style="3" bestFit="1" customWidth="1"/>
    <col min="4362" max="4362" width="6.28515625" style="3" bestFit="1" customWidth="1"/>
    <col min="4363" max="4363" width="10.140625" style="3" bestFit="1" customWidth="1"/>
    <col min="4364" max="4364" width="11.7109375" style="3" bestFit="1" customWidth="1"/>
    <col min="4365" max="4365" width="12" style="3" bestFit="1" customWidth="1"/>
    <col min="4366" max="4366" width="7.85546875" style="3" bestFit="1" customWidth="1"/>
    <col min="4367" max="4609" width="9.140625" style="3"/>
    <col min="4610" max="4610" width="13.42578125" style="3" bestFit="1" customWidth="1"/>
    <col min="4611" max="4611" width="14" style="3" bestFit="1" customWidth="1"/>
    <col min="4612" max="4612" width="9.85546875" style="3" bestFit="1" customWidth="1"/>
    <col min="4613" max="4613" width="11.140625" style="3" bestFit="1" customWidth="1"/>
    <col min="4614" max="4614" width="6.5703125" style="3" bestFit="1" customWidth="1"/>
    <col min="4615" max="4615" width="7.5703125" style="3" bestFit="1" customWidth="1"/>
    <col min="4616" max="4616" width="16.85546875" style="3" bestFit="1" customWidth="1"/>
    <col min="4617" max="4617" width="10.85546875" style="3" bestFit="1" customWidth="1"/>
    <col min="4618" max="4618" width="6.28515625" style="3" bestFit="1" customWidth="1"/>
    <col min="4619" max="4619" width="10.140625" style="3" bestFit="1" customWidth="1"/>
    <col min="4620" max="4620" width="11.7109375" style="3" bestFit="1" customWidth="1"/>
    <col min="4621" max="4621" width="12" style="3" bestFit="1" customWidth="1"/>
    <col min="4622" max="4622" width="7.85546875" style="3" bestFit="1" customWidth="1"/>
    <col min="4623" max="4865" width="9.140625" style="3"/>
    <col min="4866" max="4866" width="13.42578125" style="3" bestFit="1" customWidth="1"/>
    <col min="4867" max="4867" width="14" style="3" bestFit="1" customWidth="1"/>
    <col min="4868" max="4868" width="9.85546875" style="3" bestFit="1" customWidth="1"/>
    <col min="4869" max="4869" width="11.140625" style="3" bestFit="1" customWidth="1"/>
    <col min="4870" max="4870" width="6.5703125" style="3" bestFit="1" customWidth="1"/>
    <col min="4871" max="4871" width="7.5703125" style="3" bestFit="1" customWidth="1"/>
    <col min="4872" max="4872" width="16.85546875" style="3" bestFit="1" customWidth="1"/>
    <col min="4873" max="4873" width="10.85546875" style="3" bestFit="1" customWidth="1"/>
    <col min="4874" max="4874" width="6.28515625" style="3" bestFit="1" customWidth="1"/>
    <col min="4875" max="4875" width="10.140625" style="3" bestFit="1" customWidth="1"/>
    <col min="4876" max="4876" width="11.7109375" style="3" bestFit="1" customWidth="1"/>
    <col min="4877" max="4877" width="12" style="3" bestFit="1" customWidth="1"/>
    <col min="4878" max="4878" width="7.85546875" style="3" bestFit="1" customWidth="1"/>
    <col min="4879" max="5121" width="9.140625" style="3"/>
    <col min="5122" max="5122" width="13.42578125" style="3" bestFit="1" customWidth="1"/>
    <col min="5123" max="5123" width="14" style="3" bestFit="1" customWidth="1"/>
    <col min="5124" max="5124" width="9.85546875" style="3" bestFit="1" customWidth="1"/>
    <col min="5125" max="5125" width="11.140625" style="3" bestFit="1" customWidth="1"/>
    <col min="5126" max="5126" width="6.5703125" style="3" bestFit="1" customWidth="1"/>
    <col min="5127" max="5127" width="7.5703125" style="3" bestFit="1" customWidth="1"/>
    <col min="5128" max="5128" width="16.85546875" style="3" bestFit="1" customWidth="1"/>
    <col min="5129" max="5129" width="10.85546875" style="3" bestFit="1" customWidth="1"/>
    <col min="5130" max="5130" width="6.28515625" style="3" bestFit="1" customWidth="1"/>
    <col min="5131" max="5131" width="10.140625" style="3" bestFit="1" customWidth="1"/>
    <col min="5132" max="5132" width="11.7109375" style="3" bestFit="1" customWidth="1"/>
    <col min="5133" max="5133" width="12" style="3" bestFit="1" customWidth="1"/>
    <col min="5134" max="5134" width="7.85546875" style="3" bestFit="1" customWidth="1"/>
    <col min="5135" max="5377" width="9.140625" style="3"/>
    <col min="5378" max="5378" width="13.42578125" style="3" bestFit="1" customWidth="1"/>
    <col min="5379" max="5379" width="14" style="3" bestFit="1" customWidth="1"/>
    <col min="5380" max="5380" width="9.85546875" style="3" bestFit="1" customWidth="1"/>
    <col min="5381" max="5381" width="11.140625" style="3" bestFit="1" customWidth="1"/>
    <col min="5382" max="5382" width="6.5703125" style="3" bestFit="1" customWidth="1"/>
    <col min="5383" max="5383" width="7.5703125" style="3" bestFit="1" customWidth="1"/>
    <col min="5384" max="5384" width="16.85546875" style="3" bestFit="1" customWidth="1"/>
    <col min="5385" max="5385" width="10.85546875" style="3" bestFit="1" customWidth="1"/>
    <col min="5386" max="5386" width="6.28515625" style="3" bestFit="1" customWidth="1"/>
    <col min="5387" max="5387" width="10.140625" style="3" bestFit="1" customWidth="1"/>
    <col min="5388" max="5388" width="11.7109375" style="3" bestFit="1" customWidth="1"/>
    <col min="5389" max="5389" width="12" style="3" bestFit="1" customWidth="1"/>
    <col min="5390" max="5390" width="7.85546875" style="3" bestFit="1" customWidth="1"/>
    <col min="5391" max="5633" width="9.140625" style="3"/>
    <col min="5634" max="5634" width="13.42578125" style="3" bestFit="1" customWidth="1"/>
    <col min="5635" max="5635" width="14" style="3" bestFit="1" customWidth="1"/>
    <col min="5636" max="5636" width="9.85546875" style="3" bestFit="1" customWidth="1"/>
    <col min="5637" max="5637" width="11.140625" style="3" bestFit="1" customWidth="1"/>
    <col min="5638" max="5638" width="6.5703125" style="3" bestFit="1" customWidth="1"/>
    <col min="5639" max="5639" width="7.5703125" style="3" bestFit="1" customWidth="1"/>
    <col min="5640" max="5640" width="16.85546875" style="3" bestFit="1" customWidth="1"/>
    <col min="5641" max="5641" width="10.85546875" style="3" bestFit="1" customWidth="1"/>
    <col min="5642" max="5642" width="6.28515625" style="3" bestFit="1" customWidth="1"/>
    <col min="5643" max="5643" width="10.140625" style="3" bestFit="1" customWidth="1"/>
    <col min="5644" max="5644" width="11.7109375" style="3" bestFit="1" customWidth="1"/>
    <col min="5645" max="5645" width="12" style="3" bestFit="1" customWidth="1"/>
    <col min="5646" max="5646" width="7.85546875" style="3" bestFit="1" customWidth="1"/>
    <col min="5647" max="5889" width="9.140625" style="3"/>
    <col min="5890" max="5890" width="13.42578125" style="3" bestFit="1" customWidth="1"/>
    <col min="5891" max="5891" width="14" style="3" bestFit="1" customWidth="1"/>
    <col min="5892" max="5892" width="9.85546875" style="3" bestFit="1" customWidth="1"/>
    <col min="5893" max="5893" width="11.140625" style="3" bestFit="1" customWidth="1"/>
    <col min="5894" max="5894" width="6.5703125" style="3" bestFit="1" customWidth="1"/>
    <col min="5895" max="5895" width="7.5703125" style="3" bestFit="1" customWidth="1"/>
    <col min="5896" max="5896" width="16.85546875" style="3" bestFit="1" customWidth="1"/>
    <col min="5897" max="5897" width="10.85546875" style="3" bestFit="1" customWidth="1"/>
    <col min="5898" max="5898" width="6.28515625" style="3" bestFit="1" customWidth="1"/>
    <col min="5899" max="5899" width="10.140625" style="3" bestFit="1" customWidth="1"/>
    <col min="5900" max="5900" width="11.7109375" style="3" bestFit="1" customWidth="1"/>
    <col min="5901" max="5901" width="12" style="3" bestFit="1" customWidth="1"/>
    <col min="5902" max="5902" width="7.85546875" style="3" bestFit="1" customWidth="1"/>
    <col min="5903" max="6145" width="9.140625" style="3"/>
    <col min="6146" max="6146" width="13.42578125" style="3" bestFit="1" customWidth="1"/>
    <col min="6147" max="6147" width="14" style="3" bestFit="1" customWidth="1"/>
    <col min="6148" max="6148" width="9.85546875" style="3" bestFit="1" customWidth="1"/>
    <col min="6149" max="6149" width="11.140625" style="3" bestFit="1" customWidth="1"/>
    <col min="6150" max="6150" width="6.5703125" style="3" bestFit="1" customWidth="1"/>
    <col min="6151" max="6151" width="7.5703125" style="3" bestFit="1" customWidth="1"/>
    <col min="6152" max="6152" width="16.85546875" style="3" bestFit="1" customWidth="1"/>
    <col min="6153" max="6153" width="10.85546875" style="3" bestFit="1" customWidth="1"/>
    <col min="6154" max="6154" width="6.28515625" style="3" bestFit="1" customWidth="1"/>
    <col min="6155" max="6155" width="10.140625" style="3" bestFit="1" customWidth="1"/>
    <col min="6156" max="6156" width="11.7109375" style="3" bestFit="1" customWidth="1"/>
    <col min="6157" max="6157" width="12" style="3" bestFit="1" customWidth="1"/>
    <col min="6158" max="6158" width="7.85546875" style="3" bestFit="1" customWidth="1"/>
    <col min="6159" max="6401" width="9.140625" style="3"/>
    <col min="6402" max="6402" width="13.42578125" style="3" bestFit="1" customWidth="1"/>
    <col min="6403" max="6403" width="14" style="3" bestFit="1" customWidth="1"/>
    <col min="6404" max="6404" width="9.85546875" style="3" bestFit="1" customWidth="1"/>
    <col min="6405" max="6405" width="11.140625" style="3" bestFit="1" customWidth="1"/>
    <col min="6406" max="6406" width="6.5703125" style="3" bestFit="1" customWidth="1"/>
    <col min="6407" max="6407" width="7.5703125" style="3" bestFit="1" customWidth="1"/>
    <col min="6408" max="6408" width="16.85546875" style="3" bestFit="1" customWidth="1"/>
    <col min="6409" max="6409" width="10.85546875" style="3" bestFit="1" customWidth="1"/>
    <col min="6410" max="6410" width="6.28515625" style="3" bestFit="1" customWidth="1"/>
    <col min="6411" max="6411" width="10.140625" style="3" bestFit="1" customWidth="1"/>
    <col min="6412" max="6412" width="11.7109375" style="3" bestFit="1" customWidth="1"/>
    <col min="6413" max="6413" width="12" style="3" bestFit="1" customWidth="1"/>
    <col min="6414" max="6414" width="7.85546875" style="3" bestFit="1" customWidth="1"/>
    <col min="6415" max="6657" width="9.140625" style="3"/>
    <col min="6658" max="6658" width="13.42578125" style="3" bestFit="1" customWidth="1"/>
    <col min="6659" max="6659" width="14" style="3" bestFit="1" customWidth="1"/>
    <col min="6660" max="6660" width="9.85546875" style="3" bestFit="1" customWidth="1"/>
    <col min="6661" max="6661" width="11.140625" style="3" bestFit="1" customWidth="1"/>
    <col min="6662" max="6662" width="6.5703125" style="3" bestFit="1" customWidth="1"/>
    <col min="6663" max="6663" width="7.5703125" style="3" bestFit="1" customWidth="1"/>
    <col min="6664" max="6664" width="16.85546875" style="3" bestFit="1" customWidth="1"/>
    <col min="6665" max="6665" width="10.85546875" style="3" bestFit="1" customWidth="1"/>
    <col min="6666" max="6666" width="6.28515625" style="3" bestFit="1" customWidth="1"/>
    <col min="6667" max="6667" width="10.140625" style="3" bestFit="1" customWidth="1"/>
    <col min="6668" max="6668" width="11.7109375" style="3" bestFit="1" customWidth="1"/>
    <col min="6669" max="6669" width="12" style="3" bestFit="1" customWidth="1"/>
    <col min="6670" max="6670" width="7.85546875" style="3" bestFit="1" customWidth="1"/>
    <col min="6671" max="6913" width="9.140625" style="3"/>
    <col min="6914" max="6914" width="13.42578125" style="3" bestFit="1" customWidth="1"/>
    <col min="6915" max="6915" width="14" style="3" bestFit="1" customWidth="1"/>
    <col min="6916" max="6916" width="9.85546875" style="3" bestFit="1" customWidth="1"/>
    <col min="6917" max="6917" width="11.140625" style="3" bestFit="1" customWidth="1"/>
    <col min="6918" max="6918" width="6.5703125" style="3" bestFit="1" customWidth="1"/>
    <col min="6919" max="6919" width="7.5703125" style="3" bestFit="1" customWidth="1"/>
    <col min="6920" max="6920" width="16.85546875" style="3" bestFit="1" customWidth="1"/>
    <col min="6921" max="6921" width="10.85546875" style="3" bestFit="1" customWidth="1"/>
    <col min="6922" max="6922" width="6.28515625" style="3" bestFit="1" customWidth="1"/>
    <col min="6923" max="6923" width="10.140625" style="3" bestFit="1" customWidth="1"/>
    <col min="6924" max="6924" width="11.7109375" style="3" bestFit="1" customWidth="1"/>
    <col min="6925" max="6925" width="12" style="3" bestFit="1" customWidth="1"/>
    <col min="6926" max="6926" width="7.85546875" style="3" bestFit="1" customWidth="1"/>
    <col min="6927" max="7169" width="9.140625" style="3"/>
    <col min="7170" max="7170" width="13.42578125" style="3" bestFit="1" customWidth="1"/>
    <col min="7171" max="7171" width="14" style="3" bestFit="1" customWidth="1"/>
    <col min="7172" max="7172" width="9.85546875" style="3" bestFit="1" customWidth="1"/>
    <col min="7173" max="7173" width="11.140625" style="3" bestFit="1" customWidth="1"/>
    <col min="7174" max="7174" width="6.5703125" style="3" bestFit="1" customWidth="1"/>
    <col min="7175" max="7175" width="7.5703125" style="3" bestFit="1" customWidth="1"/>
    <col min="7176" max="7176" width="16.85546875" style="3" bestFit="1" customWidth="1"/>
    <col min="7177" max="7177" width="10.85546875" style="3" bestFit="1" customWidth="1"/>
    <col min="7178" max="7178" width="6.28515625" style="3" bestFit="1" customWidth="1"/>
    <col min="7179" max="7179" width="10.140625" style="3" bestFit="1" customWidth="1"/>
    <col min="7180" max="7180" width="11.7109375" style="3" bestFit="1" customWidth="1"/>
    <col min="7181" max="7181" width="12" style="3" bestFit="1" customWidth="1"/>
    <col min="7182" max="7182" width="7.85546875" style="3" bestFit="1" customWidth="1"/>
    <col min="7183" max="7425" width="9.140625" style="3"/>
    <col min="7426" max="7426" width="13.42578125" style="3" bestFit="1" customWidth="1"/>
    <col min="7427" max="7427" width="14" style="3" bestFit="1" customWidth="1"/>
    <col min="7428" max="7428" width="9.85546875" style="3" bestFit="1" customWidth="1"/>
    <col min="7429" max="7429" width="11.140625" style="3" bestFit="1" customWidth="1"/>
    <col min="7430" max="7430" width="6.5703125" style="3" bestFit="1" customWidth="1"/>
    <col min="7431" max="7431" width="7.5703125" style="3" bestFit="1" customWidth="1"/>
    <col min="7432" max="7432" width="16.85546875" style="3" bestFit="1" customWidth="1"/>
    <col min="7433" max="7433" width="10.85546875" style="3" bestFit="1" customWidth="1"/>
    <col min="7434" max="7434" width="6.28515625" style="3" bestFit="1" customWidth="1"/>
    <col min="7435" max="7435" width="10.140625" style="3" bestFit="1" customWidth="1"/>
    <col min="7436" max="7436" width="11.7109375" style="3" bestFit="1" customWidth="1"/>
    <col min="7437" max="7437" width="12" style="3" bestFit="1" customWidth="1"/>
    <col min="7438" max="7438" width="7.85546875" style="3" bestFit="1" customWidth="1"/>
    <col min="7439" max="7681" width="9.140625" style="3"/>
    <col min="7682" max="7682" width="13.42578125" style="3" bestFit="1" customWidth="1"/>
    <col min="7683" max="7683" width="14" style="3" bestFit="1" customWidth="1"/>
    <col min="7684" max="7684" width="9.85546875" style="3" bestFit="1" customWidth="1"/>
    <col min="7685" max="7685" width="11.140625" style="3" bestFit="1" customWidth="1"/>
    <col min="7686" max="7686" width="6.5703125" style="3" bestFit="1" customWidth="1"/>
    <col min="7687" max="7687" width="7.5703125" style="3" bestFit="1" customWidth="1"/>
    <col min="7688" max="7688" width="16.85546875" style="3" bestFit="1" customWidth="1"/>
    <col min="7689" max="7689" width="10.85546875" style="3" bestFit="1" customWidth="1"/>
    <col min="7690" max="7690" width="6.28515625" style="3" bestFit="1" customWidth="1"/>
    <col min="7691" max="7691" width="10.140625" style="3" bestFit="1" customWidth="1"/>
    <col min="7692" max="7692" width="11.7109375" style="3" bestFit="1" customWidth="1"/>
    <col min="7693" max="7693" width="12" style="3" bestFit="1" customWidth="1"/>
    <col min="7694" max="7694" width="7.85546875" style="3" bestFit="1" customWidth="1"/>
    <col min="7695" max="7937" width="9.140625" style="3"/>
    <col min="7938" max="7938" width="13.42578125" style="3" bestFit="1" customWidth="1"/>
    <col min="7939" max="7939" width="14" style="3" bestFit="1" customWidth="1"/>
    <col min="7940" max="7940" width="9.85546875" style="3" bestFit="1" customWidth="1"/>
    <col min="7941" max="7941" width="11.140625" style="3" bestFit="1" customWidth="1"/>
    <col min="7942" max="7942" width="6.5703125" style="3" bestFit="1" customWidth="1"/>
    <col min="7943" max="7943" width="7.5703125" style="3" bestFit="1" customWidth="1"/>
    <col min="7944" max="7944" width="16.85546875" style="3" bestFit="1" customWidth="1"/>
    <col min="7945" max="7945" width="10.85546875" style="3" bestFit="1" customWidth="1"/>
    <col min="7946" max="7946" width="6.28515625" style="3" bestFit="1" customWidth="1"/>
    <col min="7947" max="7947" width="10.140625" style="3" bestFit="1" customWidth="1"/>
    <col min="7948" max="7948" width="11.7109375" style="3" bestFit="1" customWidth="1"/>
    <col min="7949" max="7949" width="12" style="3" bestFit="1" customWidth="1"/>
    <col min="7950" max="7950" width="7.85546875" style="3" bestFit="1" customWidth="1"/>
    <col min="7951" max="8193" width="9.140625" style="3"/>
    <col min="8194" max="8194" width="13.42578125" style="3" bestFit="1" customWidth="1"/>
    <col min="8195" max="8195" width="14" style="3" bestFit="1" customWidth="1"/>
    <col min="8196" max="8196" width="9.85546875" style="3" bestFit="1" customWidth="1"/>
    <col min="8197" max="8197" width="11.140625" style="3" bestFit="1" customWidth="1"/>
    <col min="8198" max="8198" width="6.5703125" style="3" bestFit="1" customWidth="1"/>
    <col min="8199" max="8199" width="7.5703125" style="3" bestFit="1" customWidth="1"/>
    <col min="8200" max="8200" width="16.85546875" style="3" bestFit="1" customWidth="1"/>
    <col min="8201" max="8201" width="10.85546875" style="3" bestFit="1" customWidth="1"/>
    <col min="8202" max="8202" width="6.28515625" style="3" bestFit="1" customWidth="1"/>
    <col min="8203" max="8203" width="10.140625" style="3" bestFit="1" customWidth="1"/>
    <col min="8204" max="8204" width="11.7109375" style="3" bestFit="1" customWidth="1"/>
    <col min="8205" max="8205" width="12" style="3" bestFit="1" customWidth="1"/>
    <col min="8206" max="8206" width="7.85546875" style="3" bestFit="1" customWidth="1"/>
    <col min="8207" max="8449" width="9.140625" style="3"/>
    <col min="8450" max="8450" width="13.42578125" style="3" bestFit="1" customWidth="1"/>
    <col min="8451" max="8451" width="14" style="3" bestFit="1" customWidth="1"/>
    <col min="8452" max="8452" width="9.85546875" style="3" bestFit="1" customWidth="1"/>
    <col min="8453" max="8453" width="11.140625" style="3" bestFit="1" customWidth="1"/>
    <col min="8454" max="8454" width="6.5703125" style="3" bestFit="1" customWidth="1"/>
    <col min="8455" max="8455" width="7.5703125" style="3" bestFit="1" customWidth="1"/>
    <col min="8456" max="8456" width="16.85546875" style="3" bestFit="1" customWidth="1"/>
    <col min="8457" max="8457" width="10.85546875" style="3" bestFit="1" customWidth="1"/>
    <col min="8458" max="8458" width="6.28515625" style="3" bestFit="1" customWidth="1"/>
    <col min="8459" max="8459" width="10.140625" style="3" bestFit="1" customWidth="1"/>
    <col min="8460" max="8460" width="11.7109375" style="3" bestFit="1" customWidth="1"/>
    <col min="8461" max="8461" width="12" style="3" bestFit="1" customWidth="1"/>
    <col min="8462" max="8462" width="7.85546875" style="3" bestFit="1" customWidth="1"/>
    <col min="8463" max="8705" width="9.140625" style="3"/>
    <col min="8706" max="8706" width="13.42578125" style="3" bestFit="1" customWidth="1"/>
    <col min="8707" max="8707" width="14" style="3" bestFit="1" customWidth="1"/>
    <col min="8708" max="8708" width="9.85546875" style="3" bestFit="1" customWidth="1"/>
    <col min="8709" max="8709" width="11.140625" style="3" bestFit="1" customWidth="1"/>
    <col min="8710" max="8710" width="6.5703125" style="3" bestFit="1" customWidth="1"/>
    <col min="8711" max="8711" width="7.5703125" style="3" bestFit="1" customWidth="1"/>
    <col min="8712" max="8712" width="16.85546875" style="3" bestFit="1" customWidth="1"/>
    <col min="8713" max="8713" width="10.85546875" style="3" bestFit="1" customWidth="1"/>
    <col min="8714" max="8714" width="6.28515625" style="3" bestFit="1" customWidth="1"/>
    <col min="8715" max="8715" width="10.140625" style="3" bestFit="1" customWidth="1"/>
    <col min="8716" max="8716" width="11.7109375" style="3" bestFit="1" customWidth="1"/>
    <col min="8717" max="8717" width="12" style="3" bestFit="1" customWidth="1"/>
    <col min="8718" max="8718" width="7.85546875" style="3" bestFit="1" customWidth="1"/>
    <col min="8719" max="8961" width="9.140625" style="3"/>
    <col min="8962" max="8962" width="13.42578125" style="3" bestFit="1" customWidth="1"/>
    <col min="8963" max="8963" width="14" style="3" bestFit="1" customWidth="1"/>
    <col min="8964" max="8964" width="9.85546875" style="3" bestFit="1" customWidth="1"/>
    <col min="8965" max="8965" width="11.140625" style="3" bestFit="1" customWidth="1"/>
    <col min="8966" max="8966" width="6.5703125" style="3" bestFit="1" customWidth="1"/>
    <col min="8967" max="8967" width="7.5703125" style="3" bestFit="1" customWidth="1"/>
    <col min="8968" max="8968" width="16.85546875" style="3" bestFit="1" customWidth="1"/>
    <col min="8969" max="8969" width="10.85546875" style="3" bestFit="1" customWidth="1"/>
    <col min="8970" max="8970" width="6.28515625" style="3" bestFit="1" customWidth="1"/>
    <col min="8971" max="8971" width="10.140625" style="3" bestFit="1" customWidth="1"/>
    <col min="8972" max="8972" width="11.7109375" style="3" bestFit="1" customWidth="1"/>
    <col min="8973" max="8973" width="12" style="3" bestFit="1" customWidth="1"/>
    <col min="8974" max="8974" width="7.85546875" style="3" bestFit="1" customWidth="1"/>
    <col min="8975" max="9217" width="9.140625" style="3"/>
    <col min="9218" max="9218" width="13.42578125" style="3" bestFit="1" customWidth="1"/>
    <col min="9219" max="9219" width="14" style="3" bestFit="1" customWidth="1"/>
    <col min="9220" max="9220" width="9.85546875" style="3" bestFit="1" customWidth="1"/>
    <col min="9221" max="9221" width="11.140625" style="3" bestFit="1" customWidth="1"/>
    <col min="9222" max="9222" width="6.5703125" style="3" bestFit="1" customWidth="1"/>
    <col min="9223" max="9223" width="7.5703125" style="3" bestFit="1" customWidth="1"/>
    <col min="9224" max="9224" width="16.85546875" style="3" bestFit="1" customWidth="1"/>
    <col min="9225" max="9225" width="10.85546875" style="3" bestFit="1" customWidth="1"/>
    <col min="9226" max="9226" width="6.28515625" style="3" bestFit="1" customWidth="1"/>
    <col min="9227" max="9227" width="10.140625" style="3" bestFit="1" customWidth="1"/>
    <col min="9228" max="9228" width="11.7109375" style="3" bestFit="1" customWidth="1"/>
    <col min="9229" max="9229" width="12" style="3" bestFit="1" customWidth="1"/>
    <col min="9230" max="9230" width="7.85546875" style="3" bestFit="1" customWidth="1"/>
    <col min="9231" max="9473" width="9.140625" style="3"/>
    <col min="9474" max="9474" width="13.42578125" style="3" bestFit="1" customWidth="1"/>
    <col min="9475" max="9475" width="14" style="3" bestFit="1" customWidth="1"/>
    <col min="9476" max="9476" width="9.85546875" style="3" bestFit="1" customWidth="1"/>
    <col min="9477" max="9477" width="11.140625" style="3" bestFit="1" customWidth="1"/>
    <col min="9478" max="9478" width="6.5703125" style="3" bestFit="1" customWidth="1"/>
    <col min="9479" max="9479" width="7.5703125" style="3" bestFit="1" customWidth="1"/>
    <col min="9480" max="9480" width="16.85546875" style="3" bestFit="1" customWidth="1"/>
    <col min="9481" max="9481" width="10.85546875" style="3" bestFit="1" customWidth="1"/>
    <col min="9482" max="9482" width="6.28515625" style="3" bestFit="1" customWidth="1"/>
    <col min="9483" max="9483" width="10.140625" style="3" bestFit="1" customWidth="1"/>
    <col min="9484" max="9484" width="11.7109375" style="3" bestFit="1" customWidth="1"/>
    <col min="9485" max="9485" width="12" style="3" bestFit="1" customWidth="1"/>
    <col min="9486" max="9486" width="7.85546875" style="3" bestFit="1" customWidth="1"/>
    <col min="9487" max="9729" width="9.140625" style="3"/>
    <col min="9730" max="9730" width="13.42578125" style="3" bestFit="1" customWidth="1"/>
    <col min="9731" max="9731" width="14" style="3" bestFit="1" customWidth="1"/>
    <col min="9732" max="9732" width="9.85546875" style="3" bestFit="1" customWidth="1"/>
    <col min="9733" max="9733" width="11.140625" style="3" bestFit="1" customWidth="1"/>
    <col min="9734" max="9734" width="6.5703125" style="3" bestFit="1" customWidth="1"/>
    <col min="9735" max="9735" width="7.5703125" style="3" bestFit="1" customWidth="1"/>
    <col min="9736" max="9736" width="16.85546875" style="3" bestFit="1" customWidth="1"/>
    <col min="9737" max="9737" width="10.85546875" style="3" bestFit="1" customWidth="1"/>
    <col min="9738" max="9738" width="6.28515625" style="3" bestFit="1" customWidth="1"/>
    <col min="9739" max="9739" width="10.140625" style="3" bestFit="1" customWidth="1"/>
    <col min="9740" max="9740" width="11.7109375" style="3" bestFit="1" customWidth="1"/>
    <col min="9741" max="9741" width="12" style="3" bestFit="1" customWidth="1"/>
    <col min="9742" max="9742" width="7.85546875" style="3" bestFit="1" customWidth="1"/>
    <col min="9743" max="9985" width="9.140625" style="3"/>
    <col min="9986" max="9986" width="13.42578125" style="3" bestFit="1" customWidth="1"/>
    <col min="9987" max="9987" width="14" style="3" bestFit="1" customWidth="1"/>
    <col min="9988" max="9988" width="9.85546875" style="3" bestFit="1" customWidth="1"/>
    <col min="9989" max="9989" width="11.140625" style="3" bestFit="1" customWidth="1"/>
    <col min="9990" max="9990" width="6.5703125" style="3" bestFit="1" customWidth="1"/>
    <col min="9991" max="9991" width="7.5703125" style="3" bestFit="1" customWidth="1"/>
    <col min="9992" max="9992" width="16.85546875" style="3" bestFit="1" customWidth="1"/>
    <col min="9993" max="9993" width="10.85546875" style="3" bestFit="1" customWidth="1"/>
    <col min="9994" max="9994" width="6.28515625" style="3" bestFit="1" customWidth="1"/>
    <col min="9995" max="9995" width="10.140625" style="3" bestFit="1" customWidth="1"/>
    <col min="9996" max="9996" width="11.7109375" style="3" bestFit="1" customWidth="1"/>
    <col min="9997" max="9997" width="12" style="3" bestFit="1" customWidth="1"/>
    <col min="9998" max="9998" width="7.85546875" style="3" bestFit="1" customWidth="1"/>
    <col min="9999" max="10241" width="9.140625" style="3"/>
    <col min="10242" max="10242" width="13.42578125" style="3" bestFit="1" customWidth="1"/>
    <col min="10243" max="10243" width="14" style="3" bestFit="1" customWidth="1"/>
    <col min="10244" max="10244" width="9.85546875" style="3" bestFit="1" customWidth="1"/>
    <col min="10245" max="10245" width="11.140625" style="3" bestFit="1" customWidth="1"/>
    <col min="10246" max="10246" width="6.5703125" style="3" bestFit="1" customWidth="1"/>
    <col min="10247" max="10247" width="7.5703125" style="3" bestFit="1" customWidth="1"/>
    <col min="10248" max="10248" width="16.85546875" style="3" bestFit="1" customWidth="1"/>
    <col min="10249" max="10249" width="10.85546875" style="3" bestFit="1" customWidth="1"/>
    <col min="10250" max="10250" width="6.28515625" style="3" bestFit="1" customWidth="1"/>
    <col min="10251" max="10251" width="10.140625" style="3" bestFit="1" customWidth="1"/>
    <col min="10252" max="10252" width="11.7109375" style="3" bestFit="1" customWidth="1"/>
    <col min="10253" max="10253" width="12" style="3" bestFit="1" customWidth="1"/>
    <col min="10254" max="10254" width="7.85546875" style="3" bestFit="1" customWidth="1"/>
    <col min="10255" max="10497" width="9.140625" style="3"/>
    <col min="10498" max="10498" width="13.42578125" style="3" bestFit="1" customWidth="1"/>
    <col min="10499" max="10499" width="14" style="3" bestFit="1" customWidth="1"/>
    <col min="10500" max="10500" width="9.85546875" style="3" bestFit="1" customWidth="1"/>
    <col min="10501" max="10501" width="11.140625" style="3" bestFit="1" customWidth="1"/>
    <col min="10502" max="10502" width="6.5703125" style="3" bestFit="1" customWidth="1"/>
    <col min="10503" max="10503" width="7.5703125" style="3" bestFit="1" customWidth="1"/>
    <col min="10504" max="10504" width="16.85546875" style="3" bestFit="1" customWidth="1"/>
    <col min="10505" max="10505" width="10.85546875" style="3" bestFit="1" customWidth="1"/>
    <col min="10506" max="10506" width="6.28515625" style="3" bestFit="1" customWidth="1"/>
    <col min="10507" max="10507" width="10.140625" style="3" bestFit="1" customWidth="1"/>
    <col min="10508" max="10508" width="11.7109375" style="3" bestFit="1" customWidth="1"/>
    <col min="10509" max="10509" width="12" style="3" bestFit="1" customWidth="1"/>
    <col min="10510" max="10510" width="7.85546875" style="3" bestFit="1" customWidth="1"/>
    <col min="10511" max="10753" width="9.140625" style="3"/>
    <col min="10754" max="10754" width="13.42578125" style="3" bestFit="1" customWidth="1"/>
    <col min="10755" max="10755" width="14" style="3" bestFit="1" customWidth="1"/>
    <col min="10756" max="10756" width="9.85546875" style="3" bestFit="1" customWidth="1"/>
    <col min="10757" max="10757" width="11.140625" style="3" bestFit="1" customWidth="1"/>
    <col min="10758" max="10758" width="6.5703125" style="3" bestFit="1" customWidth="1"/>
    <col min="10759" max="10759" width="7.5703125" style="3" bestFit="1" customWidth="1"/>
    <col min="10760" max="10760" width="16.85546875" style="3" bestFit="1" customWidth="1"/>
    <col min="10761" max="10761" width="10.85546875" style="3" bestFit="1" customWidth="1"/>
    <col min="10762" max="10762" width="6.28515625" style="3" bestFit="1" customWidth="1"/>
    <col min="10763" max="10763" width="10.140625" style="3" bestFit="1" customWidth="1"/>
    <col min="10764" max="10764" width="11.7109375" style="3" bestFit="1" customWidth="1"/>
    <col min="10765" max="10765" width="12" style="3" bestFit="1" customWidth="1"/>
    <col min="10766" max="10766" width="7.85546875" style="3" bestFit="1" customWidth="1"/>
    <col min="10767" max="11009" width="9.140625" style="3"/>
    <col min="11010" max="11010" width="13.42578125" style="3" bestFit="1" customWidth="1"/>
    <col min="11011" max="11011" width="14" style="3" bestFit="1" customWidth="1"/>
    <col min="11012" max="11012" width="9.85546875" style="3" bestFit="1" customWidth="1"/>
    <col min="11013" max="11013" width="11.140625" style="3" bestFit="1" customWidth="1"/>
    <col min="11014" max="11014" width="6.5703125" style="3" bestFit="1" customWidth="1"/>
    <col min="11015" max="11015" width="7.5703125" style="3" bestFit="1" customWidth="1"/>
    <col min="11016" max="11016" width="16.85546875" style="3" bestFit="1" customWidth="1"/>
    <col min="11017" max="11017" width="10.85546875" style="3" bestFit="1" customWidth="1"/>
    <col min="11018" max="11018" width="6.28515625" style="3" bestFit="1" customWidth="1"/>
    <col min="11019" max="11019" width="10.140625" style="3" bestFit="1" customWidth="1"/>
    <col min="11020" max="11020" width="11.7109375" style="3" bestFit="1" customWidth="1"/>
    <col min="11021" max="11021" width="12" style="3" bestFit="1" customWidth="1"/>
    <col min="11022" max="11022" width="7.85546875" style="3" bestFit="1" customWidth="1"/>
    <col min="11023" max="11265" width="9.140625" style="3"/>
    <col min="11266" max="11266" width="13.42578125" style="3" bestFit="1" customWidth="1"/>
    <col min="11267" max="11267" width="14" style="3" bestFit="1" customWidth="1"/>
    <col min="11268" max="11268" width="9.85546875" style="3" bestFit="1" customWidth="1"/>
    <col min="11269" max="11269" width="11.140625" style="3" bestFit="1" customWidth="1"/>
    <col min="11270" max="11270" width="6.5703125" style="3" bestFit="1" customWidth="1"/>
    <col min="11271" max="11271" width="7.5703125" style="3" bestFit="1" customWidth="1"/>
    <col min="11272" max="11272" width="16.85546875" style="3" bestFit="1" customWidth="1"/>
    <col min="11273" max="11273" width="10.85546875" style="3" bestFit="1" customWidth="1"/>
    <col min="11274" max="11274" width="6.28515625" style="3" bestFit="1" customWidth="1"/>
    <col min="11275" max="11275" width="10.140625" style="3" bestFit="1" customWidth="1"/>
    <col min="11276" max="11276" width="11.7109375" style="3" bestFit="1" customWidth="1"/>
    <col min="11277" max="11277" width="12" style="3" bestFit="1" customWidth="1"/>
    <col min="11278" max="11278" width="7.85546875" style="3" bestFit="1" customWidth="1"/>
    <col min="11279" max="11521" width="9.140625" style="3"/>
    <col min="11522" max="11522" width="13.42578125" style="3" bestFit="1" customWidth="1"/>
    <col min="11523" max="11523" width="14" style="3" bestFit="1" customWidth="1"/>
    <col min="11524" max="11524" width="9.85546875" style="3" bestFit="1" customWidth="1"/>
    <col min="11525" max="11525" width="11.140625" style="3" bestFit="1" customWidth="1"/>
    <col min="11526" max="11526" width="6.5703125" style="3" bestFit="1" customWidth="1"/>
    <col min="11527" max="11527" width="7.5703125" style="3" bestFit="1" customWidth="1"/>
    <col min="11528" max="11528" width="16.85546875" style="3" bestFit="1" customWidth="1"/>
    <col min="11529" max="11529" width="10.85546875" style="3" bestFit="1" customWidth="1"/>
    <col min="11530" max="11530" width="6.28515625" style="3" bestFit="1" customWidth="1"/>
    <col min="11531" max="11531" width="10.140625" style="3" bestFit="1" customWidth="1"/>
    <col min="11532" max="11532" width="11.7109375" style="3" bestFit="1" customWidth="1"/>
    <col min="11533" max="11533" width="12" style="3" bestFit="1" customWidth="1"/>
    <col min="11534" max="11534" width="7.85546875" style="3" bestFit="1" customWidth="1"/>
    <col min="11535" max="11777" width="9.140625" style="3"/>
    <col min="11778" max="11778" width="13.42578125" style="3" bestFit="1" customWidth="1"/>
    <col min="11779" max="11779" width="14" style="3" bestFit="1" customWidth="1"/>
    <col min="11780" max="11780" width="9.85546875" style="3" bestFit="1" customWidth="1"/>
    <col min="11781" max="11781" width="11.140625" style="3" bestFit="1" customWidth="1"/>
    <col min="11782" max="11782" width="6.5703125" style="3" bestFit="1" customWidth="1"/>
    <col min="11783" max="11783" width="7.5703125" style="3" bestFit="1" customWidth="1"/>
    <col min="11784" max="11784" width="16.85546875" style="3" bestFit="1" customWidth="1"/>
    <col min="11785" max="11785" width="10.85546875" style="3" bestFit="1" customWidth="1"/>
    <col min="11786" max="11786" width="6.28515625" style="3" bestFit="1" customWidth="1"/>
    <col min="11787" max="11787" width="10.140625" style="3" bestFit="1" customWidth="1"/>
    <col min="11788" max="11788" width="11.7109375" style="3" bestFit="1" customWidth="1"/>
    <col min="11789" max="11789" width="12" style="3" bestFit="1" customWidth="1"/>
    <col min="11790" max="11790" width="7.85546875" style="3" bestFit="1" customWidth="1"/>
    <col min="11791" max="12033" width="9.140625" style="3"/>
    <col min="12034" max="12034" width="13.42578125" style="3" bestFit="1" customWidth="1"/>
    <col min="12035" max="12035" width="14" style="3" bestFit="1" customWidth="1"/>
    <col min="12036" max="12036" width="9.85546875" style="3" bestFit="1" customWidth="1"/>
    <col min="12037" max="12037" width="11.140625" style="3" bestFit="1" customWidth="1"/>
    <col min="12038" max="12038" width="6.5703125" style="3" bestFit="1" customWidth="1"/>
    <col min="12039" max="12039" width="7.5703125" style="3" bestFit="1" customWidth="1"/>
    <col min="12040" max="12040" width="16.85546875" style="3" bestFit="1" customWidth="1"/>
    <col min="12041" max="12041" width="10.85546875" style="3" bestFit="1" customWidth="1"/>
    <col min="12042" max="12042" width="6.28515625" style="3" bestFit="1" customWidth="1"/>
    <col min="12043" max="12043" width="10.140625" style="3" bestFit="1" customWidth="1"/>
    <col min="12044" max="12044" width="11.7109375" style="3" bestFit="1" customWidth="1"/>
    <col min="12045" max="12045" width="12" style="3" bestFit="1" customWidth="1"/>
    <col min="12046" max="12046" width="7.85546875" style="3" bestFit="1" customWidth="1"/>
    <col min="12047" max="12289" width="9.140625" style="3"/>
    <col min="12290" max="12290" width="13.42578125" style="3" bestFit="1" customWidth="1"/>
    <col min="12291" max="12291" width="14" style="3" bestFit="1" customWidth="1"/>
    <col min="12292" max="12292" width="9.85546875" style="3" bestFit="1" customWidth="1"/>
    <col min="12293" max="12293" width="11.140625" style="3" bestFit="1" customWidth="1"/>
    <col min="12294" max="12294" width="6.5703125" style="3" bestFit="1" customWidth="1"/>
    <col min="12295" max="12295" width="7.5703125" style="3" bestFit="1" customWidth="1"/>
    <col min="12296" max="12296" width="16.85546875" style="3" bestFit="1" customWidth="1"/>
    <col min="12297" max="12297" width="10.85546875" style="3" bestFit="1" customWidth="1"/>
    <col min="12298" max="12298" width="6.28515625" style="3" bestFit="1" customWidth="1"/>
    <col min="12299" max="12299" width="10.140625" style="3" bestFit="1" customWidth="1"/>
    <col min="12300" max="12300" width="11.7109375" style="3" bestFit="1" customWidth="1"/>
    <col min="12301" max="12301" width="12" style="3" bestFit="1" customWidth="1"/>
    <col min="12302" max="12302" width="7.85546875" style="3" bestFit="1" customWidth="1"/>
    <col min="12303" max="12545" width="9.140625" style="3"/>
    <col min="12546" max="12546" width="13.42578125" style="3" bestFit="1" customWidth="1"/>
    <col min="12547" max="12547" width="14" style="3" bestFit="1" customWidth="1"/>
    <col min="12548" max="12548" width="9.85546875" style="3" bestFit="1" customWidth="1"/>
    <col min="12549" max="12549" width="11.140625" style="3" bestFit="1" customWidth="1"/>
    <col min="12550" max="12550" width="6.5703125" style="3" bestFit="1" customWidth="1"/>
    <col min="12551" max="12551" width="7.5703125" style="3" bestFit="1" customWidth="1"/>
    <col min="12552" max="12552" width="16.85546875" style="3" bestFit="1" customWidth="1"/>
    <col min="12553" max="12553" width="10.85546875" style="3" bestFit="1" customWidth="1"/>
    <col min="12554" max="12554" width="6.28515625" style="3" bestFit="1" customWidth="1"/>
    <col min="12555" max="12555" width="10.140625" style="3" bestFit="1" customWidth="1"/>
    <col min="12556" max="12556" width="11.7109375" style="3" bestFit="1" customWidth="1"/>
    <col min="12557" max="12557" width="12" style="3" bestFit="1" customWidth="1"/>
    <col min="12558" max="12558" width="7.85546875" style="3" bestFit="1" customWidth="1"/>
    <col min="12559" max="12801" width="9.140625" style="3"/>
    <col min="12802" max="12802" width="13.42578125" style="3" bestFit="1" customWidth="1"/>
    <col min="12803" max="12803" width="14" style="3" bestFit="1" customWidth="1"/>
    <col min="12804" max="12804" width="9.85546875" style="3" bestFit="1" customWidth="1"/>
    <col min="12805" max="12805" width="11.140625" style="3" bestFit="1" customWidth="1"/>
    <col min="12806" max="12806" width="6.5703125" style="3" bestFit="1" customWidth="1"/>
    <col min="12807" max="12807" width="7.5703125" style="3" bestFit="1" customWidth="1"/>
    <col min="12808" max="12808" width="16.85546875" style="3" bestFit="1" customWidth="1"/>
    <col min="12809" max="12809" width="10.85546875" style="3" bestFit="1" customWidth="1"/>
    <col min="12810" max="12810" width="6.28515625" style="3" bestFit="1" customWidth="1"/>
    <col min="12811" max="12811" width="10.140625" style="3" bestFit="1" customWidth="1"/>
    <col min="12812" max="12812" width="11.7109375" style="3" bestFit="1" customWidth="1"/>
    <col min="12813" max="12813" width="12" style="3" bestFit="1" customWidth="1"/>
    <col min="12814" max="12814" width="7.85546875" style="3" bestFit="1" customWidth="1"/>
    <col min="12815" max="13057" width="9.140625" style="3"/>
    <col min="13058" max="13058" width="13.42578125" style="3" bestFit="1" customWidth="1"/>
    <col min="13059" max="13059" width="14" style="3" bestFit="1" customWidth="1"/>
    <col min="13060" max="13060" width="9.85546875" style="3" bestFit="1" customWidth="1"/>
    <col min="13061" max="13061" width="11.140625" style="3" bestFit="1" customWidth="1"/>
    <col min="13062" max="13062" width="6.5703125" style="3" bestFit="1" customWidth="1"/>
    <col min="13063" max="13063" width="7.5703125" style="3" bestFit="1" customWidth="1"/>
    <col min="13064" max="13064" width="16.85546875" style="3" bestFit="1" customWidth="1"/>
    <col min="13065" max="13065" width="10.85546875" style="3" bestFit="1" customWidth="1"/>
    <col min="13066" max="13066" width="6.28515625" style="3" bestFit="1" customWidth="1"/>
    <col min="13067" max="13067" width="10.140625" style="3" bestFit="1" customWidth="1"/>
    <col min="13068" max="13068" width="11.7109375" style="3" bestFit="1" customWidth="1"/>
    <col min="13069" max="13069" width="12" style="3" bestFit="1" customWidth="1"/>
    <col min="13070" max="13070" width="7.85546875" style="3" bestFit="1" customWidth="1"/>
    <col min="13071" max="13313" width="9.140625" style="3"/>
    <col min="13314" max="13314" width="13.42578125" style="3" bestFit="1" customWidth="1"/>
    <col min="13315" max="13315" width="14" style="3" bestFit="1" customWidth="1"/>
    <col min="13316" max="13316" width="9.85546875" style="3" bestFit="1" customWidth="1"/>
    <col min="13317" max="13317" width="11.140625" style="3" bestFit="1" customWidth="1"/>
    <col min="13318" max="13318" width="6.5703125" style="3" bestFit="1" customWidth="1"/>
    <col min="13319" max="13319" width="7.5703125" style="3" bestFit="1" customWidth="1"/>
    <col min="13320" max="13320" width="16.85546875" style="3" bestFit="1" customWidth="1"/>
    <col min="13321" max="13321" width="10.85546875" style="3" bestFit="1" customWidth="1"/>
    <col min="13322" max="13322" width="6.28515625" style="3" bestFit="1" customWidth="1"/>
    <col min="13323" max="13323" width="10.140625" style="3" bestFit="1" customWidth="1"/>
    <col min="13324" max="13324" width="11.7109375" style="3" bestFit="1" customWidth="1"/>
    <col min="13325" max="13325" width="12" style="3" bestFit="1" customWidth="1"/>
    <col min="13326" max="13326" width="7.85546875" style="3" bestFit="1" customWidth="1"/>
    <col min="13327" max="13569" width="9.140625" style="3"/>
    <col min="13570" max="13570" width="13.42578125" style="3" bestFit="1" customWidth="1"/>
    <col min="13571" max="13571" width="14" style="3" bestFit="1" customWidth="1"/>
    <col min="13572" max="13572" width="9.85546875" style="3" bestFit="1" customWidth="1"/>
    <col min="13573" max="13573" width="11.140625" style="3" bestFit="1" customWidth="1"/>
    <col min="13574" max="13574" width="6.5703125" style="3" bestFit="1" customWidth="1"/>
    <col min="13575" max="13575" width="7.5703125" style="3" bestFit="1" customWidth="1"/>
    <col min="13576" max="13576" width="16.85546875" style="3" bestFit="1" customWidth="1"/>
    <col min="13577" max="13577" width="10.85546875" style="3" bestFit="1" customWidth="1"/>
    <col min="13578" max="13578" width="6.28515625" style="3" bestFit="1" customWidth="1"/>
    <col min="13579" max="13579" width="10.140625" style="3" bestFit="1" customWidth="1"/>
    <col min="13580" max="13580" width="11.7109375" style="3" bestFit="1" customWidth="1"/>
    <col min="13581" max="13581" width="12" style="3" bestFit="1" customWidth="1"/>
    <col min="13582" max="13582" width="7.85546875" style="3" bestFit="1" customWidth="1"/>
    <col min="13583" max="13825" width="9.140625" style="3"/>
    <col min="13826" max="13826" width="13.42578125" style="3" bestFit="1" customWidth="1"/>
    <col min="13827" max="13827" width="14" style="3" bestFit="1" customWidth="1"/>
    <col min="13828" max="13828" width="9.85546875" style="3" bestFit="1" customWidth="1"/>
    <col min="13829" max="13829" width="11.140625" style="3" bestFit="1" customWidth="1"/>
    <col min="13830" max="13830" width="6.5703125" style="3" bestFit="1" customWidth="1"/>
    <col min="13831" max="13831" width="7.5703125" style="3" bestFit="1" customWidth="1"/>
    <col min="13832" max="13832" width="16.85546875" style="3" bestFit="1" customWidth="1"/>
    <col min="13833" max="13833" width="10.85546875" style="3" bestFit="1" customWidth="1"/>
    <col min="13834" max="13834" width="6.28515625" style="3" bestFit="1" customWidth="1"/>
    <col min="13835" max="13835" width="10.140625" style="3" bestFit="1" customWidth="1"/>
    <col min="13836" max="13836" width="11.7109375" style="3" bestFit="1" customWidth="1"/>
    <col min="13837" max="13837" width="12" style="3" bestFit="1" customWidth="1"/>
    <col min="13838" max="13838" width="7.85546875" style="3" bestFit="1" customWidth="1"/>
    <col min="13839" max="14081" width="9.140625" style="3"/>
    <col min="14082" max="14082" width="13.42578125" style="3" bestFit="1" customWidth="1"/>
    <col min="14083" max="14083" width="14" style="3" bestFit="1" customWidth="1"/>
    <col min="14084" max="14084" width="9.85546875" style="3" bestFit="1" customWidth="1"/>
    <col min="14085" max="14085" width="11.140625" style="3" bestFit="1" customWidth="1"/>
    <col min="14086" max="14086" width="6.5703125" style="3" bestFit="1" customWidth="1"/>
    <col min="14087" max="14087" width="7.5703125" style="3" bestFit="1" customWidth="1"/>
    <col min="14088" max="14088" width="16.85546875" style="3" bestFit="1" customWidth="1"/>
    <col min="14089" max="14089" width="10.85546875" style="3" bestFit="1" customWidth="1"/>
    <col min="14090" max="14090" width="6.28515625" style="3" bestFit="1" customWidth="1"/>
    <col min="14091" max="14091" width="10.140625" style="3" bestFit="1" customWidth="1"/>
    <col min="14092" max="14092" width="11.7109375" style="3" bestFit="1" customWidth="1"/>
    <col min="14093" max="14093" width="12" style="3" bestFit="1" customWidth="1"/>
    <col min="14094" max="14094" width="7.85546875" style="3" bestFit="1" customWidth="1"/>
    <col min="14095" max="14337" width="9.140625" style="3"/>
    <col min="14338" max="14338" width="13.42578125" style="3" bestFit="1" customWidth="1"/>
    <col min="14339" max="14339" width="14" style="3" bestFit="1" customWidth="1"/>
    <col min="14340" max="14340" width="9.85546875" style="3" bestFit="1" customWidth="1"/>
    <col min="14341" max="14341" width="11.140625" style="3" bestFit="1" customWidth="1"/>
    <col min="14342" max="14342" width="6.5703125" style="3" bestFit="1" customWidth="1"/>
    <col min="14343" max="14343" width="7.5703125" style="3" bestFit="1" customWidth="1"/>
    <col min="14344" max="14344" width="16.85546875" style="3" bestFit="1" customWidth="1"/>
    <col min="14345" max="14345" width="10.85546875" style="3" bestFit="1" customWidth="1"/>
    <col min="14346" max="14346" width="6.28515625" style="3" bestFit="1" customWidth="1"/>
    <col min="14347" max="14347" width="10.140625" style="3" bestFit="1" customWidth="1"/>
    <col min="14348" max="14348" width="11.7109375" style="3" bestFit="1" customWidth="1"/>
    <col min="14349" max="14349" width="12" style="3" bestFit="1" customWidth="1"/>
    <col min="14350" max="14350" width="7.85546875" style="3" bestFit="1" customWidth="1"/>
    <col min="14351" max="14593" width="9.140625" style="3"/>
    <col min="14594" max="14594" width="13.42578125" style="3" bestFit="1" customWidth="1"/>
    <col min="14595" max="14595" width="14" style="3" bestFit="1" customWidth="1"/>
    <col min="14596" max="14596" width="9.85546875" style="3" bestFit="1" customWidth="1"/>
    <col min="14597" max="14597" width="11.140625" style="3" bestFit="1" customWidth="1"/>
    <col min="14598" max="14598" width="6.5703125" style="3" bestFit="1" customWidth="1"/>
    <col min="14599" max="14599" width="7.5703125" style="3" bestFit="1" customWidth="1"/>
    <col min="14600" max="14600" width="16.85546875" style="3" bestFit="1" customWidth="1"/>
    <col min="14601" max="14601" width="10.85546875" style="3" bestFit="1" customWidth="1"/>
    <col min="14602" max="14602" width="6.28515625" style="3" bestFit="1" customWidth="1"/>
    <col min="14603" max="14603" width="10.140625" style="3" bestFit="1" customWidth="1"/>
    <col min="14604" max="14604" width="11.7109375" style="3" bestFit="1" customWidth="1"/>
    <col min="14605" max="14605" width="12" style="3" bestFit="1" customWidth="1"/>
    <col min="14606" max="14606" width="7.85546875" style="3" bestFit="1" customWidth="1"/>
    <col min="14607" max="14849" width="9.140625" style="3"/>
    <col min="14850" max="14850" width="13.42578125" style="3" bestFit="1" customWidth="1"/>
    <col min="14851" max="14851" width="14" style="3" bestFit="1" customWidth="1"/>
    <col min="14852" max="14852" width="9.85546875" style="3" bestFit="1" customWidth="1"/>
    <col min="14853" max="14853" width="11.140625" style="3" bestFit="1" customWidth="1"/>
    <col min="14854" max="14854" width="6.5703125" style="3" bestFit="1" customWidth="1"/>
    <col min="14855" max="14855" width="7.5703125" style="3" bestFit="1" customWidth="1"/>
    <col min="14856" max="14856" width="16.85546875" style="3" bestFit="1" customWidth="1"/>
    <col min="14857" max="14857" width="10.85546875" style="3" bestFit="1" customWidth="1"/>
    <col min="14858" max="14858" width="6.28515625" style="3" bestFit="1" customWidth="1"/>
    <col min="14859" max="14859" width="10.140625" style="3" bestFit="1" customWidth="1"/>
    <col min="14860" max="14860" width="11.7109375" style="3" bestFit="1" customWidth="1"/>
    <col min="14861" max="14861" width="12" style="3" bestFit="1" customWidth="1"/>
    <col min="14862" max="14862" width="7.85546875" style="3" bestFit="1" customWidth="1"/>
    <col min="14863" max="15105" width="9.140625" style="3"/>
    <col min="15106" max="15106" width="13.42578125" style="3" bestFit="1" customWidth="1"/>
    <col min="15107" max="15107" width="14" style="3" bestFit="1" customWidth="1"/>
    <col min="15108" max="15108" width="9.85546875" style="3" bestFit="1" customWidth="1"/>
    <col min="15109" max="15109" width="11.140625" style="3" bestFit="1" customWidth="1"/>
    <col min="15110" max="15110" width="6.5703125" style="3" bestFit="1" customWidth="1"/>
    <col min="15111" max="15111" width="7.5703125" style="3" bestFit="1" customWidth="1"/>
    <col min="15112" max="15112" width="16.85546875" style="3" bestFit="1" customWidth="1"/>
    <col min="15113" max="15113" width="10.85546875" style="3" bestFit="1" customWidth="1"/>
    <col min="15114" max="15114" width="6.28515625" style="3" bestFit="1" customWidth="1"/>
    <col min="15115" max="15115" width="10.140625" style="3" bestFit="1" customWidth="1"/>
    <col min="15116" max="15116" width="11.7109375" style="3" bestFit="1" customWidth="1"/>
    <col min="15117" max="15117" width="12" style="3" bestFit="1" customWidth="1"/>
    <col min="15118" max="15118" width="7.85546875" style="3" bestFit="1" customWidth="1"/>
    <col min="15119" max="15361" width="9.140625" style="3"/>
    <col min="15362" max="15362" width="13.42578125" style="3" bestFit="1" customWidth="1"/>
    <col min="15363" max="15363" width="14" style="3" bestFit="1" customWidth="1"/>
    <col min="15364" max="15364" width="9.85546875" style="3" bestFit="1" customWidth="1"/>
    <col min="15365" max="15365" width="11.140625" style="3" bestFit="1" customWidth="1"/>
    <col min="15366" max="15366" width="6.5703125" style="3" bestFit="1" customWidth="1"/>
    <col min="15367" max="15367" width="7.5703125" style="3" bestFit="1" customWidth="1"/>
    <col min="15368" max="15368" width="16.85546875" style="3" bestFit="1" customWidth="1"/>
    <col min="15369" max="15369" width="10.85546875" style="3" bestFit="1" customWidth="1"/>
    <col min="15370" max="15370" width="6.28515625" style="3" bestFit="1" customWidth="1"/>
    <col min="15371" max="15371" width="10.140625" style="3" bestFit="1" customWidth="1"/>
    <col min="15372" max="15372" width="11.7109375" style="3" bestFit="1" customWidth="1"/>
    <col min="15373" max="15373" width="12" style="3" bestFit="1" customWidth="1"/>
    <col min="15374" max="15374" width="7.85546875" style="3" bestFit="1" customWidth="1"/>
    <col min="15375" max="15617" width="9.140625" style="3"/>
    <col min="15618" max="15618" width="13.42578125" style="3" bestFit="1" customWidth="1"/>
    <col min="15619" max="15619" width="14" style="3" bestFit="1" customWidth="1"/>
    <col min="15620" max="15620" width="9.85546875" style="3" bestFit="1" customWidth="1"/>
    <col min="15621" max="15621" width="11.140625" style="3" bestFit="1" customWidth="1"/>
    <col min="15622" max="15622" width="6.5703125" style="3" bestFit="1" customWidth="1"/>
    <col min="15623" max="15623" width="7.5703125" style="3" bestFit="1" customWidth="1"/>
    <col min="15624" max="15624" width="16.85546875" style="3" bestFit="1" customWidth="1"/>
    <col min="15625" max="15625" width="10.85546875" style="3" bestFit="1" customWidth="1"/>
    <col min="15626" max="15626" width="6.28515625" style="3" bestFit="1" customWidth="1"/>
    <col min="15627" max="15627" width="10.140625" style="3" bestFit="1" customWidth="1"/>
    <col min="15628" max="15628" width="11.7109375" style="3" bestFit="1" customWidth="1"/>
    <col min="15629" max="15629" width="12" style="3" bestFit="1" customWidth="1"/>
    <col min="15630" max="15630" width="7.85546875" style="3" bestFit="1" customWidth="1"/>
    <col min="15631" max="15873" width="9.140625" style="3"/>
    <col min="15874" max="15874" width="13.42578125" style="3" bestFit="1" customWidth="1"/>
    <col min="15875" max="15875" width="14" style="3" bestFit="1" customWidth="1"/>
    <col min="15876" max="15876" width="9.85546875" style="3" bestFit="1" customWidth="1"/>
    <col min="15877" max="15877" width="11.140625" style="3" bestFit="1" customWidth="1"/>
    <col min="15878" max="15878" width="6.5703125" style="3" bestFit="1" customWidth="1"/>
    <col min="15879" max="15879" width="7.5703125" style="3" bestFit="1" customWidth="1"/>
    <col min="15880" max="15880" width="16.85546875" style="3" bestFit="1" customWidth="1"/>
    <col min="15881" max="15881" width="10.85546875" style="3" bestFit="1" customWidth="1"/>
    <col min="15882" max="15882" width="6.28515625" style="3" bestFit="1" customWidth="1"/>
    <col min="15883" max="15883" width="10.140625" style="3" bestFit="1" customWidth="1"/>
    <col min="15884" max="15884" width="11.7109375" style="3" bestFit="1" customWidth="1"/>
    <col min="15885" max="15885" width="12" style="3" bestFit="1" customWidth="1"/>
    <col min="15886" max="15886" width="7.85546875" style="3" bestFit="1" customWidth="1"/>
    <col min="15887" max="16129" width="9.140625" style="3"/>
    <col min="16130" max="16130" width="13.42578125" style="3" bestFit="1" customWidth="1"/>
    <col min="16131" max="16131" width="14" style="3" bestFit="1" customWidth="1"/>
    <col min="16132" max="16132" width="9.85546875" style="3" bestFit="1" customWidth="1"/>
    <col min="16133" max="16133" width="11.140625" style="3" bestFit="1" customWidth="1"/>
    <col min="16134" max="16134" width="6.5703125" style="3" bestFit="1" customWidth="1"/>
    <col min="16135" max="16135" width="7.5703125" style="3" bestFit="1" customWidth="1"/>
    <col min="16136" max="16136" width="16.85546875" style="3" bestFit="1" customWidth="1"/>
    <col min="16137" max="16137" width="10.85546875" style="3" bestFit="1" customWidth="1"/>
    <col min="16138" max="16138" width="6.28515625" style="3" bestFit="1" customWidth="1"/>
    <col min="16139" max="16139" width="10.140625" style="3" bestFit="1" customWidth="1"/>
    <col min="16140" max="16140" width="11.7109375" style="3" bestFit="1" customWidth="1"/>
    <col min="16141" max="16141" width="12" style="3" bestFit="1" customWidth="1"/>
    <col min="16142" max="16142" width="7.85546875" style="3" bestFit="1" customWidth="1"/>
    <col min="16143" max="16384" width="9.140625" style="3"/>
  </cols>
  <sheetData>
    <row r="1" spans="1:14" x14ac:dyDescent="0.2">
      <c r="A1" s="1" t="s">
        <v>0</v>
      </c>
      <c r="B1" s="2" t="s">
        <v>1</v>
      </c>
      <c r="C1" s="2" t="s">
        <v>2</v>
      </c>
      <c r="D1" s="1" t="s">
        <v>3</v>
      </c>
      <c r="E1" s="1" t="s">
        <v>4</v>
      </c>
      <c r="F1" s="2" t="s">
        <v>5</v>
      </c>
      <c r="G1" s="2" t="s">
        <v>6</v>
      </c>
      <c r="H1" s="2" t="s">
        <v>7</v>
      </c>
      <c r="I1" s="2" t="s">
        <v>8</v>
      </c>
      <c r="J1" s="2" t="s">
        <v>9</v>
      </c>
      <c r="K1" s="1" t="s">
        <v>10</v>
      </c>
      <c r="L1" s="1" t="s">
        <v>11</v>
      </c>
      <c r="M1" s="1" t="s">
        <v>12</v>
      </c>
      <c r="N1" s="1" t="s">
        <v>13</v>
      </c>
    </row>
    <row r="2" spans="1:14" x14ac:dyDescent="0.2">
      <c r="A2" s="4">
        <v>44652</v>
      </c>
      <c r="B2" s="5" t="s">
        <v>14</v>
      </c>
      <c r="C2" s="5" t="s">
        <v>15</v>
      </c>
      <c r="D2" s="6">
        <v>50</v>
      </c>
      <c r="E2" s="6">
        <v>55</v>
      </c>
      <c r="F2" s="5" t="s">
        <v>16</v>
      </c>
      <c r="G2" s="5" t="s">
        <v>17</v>
      </c>
      <c r="H2" s="5" t="s">
        <v>18</v>
      </c>
      <c r="I2" s="5" t="s">
        <v>19</v>
      </c>
      <c r="J2" s="5" t="s">
        <v>20</v>
      </c>
      <c r="K2" s="6">
        <v>2000</v>
      </c>
      <c r="L2" s="6">
        <f>K2*E2</f>
        <v>110000</v>
      </c>
      <c r="M2" s="6">
        <f t="shared" ref="M2:M31" si="0">L2*5%</f>
        <v>5500</v>
      </c>
      <c r="N2" s="6">
        <f>((E2-D2)*K2)-M2</f>
        <v>4500</v>
      </c>
    </row>
    <row r="3" spans="1:14" x14ac:dyDescent="0.2">
      <c r="A3" s="4">
        <v>44653</v>
      </c>
      <c r="B3" s="5" t="s">
        <v>21</v>
      </c>
      <c r="C3" s="5" t="s">
        <v>22</v>
      </c>
      <c r="D3" s="6">
        <v>15</v>
      </c>
      <c r="E3" s="6">
        <v>20</v>
      </c>
      <c r="F3" s="5" t="s">
        <v>16</v>
      </c>
      <c r="G3" s="5" t="s">
        <v>23</v>
      </c>
      <c r="H3" s="5" t="s">
        <v>24</v>
      </c>
      <c r="I3" s="5" t="s">
        <v>25</v>
      </c>
      <c r="J3" s="5" t="s">
        <v>26</v>
      </c>
      <c r="K3" s="6">
        <v>1000</v>
      </c>
      <c r="L3" s="6">
        <f t="shared" ref="L3:L31" si="1">K3*E3</f>
        <v>20000</v>
      </c>
      <c r="M3" s="6">
        <f t="shared" si="0"/>
        <v>1000</v>
      </c>
      <c r="N3" s="6">
        <f t="shared" ref="N3:N31" si="2">((E3-D3)*K3)-M3</f>
        <v>4000</v>
      </c>
    </row>
    <row r="4" spans="1:14" x14ac:dyDescent="0.2">
      <c r="A4" s="4">
        <v>44654</v>
      </c>
      <c r="B4" s="5" t="s">
        <v>27</v>
      </c>
      <c r="C4" s="5" t="s">
        <v>28</v>
      </c>
      <c r="D4" s="6">
        <v>12</v>
      </c>
      <c r="E4" s="6">
        <v>15</v>
      </c>
      <c r="F4" s="5" t="s">
        <v>16</v>
      </c>
      <c r="G4" s="5" t="s">
        <v>29</v>
      </c>
      <c r="H4" s="5" t="s">
        <v>30</v>
      </c>
      <c r="I4" s="5" t="s">
        <v>31</v>
      </c>
      <c r="J4" s="5" t="s">
        <v>32</v>
      </c>
      <c r="K4" s="6">
        <v>1200</v>
      </c>
      <c r="L4" s="6">
        <f t="shared" si="1"/>
        <v>18000</v>
      </c>
      <c r="M4" s="6">
        <f t="shared" si="0"/>
        <v>900</v>
      </c>
      <c r="N4" s="6">
        <f t="shared" si="2"/>
        <v>2700</v>
      </c>
    </row>
    <row r="5" spans="1:14" x14ac:dyDescent="0.2">
      <c r="A5" s="4">
        <v>44655</v>
      </c>
      <c r="B5" s="5" t="s">
        <v>33</v>
      </c>
      <c r="C5" s="5" t="s">
        <v>34</v>
      </c>
      <c r="D5" s="6">
        <v>150</v>
      </c>
      <c r="E5" s="6">
        <v>160</v>
      </c>
      <c r="F5" s="5" t="s">
        <v>16</v>
      </c>
      <c r="G5" s="5" t="s">
        <v>35</v>
      </c>
      <c r="H5" s="5" t="s">
        <v>36</v>
      </c>
      <c r="I5" s="5" t="s">
        <v>37</v>
      </c>
      <c r="J5" s="5" t="s">
        <v>38</v>
      </c>
      <c r="K5" s="6">
        <v>1250</v>
      </c>
      <c r="L5" s="6">
        <f t="shared" si="1"/>
        <v>200000</v>
      </c>
      <c r="M5" s="6">
        <f t="shared" si="0"/>
        <v>10000</v>
      </c>
      <c r="N5" s="6">
        <f t="shared" si="2"/>
        <v>2500</v>
      </c>
    </row>
    <row r="6" spans="1:14" x14ac:dyDescent="0.2">
      <c r="A6" s="4">
        <v>44656</v>
      </c>
      <c r="B6" s="5" t="s">
        <v>39</v>
      </c>
      <c r="C6" s="5" t="s">
        <v>40</v>
      </c>
      <c r="D6" s="6">
        <v>50</v>
      </c>
      <c r="E6" s="6">
        <v>60</v>
      </c>
      <c r="F6" s="5" t="s">
        <v>16</v>
      </c>
      <c r="G6" s="5" t="s">
        <v>17</v>
      </c>
      <c r="H6" s="5" t="s">
        <v>41</v>
      </c>
      <c r="I6" s="5" t="s">
        <v>42</v>
      </c>
      <c r="J6" s="5" t="s">
        <v>43</v>
      </c>
      <c r="K6" s="6">
        <v>1300</v>
      </c>
      <c r="L6" s="6">
        <f t="shared" si="1"/>
        <v>78000</v>
      </c>
      <c r="M6" s="6">
        <f t="shared" si="0"/>
        <v>3900</v>
      </c>
      <c r="N6" s="6">
        <f t="shared" si="2"/>
        <v>9100</v>
      </c>
    </row>
    <row r="7" spans="1:14" x14ac:dyDescent="0.2">
      <c r="A7" s="4">
        <v>44657</v>
      </c>
      <c r="B7" s="5" t="s">
        <v>14</v>
      </c>
      <c r="C7" s="5" t="s">
        <v>15</v>
      </c>
      <c r="D7" s="6">
        <v>50</v>
      </c>
      <c r="E7" s="6">
        <v>55</v>
      </c>
      <c r="F7" s="5" t="s">
        <v>44</v>
      </c>
      <c r="G7" s="5" t="s">
        <v>23</v>
      </c>
      <c r="H7" s="5" t="s">
        <v>45</v>
      </c>
      <c r="I7" s="5" t="s">
        <v>46</v>
      </c>
      <c r="J7" s="5" t="s">
        <v>47</v>
      </c>
      <c r="K7" s="6">
        <v>1350</v>
      </c>
      <c r="L7" s="6">
        <f t="shared" si="1"/>
        <v>74250</v>
      </c>
      <c r="M7" s="6">
        <f t="shared" si="0"/>
        <v>3712.5</v>
      </c>
      <c r="N7" s="6">
        <f t="shared" si="2"/>
        <v>3037.5</v>
      </c>
    </row>
    <row r="8" spans="1:14" x14ac:dyDescent="0.2">
      <c r="A8" s="4">
        <v>44658</v>
      </c>
      <c r="B8" s="5" t="s">
        <v>21</v>
      </c>
      <c r="C8" s="5" t="s">
        <v>22</v>
      </c>
      <c r="D8" s="6">
        <v>15</v>
      </c>
      <c r="E8" s="6">
        <v>20</v>
      </c>
      <c r="F8" s="5" t="s">
        <v>44</v>
      </c>
      <c r="G8" s="5" t="s">
        <v>29</v>
      </c>
      <c r="H8" s="5" t="s">
        <v>48</v>
      </c>
      <c r="I8" s="5" t="s">
        <v>49</v>
      </c>
      <c r="J8" s="5" t="s">
        <v>50</v>
      </c>
      <c r="K8" s="6">
        <v>1400</v>
      </c>
      <c r="L8" s="6">
        <f t="shared" si="1"/>
        <v>28000</v>
      </c>
      <c r="M8" s="6">
        <f t="shared" si="0"/>
        <v>1400</v>
      </c>
      <c r="N8" s="6">
        <f t="shared" si="2"/>
        <v>5600</v>
      </c>
    </row>
    <row r="9" spans="1:14" x14ac:dyDescent="0.2">
      <c r="A9" s="4">
        <v>44659</v>
      </c>
      <c r="B9" s="5" t="s">
        <v>27</v>
      </c>
      <c r="C9" s="5" t="s">
        <v>28</v>
      </c>
      <c r="D9" s="6">
        <v>12</v>
      </c>
      <c r="E9" s="6">
        <v>15</v>
      </c>
      <c r="F9" s="5" t="s">
        <v>44</v>
      </c>
      <c r="G9" s="5" t="s">
        <v>35</v>
      </c>
      <c r="H9" s="5" t="s">
        <v>51</v>
      </c>
      <c r="I9" s="5" t="s">
        <v>52</v>
      </c>
      <c r="J9" s="5" t="s">
        <v>53</v>
      </c>
      <c r="K9" s="6">
        <v>9000</v>
      </c>
      <c r="L9" s="6">
        <f t="shared" si="1"/>
        <v>135000</v>
      </c>
      <c r="M9" s="6">
        <f t="shared" si="0"/>
        <v>6750</v>
      </c>
      <c r="N9" s="6">
        <f t="shared" si="2"/>
        <v>20250</v>
      </c>
    </row>
    <row r="10" spans="1:14" x14ac:dyDescent="0.2">
      <c r="A10" s="4">
        <v>44660</v>
      </c>
      <c r="B10" s="5" t="s">
        <v>33</v>
      </c>
      <c r="C10" s="5" t="s">
        <v>34</v>
      </c>
      <c r="D10" s="6">
        <v>150</v>
      </c>
      <c r="E10" s="6">
        <v>160</v>
      </c>
      <c r="F10" s="5" t="s">
        <v>44</v>
      </c>
      <c r="G10" s="5" t="s">
        <v>17</v>
      </c>
      <c r="H10" s="5" t="s">
        <v>54</v>
      </c>
      <c r="I10" s="5" t="s">
        <v>55</v>
      </c>
      <c r="J10" s="5" t="s">
        <v>56</v>
      </c>
      <c r="K10" s="6">
        <v>800</v>
      </c>
      <c r="L10" s="6">
        <f t="shared" si="1"/>
        <v>128000</v>
      </c>
      <c r="M10" s="6">
        <f t="shared" si="0"/>
        <v>6400</v>
      </c>
      <c r="N10" s="6">
        <f t="shared" si="2"/>
        <v>1600</v>
      </c>
    </row>
    <row r="11" spans="1:14" x14ac:dyDescent="0.2">
      <c r="A11" s="4">
        <v>44661</v>
      </c>
      <c r="B11" s="5" t="s">
        <v>39</v>
      </c>
      <c r="C11" s="5" t="s">
        <v>40</v>
      </c>
      <c r="D11" s="6">
        <v>50</v>
      </c>
      <c r="E11" s="6">
        <v>60</v>
      </c>
      <c r="F11" s="5" t="s">
        <v>44</v>
      </c>
      <c r="G11" s="5" t="s">
        <v>23</v>
      </c>
      <c r="H11" s="5" t="s">
        <v>45</v>
      </c>
      <c r="I11" s="5" t="s">
        <v>57</v>
      </c>
      <c r="J11" s="5" t="s">
        <v>47</v>
      </c>
      <c r="K11" s="6">
        <v>1700</v>
      </c>
      <c r="L11" s="6">
        <f t="shared" si="1"/>
        <v>102000</v>
      </c>
      <c r="M11" s="6">
        <f t="shared" si="0"/>
        <v>5100</v>
      </c>
      <c r="N11" s="6">
        <f t="shared" si="2"/>
        <v>11900</v>
      </c>
    </row>
    <row r="12" spans="1:14" x14ac:dyDescent="0.2">
      <c r="A12" s="4">
        <v>44662</v>
      </c>
      <c r="B12" s="5" t="s">
        <v>14</v>
      </c>
      <c r="C12" s="5" t="s">
        <v>15</v>
      </c>
      <c r="D12" s="6">
        <v>50</v>
      </c>
      <c r="E12" s="6">
        <v>55</v>
      </c>
      <c r="F12" s="5" t="s">
        <v>58</v>
      </c>
      <c r="G12" s="5" t="s">
        <v>29</v>
      </c>
      <c r="H12" s="5" t="s">
        <v>59</v>
      </c>
      <c r="I12" s="5" t="s">
        <v>60</v>
      </c>
      <c r="J12" s="5" t="s">
        <v>61</v>
      </c>
      <c r="K12" s="6">
        <v>650</v>
      </c>
      <c r="L12" s="6">
        <f t="shared" si="1"/>
        <v>35750</v>
      </c>
      <c r="M12" s="6">
        <f t="shared" si="0"/>
        <v>1787.5</v>
      </c>
      <c r="N12" s="6">
        <f t="shared" si="2"/>
        <v>1462.5</v>
      </c>
    </row>
    <row r="13" spans="1:14" x14ac:dyDescent="0.2">
      <c r="A13" s="4">
        <v>44663</v>
      </c>
      <c r="B13" s="5" t="s">
        <v>21</v>
      </c>
      <c r="C13" s="5" t="s">
        <v>22</v>
      </c>
      <c r="D13" s="6">
        <v>15</v>
      </c>
      <c r="E13" s="6">
        <v>20</v>
      </c>
      <c r="F13" s="5" t="s">
        <v>58</v>
      </c>
      <c r="G13" s="5" t="s">
        <v>35</v>
      </c>
      <c r="H13" s="5" t="s">
        <v>62</v>
      </c>
      <c r="I13" s="5" t="s">
        <v>63</v>
      </c>
      <c r="J13" s="5" t="s">
        <v>64</v>
      </c>
      <c r="K13" s="6">
        <v>780</v>
      </c>
      <c r="L13" s="6">
        <f t="shared" si="1"/>
        <v>15600</v>
      </c>
      <c r="M13" s="6">
        <f t="shared" si="0"/>
        <v>780</v>
      </c>
      <c r="N13" s="6">
        <f t="shared" si="2"/>
        <v>3120</v>
      </c>
    </row>
    <row r="14" spans="1:14" x14ac:dyDescent="0.2">
      <c r="A14" s="4">
        <v>44664</v>
      </c>
      <c r="B14" s="5" t="s">
        <v>27</v>
      </c>
      <c r="C14" s="5" t="s">
        <v>28</v>
      </c>
      <c r="D14" s="6">
        <v>12</v>
      </c>
      <c r="E14" s="6">
        <v>15</v>
      </c>
      <c r="F14" s="5" t="s">
        <v>58</v>
      </c>
      <c r="G14" s="5" t="s">
        <v>17</v>
      </c>
      <c r="H14" s="5" t="s">
        <v>65</v>
      </c>
      <c r="I14" s="5" t="s">
        <v>66</v>
      </c>
      <c r="J14" s="5" t="s">
        <v>67</v>
      </c>
      <c r="K14" s="6">
        <v>820</v>
      </c>
      <c r="L14" s="6">
        <f t="shared" si="1"/>
        <v>12300</v>
      </c>
      <c r="M14" s="6">
        <f t="shared" si="0"/>
        <v>615</v>
      </c>
      <c r="N14" s="6">
        <f t="shared" si="2"/>
        <v>1845</v>
      </c>
    </row>
    <row r="15" spans="1:14" x14ac:dyDescent="0.2">
      <c r="A15" s="4">
        <v>44665</v>
      </c>
      <c r="B15" s="5" t="s">
        <v>33</v>
      </c>
      <c r="C15" s="5" t="s">
        <v>34</v>
      </c>
      <c r="D15" s="6">
        <v>150</v>
      </c>
      <c r="E15" s="6">
        <v>160</v>
      </c>
      <c r="F15" s="5" t="s">
        <v>58</v>
      </c>
      <c r="G15" s="5" t="s">
        <v>23</v>
      </c>
      <c r="H15" s="5" t="s">
        <v>24</v>
      </c>
      <c r="I15" s="5" t="s">
        <v>68</v>
      </c>
      <c r="J15" s="5" t="s">
        <v>26</v>
      </c>
      <c r="K15" s="6">
        <v>780</v>
      </c>
      <c r="L15" s="6">
        <f t="shared" si="1"/>
        <v>124800</v>
      </c>
      <c r="M15" s="6">
        <f t="shared" si="0"/>
        <v>6240</v>
      </c>
      <c r="N15" s="6">
        <f t="shared" si="2"/>
        <v>1560</v>
      </c>
    </row>
    <row r="16" spans="1:14" x14ac:dyDescent="0.2">
      <c r="A16" s="4">
        <v>44666</v>
      </c>
      <c r="B16" s="5" t="s">
        <v>39</v>
      </c>
      <c r="C16" s="5" t="s">
        <v>40</v>
      </c>
      <c r="D16" s="6">
        <v>50</v>
      </c>
      <c r="E16" s="6">
        <v>60</v>
      </c>
      <c r="F16" s="5" t="s">
        <v>58</v>
      </c>
      <c r="G16" s="5" t="s">
        <v>29</v>
      </c>
      <c r="H16" s="5" t="s">
        <v>69</v>
      </c>
      <c r="I16" s="5" t="s">
        <v>70</v>
      </c>
      <c r="J16" s="5" t="s">
        <v>71</v>
      </c>
      <c r="K16" s="6">
        <v>850</v>
      </c>
      <c r="L16" s="6">
        <f t="shared" si="1"/>
        <v>51000</v>
      </c>
      <c r="M16" s="6">
        <f t="shared" si="0"/>
        <v>2550</v>
      </c>
      <c r="N16" s="6">
        <f t="shared" si="2"/>
        <v>5950</v>
      </c>
    </row>
    <row r="17" spans="1:14" x14ac:dyDescent="0.2">
      <c r="A17" s="4">
        <v>44667</v>
      </c>
      <c r="B17" s="5" t="s">
        <v>14</v>
      </c>
      <c r="C17" s="5" t="s">
        <v>15</v>
      </c>
      <c r="D17" s="6">
        <v>50</v>
      </c>
      <c r="E17" s="6">
        <v>55</v>
      </c>
      <c r="F17" s="5" t="s">
        <v>72</v>
      </c>
      <c r="G17" s="5" t="s">
        <v>35</v>
      </c>
      <c r="H17" s="5" t="s">
        <v>73</v>
      </c>
      <c r="I17" s="5" t="s">
        <v>74</v>
      </c>
      <c r="J17" s="5" t="s">
        <v>75</v>
      </c>
      <c r="K17" s="6">
        <v>980</v>
      </c>
      <c r="L17" s="6">
        <f t="shared" si="1"/>
        <v>53900</v>
      </c>
      <c r="M17" s="6">
        <f t="shared" si="0"/>
        <v>2695</v>
      </c>
      <c r="N17" s="6">
        <f t="shared" si="2"/>
        <v>2205</v>
      </c>
    </row>
    <row r="18" spans="1:14" x14ac:dyDescent="0.2">
      <c r="A18" s="4">
        <v>44668</v>
      </c>
      <c r="B18" s="5" t="s">
        <v>21</v>
      </c>
      <c r="C18" s="5" t="s">
        <v>22</v>
      </c>
      <c r="D18" s="6">
        <v>15</v>
      </c>
      <c r="E18" s="6">
        <v>20</v>
      </c>
      <c r="F18" s="5" t="s">
        <v>72</v>
      </c>
      <c r="G18" s="5" t="s">
        <v>17</v>
      </c>
      <c r="H18" s="5" t="s">
        <v>76</v>
      </c>
      <c r="I18" s="5" t="s">
        <v>77</v>
      </c>
      <c r="J18" s="5" t="s">
        <v>78</v>
      </c>
      <c r="K18" s="6">
        <v>900</v>
      </c>
      <c r="L18" s="6">
        <f t="shared" si="1"/>
        <v>18000</v>
      </c>
      <c r="M18" s="6">
        <f t="shared" si="0"/>
        <v>900</v>
      </c>
      <c r="N18" s="6">
        <f t="shared" si="2"/>
        <v>3600</v>
      </c>
    </row>
    <row r="19" spans="1:14" x14ac:dyDescent="0.2">
      <c r="A19" s="4">
        <v>44669</v>
      </c>
      <c r="B19" s="5" t="s">
        <v>27</v>
      </c>
      <c r="C19" s="5" t="s">
        <v>28</v>
      </c>
      <c r="D19" s="6">
        <v>12</v>
      </c>
      <c r="E19" s="6">
        <v>15</v>
      </c>
      <c r="F19" s="5" t="s">
        <v>72</v>
      </c>
      <c r="G19" s="5" t="s">
        <v>23</v>
      </c>
      <c r="H19" s="5" t="s">
        <v>79</v>
      </c>
      <c r="I19" s="5" t="s">
        <v>80</v>
      </c>
      <c r="J19" s="5" t="s">
        <v>81</v>
      </c>
      <c r="K19" s="6">
        <v>656</v>
      </c>
      <c r="L19" s="6">
        <f t="shared" si="1"/>
        <v>9840</v>
      </c>
      <c r="M19" s="6">
        <f t="shared" si="0"/>
        <v>492</v>
      </c>
      <c r="N19" s="6">
        <f t="shared" si="2"/>
        <v>1476</v>
      </c>
    </row>
    <row r="20" spans="1:14" x14ac:dyDescent="0.2">
      <c r="A20" s="4">
        <v>44670</v>
      </c>
      <c r="B20" s="5" t="s">
        <v>33</v>
      </c>
      <c r="C20" s="5" t="s">
        <v>34</v>
      </c>
      <c r="D20" s="6">
        <v>150</v>
      </c>
      <c r="E20" s="6">
        <v>160</v>
      </c>
      <c r="F20" s="5" t="s">
        <v>72</v>
      </c>
      <c r="G20" s="5" t="s">
        <v>29</v>
      </c>
      <c r="H20" s="5" t="s">
        <v>82</v>
      </c>
      <c r="I20" s="5" t="s">
        <v>82</v>
      </c>
      <c r="J20" s="5" t="s">
        <v>83</v>
      </c>
      <c r="K20" s="6">
        <v>985</v>
      </c>
      <c r="L20" s="6">
        <f t="shared" si="1"/>
        <v>157600</v>
      </c>
      <c r="M20" s="6">
        <f t="shared" si="0"/>
        <v>7880</v>
      </c>
      <c r="N20" s="6">
        <f t="shared" si="2"/>
        <v>1970</v>
      </c>
    </row>
    <row r="21" spans="1:14" x14ac:dyDescent="0.2">
      <c r="A21" s="4">
        <v>44671</v>
      </c>
      <c r="B21" s="5" t="s">
        <v>39</v>
      </c>
      <c r="C21" s="5" t="s">
        <v>40</v>
      </c>
      <c r="D21" s="6">
        <v>50</v>
      </c>
      <c r="E21" s="6">
        <v>60</v>
      </c>
      <c r="F21" s="5" t="s">
        <v>72</v>
      </c>
      <c r="G21" s="5" t="s">
        <v>35</v>
      </c>
      <c r="H21" s="5" t="s">
        <v>62</v>
      </c>
      <c r="I21" s="5" t="s">
        <v>84</v>
      </c>
      <c r="J21" s="5" t="s">
        <v>64</v>
      </c>
      <c r="K21" s="6">
        <v>658</v>
      </c>
      <c r="L21" s="6">
        <f t="shared" si="1"/>
        <v>39480</v>
      </c>
      <c r="M21" s="6">
        <f t="shared" si="0"/>
        <v>1974</v>
      </c>
      <c r="N21" s="6">
        <f t="shared" si="2"/>
        <v>4606</v>
      </c>
    </row>
    <row r="22" spans="1:14" x14ac:dyDescent="0.2">
      <c r="A22" s="4">
        <v>44672</v>
      </c>
      <c r="B22" s="5" t="s">
        <v>14</v>
      </c>
      <c r="C22" s="5" t="s">
        <v>15</v>
      </c>
      <c r="D22" s="6">
        <v>50</v>
      </c>
      <c r="E22" s="6">
        <v>55</v>
      </c>
      <c r="F22" s="5" t="s">
        <v>85</v>
      </c>
      <c r="G22" s="5" t="s">
        <v>17</v>
      </c>
      <c r="H22" s="5" t="s">
        <v>76</v>
      </c>
      <c r="I22" s="5" t="s">
        <v>77</v>
      </c>
      <c r="J22" s="5" t="s">
        <v>86</v>
      </c>
      <c r="K22" s="6">
        <v>657</v>
      </c>
      <c r="L22" s="6">
        <f t="shared" si="1"/>
        <v>36135</v>
      </c>
      <c r="M22" s="6">
        <f t="shared" si="0"/>
        <v>1806.75</v>
      </c>
      <c r="N22" s="6">
        <f t="shared" si="2"/>
        <v>1478.25</v>
      </c>
    </row>
    <row r="23" spans="1:14" x14ac:dyDescent="0.2">
      <c r="A23" s="4">
        <v>44673</v>
      </c>
      <c r="B23" s="5" t="s">
        <v>21</v>
      </c>
      <c r="C23" s="5" t="s">
        <v>22</v>
      </c>
      <c r="D23" s="6">
        <v>15</v>
      </c>
      <c r="E23" s="6">
        <v>20</v>
      </c>
      <c r="F23" s="5" t="s">
        <v>85</v>
      </c>
      <c r="G23" s="5" t="s">
        <v>23</v>
      </c>
      <c r="H23" s="5" t="s">
        <v>79</v>
      </c>
      <c r="I23" s="5" t="s">
        <v>87</v>
      </c>
      <c r="J23" s="5" t="s">
        <v>81</v>
      </c>
      <c r="K23" s="6">
        <v>895</v>
      </c>
      <c r="L23" s="6">
        <f t="shared" si="1"/>
        <v>17900</v>
      </c>
      <c r="M23" s="6">
        <f t="shared" si="0"/>
        <v>895</v>
      </c>
      <c r="N23" s="6">
        <f t="shared" si="2"/>
        <v>3580</v>
      </c>
    </row>
    <row r="24" spans="1:14" x14ac:dyDescent="0.2">
      <c r="A24" s="4">
        <v>44674</v>
      </c>
      <c r="B24" s="5" t="s">
        <v>27</v>
      </c>
      <c r="C24" s="5" t="s">
        <v>28</v>
      </c>
      <c r="D24" s="6">
        <v>12</v>
      </c>
      <c r="E24" s="6">
        <v>15</v>
      </c>
      <c r="F24" s="5" t="s">
        <v>85</v>
      </c>
      <c r="G24" s="5" t="s">
        <v>29</v>
      </c>
      <c r="H24" s="5" t="s">
        <v>59</v>
      </c>
      <c r="I24" s="5" t="s">
        <v>88</v>
      </c>
      <c r="J24" s="5" t="s">
        <v>61</v>
      </c>
      <c r="K24" s="6">
        <v>856</v>
      </c>
      <c r="L24" s="6">
        <f t="shared" si="1"/>
        <v>12840</v>
      </c>
      <c r="M24" s="6">
        <f t="shared" si="0"/>
        <v>642</v>
      </c>
      <c r="N24" s="6">
        <f t="shared" si="2"/>
        <v>1926</v>
      </c>
    </row>
    <row r="25" spans="1:14" x14ac:dyDescent="0.2">
      <c r="A25" s="4">
        <v>44675</v>
      </c>
      <c r="B25" s="5" t="s">
        <v>33</v>
      </c>
      <c r="C25" s="5" t="s">
        <v>34</v>
      </c>
      <c r="D25" s="6">
        <v>150</v>
      </c>
      <c r="E25" s="6">
        <v>160</v>
      </c>
      <c r="F25" s="5" t="s">
        <v>85</v>
      </c>
      <c r="G25" s="5" t="s">
        <v>35</v>
      </c>
      <c r="H25" s="5" t="s">
        <v>73</v>
      </c>
      <c r="I25" s="5" t="s">
        <v>89</v>
      </c>
      <c r="J25" s="5" t="s">
        <v>75</v>
      </c>
      <c r="K25" s="6">
        <v>985</v>
      </c>
      <c r="L25" s="6">
        <f t="shared" si="1"/>
        <v>157600</v>
      </c>
      <c r="M25" s="6">
        <f t="shared" si="0"/>
        <v>7880</v>
      </c>
      <c r="N25" s="6">
        <f t="shared" si="2"/>
        <v>1970</v>
      </c>
    </row>
    <row r="26" spans="1:14" x14ac:dyDescent="0.2">
      <c r="A26" s="4">
        <v>44676</v>
      </c>
      <c r="B26" s="5" t="s">
        <v>39</v>
      </c>
      <c r="C26" s="5" t="s">
        <v>40</v>
      </c>
      <c r="D26" s="6">
        <v>50</v>
      </c>
      <c r="E26" s="6">
        <v>60</v>
      </c>
      <c r="F26" s="5" t="s">
        <v>85</v>
      </c>
      <c r="G26" s="5" t="s">
        <v>17</v>
      </c>
      <c r="H26" s="5" t="s">
        <v>90</v>
      </c>
      <c r="I26" s="5" t="s">
        <v>91</v>
      </c>
      <c r="J26" s="5" t="s">
        <v>92</v>
      </c>
      <c r="K26" s="6">
        <v>658</v>
      </c>
      <c r="L26" s="6">
        <f t="shared" si="1"/>
        <v>39480</v>
      </c>
      <c r="M26" s="6">
        <f t="shared" si="0"/>
        <v>1974</v>
      </c>
      <c r="N26" s="6">
        <f t="shared" si="2"/>
        <v>4606</v>
      </c>
    </row>
    <row r="27" spans="1:14" x14ac:dyDescent="0.2">
      <c r="A27" s="4">
        <v>44677</v>
      </c>
      <c r="B27" s="5" t="s">
        <v>14</v>
      </c>
      <c r="C27" s="5" t="s">
        <v>15</v>
      </c>
      <c r="D27" s="6">
        <v>50</v>
      </c>
      <c r="E27" s="6">
        <v>55</v>
      </c>
      <c r="F27" s="5" t="s">
        <v>93</v>
      </c>
      <c r="G27" s="5" t="s">
        <v>23</v>
      </c>
      <c r="H27" s="5" t="s">
        <v>45</v>
      </c>
      <c r="I27" s="5" t="s">
        <v>94</v>
      </c>
      <c r="J27" s="5" t="s">
        <v>47</v>
      </c>
      <c r="K27" s="6">
        <v>896</v>
      </c>
      <c r="L27" s="6">
        <f t="shared" si="1"/>
        <v>49280</v>
      </c>
      <c r="M27" s="6">
        <f t="shared" si="0"/>
        <v>2464</v>
      </c>
      <c r="N27" s="6">
        <f t="shared" si="2"/>
        <v>2016</v>
      </c>
    </row>
    <row r="28" spans="1:14" x14ac:dyDescent="0.2">
      <c r="A28" s="4">
        <v>44678</v>
      </c>
      <c r="B28" s="5" t="s">
        <v>21</v>
      </c>
      <c r="C28" s="5" t="s">
        <v>22</v>
      </c>
      <c r="D28" s="6">
        <v>15</v>
      </c>
      <c r="E28" s="6">
        <v>20</v>
      </c>
      <c r="F28" s="5" t="s">
        <v>93</v>
      </c>
      <c r="G28" s="5" t="s">
        <v>29</v>
      </c>
      <c r="H28" s="5" t="s">
        <v>48</v>
      </c>
      <c r="I28" s="5" t="s">
        <v>95</v>
      </c>
      <c r="J28" s="5" t="s">
        <v>50</v>
      </c>
      <c r="K28" s="6">
        <v>577</v>
      </c>
      <c r="L28" s="6">
        <f t="shared" si="1"/>
        <v>11540</v>
      </c>
      <c r="M28" s="6">
        <f t="shared" si="0"/>
        <v>577</v>
      </c>
      <c r="N28" s="6">
        <f t="shared" si="2"/>
        <v>2308</v>
      </c>
    </row>
    <row r="29" spans="1:14" x14ac:dyDescent="0.2">
      <c r="A29" s="4">
        <v>44679</v>
      </c>
      <c r="B29" s="5" t="s">
        <v>27</v>
      </c>
      <c r="C29" s="5" t="s">
        <v>28</v>
      </c>
      <c r="D29" s="6">
        <v>12</v>
      </c>
      <c r="E29" s="6">
        <v>15</v>
      </c>
      <c r="F29" s="5" t="s">
        <v>93</v>
      </c>
      <c r="G29" s="5" t="s">
        <v>35</v>
      </c>
      <c r="H29" s="5" t="s">
        <v>51</v>
      </c>
      <c r="I29" s="5" t="s">
        <v>96</v>
      </c>
      <c r="J29" s="5" t="s">
        <v>53</v>
      </c>
      <c r="K29" s="6">
        <v>987</v>
      </c>
      <c r="L29" s="6">
        <f t="shared" si="1"/>
        <v>14805</v>
      </c>
      <c r="M29" s="6">
        <f t="shared" si="0"/>
        <v>740.25</v>
      </c>
      <c r="N29" s="6">
        <f t="shared" si="2"/>
        <v>2220.75</v>
      </c>
    </row>
    <row r="30" spans="1:14" x14ac:dyDescent="0.2">
      <c r="A30" s="4">
        <v>44680</v>
      </c>
      <c r="B30" s="5" t="s">
        <v>33</v>
      </c>
      <c r="C30" s="5" t="s">
        <v>34</v>
      </c>
      <c r="D30" s="6">
        <v>150</v>
      </c>
      <c r="E30" s="6">
        <v>160</v>
      </c>
      <c r="F30" s="5" t="s">
        <v>93</v>
      </c>
      <c r="G30" s="5" t="s">
        <v>17</v>
      </c>
      <c r="H30" s="5" t="s">
        <v>54</v>
      </c>
      <c r="I30" s="5" t="s">
        <v>97</v>
      </c>
      <c r="J30" s="5" t="s">
        <v>56</v>
      </c>
      <c r="K30" s="6">
        <v>897</v>
      </c>
      <c r="L30" s="6">
        <f t="shared" si="1"/>
        <v>143520</v>
      </c>
      <c r="M30" s="6">
        <f t="shared" si="0"/>
        <v>7176</v>
      </c>
      <c r="N30" s="6">
        <f t="shared" si="2"/>
        <v>1794</v>
      </c>
    </row>
    <row r="31" spans="1:14" x14ac:dyDescent="0.2">
      <c r="A31" s="4">
        <v>44681</v>
      </c>
      <c r="B31" s="5" t="s">
        <v>39</v>
      </c>
      <c r="C31" s="5" t="s">
        <v>40</v>
      </c>
      <c r="D31" s="6">
        <v>50</v>
      </c>
      <c r="E31" s="6">
        <v>60</v>
      </c>
      <c r="F31" s="5" t="s">
        <v>93</v>
      </c>
      <c r="G31" s="5" t="s">
        <v>23</v>
      </c>
      <c r="H31" s="5" t="s">
        <v>45</v>
      </c>
      <c r="I31" s="5" t="s">
        <v>94</v>
      </c>
      <c r="J31" s="5" t="s">
        <v>47</v>
      </c>
      <c r="K31" s="6">
        <v>852</v>
      </c>
      <c r="L31" s="6">
        <f t="shared" si="1"/>
        <v>51120</v>
      </c>
      <c r="M31" s="6">
        <f t="shared" si="0"/>
        <v>2556</v>
      </c>
      <c r="N31" s="6">
        <f t="shared" si="2"/>
        <v>5964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AB11" sqref="AB11"/>
    </sheetView>
  </sheetViews>
  <sheetFormatPr defaultRowHeight="15" x14ac:dyDescent="0.25"/>
  <cols>
    <col min="1" max="1" width="13.140625" bestFit="1" customWidth="1"/>
    <col min="2" max="2" width="18" bestFit="1" customWidth="1"/>
  </cols>
  <sheetData>
    <row r="1" spans="1:2" x14ac:dyDescent="0.25">
      <c r="A1" s="8" t="s">
        <v>8</v>
      </c>
      <c r="B1" t="s">
        <v>103</v>
      </c>
    </row>
    <row r="2" spans="1:2" x14ac:dyDescent="0.25">
      <c r="A2" s="8" t="s">
        <v>7</v>
      </c>
      <c r="B2" t="s">
        <v>103</v>
      </c>
    </row>
    <row r="4" spans="1:2" x14ac:dyDescent="0.25">
      <c r="A4" s="8" t="s">
        <v>98</v>
      </c>
      <c r="B4" t="s">
        <v>100</v>
      </c>
    </row>
    <row r="5" spans="1:2" x14ac:dyDescent="0.25">
      <c r="A5" s="9" t="s">
        <v>17</v>
      </c>
      <c r="B5" s="20">
        <v>565435</v>
      </c>
    </row>
    <row r="6" spans="1:2" x14ac:dyDescent="0.25">
      <c r="A6" s="9" t="s">
        <v>29</v>
      </c>
      <c r="B6" s="20">
        <v>314730</v>
      </c>
    </row>
    <row r="7" spans="1:2" x14ac:dyDescent="0.25">
      <c r="A7" s="9" t="s">
        <v>35</v>
      </c>
      <c r="B7" s="20">
        <v>616385</v>
      </c>
    </row>
    <row r="8" spans="1:2" x14ac:dyDescent="0.25">
      <c r="A8" s="9" t="s">
        <v>23</v>
      </c>
      <c r="B8" s="20">
        <v>449190</v>
      </c>
    </row>
    <row r="9" spans="1:2" x14ac:dyDescent="0.25">
      <c r="A9" s="9" t="s">
        <v>99</v>
      </c>
      <c r="B9" s="20">
        <v>1945740</v>
      </c>
    </row>
    <row r="14" spans="1:2" x14ac:dyDescent="0.25">
      <c r="B14">
        <f>GETPIVOTDATA("Sales Value",$A$4)</f>
        <v>1945740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5"/>
  <sheetViews>
    <sheetView workbookViewId="0">
      <selection activeCell="B16" sqref="B16"/>
    </sheetView>
  </sheetViews>
  <sheetFormatPr defaultRowHeight="15" x14ac:dyDescent="0.25"/>
  <cols>
    <col min="1" max="1" width="13.140625" bestFit="1" customWidth="1"/>
    <col min="2" max="2" width="12.5703125" bestFit="1" customWidth="1"/>
  </cols>
  <sheetData>
    <row r="3" spans="1:2" x14ac:dyDescent="0.25">
      <c r="A3" s="8" t="s">
        <v>98</v>
      </c>
      <c r="B3" t="s">
        <v>101</v>
      </c>
    </row>
    <row r="4" spans="1:2" x14ac:dyDescent="0.25">
      <c r="A4" s="9" t="s">
        <v>16</v>
      </c>
      <c r="B4" s="20">
        <v>22800</v>
      </c>
    </row>
    <row r="5" spans="1:2" x14ac:dyDescent="0.25">
      <c r="A5" s="9" t="s">
        <v>44</v>
      </c>
      <c r="B5" s="20">
        <v>42387.5</v>
      </c>
    </row>
    <row r="6" spans="1:2" x14ac:dyDescent="0.25">
      <c r="A6" s="9" t="s">
        <v>58</v>
      </c>
      <c r="B6" s="20">
        <v>13937.5</v>
      </c>
    </row>
    <row r="7" spans="1:2" x14ac:dyDescent="0.25">
      <c r="A7" s="9" t="s">
        <v>72</v>
      </c>
      <c r="B7" s="20">
        <v>13857</v>
      </c>
    </row>
    <row r="8" spans="1:2" x14ac:dyDescent="0.25">
      <c r="A8" s="9" t="s">
        <v>85</v>
      </c>
      <c r="B8" s="20">
        <v>13560.25</v>
      </c>
    </row>
    <row r="9" spans="1:2" x14ac:dyDescent="0.25">
      <c r="A9" s="9" t="s">
        <v>93</v>
      </c>
      <c r="B9" s="20">
        <v>14302.75</v>
      </c>
    </row>
    <row r="10" spans="1:2" x14ac:dyDescent="0.25">
      <c r="A10" s="9" t="s">
        <v>99</v>
      </c>
      <c r="B10" s="20">
        <v>120845</v>
      </c>
    </row>
    <row r="15" spans="1:2" x14ac:dyDescent="0.25">
      <c r="B15">
        <f>GETPIVOTDATA("Profit",$A$3)</f>
        <v>120845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M8" sqref="M8"/>
    </sheetView>
  </sheetViews>
  <sheetFormatPr defaultRowHeight="15" x14ac:dyDescent="0.25"/>
  <cols>
    <col min="1" max="1" width="13.140625" bestFit="1" customWidth="1"/>
    <col min="2" max="2" width="18" bestFit="1" customWidth="1"/>
    <col min="3" max="3" width="12.5703125" bestFit="1" customWidth="1"/>
  </cols>
  <sheetData>
    <row r="3" spans="1:2" x14ac:dyDescent="0.25">
      <c r="A3" s="8" t="s">
        <v>98</v>
      </c>
      <c r="B3" t="s">
        <v>100</v>
      </c>
    </row>
    <row r="4" spans="1:2" x14ac:dyDescent="0.25">
      <c r="A4" s="9" t="s">
        <v>28</v>
      </c>
      <c r="B4" s="20">
        <v>202785</v>
      </c>
    </row>
    <row r="5" spans="1:2" x14ac:dyDescent="0.25">
      <c r="A5" s="9" t="s">
        <v>15</v>
      </c>
      <c r="B5" s="20">
        <v>359315</v>
      </c>
    </row>
    <row r="6" spans="1:2" x14ac:dyDescent="0.25">
      <c r="A6" s="9" t="s">
        <v>22</v>
      </c>
      <c r="B6" s="20">
        <v>111040</v>
      </c>
    </row>
    <row r="7" spans="1:2" x14ac:dyDescent="0.25">
      <c r="A7" s="9" t="s">
        <v>40</v>
      </c>
      <c r="B7" s="20">
        <v>361080</v>
      </c>
    </row>
    <row r="8" spans="1:2" x14ac:dyDescent="0.25">
      <c r="A8" s="9" t="s">
        <v>34</v>
      </c>
      <c r="B8" s="20">
        <v>911520</v>
      </c>
    </row>
    <row r="9" spans="1:2" x14ac:dyDescent="0.25">
      <c r="A9" s="9" t="s">
        <v>99</v>
      </c>
      <c r="B9" s="20">
        <v>1945740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4"/>
  <sheetViews>
    <sheetView workbookViewId="0">
      <selection activeCell="M8" sqref="M8"/>
    </sheetView>
  </sheetViews>
  <sheetFormatPr defaultRowHeight="15" x14ac:dyDescent="0.25"/>
  <cols>
    <col min="1" max="1" width="13.140625" bestFit="1" customWidth="1"/>
    <col min="2" max="2" width="18" bestFit="1" customWidth="1"/>
  </cols>
  <sheetData>
    <row r="3" spans="1:2" x14ac:dyDescent="0.25">
      <c r="A3" s="8" t="s">
        <v>98</v>
      </c>
      <c r="B3" t="s">
        <v>100</v>
      </c>
    </row>
    <row r="4" spans="1:2" x14ac:dyDescent="0.25">
      <c r="A4" s="10">
        <v>44652</v>
      </c>
      <c r="B4" s="20">
        <v>110000</v>
      </c>
    </row>
    <row r="5" spans="1:2" x14ac:dyDescent="0.25">
      <c r="A5" s="10">
        <v>44655</v>
      </c>
      <c r="B5" s="20">
        <v>200000</v>
      </c>
    </row>
    <row r="6" spans="1:2" x14ac:dyDescent="0.25">
      <c r="A6" s="10">
        <v>44656</v>
      </c>
      <c r="B6" s="20">
        <v>78000</v>
      </c>
    </row>
    <row r="7" spans="1:2" x14ac:dyDescent="0.25">
      <c r="A7" s="10">
        <v>44659</v>
      </c>
      <c r="B7" s="20">
        <v>135000</v>
      </c>
    </row>
    <row r="8" spans="1:2" x14ac:dyDescent="0.25">
      <c r="A8" s="10">
        <v>44660</v>
      </c>
      <c r="B8" s="20">
        <v>128000</v>
      </c>
    </row>
    <row r="9" spans="1:2" x14ac:dyDescent="0.25">
      <c r="A9" s="10">
        <v>44661</v>
      </c>
      <c r="B9" s="20">
        <v>102000</v>
      </c>
    </row>
    <row r="10" spans="1:2" x14ac:dyDescent="0.25">
      <c r="A10" s="10">
        <v>44665</v>
      </c>
      <c r="B10" s="20">
        <v>124800</v>
      </c>
    </row>
    <row r="11" spans="1:2" x14ac:dyDescent="0.25">
      <c r="A11" s="10">
        <v>44670</v>
      </c>
      <c r="B11" s="20">
        <v>157600</v>
      </c>
    </row>
    <row r="12" spans="1:2" x14ac:dyDescent="0.25">
      <c r="A12" s="10">
        <v>44675</v>
      </c>
      <c r="B12" s="20">
        <v>157600</v>
      </c>
    </row>
    <row r="13" spans="1:2" x14ac:dyDescent="0.25">
      <c r="A13" s="10">
        <v>44680</v>
      </c>
      <c r="B13" s="20">
        <v>143520</v>
      </c>
    </row>
    <row r="14" spans="1:2" x14ac:dyDescent="0.25">
      <c r="A14" s="10" t="s">
        <v>99</v>
      </c>
      <c r="B14" s="20">
        <v>1336520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5"/>
  <sheetViews>
    <sheetView workbookViewId="0">
      <selection activeCell="A13" sqref="A13"/>
    </sheetView>
  </sheetViews>
  <sheetFormatPr defaultRowHeight="15" x14ac:dyDescent="0.25"/>
  <cols>
    <col min="1" max="1" width="11.42578125" bestFit="1" customWidth="1"/>
    <col min="2" max="2" width="11.42578125" customWidth="1"/>
    <col min="3" max="3" width="11.42578125" bestFit="1" customWidth="1"/>
  </cols>
  <sheetData>
    <row r="3" spans="1:2" x14ac:dyDescent="0.25">
      <c r="A3" s="8" t="s">
        <v>98</v>
      </c>
      <c r="B3" t="s">
        <v>102</v>
      </c>
    </row>
    <row r="4" spans="1:2" x14ac:dyDescent="0.25">
      <c r="A4" s="9" t="s">
        <v>37</v>
      </c>
      <c r="B4" s="20">
        <v>197500</v>
      </c>
    </row>
    <row r="5" spans="1:2" x14ac:dyDescent="0.25">
      <c r="A5" s="9" t="s">
        <v>97</v>
      </c>
      <c r="B5" s="20">
        <v>141726</v>
      </c>
    </row>
    <row r="6" spans="1:2" x14ac:dyDescent="0.25">
      <c r="A6" s="9" t="s">
        <v>82</v>
      </c>
      <c r="B6" s="20">
        <v>155630</v>
      </c>
    </row>
    <row r="7" spans="1:2" x14ac:dyDescent="0.25">
      <c r="A7" s="9" t="s">
        <v>55</v>
      </c>
      <c r="B7" s="20">
        <v>126400</v>
      </c>
    </row>
    <row r="8" spans="1:2" x14ac:dyDescent="0.25">
      <c r="A8" s="9" t="s">
        <v>89</v>
      </c>
      <c r="B8" s="20">
        <v>155630</v>
      </c>
    </row>
    <row r="9" spans="1:2" x14ac:dyDescent="0.25">
      <c r="A9" s="9" t="s">
        <v>99</v>
      </c>
      <c r="B9" s="20">
        <v>776886</v>
      </c>
    </row>
    <row r="13" spans="1:2" x14ac:dyDescent="0.25">
      <c r="A13" t="s">
        <v>102</v>
      </c>
    </row>
    <row r="14" spans="1:2" x14ac:dyDescent="0.25">
      <c r="A14" s="20">
        <v>1824895</v>
      </c>
    </row>
    <row r="15" spans="1:2" x14ac:dyDescent="0.25">
      <c r="A15">
        <f>GETPIVOTDATA("Cost",$A$13)</f>
        <v>1824895</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33"/>
  <sheetViews>
    <sheetView tabSelected="1" zoomScale="70" zoomScaleNormal="70" workbookViewId="0">
      <selection activeCell="AB11" sqref="AB11"/>
    </sheetView>
  </sheetViews>
  <sheetFormatPr defaultRowHeight="15" x14ac:dyDescent="0.25"/>
  <cols>
    <col min="1" max="1" width="10" bestFit="1" customWidth="1"/>
    <col min="3" max="3" width="11.42578125" customWidth="1"/>
    <col min="4" max="4" width="9.140625" customWidth="1"/>
  </cols>
  <sheetData>
    <row r="1" spans="1:24" ht="27" thickBot="1" x14ac:dyDescent="0.45">
      <c r="A1" s="12" t="s">
        <v>104</v>
      </c>
      <c r="B1" s="13"/>
      <c r="C1" s="13" t="s">
        <v>105</v>
      </c>
      <c r="D1" s="13"/>
      <c r="E1" s="14" t="s">
        <v>106</v>
      </c>
      <c r="F1" s="15"/>
      <c r="G1" s="11" t="s">
        <v>107</v>
      </c>
      <c r="H1" s="11"/>
      <c r="I1" s="11"/>
      <c r="J1" s="11"/>
      <c r="K1" s="11"/>
      <c r="L1" s="11"/>
      <c r="M1" s="11"/>
      <c r="N1" s="11"/>
      <c r="O1" s="11"/>
      <c r="P1" s="11"/>
      <c r="Q1" s="11"/>
      <c r="R1" s="11"/>
      <c r="S1" s="11"/>
      <c r="T1" s="11"/>
      <c r="U1" s="11"/>
      <c r="V1" s="11"/>
      <c r="W1" s="11"/>
      <c r="X1" s="11"/>
    </row>
    <row r="2" spans="1:24" ht="27" thickBot="1" x14ac:dyDescent="0.45">
      <c r="A2" s="16">
        <f>'KPI1'!B14</f>
        <v>1945740</v>
      </c>
      <c r="B2" s="17"/>
      <c r="C2" s="16">
        <f>'KPI2'!B15</f>
        <v>120845</v>
      </c>
      <c r="D2" s="17"/>
      <c r="E2" s="18">
        <f>'KPI5'!A15</f>
        <v>1824895</v>
      </c>
      <c r="F2" s="19"/>
      <c r="G2" s="11"/>
      <c r="H2" s="11"/>
      <c r="I2" s="11"/>
      <c r="J2" s="11"/>
      <c r="K2" s="11"/>
      <c r="L2" s="11"/>
      <c r="M2" s="11"/>
      <c r="N2" s="11"/>
      <c r="O2" s="11"/>
      <c r="P2" s="11"/>
      <c r="Q2" s="11"/>
      <c r="R2" s="11"/>
      <c r="S2" s="11"/>
      <c r="T2" s="11"/>
      <c r="U2" s="11"/>
      <c r="V2" s="11"/>
      <c r="W2" s="11"/>
      <c r="X2" s="11"/>
    </row>
    <row r="3" spans="1:24" x14ac:dyDescent="0.25">
      <c r="A3" s="11"/>
      <c r="B3" s="11"/>
      <c r="C3" s="11"/>
      <c r="D3" s="11"/>
      <c r="E3" s="11"/>
      <c r="F3" s="11"/>
      <c r="G3" s="11"/>
      <c r="H3" s="11"/>
      <c r="I3" s="11"/>
      <c r="J3" s="11"/>
      <c r="K3" s="11"/>
      <c r="L3" s="11"/>
      <c r="M3" s="11"/>
      <c r="N3" s="11"/>
      <c r="O3" s="11"/>
      <c r="P3" s="11"/>
      <c r="Q3" s="11"/>
      <c r="R3" s="11"/>
      <c r="S3" s="11"/>
      <c r="T3" s="11"/>
      <c r="U3" s="11"/>
      <c r="V3" s="11"/>
      <c r="W3" s="11"/>
      <c r="X3" s="11"/>
    </row>
    <row r="4" spans="1:24" x14ac:dyDescent="0.25">
      <c r="A4" s="11"/>
      <c r="B4" s="11"/>
      <c r="C4" s="11"/>
      <c r="D4" s="11"/>
      <c r="E4" s="11"/>
      <c r="F4" s="11"/>
      <c r="G4" s="11"/>
      <c r="H4" s="11"/>
      <c r="I4" s="11"/>
      <c r="J4" s="11"/>
      <c r="K4" s="11"/>
      <c r="L4" s="11"/>
      <c r="M4" s="11"/>
      <c r="N4" s="11"/>
      <c r="O4" s="11"/>
      <c r="P4" s="11"/>
      <c r="Q4" s="11"/>
      <c r="R4" s="11"/>
      <c r="S4" s="11"/>
      <c r="T4" s="11"/>
      <c r="U4" s="11"/>
      <c r="V4" s="11"/>
      <c r="W4" s="11"/>
      <c r="X4" s="11"/>
    </row>
    <row r="5" spans="1:24" x14ac:dyDescent="0.25">
      <c r="A5" s="11"/>
      <c r="B5" s="11"/>
      <c r="C5" s="11"/>
      <c r="D5" s="11"/>
      <c r="E5" s="11"/>
      <c r="F5" s="11"/>
      <c r="G5" s="11"/>
      <c r="H5" s="11"/>
      <c r="I5" s="11"/>
      <c r="J5" s="11"/>
      <c r="K5" s="11"/>
      <c r="L5" s="11"/>
      <c r="M5" s="11"/>
      <c r="N5" s="11"/>
      <c r="O5" s="11"/>
      <c r="P5" s="11"/>
      <c r="Q5" s="11"/>
      <c r="R5" s="11"/>
      <c r="S5" s="11"/>
      <c r="T5" s="11"/>
      <c r="U5" s="11"/>
      <c r="V5" s="11"/>
      <c r="W5" s="11"/>
      <c r="X5" s="11"/>
    </row>
    <row r="6" spans="1:24" x14ac:dyDescent="0.25">
      <c r="A6" s="11"/>
      <c r="B6" s="11"/>
      <c r="C6" s="11"/>
      <c r="D6" s="11"/>
      <c r="E6" s="11"/>
      <c r="F6" s="11"/>
      <c r="G6" s="11"/>
      <c r="H6" s="11"/>
      <c r="I6" s="11"/>
      <c r="J6" s="11"/>
      <c r="K6" s="11"/>
      <c r="L6" s="11"/>
      <c r="M6" s="11"/>
      <c r="N6" s="11"/>
      <c r="O6" s="11"/>
      <c r="P6" s="11"/>
      <c r="Q6" s="11"/>
      <c r="R6" s="11"/>
      <c r="S6" s="11"/>
      <c r="T6" s="11"/>
      <c r="U6" s="11"/>
      <c r="V6" s="11"/>
      <c r="W6" s="11"/>
      <c r="X6" s="11"/>
    </row>
    <row r="7" spans="1:24" x14ac:dyDescent="0.25">
      <c r="A7" s="11"/>
      <c r="B7" s="11"/>
      <c r="C7" s="11"/>
      <c r="D7" s="11"/>
      <c r="E7" s="11"/>
      <c r="F7" s="11"/>
      <c r="G7" s="11"/>
      <c r="H7" s="11"/>
      <c r="I7" s="11"/>
      <c r="J7" s="11"/>
      <c r="K7" s="11"/>
      <c r="L7" s="11"/>
      <c r="M7" s="11"/>
      <c r="N7" s="11"/>
      <c r="O7" s="11"/>
      <c r="P7" s="11"/>
      <c r="Q7" s="11"/>
      <c r="R7" s="11"/>
      <c r="S7" s="11"/>
      <c r="T7" s="11"/>
      <c r="U7" s="11"/>
      <c r="V7" s="11"/>
      <c r="W7" s="11"/>
      <c r="X7" s="11"/>
    </row>
    <row r="8" spans="1:24" x14ac:dyDescent="0.25">
      <c r="A8" s="11"/>
      <c r="B8" s="11"/>
      <c r="C8" s="11"/>
      <c r="D8" s="11"/>
      <c r="E8" s="11"/>
      <c r="F8" s="11"/>
      <c r="G8" s="11"/>
      <c r="H8" s="11"/>
      <c r="I8" s="11"/>
      <c r="J8" s="11"/>
      <c r="K8" s="11"/>
      <c r="L8" s="11"/>
      <c r="M8" s="11"/>
      <c r="N8" s="11"/>
      <c r="O8" s="11"/>
      <c r="P8" s="11"/>
      <c r="Q8" s="11"/>
      <c r="R8" s="11"/>
      <c r="S8" s="11"/>
      <c r="T8" s="11"/>
      <c r="U8" s="11"/>
      <c r="V8" s="11"/>
      <c r="W8" s="11"/>
      <c r="X8" s="11"/>
    </row>
    <row r="9" spans="1:24" x14ac:dyDescent="0.25">
      <c r="A9" s="11"/>
      <c r="B9" s="11"/>
      <c r="C9" s="11"/>
      <c r="D9" s="11"/>
      <c r="E9" s="11"/>
      <c r="F9" s="11"/>
      <c r="G9" s="11"/>
      <c r="H9" s="11"/>
      <c r="I9" s="11"/>
      <c r="J9" s="11"/>
      <c r="K9" s="11"/>
      <c r="L9" s="11"/>
      <c r="M9" s="11"/>
      <c r="N9" s="11"/>
      <c r="O9" s="11"/>
      <c r="P9" s="11"/>
      <c r="Q9" s="11"/>
      <c r="R9" s="11"/>
      <c r="S9" s="11"/>
      <c r="T9" s="11"/>
      <c r="U9" s="11"/>
      <c r="V9" s="11"/>
      <c r="W9" s="11"/>
      <c r="X9" s="11"/>
    </row>
    <row r="10" spans="1:24"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row>
    <row r="11" spans="1:24"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row>
    <row r="12" spans="1:24"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row>
    <row r="13" spans="1:24"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row>
    <row r="14" spans="1:24"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row>
    <row r="15" spans="1:24"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row>
    <row r="16" spans="1:24"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row>
    <row r="17" spans="1:24"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row>
    <row r="18" spans="1:24"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row>
    <row r="19" spans="1:24"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row>
    <row r="20" spans="1:24"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row>
    <row r="21" spans="1:24"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row>
    <row r="22" spans="1:24"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row>
    <row r="23" spans="1:24"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row>
    <row r="24" spans="1:24"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row>
    <row r="25" spans="1:24"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row>
    <row r="26" spans="1:24"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row>
    <row r="27" spans="1:24"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row>
    <row r="28" spans="1:24"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row>
    <row r="29" spans="1:24"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row>
    <row r="30" spans="1:24"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row>
    <row r="31" spans="1:24"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row>
    <row r="32" spans="1:24"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row>
    <row r="33" spans="1:24"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row>
  </sheetData>
  <mergeCells count="6">
    <mergeCell ref="A1:B1"/>
    <mergeCell ref="C1:D1"/>
    <mergeCell ref="E1:F1"/>
    <mergeCell ref="A2:B2"/>
    <mergeCell ref="C2:D2"/>
    <mergeCell ref="E2:F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37D83-81AD-40CA-9160-1AE6A45B21F3}">
  <dimension ref="A2:A8"/>
  <sheetViews>
    <sheetView workbookViewId="0">
      <selection activeCell="A2" sqref="A2"/>
    </sheetView>
  </sheetViews>
  <sheetFormatPr defaultRowHeight="15" x14ac:dyDescent="0.25"/>
  <cols>
    <col min="1" max="1" width="13.140625" bestFit="1" customWidth="1"/>
  </cols>
  <sheetData>
    <row r="2" spans="1:1" x14ac:dyDescent="0.25">
      <c r="A2" s="8" t="s">
        <v>98</v>
      </c>
    </row>
    <row r="3" spans="1:1" x14ac:dyDescent="0.25">
      <c r="A3" s="9" t="s">
        <v>21</v>
      </c>
    </row>
    <row r="4" spans="1:1" x14ac:dyDescent="0.25">
      <c r="A4" s="9" t="s">
        <v>27</v>
      </c>
    </row>
    <row r="5" spans="1:1" x14ac:dyDescent="0.25">
      <c r="A5" s="9" t="s">
        <v>14</v>
      </c>
    </row>
    <row r="6" spans="1:1" x14ac:dyDescent="0.25">
      <c r="A6" s="9" t="s">
        <v>39</v>
      </c>
    </row>
    <row r="7" spans="1:1" x14ac:dyDescent="0.25">
      <c r="A7" s="9" t="s">
        <v>33</v>
      </c>
    </row>
    <row r="8" spans="1:1" x14ac:dyDescent="0.25">
      <c r="A8" s="9" t="s">
        <v>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KPI1</vt:lpstr>
      <vt:lpstr>KPI2</vt:lpstr>
      <vt:lpstr>KPI3</vt:lpstr>
      <vt:lpstr>KPI4</vt:lpstr>
      <vt:lpstr>KPI5</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2025-07-10T09:22:03Z</dcterms:created>
  <dcterms:modified xsi:type="dcterms:W3CDTF">2025-09-29T14:03:40Z</dcterms:modified>
</cp:coreProperties>
</file>