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140" yWindow="-30" windowWidth="20730" windowHeight="11250"/>
  </bookViews>
  <sheets>
    <sheet name="General" sheetId="2" r:id="rId1"/>
  </sheets>
  <calcPr calcId="144525"/>
</workbook>
</file>

<file path=xl/calcChain.xml><?xml version="1.0" encoding="utf-8"?>
<calcChain xmlns="http://schemas.openxmlformats.org/spreadsheetml/2006/main">
  <c r="S74" i="2" l="1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3" i="2"/>
  <c r="S72" i="2"/>
  <c r="S71" i="2"/>
  <c r="S70" i="2"/>
  <c r="S69" i="2"/>
  <c r="S68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134" i="2" l="1"/>
  <c r="S113" i="2"/>
  <c r="S64" i="2"/>
  <c r="S45" i="2"/>
  <c r="S136" i="2" l="1"/>
</calcChain>
</file>

<file path=xl/sharedStrings.xml><?xml version="1.0" encoding="utf-8"?>
<sst xmlns="http://schemas.openxmlformats.org/spreadsheetml/2006/main" count="945" uniqueCount="327">
  <si>
    <t>Profiles</t>
  </si>
  <si>
    <t>Articles</t>
  </si>
  <si>
    <t>Hardware</t>
  </si>
  <si>
    <t>Gaskets</t>
  </si>
  <si>
    <t>Sum</t>
  </si>
  <si>
    <t>Date:</t>
  </si>
  <si>
    <t>09-08-2019</t>
  </si>
  <si>
    <t>Job Name:</t>
  </si>
  <si>
    <t>MYSCAPE MEA_Duplex Sample flat_Rev-02_26.11.18_material orde</t>
  </si>
  <si>
    <t>Person in Charge:</t>
  </si>
  <si>
    <t>maldar</t>
  </si>
  <si>
    <t>Material Analysis</t>
  </si>
  <si>
    <t>Quantity</t>
  </si>
  <si>
    <t>PU</t>
  </si>
  <si>
    <t>Bar Length</t>
  </si>
  <si>
    <t>Required</t>
  </si>
  <si>
    <t>Unit</t>
  </si>
  <si>
    <t>Number</t>
  </si>
  <si>
    <t>Description</t>
  </si>
  <si>
    <t>Colour Inside/Outside</t>
  </si>
  <si>
    <t>Weight [kg]</t>
  </si>
  <si>
    <t xml:space="preserve"> </t>
  </si>
  <si>
    <t>6.0</t>
  </si>
  <si>
    <t>m</t>
  </si>
  <si>
    <t>EX-6600061300</t>
  </si>
  <si>
    <t>660-00-613-00</t>
  </si>
  <si>
    <t>INOX GUIDE RAIL HEAVY DUTY S700, S650, SF85 6m</t>
  </si>
  <si>
    <t>INOX</t>
  </si>
  <si>
    <t>M11387</t>
  </si>
  <si>
    <t>HINGED ADDITIONAL PROFILE</t>
  </si>
  <si>
    <t>GROUP D RAL 7021 STRUCTU</t>
  </si>
  <si>
    <t>M11454</t>
  </si>
  <si>
    <t>GLAZING BEAD</t>
  </si>
  <si>
    <t>M11483</t>
  </si>
  <si>
    <t>M12413</t>
  </si>
  <si>
    <t>SLIDING ADDITIONAL PROFILE</t>
  </si>
  <si>
    <t>GROUP D. RAL 7021 STRUCTU</t>
  </si>
  <si>
    <t>M12504</t>
  </si>
  <si>
    <t>SLIDING SASH PROFILE WITHOUT GLAZING BEAD</t>
  </si>
  <si>
    <t>M12509</t>
  </si>
  <si>
    <t>SLIDING INTERLOCK</t>
  </si>
  <si>
    <t>M12511</t>
  </si>
  <si>
    <t>ADDITIONAL PROFILE</t>
  </si>
  <si>
    <t>M12512</t>
  </si>
  <si>
    <t>DOUBLE INTERLOCK SLIDING FRAME RAIL WITH BRUSH SILL</t>
  </si>
  <si>
    <t>M12521</t>
  </si>
  <si>
    <t>M12601</t>
  </si>
  <si>
    <t>M12602</t>
  </si>
  <si>
    <t>M15008</t>
  </si>
  <si>
    <t>HINGED FRAME</t>
  </si>
  <si>
    <t>M15033</t>
  </si>
  <si>
    <t>HINGED SASH EUROPEAN GROOVE OPENING INSIDE WINDOW PROFILE</t>
  </si>
  <si>
    <t>M15064</t>
  </si>
  <si>
    <t>HINGED "T" SYSTEM PROFILE</t>
  </si>
  <si>
    <t>M15460</t>
  </si>
  <si>
    <t>HINGED SASH EUROPEAN GROOVE OPENING OUTSIDE  WINDOW PROFILE</t>
  </si>
  <si>
    <t>M19697</t>
  </si>
  <si>
    <t>M500063</t>
  </si>
  <si>
    <t>CURTAIN WALL COVER CAP</t>
  </si>
  <si>
    <t>M70008</t>
  </si>
  <si>
    <t>CURTAIN WALL MULLION</t>
  </si>
  <si>
    <t>M70017</t>
  </si>
  <si>
    <t>M70025</t>
  </si>
  <si>
    <t>CURTAIN WALL PRESSURE PLATE PROFILE</t>
  </si>
  <si>
    <t>Without</t>
  </si>
  <si>
    <t>M70031</t>
  </si>
  <si>
    <t>CURTAIN WALL ADDITIONAL PROFILE</t>
  </si>
  <si>
    <t>M70078</t>
  </si>
  <si>
    <t>PROFILE FOR ACCESSORIES</t>
  </si>
  <si>
    <t>M70079</t>
  </si>
  <si>
    <t>M901</t>
  </si>
  <si>
    <t>DOUBLE INTERLOCK SLIDING FRAME RAIL WITHOUT BRUSH SILL</t>
  </si>
  <si>
    <t>M9010</t>
  </si>
  <si>
    <t>M903</t>
  </si>
  <si>
    <t>M905</t>
  </si>
  <si>
    <t>SLIDING SASH PROFILE WITH GLAZING BEAD</t>
  </si>
  <si>
    <t>M9316</t>
  </si>
  <si>
    <t>BOLT ROD MECH. PROFILE</t>
  </si>
  <si>
    <t>Mill Finish</t>
  </si>
  <si>
    <t>5.0</t>
  </si>
  <si>
    <t>S-30X20X1,2</t>
  </si>
  <si>
    <t>PROFIL Α/Τ / STANDARD</t>
  </si>
  <si>
    <t>S-40X20X1,2</t>
  </si>
  <si>
    <t>U-24X10X2</t>
  </si>
  <si>
    <t>Sum:</t>
  </si>
  <si>
    <t>Colour</t>
  </si>
  <si>
    <t>pc</t>
  </si>
  <si>
    <t>EX-3809976661</t>
  </si>
  <si>
    <t>380-99-766-XX</t>
  </si>
  <si>
    <t>CRANKED SLIM HANDLE FACADE/SLIDING ALUMIL PIN63mm RIGHT LIGH</t>
  </si>
  <si>
    <t>BLACK</t>
  </si>
  <si>
    <t>EX-4000197100</t>
  </si>
  <si>
    <t>400-01-971-00</t>
  </si>
  <si>
    <t>SHIM FOR 14/18 FRAMES FOR PROJECTING-OUT WINDOW STAY ARMS</t>
  </si>
  <si>
    <t>Pair</t>
  </si>
  <si>
    <t>EX-4008351000</t>
  </si>
  <si>
    <t>400-83-510-00</t>
  </si>
  <si>
    <t>TOP HUNG ARM 22" EURO GROOVE 80/100KG 45/20 DEGREE OPEN</t>
  </si>
  <si>
    <t>EX-4151582011</t>
  </si>
  <si>
    <t>415-15-820-XX</t>
  </si>
  <si>
    <t>HINGE SIDE HUNG GU 93mm</t>
  </si>
  <si>
    <t>SILVER ANODISING</t>
  </si>
  <si>
    <t>EX-4151582003</t>
  </si>
  <si>
    <t>EX-4156239000</t>
  </si>
  <si>
    <t>415-62-390-00</t>
  </si>
  <si>
    <t>LOCKING PIN ELEMENT  AK-8</t>
  </si>
  <si>
    <t>EX-4159483500</t>
  </si>
  <si>
    <t>415-94-835-00</t>
  </si>
  <si>
    <t>GEAR FOR SPINDLE HANDLE 90o F:35mm GU</t>
  </si>
  <si>
    <t>EX-4159590100</t>
  </si>
  <si>
    <t>415-95-901-00</t>
  </si>
  <si>
    <t>LOCKING PLATE NOT ADJUSTABLE AK-8</t>
  </si>
  <si>
    <t>EX-4254017303</t>
  </si>
  <si>
    <t>425-40-168-XX</t>
  </si>
  <si>
    <t>MANUAL HOPPER SKYLIGHT MECHANISM L:6000mm</t>
  </si>
  <si>
    <t>EX-6000063000</t>
  </si>
  <si>
    <t>600-00-630-00</t>
  </si>
  <si>
    <t>ROLLER PLASTIC TRIPLE M630 AND M12500 CONCEALED</t>
  </si>
  <si>
    <t>EX-6000220502</t>
  </si>
  <si>
    <t>600-02-205-02</t>
  </si>
  <si>
    <t>ROLLER ALUMINIUM DOUBLE WITH PLATE M9200  27mm</t>
  </si>
  <si>
    <t>EX-6302456003</t>
  </si>
  <si>
    <t>630-24-560-XX</t>
  </si>
  <si>
    <t>ALUMIL SLIDING LOCK</t>
  </si>
  <si>
    <t>EX-6302480000</t>
  </si>
  <si>
    <t>630-24-800-00</t>
  </si>
  <si>
    <t>ALUMIL SLIDING LOCKING KIT FOR 28mm SASHES</t>
  </si>
  <si>
    <t>EX-6500330000</t>
  </si>
  <si>
    <t>650-03-300-00</t>
  </si>
  <si>
    <t>SHOCK ABSORBER M900</t>
  </si>
  <si>
    <t>EX-6601250461</t>
  </si>
  <si>
    <t>660-12-504-XX</t>
  </si>
  <si>
    <t>EXTERNAL HANDLE FOR M12500</t>
  </si>
  <si>
    <t>Accessories</t>
  </si>
  <si>
    <t>Length</t>
  </si>
  <si>
    <t>0.0</t>
  </si>
  <si>
    <t>EX-1131307400</t>
  </si>
  <si>
    <t>113-13-074-00</t>
  </si>
  <si>
    <t>CRIMP CORNER CLEAT 13,2x7,8mm</t>
  </si>
  <si>
    <t>EX-1251122300</t>
  </si>
  <si>
    <t>125-11-223-00</t>
  </si>
  <si>
    <t>MECHANICAL CORNER CLEAT 10,9x22,6mm</t>
  </si>
  <si>
    <t>EX-1251148000</t>
  </si>
  <si>
    <t>125-11-480-00</t>
  </si>
  <si>
    <t>MECHANICAL CORNER CLEAT 11x48</t>
  </si>
  <si>
    <t>EX-1251346400</t>
  </si>
  <si>
    <t>125-13-464-00</t>
  </si>
  <si>
    <t>MECHANICAL CORNER CLEAT 13x46,4mm</t>
  </si>
  <si>
    <t>EX-1252340000</t>
  </si>
  <si>
    <t>125-23-400-00</t>
  </si>
  <si>
    <t>MECHANICAL CORNER CLEAT 23x39,8mm</t>
  </si>
  <si>
    <t>EX-1401123000</t>
  </si>
  <si>
    <t>140-11-230-00</t>
  </si>
  <si>
    <t>CORNER CONNECTOR DIE CAST 10,6x23,9mm</t>
  </si>
  <si>
    <t>EX-1401126000</t>
  </si>
  <si>
    <t>140-11-260-00</t>
  </si>
  <si>
    <t>CORNER CONNECTOR DIE CAST 10,6x26,2mm</t>
  </si>
  <si>
    <t>EX-1601123391</t>
  </si>
  <si>
    <t>160-11-233-91</t>
  </si>
  <si>
    <t>T-CLEAT INSIDE 33,2mm INOX SCREW</t>
  </si>
  <si>
    <t>EX-1601183391</t>
  </si>
  <si>
    <t>160-11-833-91</t>
  </si>
  <si>
    <t>T-CLEAT OUTSIDE 33,2mm INOX SCREW</t>
  </si>
  <si>
    <t>EX-1801500400</t>
  </si>
  <si>
    <t>180-15-004-00</t>
  </si>
  <si>
    <t>ALIGNMENT CORNER Μ15000</t>
  </si>
  <si>
    <t>EX-1801500700</t>
  </si>
  <si>
    <t>180-15-007-00</t>
  </si>
  <si>
    <t>ALIGNMENT CORNER LARGE Μ15000</t>
  </si>
  <si>
    <t>EX-1801501500</t>
  </si>
  <si>
    <t>180-15-015-00</t>
  </si>
  <si>
    <t>ALIGNMENT CORNER SASH Μ15000</t>
  </si>
  <si>
    <t>EX-1801900001</t>
  </si>
  <si>
    <t>180-19-000-00</t>
  </si>
  <si>
    <t>ALIGNMENT CORNER INOX THIN</t>
  </si>
  <si>
    <t>EX-1802501000</t>
  </si>
  <si>
    <t>180-25-010-00</t>
  </si>
  <si>
    <t>ALIGNMENT CORNER 11 25 10 11000</t>
  </si>
  <si>
    <t>EX-2551091100</t>
  </si>
  <si>
    <t>255-10-911-00</t>
  </si>
  <si>
    <t>VULCANIZED CORNER FOR M6-M7-M50 TRANSOM GASKET RIGHT EPDM BL</t>
  </si>
  <si>
    <t>EX-2551091200</t>
  </si>
  <si>
    <t>255-10-912-00</t>
  </si>
  <si>
    <t>VULCANIZED CORNER FOR M6-M7-M50 TRANSOM GASKET LEFT EPDM BLA</t>
  </si>
  <si>
    <t>EX-2551500001</t>
  </si>
  <si>
    <t>255-15-000-01</t>
  </si>
  <si>
    <t>VULCANIZED CORNER FOR M15000 CENTRAL GASKET EPDM BLACK</t>
  </si>
  <si>
    <t>EX-2900000200</t>
  </si>
  <si>
    <t>290-00-002-00</t>
  </si>
  <si>
    <t>SETTING BLOCK 2mm</t>
  </si>
  <si>
    <t>GREEN</t>
  </si>
  <si>
    <t>EX-2900000400</t>
  </si>
  <si>
    <t>290-00-004-00</t>
  </si>
  <si>
    <t>SETTING BLOCK 4mm</t>
  </si>
  <si>
    <t>RED</t>
  </si>
  <si>
    <t>EX-2900000500</t>
  </si>
  <si>
    <t>290-00-005-00</t>
  </si>
  <si>
    <t>SETTING BLOCK 5mm</t>
  </si>
  <si>
    <t>EX-3101100003</t>
  </si>
  <si>
    <t>310-11-000-0X</t>
  </si>
  <si>
    <t>COVER FOR Φ11 HOLE ROUND BLACK</t>
  </si>
  <si>
    <t>EX-3101150103</t>
  </si>
  <si>
    <t>310-11-501-XX</t>
  </si>
  <si>
    <t>WATER EVACUATION CAP ROUND</t>
  </si>
  <si>
    <t>EX-3111138700</t>
  </si>
  <si>
    <t>311-11-387-00</t>
  </si>
  <si>
    <t xml:space="preserve">PAIR OF END CAPS FOR REINFORCEMENT PROFILES M11387, M12412, </t>
  </si>
  <si>
    <t>EX-3111250403</t>
  </si>
  <si>
    <t>311-12-504-03</t>
  </si>
  <si>
    <t>SASH SLIDING SPACERS M12500</t>
  </si>
  <si>
    <t>EX-3111260200</t>
  </si>
  <si>
    <t>311-12-602-00</t>
  </si>
  <si>
    <t>DOUBLE FRAME END CAPS FOR CONCEALED SASH M12500</t>
  </si>
  <si>
    <t>EX-3111260400</t>
  </si>
  <si>
    <t>311-12-604-00</t>
  </si>
  <si>
    <t>SASH SPACER ADDON SET FOR CONCEALED SASH M12500</t>
  </si>
  <si>
    <t>EX-3111260903</t>
  </si>
  <si>
    <t>311-12-609-03</t>
  </si>
  <si>
    <t>PAIR OF INTERLOCKING PROFILE END CAPS FOR M12500 LEFT PARALL</t>
  </si>
  <si>
    <t>EX-3119000300</t>
  </si>
  <si>
    <t>311-90-003-00</t>
  </si>
  <si>
    <t>END CAP FOR PROFILE M903 BLACK</t>
  </si>
  <si>
    <t>EX-4165575100</t>
  </si>
  <si>
    <t>416-55-751-00</t>
  </si>
  <si>
    <t>COUNTERSUNK HANDLE SCREW M5X75 DIN 965, 4.8-H</t>
  </si>
  <si>
    <t>EX-4701183500</t>
  </si>
  <si>
    <t>470-11-835-00</t>
  </si>
  <si>
    <t>PIN NAIL FOR "T" PROFILES 6mm</t>
  </si>
  <si>
    <t>EX-4701183900</t>
  </si>
  <si>
    <t>470-11-839-00</t>
  </si>
  <si>
    <t>NAIL CORNER PIN 4,5x7,1</t>
  </si>
  <si>
    <t>EX-6600090300</t>
  </si>
  <si>
    <t>660-00-903-00</t>
  </si>
  <si>
    <t>CENTRAL SEAL 25,7mm POLYAMIDE</t>
  </si>
  <si>
    <t>EX-6601250000</t>
  </si>
  <si>
    <t>660-12-500-00</t>
  </si>
  <si>
    <t>CENTRAL SEAL SET FOR M12500 PARALLEL SLIDING</t>
  </si>
  <si>
    <t>EX-6604408803</t>
  </si>
  <si>
    <t>660-44-088-0X</t>
  </si>
  <si>
    <t>EXTERNAL FLAP VALVE SV-E TYPE</t>
  </si>
  <si>
    <t>3.0</t>
  </si>
  <si>
    <t>EX-7201060000</t>
  </si>
  <si>
    <t>720-10-600-00</t>
  </si>
  <si>
    <t>INSULATING BAR FOR CURTAIN WALLS 21,4mm/3m</t>
  </si>
  <si>
    <t>1.0</t>
  </si>
  <si>
    <t>EX-7201999500</t>
  </si>
  <si>
    <t>720-19-995-00</t>
  </si>
  <si>
    <t>ALUMINIUM BUTYL TAPE 50x0,6mm</t>
  </si>
  <si>
    <t>EX-7623010400</t>
  </si>
  <si>
    <t>762-30-104-00</t>
  </si>
  <si>
    <t>SHEET METAL SCREW PAN ISO7049 SQ 4,8x100mm ZINC</t>
  </si>
  <si>
    <t>EX-7627551601</t>
  </si>
  <si>
    <t>762-75-516-01</t>
  </si>
  <si>
    <t>SEALING WASHER 6,7/16mm INOX EPDM</t>
  </si>
  <si>
    <t>EX-7629654501</t>
  </si>
  <si>
    <t>762-96-545-01</t>
  </si>
  <si>
    <t>SHEET METAL SCREW WITH DIN 912 ALLEN HEAD SW5 5,5x45 A2 INOX</t>
  </si>
  <si>
    <t>EX-7981224213</t>
  </si>
  <si>
    <t>798-12-242-13</t>
  </si>
  <si>
    <t>CSK TAPPING SCREW ISO 7050/DIN 7982 INOX A2 4,2X13 PH</t>
  </si>
  <si>
    <t>EX-7981224225</t>
  </si>
  <si>
    <t>798-12-242-25</t>
  </si>
  <si>
    <t>CSK TAPPING SCREW ISO 7050/DIN 7982 INOX A2 4,2X25 PH</t>
  </si>
  <si>
    <t>EX-7981224238</t>
  </si>
  <si>
    <t>798-12-242-38</t>
  </si>
  <si>
    <t>CSK TAPPING SCREW ISO 7050/DIN 7982 INOX A2 4,2X38 PH</t>
  </si>
  <si>
    <t>EX-7981224295</t>
  </si>
  <si>
    <t>798-12-242-95</t>
  </si>
  <si>
    <t>CSK TAPPING SCREW ISO 7050/DIN 7982 INOX A2 4,2X9,5 PH</t>
  </si>
  <si>
    <t>EX-7985223919</t>
  </si>
  <si>
    <t>798-52-239-19</t>
  </si>
  <si>
    <t>CSK DRILLING SCREW ISO 15482/DIN 7504P GALV 3,9X19 PH</t>
  </si>
  <si>
    <t>EX-7985224219</t>
  </si>
  <si>
    <t>798-52-242-19</t>
  </si>
  <si>
    <t>CSK DRILLING SCREW ISO 15482/DIN 7504P GALV 4,2X19 PH</t>
  </si>
  <si>
    <t>EX-2000686001</t>
  </si>
  <si>
    <t>200-06-860-01</t>
  </si>
  <si>
    <t>OUTSIDE GLAZING GASKET PLUGGED 3mm EPDM BLACK</t>
  </si>
  <si>
    <t>EX-2000800201</t>
  </si>
  <si>
    <t>200-08-002-01</t>
  </si>
  <si>
    <t>GLAZING GASKET 2mm EPDM BLACK</t>
  </si>
  <si>
    <t>EX-2000800301</t>
  </si>
  <si>
    <t>200-08-003-01</t>
  </si>
  <si>
    <t>GLAZING GASKET 3mm EPDM  BLACK</t>
  </si>
  <si>
    <t>EX-2000800401</t>
  </si>
  <si>
    <t>200-08-004-01</t>
  </si>
  <si>
    <t>GLAZING GASKET 4mm EPDM BLACK</t>
  </si>
  <si>
    <t>EX-2000800501</t>
  </si>
  <si>
    <t>200-08-005-01</t>
  </si>
  <si>
    <t>GLAZING GASKET 5mm EPDM BLACK</t>
  </si>
  <si>
    <t>EX-2000800601</t>
  </si>
  <si>
    <t>200-08-006-01</t>
  </si>
  <si>
    <t>GLAZING GASKET 6mm EPDM BLACK</t>
  </si>
  <si>
    <t>EX-2101500001</t>
  </si>
  <si>
    <t>210-15-000-01</t>
  </si>
  <si>
    <t>CENTRAL GASKET M15000 EPDM BLACK</t>
  </si>
  <si>
    <t>EX-2201100101</t>
  </si>
  <si>
    <t>220-11-001-01</t>
  </si>
  <si>
    <t>SEAL GASKET FRAME 2mm EPDM BLACK</t>
  </si>
  <si>
    <t>EX-2201144912</t>
  </si>
  <si>
    <t>220-11-449-12</t>
  </si>
  <si>
    <t>GASKET FOR UPHOLDING GLAZING BEAD EPDM GREY</t>
  </si>
  <si>
    <t>EX-2201500101</t>
  </si>
  <si>
    <t>220-15-001-01</t>
  </si>
  <si>
    <t>SEAL GASKET 5mm EPDM BLACK</t>
  </si>
  <si>
    <t>EX-2301091003</t>
  </si>
  <si>
    <t>230-10-910-03</t>
  </si>
  <si>
    <t>CURTAIN WALL GASKET MULLION 12mm EPDM BLACK</t>
  </si>
  <si>
    <t>EX-2301091103</t>
  </si>
  <si>
    <t>230-10-911-03</t>
  </si>
  <si>
    <t>CURTAIN WALL GASKET TRANSOM 3,5mm EPDM BLACK</t>
  </si>
  <si>
    <t>EX-2301091601</t>
  </si>
  <si>
    <t>230-10-916-01</t>
  </si>
  <si>
    <t>CURTAIN WALL GASKET PLATE 5mm EPDM BLACK</t>
  </si>
  <si>
    <t>EX-2400031201</t>
  </si>
  <si>
    <t>240-00-312-01</t>
  </si>
  <si>
    <t>GASKET FOR COVERING FRAME QUIDES EPDM BLACK</t>
  </si>
  <si>
    <t>EX-6206910603</t>
  </si>
  <si>
    <t>620-69-106-XX</t>
  </si>
  <si>
    <t>BRUSH PILE SEAL 6mm 4P</t>
  </si>
  <si>
    <t>EX-6206910703</t>
  </si>
  <si>
    <t>620-69-107-XX</t>
  </si>
  <si>
    <t>BRUSH PILE SEAL 7mm 4P</t>
  </si>
  <si>
    <t>EX-6206910803</t>
  </si>
  <si>
    <t>620-69-108-XX</t>
  </si>
  <si>
    <t>BRUSH PILE SEAL 8mm 4P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</si>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</sst>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"/>
    <numFmt numFmtId="166" formatCode="0.0"/>
    <numFmt numFmtId="167" formatCode="#,##0.0"/>
    <numFmt numFmtId="168" formatCode="#,##0.0#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  <fill>
      <patternFill patternType="solid">
        <fgColor theme="0" tint="-0.14996795556505021"/>
        <bgColor auto="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3" fillId="0" borderId="2" xfId="0" applyFont="1" applyFill="1" applyBorder="1"/>
    <xf numFmtId="49" fontId="3" fillId="0" borderId="2" xfId="0" applyNumberFormat="1" applyFont="1" applyFill="1" applyBorder="1"/>
    <xf numFmtId="164" fontId="3" fillId="0" borderId="2" xfId="0" applyNumberFormat="1" applyFont="1" applyFill="1" applyBorder="1"/>
    <xf numFmtId="0" fontId="2" fillId="0" borderId="3" xfId="0" applyFont="1" applyFill="1" applyBorder="1"/>
    <xf numFmtId="0" fontId="3" fillId="0" borderId="4" xfId="0" applyFont="1" applyFill="1" applyBorder="1"/>
    <xf numFmtId="2" fontId="3" fillId="0" borderId="1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4" xfId="0" applyFont="1" applyFill="1" applyBorder="1"/>
    <xf numFmtId="0" fontId="3" fillId="0" borderId="0" xfId="0" applyFont="1" applyFill="1" applyBorder="1"/>
    <xf numFmtId="0" fontId="3" fillId="2" borderId="0" xfId="0" applyFont="1" applyFill="1"/>
    <xf numFmtId="0" fontId="3" fillId="2" borderId="1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3" fillId="2" borderId="1" xfId="0" applyFont="1" applyFill="1" applyBorder="1" applyAlignment="1">
      <alignment horizontal="right"/>
    </xf>
    <xf numFmtId="164" fontId="3" fillId="2" borderId="2" xfId="0" applyNumberFormat="1" applyFont="1" applyFill="1" applyBorder="1"/>
    <xf numFmtId="0" fontId="2" fillId="2" borderId="0" xfId="0" applyFont="1" applyFill="1"/>
    <xf numFmtId="0" fontId="1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0" borderId="4" xfId="0" applyNumberFormat="1" applyFont="1" applyFill="1" applyBorder="1"/>
    <xf numFmtId="0" fontId="3" fillId="0" borderId="0" xfId="0" applyFont="1" applyFill="1" applyAlignment="1">
      <alignment horizontal="right"/>
    </xf>
    <xf numFmtId="166" fontId="3" fillId="0" borderId="2" xfId="0" applyNumberFormat="1" applyFont="1" applyFill="1" applyBorder="1" applyAlignment="1">
      <alignment horizontal="right" wrapText="1"/>
    </xf>
    <xf numFmtId="166" fontId="3" fillId="2" borderId="2" xfId="0" applyNumberFormat="1" applyFont="1" applyFill="1" applyBorder="1" applyAlignment="1">
      <alignment horizontal="right" wrapText="1"/>
    </xf>
    <xf numFmtId="166" fontId="3" fillId="0" borderId="2" xfId="0" applyNumberFormat="1" applyFont="1" applyFill="1" applyBorder="1" applyAlignment="1">
      <alignment horizontal="right"/>
    </xf>
    <xf numFmtId="167" fontId="2" fillId="0" borderId="4" xfId="0" applyNumberFormat="1" applyFont="1" applyFill="1" applyBorder="1"/>
    <xf numFmtId="0" fontId="3" fillId="3" borderId="1" xfId="0" applyFont="1" applyFill="1" applyBorder="1"/>
    <xf numFmtId="49" fontId="3" fillId="3" borderId="2" xfId="0" applyNumberFormat="1" applyFont="1" applyFill="1" applyBorder="1"/>
    <xf numFmtId="0" fontId="3" fillId="3" borderId="4" xfId="0" applyFont="1" applyFill="1" applyBorder="1"/>
    <xf numFmtId="4" fontId="3" fillId="0" borderId="0" xfId="0" applyNumberFormat="1" applyFont="1" applyFill="1" applyBorder="1"/>
    <xf numFmtId="4" fontId="2" fillId="0" borderId="0" xfId="0" applyNumberFormat="1" applyFont="1" applyFill="1" applyBorder="1"/>
    <xf numFmtId="0" fontId="3" fillId="0" borderId="5" xfId="0" applyFont="1" applyFill="1" applyBorder="1" applyAlignment="1">
      <alignment horizontal="right"/>
    </xf>
    <xf numFmtId="49" fontId="3" fillId="0" borderId="0" xfId="0" applyNumberFormat="1" applyFont="1" applyFill="1" applyBorder="1"/>
    <xf numFmtId="1" fontId="3" fillId="0" borderId="2" xfId="0" applyNumberFormat="1" applyFont="1" applyFill="1" applyBorder="1" applyAlignment="1">
      <alignment horizontal="right" wrapText="1"/>
    </xf>
    <xf numFmtId="1" fontId="3" fillId="2" borderId="2" xfId="0" applyNumberFormat="1" applyFont="1" applyFill="1" applyBorder="1" applyAlignment="1">
      <alignment horizontal="right" wrapText="1"/>
    </xf>
    <xf numFmtId="1" fontId="3" fillId="0" borderId="2" xfId="0" applyNumberFormat="1" applyFont="1" applyFill="1" applyBorder="1" applyAlignment="1">
      <alignment horizontal="right"/>
    </xf>
    <xf numFmtId="1" fontId="3" fillId="2" borderId="2" xfId="0" applyNumberFormat="1" applyFont="1" applyFill="1" applyBorder="1" applyAlignment="1">
      <alignment horizontal="right"/>
    </xf>
    <xf numFmtId="168" fontId="3" fillId="0" borderId="2" xfId="0" applyNumberFormat="1" applyFont="1" applyFill="1" applyBorder="1" applyAlignment="1">
      <alignment horizontal="right"/>
    </xf>
    <xf numFmtId="168" fontId="3" fillId="0" borderId="2" xfId="0" applyNumberFormat="1" applyFont="1" applyFill="1" applyBorder="1" applyAlignment="1">
      <alignment horizontal="right" wrapText="1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tabSelected="1" topLeftCell="A64" workbookViewId="0">
      <selection activeCell="N74" sqref="N74"/>
    </sheetView>
  </sheetViews>
  <sheetFormatPr defaultColWidth="9.140625" defaultRowHeight="15" x14ac:dyDescent="0.25"/>
  <cols>
    <col min="1" max="1" width="1.7109375" customWidth="1"/>
    <col min="2" max="2" width="10.7109375" hidden="1" customWidth="1"/>
    <col min="3" max="3" width="11.7109375" customWidth="1"/>
    <col min="4" max="6" width="11.7109375" hidden="1" customWidth="1"/>
    <col min="7" max="7" width="8.7109375" customWidth="1"/>
    <col min="8" max="9" width="10.7109375" customWidth="1"/>
    <col min="10" max="12" width="11.7109375" hidden="1" customWidth="1"/>
    <col min="13" max="13" width="6.7109375" customWidth="1"/>
    <col min="14" max="14" width="14.7109375" customWidth="1"/>
    <col min="15" max="15" width="14.7109375" hidden="1" customWidth="1"/>
    <col min="16" max="16" width="44.28515625" customWidth="1"/>
    <col min="17" max="17" width="23.5703125" customWidth="1"/>
    <col min="18" max="19" width="13.7109375" customWidth="1"/>
    <col min="20" max="20" width="3.7109375" customWidth="1"/>
    <col min="21" max="21" width="25.7109375" customWidth="1"/>
    <col min="22" max="22" width="3.7109375" customWidth="1"/>
  </cols>
  <sheetData>
    <row r="1" spans="1:21" x14ac:dyDescent="0.25">
      <c r="R1" s="24" t="s">
        <v>5</v>
      </c>
      <c r="S1" s="42" t="s">
        <v>6</v>
      </c>
      <c r="T1" s="24"/>
    </row>
    <row r="2" spans="1:21" x14ac:dyDescent="0.25">
      <c r="R2" s="24" t="s">
        <v>7</v>
      </c>
      <c r="S2" s="42" t="s">
        <v>8</v>
      </c>
      <c r="T2" s="24"/>
    </row>
    <row r="3" spans="1:21" x14ac:dyDescent="0.25">
      <c r="R3" s="24" t="s">
        <v>9</v>
      </c>
      <c r="S3" s="42" t="s">
        <v>10</v>
      </c>
      <c r="T3" s="24"/>
    </row>
    <row r="4" spans="1:21" ht="18" x14ac:dyDescent="0.25">
      <c r="C4" s="1" t="s">
        <v>11</v>
      </c>
      <c r="D4" s="21"/>
      <c r="E4" s="21"/>
      <c r="F4" s="21"/>
      <c r="G4" s="1"/>
      <c r="H4" s="1"/>
      <c r="I4" s="1"/>
      <c r="J4" s="21"/>
      <c r="K4" s="21"/>
      <c r="L4" s="21"/>
      <c r="M4" s="2"/>
    </row>
    <row r="6" spans="1:21" x14ac:dyDescent="0.25">
      <c r="A6" s="2"/>
      <c r="B6" s="20"/>
      <c r="C6" s="2" t="s">
        <v>0</v>
      </c>
      <c r="D6" s="20"/>
      <c r="E6" s="20"/>
      <c r="F6" s="20"/>
      <c r="G6" s="2"/>
      <c r="H6" s="2"/>
      <c r="I6" s="2"/>
      <c r="J6" s="20"/>
      <c r="K6" s="20"/>
      <c r="L6" s="20"/>
    </row>
    <row r="7" spans="1:21" x14ac:dyDescent="0.25">
      <c r="C7" s="3" t="s">
        <v>12</v>
      </c>
      <c r="D7" s="18"/>
      <c r="E7" s="18"/>
      <c r="F7" s="18"/>
      <c r="G7" s="3" t="s">
        <v>13</v>
      </c>
      <c r="H7" s="3" t="s">
        <v>14</v>
      </c>
      <c r="I7" s="3" t="s">
        <v>15</v>
      </c>
      <c r="J7" s="18"/>
      <c r="K7" s="18"/>
      <c r="L7" s="18"/>
      <c r="M7" s="4" t="s">
        <v>16</v>
      </c>
      <c r="N7" s="4" t="s">
        <v>17</v>
      </c>
      <c r="O7" s="29" t="s">
        <v>17</v>
      </c>
      <c r="P7" s="4" t="s">
        <v>18</v>
      </c>
      <c r="Q7" s="4" t="s">
        <v>19</v>
      </c>
      <c r="R7" s="15" t="s">
        <v>20</v>
      </c>
      <c r="S7" s="3" t="s">
        <v>20</v>
      </c>
      <c r="T7" s="34"/>
      <c r="U7" s="13" t="s">
        <v>21</v>
      </c>
    </row>
    <row r="8" spans="1:21" ht="15" customHeight="1" x14ac:dyDescent="0.25">
      <c r="B8" s="14" t="s">
        <v>0</v>
      </c>
      <c r="C8" s="36">
        <v>12</v>
      </c>
      <c r="D8" s="37"/>
      <c r="E8" s="37">
        <v>1</v>
      </c>
      <c r="F8" s="37"/>
      <c r="G8" s="36">
        <v>1</v>
      </c>
      <c r="H8" s="41" t="s">
        <v>22</v>
      </c>
      <c r="I8" s="25">
        <v>51.7</v>
      </c>
      <c r="J8" s="26">
        <v>6</v>
      </c>
      <c r="K8" s="26">
        <v>6</v>
      </c>
      <c r="L8" s="26">
        <v>51.701999999999998</v>
      </c>
      <c r="M8" s="5" t="s">
        <v>23</v>
      </c>
      <c r="N8" s="6" t="s">
        <v>24</v>
      </c>
      <c r="O8" s="30" t="s">
        <v>25</v>
      </c>
      <c r="P8" s="5" t="s">
        <v>26</v>
      </c>
      <c r="Q8" s="5" t="s">
        <v>27</v>
      </c>
      <c r="R8" s="19">
        <v>0.38100000000000001</v>
      </c>
      <c r="S8" s="7">
        <f t="shared" ref="S8:S44" si="0">C8*E8*K8*R8</f>
        <v>27.432000000000002</v>
      </c>
      <c r="T8" s="32"/>
      <c r="U8" s="35" t="s">
        <v>21</v>
      </c>
    </row>
    <row r="9" spans="1:21" ht="15" customHeight="1" x14ac:dyDescent="0.25">
      <c r="B9" s="14" t="s">
        <v>0</v>
      </c>
      <c r="C9" s="36">
        <v>12</v>
      </c>
      <c r="D9" s="37"/>
      <c r="E9" s="37">
        <v>1</v>
      </c>
      <c r="F9" s="37"/>
      <c r="G9" s="36">
        <v>1</v>
      </c>
      <c r="H9" s="41" t="s">
        <v>22</v>
      </c>
      <c r="I9" s="25">
        <v>66.2</v>
      </c>
      <c r="J9" s="26">
        <v>6</v>
      </c>
      <c r="K9" s="26">
        <v>6</v>
      </c>
      <c r="L9" s="26">
        <v>66.16</v>
      </c>
      <c r="M9" s="5" t="s">
        <v>23</v>
      </c>
      <c r="N9" s="6" t="s">
        <v>28</v>
      </c>
      <c r="O9" s="30" t="s">
        <v>28</v>
      </c>
      <c r="P9" s="5" t="s">
        <v>29</v>
      </c>
      <c r="Q9" s="5" t="s">
        <v>30</v>
      </c>
      <c r="R9" s="19">
        <v>1.4410000000000001</v>
      </c>
      <c r="S9" s="7">
        <f t="shared" si="0"/>
        <v>103.75200000000001</v>
      </c>
      <c r="T9" s="32"/>
      <c r="U9" s="35" t="s">
        <v>21</v>
      </c>
    </row>
    <row r="10" spans="1:21" ht="15" customHeight="1" x14ac:dyDescent="0.25">
      <c r="B10" s="14" t="s">
        <v>0</v>
      </c>
      <c r="C10" s="36">
        <v>5</v>
      </c>
      <c r="D10" s="37"/>
      <c r="E10" s="37">
        <v>1</v>
      </c>
      <c r="F10" s="37"/>
      <c r="G10" s="36">
        <v>1</v>
      </c>
      <c r="H10" s="41" t="s">
        <v>22</v>
      </c>
      <c r="I10" s="25">
        <v>24.6</v>
      </c>
      <c r="J10" s="26">
        <v>6</v>
      </c>
      <c r="K10" s="26">
        <v>6</v>
      </c>
      <c r="L10" s="26">
        <v>24.6</v>
      </c>
      <c r="M10" s="5" t="s">
        <v>23</v>
      </c>
      <c r="N10" s="6" t="s">
        <v>31</v>
      </c>
      <c r="O10" s="30" t="s">
        <v>31</v>
      </c>
      <c r="P10" s="5" t="s">
        <v>32</v>
      </c>
      <c r="Q10" s="5" t="s">
        <v>30</v>
      </c>
      <c r="R10" s="19">
        <v>0.35099999999999998</v>
      </c>
      <c r="S10" s="7">
        <f t="shared" si="0"/>
        <v>10.53</v>
      </c>
      <c r="T10" s="32"/>
      <c r="U10" s="35" t="s">
        <v>21</v>
      </c>
    </row>
    <row r="11" spans="1:21" ht="15" customHeight="1" x14ac:dyDescent="0.25">
      <c r="B11" s="14" t="s">
        <v>0</v>
      </c>
      <c r="C11" s="36">
        <v>5</v>
      </c>
      <c r="D11" s="37"/>
      <c r="E11" s="37">
        <v>1</v>
      </c>
      <c r="F11" s="37"/>
      <c r="G11" s="36">
        <v>1</v>
      </c>
      <c r="H11" s="41" t="s">
        <v>22</v>
      </c>
      <c r="I11" s="25">
        <v>25.8</v>
      </c>
      <c r="J11" s="26">
        <v>6</v>
      </c>
      <c r="K11" s="26">
        <v>6</v>
      </c>
      <c r="L11" s="26">
        <v>25.763000000000002</v>
      </c>
      <c r="M11" s="5" t="s">
        <v>23</v>
      </c>
      <c r="N11" s="6" t="s">
        <v>33</v>
      </c>
      <c r="O11" s="30" t="s">
        <v>33</v>
      </c>
      <c r="P11" s="5" t="s">
        <v>32</v>
      </c>
      <c r="Q11" s="5" t="s">
        <v>30</v>
      </c>
      <c r="R11" s="19">
        <v>0.40200000000000002</v>
      </c>
      <c r="S11" s="7">
        <f t="shared" si="0"/>
        <v>12.06</v>
      </c>
      <c r="T11" s="32"/>
      <c r="U11" s="35" t="s">
        <v>21</v>
      </c>
    </row>
    <row r="12" spans="1:21" ht="15" customHeight="1" x14ac:dyDescent="0.25">
      <c r="B12" s="14" t="s">
        <v>0</v>
      </c>
      <c r="C12" s="36">
        <v>12</v>
      </c>
      <c r="D12" s="37"/>
      <c r="E12" s="37">
        <v>1</v>
      </c>
      <c r="F12" s="37"/>
      <c r="G12" s="36">
        <v>1</v>
      </c>
      <c r="H12" s="41" t="s">
        <v>22</v>
      </c>
      <c r="I12" s="25">
        <v>65.3</v>
      </c>
      <c r="J12" s="26">
        <v>6</v>
      </c>
      <c r="K12" s="26">
        <v>6</v>
      </c>
      <c r="L12" s="26">
        <v>65.272000000000006</v>
      </c>
      <c r="M12" s="5" t="s">
        <v>23</v>
      </c>
      <c r="N12" s="6" t="s">
        <v>34</v>
      </c>
      <c r="O12" s="30" t="s">
        <v>34</v>
      </c>
      <c r="P12" s="5" t="s">
        <v>35</v>
      </c>
      <c r="Q12" s="5" t="s">
        <v>36</v>
      </c>
      <c r="R12" s="19">
        <v>0.19400000000000001</v>
      </c>
      <c r="S12" s="7">
        <f t="shared" si="0"/>
        <v>13.968</v>
      </c>
      <c r="T12" s="32"/>
      <c r="U12" s="35" t="s">
        <v>21</v>
      </c>
    </row>
    <row r="13" spans="1:21" ht="15" customHeight="1" x14ac:dyDescent="0.25">
      <c r="B13" s="14" t="s">
        <v>0</v>
      </c>
      <c r="C13" s="36">
        <v>51</v>
      </c>
      <c r="D13" s="37"/>
      <c r="E13" s="37">
        <v>1</v>
      </c>
      <c r="F13" s="37"/>
      <c r="G13" s="36">
        <v>1</v>
      </c>
      <c r="H13" s="41" t="s">
        <v>22</v>
      </c>
      <c r="I13" s="25">
        <v>286.10000000000002</v>
      </c>
      <c r="J13" s="26">
        <v>6</v>
      </c>
      <c r="K13" s="26">
        <v>6</v>
      </c>
      <c r="L13" s="26">
        <v>286.08600000000001</v>
      </c>
      <c r="M13" s="5" t="s">
        <v>23</v>
      </c>
      <c r="N13" s="6" t="s">
        <v>37</v>
      </c>
      <c r="O13" s="30" t="s">
        <v>37</v>
      </c>
      <c r="P13" s="5" t="s">
        <v>38</v>
      </c>
      <c r="Q13" s="5" t="s">
        <v>36</v>
      </c>
      <c r="R13" s="19">
        <v>0.64900000000000002</v>
      </c>
      <c r="S13" s="7">
        <f t="shared" si="0"/>
        <v>198.59399999999999</v>
      </c>
      <c r="T13" s="32"/>
      <c r="U13" s="35" t="s">
        <v>21</v>
      </c>
    </row>
    <row r="14" spans="1:21" ht="15" customHeight="1" x14ac:dyDescent="0.25">
      <c r="B14" s="14" t="s">
        <v>0</v>
      </c>
      <c r="C14" s="36">
        <v>16</v>
      </c>
      <c r="D14" s="37"/>
      <c r="E14" s="37">
        <v>1</v>
      </c>
      <c r="F14" s="37"/>
      <c r="G14" s="36">
        <v>1</v>
      </c>
      <c r="H14" s="41" t="s">
        <v>22</v>
      </c>
      <c r="I14" s="25">
        <v>84.5</v>
      </c>
      <c r="J14" s="26">
        <v>6</v>
      </c>
      <c r="K14" s="26">
        <v>6</v>
      </c>
      <c r="L14" s="26">
        <v>84.460999999999999</v>
      </c>
      <c r="M14" s="5" t="s">
        <v>23</v>
      </c>
      <c r="N14" s="6" t="s">
        <v>39</v>
      </c>
      <c r="O14" s="30" t="s">
        <v>39</v>
      </c>
      <c r="P14" s="5" t="s">
        <v>40</v>
      </c>
      <c r="Q14" s="5" t="s">
        <v>36</v>
      </c>
      <c r="R14" s="19">
        <v>0.67600000000000005</v>
      </c>
      <c r="S14" s="7">
        <f t="shared" si="0"/>
        <v>64.896000000000001</v>
      </c>
      <c r="T14" s="32"/>
      <c r="U14" s="35" t="s">
        <v>21</v>
      </c>
    </row>
    <row r="15" spans="1:21" ht="15" customHeight="1" x14ac:dyDescent="0.25">
      <c r="B15" s="14" t="s">
        <v>0</v>
      </c>
      <c r="C15" s="36">
        <v>12</v>
      </c>
      <c r="D15" s="37"/>
      <c r="E15" s="37">
        <v>1</v>
      </c>
      <c r="F15" s="37"/>
      <c r="G15" s="36">
        <v>1</v>
      </c>
      <c r="H15" s="41" t="s">
        <v>22</v>
      </c>
      <c r="I15" s="25">
        <v>66.599999999999994</v>
      </c>
      <c r="J15" s="26">
        <v>6</v>
      </c>
      <c r="K15" s="26">
        <v>6</v>
      </c>
      <c r="L15" s="26">
        <v>66.64</v>
      </c>
      <c r="M15" s="5" t="s">
        <v>23</v>
      </c>
      <c r="N15" s="6" t="s">
        <v>41</v>
      </c>
      <c r="O15" s="30" t="s">
        <v>41</v>
      </c>
      <c r="P15" s="5" t="s">
        <v>42</v>
      </c>
      <c r="Q15" s="5" t="s">
        <v>36</v>
      </c>
      <c r="R15" s="19">
        <v>0.626</v>
      </c>
      <c r="S15" s="7">
        <f t="shared" si="0"/>
        <v>45.072000000000003</v>
      </c>
      <c r="T15" s="32"/>
      <c r="U15" s="35" t="s">
        <v>21</v>
      </c>
    </row>
    <row r="16" spans="1:21" ht="15" customHeight="1" x14ac:dyDescent="0.25">
      <c r="B16" s="14" t="s">
        <v>0</v>
      </c>
      <c r="C16" s="36">
        <v>23</v>
      </c>
      <c r="D16" s="37"/>
      <c r="E16" s="37">
        <v>1</v>
      </c>
      <c r="F16" s="37"/>
      <c r="G16" s="36">
        <v>1</v>
      </c>
      <c r="H16" s="41" t="s">
        <v>22</v>
      </c>
      <c r="I16" s="25">
        <v>113.8</v>
      </c>
      <c r="J16" s="26">
        <v>6</v>
      </c>
      <c r="K16" s="26">
        <v>6</v>
      </c>
      <c r="L16" s="26">
        <v>113.75</v>
      </c>
      <c r="M16" s="5" t="s">
        <v>23</v>
      </c>
      <c r="N16" s="6" t="s">
        <v>43</v>
      </c>
      <c r="O16" s="30" t="s">
        <v>43</v>
      </c>
      <c r="P16" s="5" t="s">
        <v>44</v>
      </c>
      <c r="Q16" s="5" t="s">
        <v>36</v>
      </c>
      <c r="R16" s="19">
        <v>2.1579999999999999</v>
      </c>
      <c r="S16" s="7">
        <f t="shared" si="0"/>
        <v>297.80399999999997</v>
      </c>
      <c r="T16" s="32"/>
      <c r="U16" s="35" t="s">
        <v>21</v>
      </c>
    </row>
    <row r="17" spans="2:21" ht="15" customHeight="1" x14ac:dyDescent="0.25">
      <c r="B17" s="14" t="s">
        <v>0</v>
      </c>
      <c r="C17" s="36">
        <v>8</v>
      </c>
      <c r="D17" s="37"/>
      <c r="E17" s="37">
        <v>1</v>
      </c>
      <c r="F17" s="37"/>
      <c r="G17" s="36">
        <v>1</v>
      </c>
      <c r="H17" s="41" t="s">
        <v>22</v>
      </c>
      <c r="I17" s="25">
        <v>40.799999999999997</v>
      </c>
      <c r="J17" s="26">
        <v>6</v>
      </c>
      <c r="K17" s="26">
        <v>6</v>
      </c>
      <c r="L17" s="26">
        <v>40.82</v>
      </c>
      <c r="M17" s="5" t="s">
        <v>23</v>
      </c>
      <c r="N17" s="6" t="s">
        <v>45</v>
      </c>
      <c r="O17" s="30" t="s">
        <v>45</v>
      </c>
      <c r="P17" s="5" t="s">
        <v>42</v>
      </c>
      <c r="Q17" s="5" t="s">
        <v>36</v>
      </c>
      <c r="R17" s="19">
        <v>0.36899999999999999</v>
      </c>
      <c r="S17" s="7">
        <f t="shared" si="0"/>
        <v>17.712</v>
      </c>
      <c r="T17" s="32"/>
      <c r="U17" s="35" t="s">
        <v>21</v>
      </c>
    </row>
    <row r="18" spans="2:21" ht="15" customHeight="1" x14ac:dyDescent="0.25">
      <c r="B18" s="14" t="s">
        <v>0</v>
      </c>
      <c r="C18" s="36">
        <v>22</v>
      </c>
      <c r="D18" s="37"/>
      <c r="E18" s="37">
        <v>1</v>
      </c>
      <c r="F18" s="37"/>
      <c r="G18" s="36">
        <v>1</v>
      </c>
      <c r="H18" s="41" t="s">
        <v>22</v>
      </c>
      <c r="I18" s="25">
        <v>91.7</v>
      </c>
      <c r="J18" s="26">
        <v>6</v>
      </c>
      <c r="K18" s="26">
        <v>6</v>
      </c>
      <c r="L18" s="26">
        <v>91.653000000000006</v>
      </c>
      <c r="M18" s="5" t="s">
        <v>23</v>
      </c>
      <c r="N18" s="6" t="s">
        <v>46</v>
      </c>
      <c r="O18" s="30" t="s">
        <v>46</v>
      </c>
      <c r="P18" s="5" t="s">
        <v>35</v>
      </c>
      <c r="Q18" s="5" t="s">
        <v>36</v>
      </c>
      <c r="R18" s="19">
        <v>0.372</v>
      </c>
      <c r="S18" s="7">
        <f t="shared" si="0"/>
        <v>49.103999999999999</v>
      </c>
      <c r="T18" s="32"/>
      <c r="U18" s="35" t="s">
        <v>21</v>
      </c>
    </row>
    <row r="19" spans="2:21" ht="15" customHeight="1" x14ac:dyDescent="0.25">
      <c r="B19" s="14" t="s">
        <v>0</v>
      </c>
      <c r="C19" s="36">
        <v>12</v>
      </c>
      <c r="D19" s="37"/>
      <c r="E19" s="37">
        <v>1</v>
      </c>
      <c r="F19" s="37"/>
      <c r="G19" s="36">
        <v>1</v>
      </c>
      <c r="H19" s="41" t="s">
        <v>22</v>
      </c>
      <c r="I19" s="25">
        <v>46.7</v>
      </c>
      <c r="J19" s="26">
        <v>6</v>
      </c>
      <c r="K19" s="26">
        <v>6</v>
      </c>
      <c r="L19" s="26">
        <v>46.701999999999998</v>
      </c>
      <c r="M19" s="5" t="s">
        <v>23</v>
      </c>
      <c r="N19" s="6" t="s">
        <v>47</v>
      </c>
      <c r="O19" s="30" t="s">
        <v>47</v>
      </c>
      <c r="P19" s="5" t="s">
        <v>44</v>
      </c>
      <c r="Q19" s="5" t="s">
        <v>36</v>
      </c>
      <c r="R19" s="19">
        <v>2.4260000000000002</v>
      </c>
      <c r="S19" s="7">
        <f t="shared" si="0"/>
        <v>174.67200000000003</v>
      </c>
      <c r="T19" s="32"/>
      <c r="U19" s="35" t="s">
        <v>21</v>
      </c>
    </row>
    <row r="20" spans="2:21" ht="15" customHeight="1" x14ac:dyDescent="0.25">
      <c r="B20" s="14" t="s">
        <v>0</v>
      </c>
      <c r="C20" s="36">
        <v>26</v>
      </c>
      <c r="D20" s="37"/>
      <c r="E20" s="37">
        <v>1</v>
      </c>
      <c r="F20" s="37"/>
      <c r="G20" s="36">
        <v>1</v>
      </c>
      <c r="H20" s="41" t="s">
        <v>22</v>
      </c>
      <c r="I20" s="25">
        <v>145.1</v>
      </c>
      <c r="J20" s="26">
        <v>6</v>
      </c>
      <c r="K20" s="26">
        <v>6</v>
      </c>
      <c r="L20" s="26">
        <v>145.06</v>
      </c>
      <c r="M20" s="5" t="s">
        <v>23</v>
      </c>
      <c r="N20" s="6" t="s">
        <v>48</v>
      </c>
      <c r="O20" s="30" t="s">
        <v>48</v>
      </c>
      <c r="P20" s="5" t="s">
        <v>49</v>
      </c>
      <c r="Q20" s="5" t="s">
        <v>30</v>
      </c>
      <c r="R20" s="19">
        <v>0.86199999999999999</v>
      </c>
      <c r="S20" s="7">
        <f t="shared" si="0"/>
        <v>134.47200000000001</v>
      </c>
      <c r="T20" s="32"/>
      <c r="U20" s="35" t="s">
        <v>21</v>
      </c>
    </row>
    <row r="21" spans="2:21" ht="15" customHeight="1" x14ac:dyDescent="0.25">
      <c r="B21" s="14" t="s">
        <v>0</v>
      </c>
      <c r="C21" s="36">
        <v>5</v>
      </c>
      <c r="D21" s="37"/>
      <c r="E21" s="37">
        <v>1</v>
      </c>
      <c r="F21" s="37"/>
      <c r="G21" s="36">
        <v>1</v>
      </c>
      <c r="H21" s="41" t="s">
        <v>22</v>
      </c>
      <c r="I21" s="25">
        <v>27.8</v>
      </c>
      <c r="J21" s="26">
        <v>6</v>
      </c>
      <c r="K21" s="26">
        <v>6</v>
      </c>
      <c r="L21" s="26">
        <v>27.84</v>
      </c>
      <c r="M21" s="5" t="s">
        <v>23</v>
      </c>
      <c r="N21" s="6" t="s">
        <v>50</v>
      </c>
      <c r="O21" s="30" t="s">
        <v>50</v>
      </c>
      <c r="P21" s="5" t="s">
        <v>51</v>
      </c>
      <c r="Q21" s="5" t="s">
        <v>30</v>
      </c>
      <c r="R21" s="19">
        <v>1.2030000000000001</v>
      </c>
      <c r="S21" s="7">
        <f t="shared" si="0"/>
        <v>36.090000000000003</v>
      </c>
      <c r="T21" s="32"/>
      <c r="U21" s="35" t="s">
        <v>21</v>
      </c>
    </row>
    <row r="22" spans="2:21" ht="15" customHeight="1" x14ac:dyDescent="0.25">
      <c r="B22" s="14" t="s">
        <v>0</v>
      </c>
      <c r="C22" s="36">
        <v>2</v>
      </c>
      <c r="D22" s="37"/>
      <c r="E22" s="37">
        <v>1</v>
      </c>
      <c r="F22" s="37"/>
      <c r="G22" s="36">
        <v>1</v>
      </c>
      <c r="H22" s="41" t="s">
        <v>22</v>
      </c>
      <c r="I22" s="25">
        <v>10.4</v>
      </c>
      <c r="J22" s="26">
        <v>6</v>
      </c>
      <c r="K22" s="26">
        <v>6</v>
      </c>
      <c r="L22" s="26">
        <v>10.428000000000001</v>
      </c>
      <c r="M22" s="5" t="s">
        <v>23</v>
      </c>
      <c r="N22" s="6" t="s">
        <v>52</v>
      </c>
      <c r="O22" s="30" t="s">
        <v>52</v>
      </c>
      <c r="P22" s="5" t="s">
        <v>53</v>
      </c>
      <c r="Q22" s="5" t="s">
        <v>30</v>
      </c>
      <c r="R22" s="19">
        <v>1.1539999999999999</v>
      </c>
      <c r="S22" s="7">
        <f t="shared" si="0"/>
        <v>13.847999999999999</v>
      </c>
      <c r="T22" s="32"/>
      <c r="U22" s="35" t="s">
        <v>21</v>
      </c>
    </row>
    <row r="23" spans="2:21" ht="15" customHeight="1" x14ac:dyDescent="0.25">
      <c r="B23" s="14" t="s">
        <v>0</v>
      </c>
      <c r="C23" s="36">
        <v>5</v>
      </c>
      <c r="D23" s="37"/>
      <c r="E23" s="37">
        <v>1</v>
      </c>
      <c r="F23" s="37"/>
      <c r="G23" s="36">
        <v>1</v>
      </c>
      <c r="H23" s="41" t="s">
        <v>22</v>
      </c>
      <c r="I23" s="25">
        <v>28.8</v>
      </c>
      <c r="J23" s="26">
        <v>6</v>
      </c>
      <c r="K23" s="26">
        <v>6</v>
      </c>
      <c r="L23" s="26">
        <v>28.76</v>
      </c>
      <c r="M23" s="5" t="s">
        <v>23</v>
      </c>
      <c r="N23" s="6" t="s">
        <v>54</v>
      </c>
      <c r="O23" s="30" t="s">
        <v>54</v>
      </c>
      <c r="P23" s="5" t="s">
        <v>55</v>
      </c>
      <c r="Q23" s="5" t="s">
        <v>30</v>
      </c>
      <c r="R23" s="19">
        <v>1.196</v>
      </c>
      <c r="S23" s="7">
        <f t="shared" si="0"/>
        <v>35.879999999999995</v>
      </c>
      <c r="T23" s="32"/>
      <c r="U23" s="35" t="s">
        <v>21</v>
      </c>
    </row>
    <row r="24" spans="2:21" ht="15" customHeight="1" x14ac:dyDescent="0.25">
      <c r="B24" s="14" t="s">
        <v>0</v>
      </c>
      <c r="C24" s="36">
        <v>19</v>
      </c>
      <c r="D24" s="37"/>
      <c r="E24" s="37">
        <v>1</v>
      </c>
      <c r="F24" s="37"/>
      <c r="G24" s="36">
        <v>1</v>
      </c>
      <c r="H24" s="41" t="s">
        <v>22</v>
      </c>
      <c r="I24" s="25">
        <v>104.2</v>
      </c>
      <c r="J24" s="26">
        <v>6</v>
      </c>
      <c r="K24" s="26">
        <v>6</v>
      </c>
      <c r="L24" s="26">
        <v>104.246</v>
      </c>
      <c r="M24" s="5" t="s">
        <v>23</v>
      </c>
      <c r="N24" s="6" t="s">
        <v>56</v>
      </c>
      <c r="O24" s="30" t="s">
        <v>56</v>
      </c>
      <c r="P24" s="5" t="s">
        <v>32</v>
      </c>
      <c r="Q24" s="5" t="s">
        <v>30</v>
      </c>
      <c r="R24" s="19">
        <v>0.318</v>
      </c>
      <c r="S24" s="7">
        <f t="shared" si="0"/>
        <v>36.252000000000002</v>
      </c>
      <c r="T24" s="32"/>
      <c r="U24" s="35" t="s">
        <v>21</v>
      </c>
    </row>
    <row r="25" spans="2:21" ht="15" customHeight="1" x14ac:dyDescent="0.25">
      <c r="B25" s="14" t="s">
        <v>0</v>
      </c>
      <c r="C25" s="36">
        <v>4</v>
      </c>
      <c r="D25" s="37"/>
      <c r="E25" s="37">
        <v>1</v>
      </c>
      <c r="F25" s="37"/>
      <c r="G25" s="36">
        <v>1</v>
      </c>
      <c r="H25" s="41" t="s">
        <v>22</v>
      </c>
      <c r="I25" s="25">
        <v>21.6</v>
      </c>
      <c r="J25" s="26">
        <v>6</v>
      </c>
      <c r="K25" s="26">
        <v>6</v>
      </c>
      <c r="L25" s="26">
        <v>21.6</v>
      </c>
      <c r="M25" s="5" t="s">
        <v>23</v>
      </c>
      <c r="N25" s="6" t="s">
        <v>57</v>
      </c>
      <c r="O25" s="30" t="s">
        <v>57</v>
      </c>
      <c r="P25" s="5" t="s">
        <v>58</v>
      </c>
      <c r="Q25" s="5" t="s">
        <v>30</v>
      </c>
      <c r="R25" s="19">
        <v>0.307</v>
      </c>
      <c r="S25" s="7">
        <f t="shared" si="0"/>
        <v>7.3680000000000003</v>
      </c>
      <c r="T25" s="32"/>
      <c r="U25" s="35" t="s">
        <v>21</v>
      </c>
    </row>
    <row r="26" spans="2:21" ht="15" customHeight="1" x14ac:dyDescent="0.25">
      <c r="B26" s="14" t="s">
        <v>0</v>
      </c>
      <c r="C26" s="36">
        <v>16</v>
      </c>
      <c r="D26" s="37"/>
      <c r="E26" s="37">
        <v>1</v>
      </c>
      <c r="F26" s="37"/>
      <c r="G26" s="36">
        <v>1</v>
      </c>
      <c r="H26" s="41" t="s">
        <v>22</v>
      </c>
      <c r="I26" s="25">
        <v>0</v>
      </c>
      <c r="J26" s="26">
        <v>6</v>
      </c>
      <c r="K26" s="26">
        <v>6</v>
      </c>
      <c r="L26" s="26">
        <v>0</v>
      </c>
      <c r="M26" s="5" t="s">
        <v>23</v>
      </c>
      <c r="N26" s="6" t="s">
        <v>57</v>
      </c>
      <c r="O26" s="30" t="s">
        <v>57</v>
      </c>
      <c r="P26" s="5" t="s">
        <v>58</v>
      </c>
      <c r="Q26" s="5" t="s">
        <v>30</v>
      </c>
      <c r="R26" s="19">
        <v>0.307</v>
      </c>
      <c r="S26" s="7">
        <f t="shared" si="0"/>
        <v>29.472000000000001</v>
      </c>
      <c r="T26" s="32"/>
      <c r="U26" s="35" t="s">
        <v>21</v>
      </c>
    </row>
    <row r="27" spans="2:21" ht="15" customHeight="1" x14ac:dyDescent="0.25">
      <c r="B27" s="14" t="s">
        <v>0</v>
      </c>
      <c r="C27" s="36">
        <v>4</v>
      </c>
      <c r="D27" s="37"/>
      <c r="E27" s="37">
        <v>1</v>
      </c>
      <c r="F27" s="37"/>
      <c r="G27" s="36">
        <v>1</v>
      </c>
      <c r="H27" s="41" t="s">
        <v>22</v>
      </c>
      <c r="I27" s="25">
        <v>21.6</v>
      </c>
      <c r="J27" s="26">
        <v>6</v>
      </c>
      <c r="K27" s="26">
        <v>6</v>
      </c>
      <c r="L27" s="26">
        <v>21.6</v>
      </c>
      <c r="M27" s="5" t="s">
        <v>23</v>
      </c>
      <c r="N27" s="6" t="s">
        <v>59</v>
      </c>
      <c r="O27" s="30" t="s">
        <v>59</v>
      </c>
      <c r="P27" s="5" t="s">
        <v>60</v>
      </c>
      <c r="Q27" s="5" t="s">
        <v>30</v>
      </c>
      <c r="R27" s="19">
        <v>3.605</v>
      </c>
      <c r="S27" s="7">
        <f t="shared" si="0"/>
        <v>86.52</v>
      </c>
      <c r="T27" s="32"/>
      <c r="U27" s="35" t="s">
        <v>21</v>
      </c>
    </row>
    <row r="28" spans="2:21" ht="15" customHeight="1" x14ac:dyDescent="0.25">
      <c r="B28" s="14" t="s">
        <v>0</v>
      </c>
      <c r="C28" s="36">
        <v>16</v>
      </c>
      <c r="D28" s="37"/>
      <c r="E28" s="37">
        <v>1</v>
      </c>
      <c r="F28" s="37"/>
      <c r="G28" s="36">
        <v>1</v>
      </c>
      <c r="H28" s="41" t="s">
        <v>22</v>
      </c>
      <c r="I28" s="25">
        <v>0</v>
      </c>
      <c r="J28" s="26">
        <v>6</v>
      </c>
      <c r="K28" s="26">
        <v>6</v>
      </c>
      <c r="L28" s="26">
        <v>0</v>
      </c>
      <c r="M28" s="5" t="s">
        <v>23</v>
      </c>
      <c r="N28" s="6" t="s">
        <v>59</v>
      </c>
      <c r="O28" s="30" t="s">
        <v>59</v>
      </c>
      <c r="P28" s="5" t="s">
        <v>60</v>
      </c>
      <c r="Q28" s="5" t="s">
        <v>30</v>
      </c>
      <c r="R28" s="19">
        <v>3.605</v>
      </c>
      <c r="S28" s="7">
        <f t="shared" si="0"/>
        <v>346.08</v>
      </c>
      <c r="T28" s="32"/>
      <c r="U28" s="35" t="s">
        <v>21</v>
      </c>
    </row>
    <row r="29" spans="2:21" ht="15" customHeight="1" x14ac:dyDescent="0.25">
      <c r="B29" s="14" t="s">
        <v>0</v>
      </c>
      <c r="C29" s="36">
        <v>13</v>
      </c>
      <c r="D29" s="37"/>
      <c r="E29" s="37">
        <v>1</v>
      </c>
      <c r="F29" s="37"/>
      <c r="G29" s="36">
        <v>1</v>
      </c>
      <c r="H29" s="41" t="s">
        <v>22</v>
      </c>
      <c r="I29" s="25">
        <v>70.599999999999994</v>
      </c>
      <c r="J29" s="26">
        <v>6</v>
      </c>
      <c r="K29" s="26">
        <v>6</v>
      </c>
      <c r="L29" s="26">
        <v>70.62</v>
      </c>
      <c r="M29" s="5" t="s">
        <v>23</v>
      </c>
      <c r="N29" s="6" t="s">
        <v>61</v>
      </c>
      <c r="O29" s="30" t="s">
        <v>61</v>
      </c>
      <c r="P29" s="5" t="s">
        <v>60</v>
      </c>
      <c r="Q29" s="5" t="s">
        <v>30</v>
      </c>
      <c r="R29" s="19">
        <v>2.0790000000000002</v>
      </c>
      <c r="S29" s="7">
        <f t="shared" si="0"/>
        <v>162.16200000000001</v>
      </c>
      <c r="T29" s="32"/>
      <c r="U29" s="35" t="s">
        <v>21</v>
      </c>
    </row>
    <row r="30" spans="2:21" ht="15" customHeight="1" x14ac:dyDescent="0.25">
      <c r="B30" s="14" t="s">
        <v>0</v>
      </c>
      <c r="C30" s="36">
        <v>16</v>
      </c>
      <c r="D30" s="37"/>
      <c r="E30" s="37">
        <v>1</v>
      </c>
      <c r="F30" s="37"/>
      <c r="G30" s="36">
        <v>1</v>
      </c>
      <c r="H30" s="41" t="s">
        <v>22</v>
      </c>
      <c r="I30" s="25">
        <v>90.8</v>
      </c>
      <c r="J30" s="26">
        <v>6</v>
      </c>
      <c r="K30" s="26">
        <v>6</v>
      </c>
      <c r="L30" s="26">
        <v>90.756</v>
      </c>
      <c r="M30" s="5" t="s">
        <v>23</v>
      </c>
      <c r="N30" s="6" t="s">
        <v>62</v>
      </c>
      <c r="O30" s="30" t="s">
        <v>62</v>
      </c>
      <c r="P30" s="5" t="s">
        <v>63</v>
      </c>
      <c r="Q30" s="5" t="s">
        <v>64</v>
      </c>
      <c r="R30" s="19">
        <v>0.48099999999999998</v>
      </c>
      <c r="S30" s="7">
        <f t="shared" si="0"/>
        <v>46.176000000000002</v>
      </c>
      <c r="T30" s="32"/>
      <c r="U30" s="35" t="s">
        <v>21</v>
      </c>
    </row>
    <row r="31" spans="2:21" ht="15" customHeight="1" x14ac:dyDescent="0.25">
      <c r="B31" s="14" t="s">
        <v>0</v>
      </c>
      <c r="C31" s="36">
        <v>16</v>
      </c>
      <c r="D31" s="37"/>
      <c r="E31" s="37">
        <v>1</v>
      </c>
      <c r="F31" s="37"/>
      <c r="G31" s="36">
        <v>1</v>
      </c>
      <c r="H31" s="41" t="s">
        <v>22</v>
      </c>
      <c r="I31" s="25">
        <v>0</v>
      </c>
      <c r="J31" s="26">
        <v>6</v>
      </c>
      <c r="K31" s="26">
        <v>6</v>
      </c>
      <c r="L31" s="26">
        <v>0</v>
      </c>
      <c r="M31" s="5" t="s">
        <v>23</v>
      </c>
      <c r="N31" s="6" t="s">
        <v>62</v>
      </c>
      <c r="O31" s="30" t="s">
        <v>62</v>
      </c>
      <c r="P31" s="5" t="s">
        <v>63</v>
      </c>
      <c r="Q31" s="5" t="s">
        <v>64</v>
      </c>
      <c r="R31" s="19">
        <v>0.48099999999999998</v>
      </c>
      <c r="S31" s="7">
        <f t="shared" si="0"/>
        <v>46.176000000000002</v>
      </c>
      <c r="T31" s="32"/>
      <c r="U31" s="35" t="s">
        <v>21</v>
      </c>
    </row>
    <row r="32" spans="2:21" ht="15" customHeight="1" x14ac:dyDescent="0.25">
      <c r="B32" s="14" t="s">
        <v>0</v>
      </c>
      <c r="C32" s="36">
        <v>12</v>
      </c>
      <c r="D32" s="37"/>
      <c r="E32" s="37">
        <v>1</v>
      </c>
      <c r="F32" s="37"/>
      <c r="G32" s="36">
        <v>1</v>
      </c>
      <c r="H32" s="41" t="s">
        <v>22</v>
      </c>
      <c r="I32" s="25">
        <v>69.2</v>
      </c>
      <c r="J32" s="26">
        <v>6</v>
      </c>
      <c r="K32" s="26">
        <v>6</v>
      </c>
      <c r="L32" s="26">
        <v>69.156000000000006</v>
      </c>
      <c r="M32" s="5" t="s">
        <v>23</v>
      </c>
      <c r="N32" s="6" t="s">
        <v>65</v>
      </c>
      <c r="O32" s="30" t="s">
        <v>65</v>
      </c>
      <c r="P32" s="5" t="s">
        <v>66</v>
      </c>
      <c r="Q32" s="5" t="s">
        <v>30</v>
      </c>
      <c r="R32" s="19">
        <v>0.26400000000000001</v>
      </c>
      <c r="S32" s="7">
        <f t="shared" si="0"/>
        <v>19.008000000000003</v>
      </c>
      <c r="T32" s="32"/>
      <c r="U32" s="35" t="s">
        <v>21</v>
      </c>
    </row>
    <row r="33" spans="2:21" ht="15" customHeight="1" x14ac:dyDescent="0.25">
      <c r="B33" s="14" t="s">
        <v>0</v>
      </c>
      <c r="C33" s="36">
        <v>2</v>
      </c>
      <c r="D33" s="37"/>
      <c r="E33" s="37">
        <v>1</v>
      </c>
      <c r="F33" s="37"/>
      <c r="G33" s="36">
        <v>1</v>
      </c>
      <c r="H33" s="41" t="s">
        <v>22</v>
      </c>
      <c r="I33" s="25">
        <v>10.4</v>
      </c>
      <c r="J33" s="26">
        <v>6</v>
      </c>
      <c r="K33" s="26">
        <v>6</v>
      </c>
      <c r="L33" s="26">
        <v>10.387</v>
      </c>
      <c r="M33" s="5" t="s">
        <v>23</v>
      </c>
      <c r="N33" s="6" t="s">
        <v>67</v>
      </c>
      <c r="O33" s="30" t="s">
        <v>67</v>
      </c>
      <c r="P33" s="5" t="s">
        <v>68</v>
      </c>
      <c r="Q33" s="5" t="s">
        <v>64</v>
      </c>
      <c r="R33" s="19">
        <v>12.521000000000001</v>
      </c>
      <c r="S33" s="7">
        <f t="shared" si="0"/>
        <v>150.25200000000001</v>
      </c>
      <c r="T33" s="32"/>
      <c r="U33" s="35" t="s">
        <v>21</v>
      </c>
    </row>
    <row r="34" spans="2:21" ht="15" customHeight="1" x14ac:dyDescent="0.25">
      <c r="B34" s="14" t="s">
        <v>0</v>
      </c>
      <c r="C34" s="36">
        <v>2</v>
      </c>
      <c r="D34" s="37"/>
      <c r="E34" s="37">
        <v>1</v>
      </c>
      <c r="F34" s="37"/>
      <c r="G34" s="36">
        <v>1</v>
      </c>
      <c r="H34" s="41" t="s">
        <v>22</v>
      </c>
      <c r="I34" s="25">
        <v>7.2</v>
      </c>
      <c r="J34" s="26">
        <v>6</v>
      </c>
      <c r="K34" s="26">
        <v>6</v>
      </c>
      <c r="L34" s="26">
        <v>7.2</v>
      </c>
      <c r="M34" s="5" t="s">
        <v>23</v>
      </c>
      <c r="N34" s="6" t="s">
        <v>69</v>
      </c>
      <c r="O34" s="30" t="s">
        <v>69</v>
      </c>
      <c r="P34" s="5" t="s">
        <v>68</v>
      </c>
      <c r="Q34" s="5" t="s">
        <v>64</v>
      </c>
      <c r="R34" s="19">
        <v>0.84699999999999998</v>
      </c>
      <c r="S34" s="7">
        <f t="shared" si="0"/>
        <v>10.164</v>
      </c>
      <c r="T34" s="32"/>
      <c r="U34" s="35" t="s">
        <v>21</v>
      </c>
    </row>
    <row r="35" spans="2:21" ht="15" customHeight="1" x14ac:dyDescent="0.25">
      <c r="B35" s="14" t="s">
        <v>0</v>
      </c>
      <c r="C35" s="36">
        <v>10</v>
      </c>
      <c r="D35" s="37"/>
      <c r="E35" s="37">
        <v>1</v>
      </c>
      <c r="F35" s="37"/>
      <c r="G35" s="36">
        <v>1</v>
      </c>
      <c r="H35" s="41" t="s">
        <v>22</v>
      </c>
      <c r="I35" s="25">
        <v>54.1</v>
      </c>
      <c r="J35" s="26">
        <v>6</v>
      </c>
      <c r="K35" s="26">
        <v>6</v>
      </c>
      <c r="L35" s="26">
        <v>54.14</v>
      </c>
      <c r="M35" s="5" t="s">
        <v>23</v>
      </c>
      <c r="N35" s="6" t="s">
        <v>70</v>
      </c>
      <c r="O35" s="30" t="s">
        <v>70</v>
      </c>
      <c r="P35" s="5" t="s">
        <v>71</v>
      </c>
      <c r="Q35" s="5" t="s">
        <v>30</v>
      </c>
      <c r="R35" s="19">
        <v>0.68400000000000005</v>
      </c>
      <c r="S35" s="7">
        <f t="shared" si="0"/>
        <v>41.040000000000006</v>
      </c>
      <c r="T35" s="32"/>
      <c r="U35" s="35" t="s">
        <v>21</v>
      </c>
    </row>
    <row r="36" spans="2:21" ht="15" customHeight="1" x14ac:dyDescent="0.25">
      <c r="B36" s="14" t="s">
        <v>0</v>
      </c>
      <c r="C36" s="36">
        <v>12</v>
      </c>
      <c r="D36" s="37"/>
      <c r="E36" s="37">
        <v>1</v>
      </c>
      <c r="F36" s="37"/>
      <c r="G36" s="36">
        <v>1</v>
      </c>
      <c r="H36" s="41" t="s">
        <v>22</v>
      </c>
      <c r="I36" s="25">
        <v>66.2</v>
      </c>
      <c r="J36" s="26">
        <v>6</v>
      </c>
      <c r="K36" s="26">
        <v>6</v>
      </c>
      <c r="L36" s="26">
        <v>66.16</v>
      </c>
      <c r="M36" s="5" t="s">
        <v>23</v>
      </c>
      <c r="N36" s="6" t="s">
        <v>72</v>
      </c>
      <c r="O36" s="30" t="s">
        <v>72</v>
      </c>
      <c r="P36" s="5" t="s">
        <v>35</v>
      </c>
      <c r="Q36" s="5" t="s">
        <v>30</v>
      </c>
      <c r="R36" s="19">
        <v>0.14000000000000001</v>
      </c>
      <c r="S36" s="7">
        <f t="shared" si="0"/>
        <v>10.080000000000002</v>
      </c>
      <c r="T36" s="32"/>
      <c r="U36" s="35" t="s">
        <v>21</v>
      </c>
    </row>
    <row r="37" spans="2:21" ht="15" customHeight="1" x14ac:dyDescent="0.25">
      <c r="B37" s="14" t="s">
        <v>0</v>
      </c>
      <c r="C37" s="36">
        <v>5</v>
      </c>
      <c r="D37" s="37"/>
      <c r="E37" s="37">
        <v>1</v>
      </c>
      <c r="F37" s="37"/>
      <c r="G37" s="36">
        <v>1</v>
      </c>
      <c r="H37" s="41" t="s">
        <v>22</v>
      </c>
      <c r="I37" s="25">
        <v>26.9</v>
      </c>
      <c r="J37" s="26">
        <v>6</v>
      </c>
      <c r="K37" s="26">
        <v>6</v>
      </c>
      <c r="L37" s="26">
        <v>26.86</v>
      </c>
      <c r="M37" s="5" t="s">
        <v>23</v>
      </c>
      <c r="N37" s="6" t="s">
        <v>73</v>
      </c>
      <c r="O37" s="30" t="s">
        <v>73</v>
      </c>
      <c r="P37" s="5" t="s">
        <v>40</v>
      </c>
      <c r="Q37" s="5" t="s">
        <v>30</v>
      </c>
      <c r="R37" s="19">
        <v>0.314</v>
      </c>
      <c r="S37" s="7">
        <f t="shared" si="0"/>
        <v>9.42</v>
      </c>
      <c r="T37" s="32"/>
      <c r="U37" s="35" t="s">
        <v>21</v>
      </c>
    </row>
    <row r="38" spans="2:21" ht="15" customHeight="1" x14ac:dyDescent="0.25">
      <c r="B38" s="14" t="s">
        <v>0</v>
      </c>
      <c r="C38" s="36">
        <v>14</v>
      </c>
      <c r="D38" s="37"/>
      <c r="E38" s="37">
        <v>1</v>
      </c>
      <c r="F38" s="37"/>
      <c r="G38" s="36">
        <v>1</v>
      </c>
      <c r="H38" s="41" t="s">
        <v>22</v>
      </c>
      <c r="I38" s="25">
        <v>80.5</v>
      </c>
      <c r="J38" s="26">
        <v>6</v>
      </c>
      <c r="K38" s="26">
        <v>6</v>
      </c>
      <c r="L38" s="26">
        <v>80.494</v>
      </c>
      <c r="M38" s="5" t="s">
        <v>23</v>
      </c>
      <c r="N38" s="6" t="s">
        <v>74</v>
      </c>
      <c r="O38" s="30" t="s">
        <v>74</v>
      </c>
      <c r="P38" s="5" t="s">
        <v>75</v>
      </c>
      <c r="Q38" s="5" t="s">
        <v>30</v>
      </c>
      <c r="R38" s="19">
        <v>0.74399999999999999</v>
      </c>
      <c r="S38" s="7">
        <f t="shared" si="0"/>
        <v>62.496000000000002</v>
      </c>
      <c r="T38" s="32"/>
      <c r="U38" s="35" t="s">
        <v>21</v>
      </c>
    </row>
    <row r="39" spans="2:21" ht="15" customHeight="1" x14ac:dyDescent="0.25">
      <c r="B39" s="14" t="s">
        <v>0</v>
      </c>
      <c r="C39" s="36">
        <v>1</v>
      </c>
      <c r="D39" s="37"/>
      <c r="E39" s="37">
        <v>1</v>
      </c>
      <c r="F39" s="37"/>
      <c r="G39" s="36">
        <v>1</v>
      </c>
      <c r="H39" s="41" t="s">
        <v>22</v>
      </c>
      <c r="I39" s="25">
        <v>5</v>
      </c>
      <c r="J39" s="26">
        <v>6</v>
      </c>
      <c r="K39" s="26">
        <v>6</v>
      </c>
      <c r="L39" s="26">
        <v>4.9720000000000004</v>
      </c>
      <c r="M39" s="5" t="s">
        <v>23</v>
      </c>
      <c r="N39" s="6" t="s">
        <v>76</v>
      </c>
      <c r="O39" s="30" t="s">
        <v>76</v>
      </c>
      <c r="P39" s="5" t="s">
        <v>77</v>
      </c>
      <c r="Q39" s="5" t="s">
        <v>78</v>
      </c>
      <c r="R39" s="19">
        <v>0.13500000000000001</v>
      </c>
      <c r="S39" s="7">
        <f t="shared" si="0"/>
        <v>0.81</v>
      </c>
      <c r="T39" s="32"/>
      <c r="U39" s="35" t="s">
        <v>21</v>
      </c>
    </row>
    <row r="40" spans="2:21" ht="15" customHeight="1" x14ac:dyDescent="0.25">
      <c r="B40" s="14" t="s">
        <v>0</v>
      </c>
      <c r="C40" s="36">
        <v>8</v>
      </c>
      <c r="D40" s="37"/>
      <c r="E40" s="37">
        <v>1</v>
      </c>
      <c r="F40" s="37"/>
      <c r="G40" s="36">
        <v>1</v>
      </c>
      <c r="H40" s="41" t="s">
        <v>79</v>
      </c>
      <c r="I40" s="25">
        <v>34.9</v>
      </c>
      <c r="J40" s="26">
        <v>5</v>
      </c>
      <c r="K40" s="26">
        <v>5</v>
      </c>
      <c r="L40" s="26">
        <v>34.92</v>
      </c>
      <c r="M40" s="5" t="s">
        <v>23</v>
      </c>
      <c r="N40" s="6" t="s">
        <v>80</v>
      </c>
      <c r="O40" s="30" t="s">
        <v>80</v>
      </c>
      <c r="P40" s="5" t="s">
        <v>81</v>
      </c>
      <c r="Q40" s="5" t="s">
        <v>78</v>
      </c>
      <c r="R40" s="19">
        <v>0.308</v>
      </c>
      <c r="S40" s="7">
        <f t="shared" si="0"/>
        <v>12.32</v>
      </c>
      <c r="T40" s="32"/>
      <c r="U40" s="35" t="s">
        <v>21</v>
      </c>
    </row>
    <row r="41" spans="2:21" ht="15" customHeight="1" x14ac:dyDescent="0.25">
      <c r="B41" s="14" t="s">
        <v>0</v>
      </c>
      <c r="C41" s="36">
        <v>4</v>
      </c>
      <c r="D41" s="37"/>
      <c r="E41" s="37">
        <v>1</v>
      </c>
      <c r="F41" s="37"/>
      <c r="G41" s="36">
        <v>1</v>
      </c>
      <c r="H41" s="41" t="s">
        <v>79</v>
      </c>
      <c r="I41" s="25">
        <v>0</v>
      </c>
      <c r="J41" s="26">
        <v>5</v>
      </c>
      <c r="K41" s="26">
        <v>5</v>
      </c>
      <c r="L41" s="26">
        <v>0</v>
      </c>
      <c r="M41" s="5" t="s">
        <v>23</v>
      </c>
      <c r="N41" s="6" t="s">
        <v>80</v>
      </c>
      <c r="O41" s="30" t="s">
        <v>80</v>
      </c>
      <c r="P41" s="5" t="s">
        <v>81</v>
      </c>
      <c r="Q41" s="5" t="s">
        <v>78</v>
      </c>
      <c r="R41" s="19">
        <v>0.308</v>
      </c>
      <c r="S41" s="7">
        <f t="shared" si="0"/>
        <v>6.16</v>
      </c>
      <c r="T41" s="32"/>
      <c r="U41" s="35" t="s">
        <v>21</v>
      </c>
    </row>
    <row r="42" spans="2:21" ht="15" customHeight="1" x14ac:dyDescent="0.25">
      <c r="B42" s="14" t="s">
        <v>0</v>
      </c>
      <c r="C42" s="36">
        <v>2</v>
      </c>
      <c r="D42" s="37"/>
      <c r="E42" s="37">
        <v>1</v>
      </c>
      <c r="F42" s="37"/>
      <c r="G42" s="36">
        <v>1</v>
      </c>
      <c r="H42" s="41" t="s">
        <v>22</v>
      </c>
      <c r="I42" s="25">
        <v>10.8</v>
      </c>
      <c r="J42" s="26">
        <v>6</v>
      </c>
      <c r="K42" s="26">
        <v>6</v>
      </c>
      <c r="L42" s="26">
        <v>10.8</v>
      </c>
      <c r="M42" s="5" t="s">
        <v>23</v>
      </c>
      <c r="N42" s="6" t="s">
        <v>82</v>
      </c>
      <c r="O42" s="30" t="s">
        <v>82</v>
      </c>
      <c r="P42" s="5" t="s">
        <v>81</v>
      </c>
      <c r="Q42" s="5" t="s">
        <v>78</v>
      </c>
      <c r="R42" s="19">
        <v>0.41799999999999998</v>
      </c>
      <c r="S42" s="7">
        <f t="shared" si="0"/>
        <v>5.016</v>
      </c>
      <c r="T42" s="32"/>
      <c r="U42" s="35" t="s">
        <v>21</v>
      </c>
    </row>
    <row r="43" spans="2:21" ht="15" customHeight="1" x14ac:dyDescent="0.25">
      <c r="B43" s="14" t="s">
        <v>0</v>
      </c>
      <c r="C43" s="36">
        <v>8</v>
      </c>
      <c r="D43" s="37"/>
      <c r="E43" s="37">
        <v>1</v>
      </c>
      <c r="F43" s="37"/>
      <c r="G43" s="36">
        <v>1</v>
      </c>
      <c r="H43" s="41" t="s">
        <v>22</v>
      </c>
      <c r="I43" s="25">
        <v>0</v>
      </c>
      <c r="J43" s="26">
        <v>6</v>
      </c>
      <c r="K43" s="26">
        <v>6</v>
      </c>
      <c r="L43" s="26">
        <v>0</v>
      </c>
      <c r="M43" s="5" t="s">
        <v>23</v>
      </c>
      <c r="N43" s="6" t="s">
        <v>82</v>
      </c>
      <c r="O43" s="30" t="s">
        <v>82</v>
      </c>
      <c r="P43" s="5" t="s">
        <v>81</v>
      </c>
      <c r="Q43" s="5" t="s">
        <v>78</v>
      </c>
      <c r="R43" s="19">
        <v>0.41799999999999998</v>
      </c>
      <c r="S43" s="7">
        <f t="shared" si="0"/>
        <v>20.064</v>
      </c>
      <c r="T43" s="32"/>
      <c r="U43" s="35" t="s">
        <v>21</v>
      </c>
    </row>
    <row r="44" spans="2:21" ht="15" customHeight="1" x14ac:dyDescent="0.25">
      <c r="B44" s="14" t="s">
        <v>0</v>
      </c>
      <c r="C44" s="36">
        <v>3</v>
      </c>
      <c r="D44" s="37"/>
      <c r="E44" s="37">
        <v>1</v>
      </c>
      <c r="F44" s="37"/>
      <c r="G44" s="36">
        <v>1</v>
      </c>
      <c r="H44" s="41" t="s">
        <v>22</v>
      </c>
      <c r="I44" s="25">
        <v>16.8</v>
      </c>
      <c r="J44" s="26">
        <v>6</v>
      </c>
      <c r="K44" s="26">
        <v>6</v>
      </c>
      <c r="L44" s="26">
        <v>16.84</v>
      </c>
      <c r="M44" s="5" t="s">
        <v>23</v>
      </c>
      <c r="N44" s="6" t="s">
        <v>83</v>
      </c>
      <c r="O44" s="30" t="s">
        <v>83</v>
      </c>
      <c r="P44" s="5" t="s">
        <v>81</v>
      </c>
      <c r="Q44" s="5" t="s">
        <v>30</v>
      </c>
      <c r="R44" s="19">
        <v>0.216</v>
      </c>
      <c r="S44" s="7">
        <f t="shared" si="0"/>
        <v>3.8879999999999999</v>
      </c>
      <c r="T44" s="32"/>
      <c r="U44" s="35" t="s">
        <v>21</v>
      </c>
    </row>
    <row r="45" spans="2:21" x14ac:dyDescent="0.25">
      <c r="B45" s="14" t="s">
        <v>4</v>
      </c>
      <c r="C45" s="8" t="s">
        <v>84</v>
      </c>
      <c r="D45" s="17"/>
      <c r="E45" s="17"/>
      <c r="F45" s="17"/>
      <c r="G45" s="12"/>
      <c r="H45" s="12"/>
      <c r="I45" s="28"/>
      <c r="J45" s="17"/>
      <c r="K45" s="17"/>
      <c r="L45" s="17"/>
      <c r="M45" s="9"/>
      <c r="N45" s="9"/>
      <c r="O45" s="31"/>
      <c r="P45" s="9"/>
      <c r="Q45" s="9"/>
      <c r="R45" s="16"/>
      <c r="S45" s="23">
        <f>SUMIF(B:B,"Profiles",S:S)</f>
        <v>2346.81</v>
      </c>
      <c r="T45" s="33"/>
    </row>
    <row r="47" spans="2:21" x14ac:dyDescent="0.25">
      <c r="C47" s="2" t="s">
        <v>2</v>
      </c>
      <c r="D47" s="20"/>
      <c r="E47" s="20"/>
      <c r="F47" s="20"/>
      <c r="G47" s="2"/>
      <c r="H47" s="2"/>
      <c r="I47" s="2"/>
      <c r="J47" s="20"/>
      <c r="K47" s="20"/>
      <c r="L47" s="20"/>
    </row>
    <row r="48" spans="2:21" x14ac:dyDescent="0.25">
      <c r="C48" s="3" t="s">
        <v>12</v>
      </c>
      <c r="D48" s="18"/>
      <c r="E48" s="18"/>
      <c r="F48" s="18"/>
      <c r="G48" s="3" t="s">
        <v>13</v>
      </c>
      <c r="H48" s="3"/>
      <c r="I48" s="3" t="s">
        <v>15</v>
      </c>
      <c r="J48" s="18"/>
      <c r="K48" s="18"/>
      <c r="L48" s="18"/>
      <c r="M48" s="4" t="s">
        <v>16</v>
      </c>
      <c r="N48" s="4" t="s">
        <v>17</v>
      </c>
      <c r="O48" s="29" t="s">
        <v>17</v>
      </c>
      <c r="P48" s="4" t="s">
        <v>18</v>
      </c>
      <c r="Q48" s="4" t="s">
        <v>85</v>
      </c>
      <c r="R48" s="15" t="s">
        <v>20</v>
      </c>
      <c r="S48" s="10" t="s">
        <v>20</v>
      </c>
      <c r="T48" s="34"/>
      <c r="U48" s="13" t="s">
        <v>21</v>
      </c>
    </row>
    <row r="49" spans="2:21" ht="12.75" customHeight="1" x14ac:dyDescent="0.25">
      <c r="B49" s="14" t="s">
        <v>2</v>
      </c>
      <c r="C49" s="38">
        <v>8</v>
      </c>
      <c r="D49" s="39"/>
      <c r="E49" s="39">
        <v>1</v>
      </c>
      <c r="F49" s="39">
        <v>1</v>
      </c>
      <c r="G49" s="38">
        <v>1</v>
      </c>
      <c r="H49" s="38"/>
      <c r="I49" s="38">
        <v>8</v>
      </c>
      <c r="J49" s="26">
        <v>8</v>
      </c>
      <c r="K49" s="22"/>
      <c r="L49" s="22"/>
      <c r="M49" s="5" t="s">
        <v>86</v>
      </c>
      <c r="N49" s="6" t="s">
        <v>87</v>
      </c>
      <c r="O49" s="30" t="s">
        <v>88</v>
      </c>
      <c r="P49" s="5" t="s">
        <v>89</v>
      </c>
      <c r="Q49" s="5" t="s">
        <v>90</v>
      </c>
      <c r="R49" s="19">
        <v>0.2</v>
      </c>
      <c r="S49" s="7">
        <f t="shared" ref="S49:S63" si="1">C49*E49*R49</f>
        <v>1.6</v>
      </c>
      <c r="T49" s="32"/>
      <c r="U49" s="35" t="s">
        <v>21</v>
      </c>
    </row>
    <row r="50" spans="2:21" ht="12.75" customHeight="1" x14ac:dyDescent="0.25">
      <c r="B50" s="14" t="s">
        <v>2</v>
      </c>
      <c r="C50" s="38">
        <v>4</v>
      </c>
      <c r="D50" s="39"/>
      <c r="E50" s="39">
        <v>20</v>
      </c>
      <c r="F50" s="39">
        <v>1</v>
      </c>
      <c r="G50" s="38">
        <v>20</v>
      </c>
      <c r="H50" s="38"/>
      <c r="I50" s="38">
        <v>64</v>
      </c>
      <c r="J50" s="26">
        <v>64</v>
      </c>
      <c r="K50" s="22"/>
      <c r="L50" s="22"/>
      <c r="M50" s="5" t="s">
        <v>86</v>
      </c>
      <c r="N50" s="6" t="s">
        <v>91</v>
      </c>
      <c r="O50" s="30" t="s">
        <v>92</v>
      </c>
      <c r="P50" s="5" t="s">
        <v>93</v>
      </c>
      <c r="Q50" s="5" t="s">
        <v>21</v>
      </c>
      <c r="R50" s="19">
        <v>0.01</v>
      </c>
      <c r="S50" s="7">
        <f t="shared" si="1"/>
        <v>0.8</v>
      </c>
      <c r="T50" s="32"/>
      <c r="U50" s="35" t="s">
        <v>21</v>
      </c>
    </row>
    <row r="51" spans="2:21" ht="12.75" customHeight="1" x14ac:dyDescent="0.25">
      <c r="B51" s="14" t="s">
        <v>2</v>
      </c>
      <c r="C51" s="38">
        <v>8</v>
      </c>
      <c r="D51" s="39"/>
      <c r="E51" s="39">
        <v>1</v>
      </c>
      <c r="F51" s="39">
        <v>1</v>
      </c>
      <c r="G51" s="38">
        <v>1</v>
      </c>
      <c r="H51" s="38"/>
      <c r="I51" s="38">
        <v>8</v>
      </c>
      <c r="J51" s="26">
        <v>8</v>
      </c>
      <c r="K51" s="22"/>
      <c r="L51" s="22"/>
      <c r="M51" s="5" t="s">
        <v>94</v>
      </c>
      <c r="N51" s="6" t="s">
        <v>95</v>
      </c>
      <c r="O51" s="30" t="s">
        <v>96</v>
      </c>
      <c r="P51" s="5" t="s">
        <v>97</v>
      </c>
      <c r="Q51" s="5" t="s">
        <v>21</v>
      </c>
      <c r="R51" s="19">
        <v>1.1319999999999999</v>
      </c>
      <c r="S51" s="7">
        <f t="shared" si="1"/>
        <v>9.0559999999999992</v>
      </c>
      <c r="T51" s="32"/>
      <c r="U51" s="35" t="s">
        <v>21</v>
      </c>
    </row>
    <row r="52" spans="2:21" ht="12.75" customHeight="1" x14ac:dyDescent="0.25">
      <c r="B52" s="14" t="s">
        <v>2</v>
      </c>
      <c r="C52" s="38">
        <v>4</v>
      </c>
      <c r="D52" s="39"/>
      <c r="E52" s="39">
        <v>1</v>
      </c>
      <c r="F52" s="39">
        <v>1</v>
      </c>
      <c r="G52" s="38">
        <v>1</v>
      </c>
      <c r="H52" s="38"/>
      <c r="I52" s="38">
        <v>4</v>
      </c>
      <c r="J52" s="26">
        <v>4</v>
      </c>
      <c r="K52" s="22"/>
      <c r="L52" s="22"/>
      <c r="M52" s="5" t="s">
        <v>86</v>
      </c>
      <c r="N52" s="6" t="s">
        <v>98</v>
      </c>
      <c r="O52" s="30" t="s">
        <v>99</v>
      </c>
      <c r="P52" s="5" t="s">
        <v>100</v>
      </c>
      <c r="Q52" s="5" t="s">
        <v>101</v>
      </c>
      <c r="R52" s="19">
        <v>0.10100000000000001</v>
      </c>
      <c r="S52" s="7">
        <f t="shared" si="1"/>
        <v>0.40400000000000003</v>
      </c>
      <c r="T52" s="32"/>
      <c r="U52" s="35" t="s">
        <v>21</v>
      </c>
    </row>
    <row r="53" spans="2:21" ht="12.75" customHeight="1" x14ac:dyDescent="0.25">
      <c r="B53" s="14" t="s">
        <v>2</v>
      </c>
      <c r="C53" s="38">
        <v>4</v>
      </c>
      <c r="D53" s="39"/>
      <c r="E53" s="39">
        <v>1</v>
      </c>
      <c r="F53" s="39">
        <v>1</v>
      </c>
      <c r="G53" s="38">
        <v>1</v>
      </c>
      <c r="H53" s="38"/>
      <c r="I53" s="38">
        <v>4</v>
      </c>
      <c r="J53" s="26">
        <v>4</v>
      </c>
      <c r="K53" s="22"/>
      <c r="L53" s="22"/>
      <c r="M53" s="5" t="s">
        <v>86</v>
      </c>
      <c r="N53" s="6" t="s">
        <v>102</v>
      </c>
      <c r="O53" s="30" t="s">
        <v>99</v>
      </c>
      <c r="P53" s="5" t="s">
        <v>100</v>
      </c>
      <c r="Q53" s="5" t="s">
        <v>90</v>
      </c>
      <c r="R53" s="19">
        <v>0.10100000000000001</v>
      </c>
      <c r="S53" s="7">
        <f t="shared" si="1"/>
        <v>0.40400000000000003</v>
      </c>
      <c r="T53" s="32"/>
      <c r="U53" s="35" t="s">
        <v>21</v>
      </c>
    </row>
    <row r="54" spans="2:21" ht="12.75" customHeight="1" x14ac:dyDescent="0.25">
      <c r="B54" s="14" t="s">
        <v>2</v>
      </c>
      <c r="C54" s="38">
        <v>16</v>
      </c>
      <c r="D54" s="39"/>
      <c r="E54" s="39">
        <v>1</v>
      </c>
      <c r="F54" s="39">
        <v>1</v>
      </c>
      <c r="G54" s="38">
        <v>1</v>
      </c>
      <c r="H54" s="38"/>
      <c r="I54" s="38">
        <v>16</v>
      </c>
      <c r="J54" s="26">
        <v>16</v>
      </c>
      <c r="K54" s="22"/>
      <c r="L54" s="22"/>
      <c r="M54" s="5" t="s">
        <v>86</v>
      </c>
      <c r="N54" s="6" t="s">
        <v>103</v>
      </c>
      <c r="O54" s="30" t="s">
        <v>104</v>
      </c>
      <c r="P54" s="5" t="s">
        <v>105</v>
      </c>
      <c r="Q54" s="5" t="s">
        <v>21</v>
      </c>
      <c r="R54" s="19">
        <v>3.6999999999999998E-2</v>
      </c>
      <c r="S54" s="7">
        <f t="shared" si="1"/>
        <v>0.59199999999999997</v>
      </c>
      <c r="T54" s="32"/>
      <c r="U54" s="35" t="s">
        <v>21</v>
      </c>
    </row>
    <row r="55" spans="2:21" ht="12.75" customHeight="1" x14ac:dyDescent="0.25">
      <c r="B55" s="14" t="s">
        <v>2</v>
      </c>
      <c r="C55" s="38">
        <v>8</v>
      </c>
      <c r="D55" s="39"/>
      <c r="E55" s="39">
        <v>1</v>
      </c>
      <c r="F55" s="39">
        <v>1</v>
      </c>
      <c r="G55" s="38">
        <v>1</v>
      </c>
      <c r="H55" s="38"/>
      <c r="I55" s="38">
        <v>8</v>
      </c>
      <c r="J55" s="26">
        <v>8</v>
      </c>
      <c r="K55" s="22"/>
      <c r="L55" s="22"/>
      <c r="M55" s="5" t="s">
        <v>86</v>
      </c>
      <c r="N55" s="6" t="s">
        <v>106</v>
      </c>
      <c r="O55" s="30" t="s">
        <v>107</v>
      </c>
      <c r="P55" s="5" t="s">
        <v>108</v>
      </c>
      <c r="Q55" s="5" t="s">
        <v>21</v>
      </c>
      <c r="R55" s="19">
        <v>0.30099999999999999</v>
      </c>
      <c r="S55" s="7">
        <f t="shared" si="1"/>
        <v>2.4079999999999999</v>
      </c>
      <c r="T55" s="32"/>
      <c r="U55" s="35" t="s">
        <v>21</v>
      </c>
    </row>
    <row r="56" spans="2:21" ht="12.75" customHeight="1" x14ac:dyDescent="0.25">
      <c r="B56" s="14" t="s">
        <v>2</v>
      </c>
      <c r="C56" s="38">
        <v>16</v>
      </c>
      <c r="D56" s="39"/>
      <c r="E56" s="39">
        <v>1</v>
      </c>
      <c r="F56" s="39">
        <v>1</v>
      </c>
      <c r="G56" s="38">
        <v>1</v>
      </c>
      <c r="H56" s="38"/>
      <c r="I56" s="38">
        <v>16</v>
      </c>
      <c r="J56" s="26">
        <v>16</v>
      </c>
      <c r="K56" s="22"/>
      <c r="L56" s="22"/>
      <c r="M56" s="5" t="s">
        <v>86</v>
      </c>
      <c r="N56" s="6" t="s">
        <v>109</v>
      </c>
      <c r="O56" s="30" t="s">
        <v>110</v>
      </c>
      <c r="P56" s="5" t="s">
        <v>111</v>
      </c>
      <c r="Q56" s="5" t="s">
        <v>21</v>
      </c>
      <c r="R56" s="19">
        <v>1.2E-2</v>
      </c>
      <c r="S56" s="7">
        <f t="shared" si="1"/>
        <v>0.192</v>
      </c>
      <c r="T56" s="32"/>
      <c r="U56" s="35" t="s">
        <v>21</v>
      </c>
    </row>
    <row r="57" spans="2:21" ht="12.75" customHeight="1" x14ac:dyDescent="0.25">
      <c r="B57" s="14" t="s">
        <v>2</v>
      </c>
      <c r="C57" s="38">
        <v>4</v>
      </c>
      <c r="D57" s="39"/>
      <c r="E57" s="39">
        <v>1</v>
      </c>
      <c r="F57" s="39">
        <v>1</v>
      </c>
      <c r="G57" s="38">
        <v>1</v>
      </c>
      <c r="H57" s="38"/>
      <c r="I57" s="38">
        <v>4</v>
      </c>
      <c r="J57" s="26">
        <v>4</v>
      </c>
      <c r="K57" s="22"/>
      <c r="L57" s="22"/>
      <c r="M57" s="5" t="s">
        <v>86</v>
      </c>
      <c r="N57" s="6" t="s">
        <v>112</v>
      </c>
      <c r="O57" s="30" t="s">
        <v>113</v>
      </c>
      <c r="P57" s="5" t="s">
        <v>114</v>
      </c>
      <c r="Q57" s="5" t="s">
        <v>90</v>
      </c>
      <c r="R57" s="19">
        <v>1.839</v>
      </c>
      <c r="S57" s="7">
        <f t="shared" si="1"/>
        <v>7.3559999999999999</v>
      </c>
      <c r="T57" s="32"/>
      <c r="U57" s="35" t="s">
        <v>21</v>
      </c>
    </row>
    <row r="58" spans="2:21" ht="12.75" customHeight="1" x14ac:dyDescent="0.25">
      <c r="B58" s="14" t="s">
        <v>2</v>
      </c>
      <c r="C58" s="38">
        <v>18</v>
      </c>
      <c r="D58" s="39"/>
      <c r="E58" s="39">
        <v>2</v>
      </c>
      <c r="F58" s="39">
        <v>1</v>
      </c>
      <c r="G58" s="38">
        <v>2</v>
      </c>
      <c r="H58" s="38"/>
      <c r="I58" s="38">
        <v>36</v>
      </c>
      <c r="J58" s="26">
        <v>36</v>
      </c>
      <c r="K58" s="22"/>
      <c r="L58" s="22"/>
      <c r="M58" s="5" t="s">
        <v>86</v>
      </c>
      <c r="N58" s="6" t="s">
        <v>115</v>
      </c>
      <c r="O58" s="30" t="s">
        <v>116</v>
      </c>
      <c r="P58" s="5" t="s">
        <v>117</v>
      </c>
      <c r="Q58" s="5" t="s">
        <v>90</v>
      </c>
      <c r="R58" s="19">
        <v>6.5000000000000002E-2</v>
      </c>
      <c r="S58" s="7">
        <f t="shared" si="1"/>
        <v>2.34</v>
      </c>
      <c r="T58" s="32"/>
      <c r="U58" s="35" t="s">
        <v>21</v>
      </c>
    </row>
    <row r="59" spans="2:21" ht="12.75" customHeight="1" x14ac:dyDescent="0.25">
      <c r="B59" s="14" t="s">
        <v>2</v>
      </c>
      <c r="C59" s="38">
        <v>12</v>
      </c>
      <c r="D59" s="39"/>
      <c r="E59" s="39">
        <v>4</v>
      </c>
      <c r="F59" s="39">
        <v>1</v>
      </c>
      <c r="G59" s="38">
        <v>4</v>
      </c>
      <c r="H59" s="38"/>
      <c r="I59" s="38">
        <v>48</v>
      </c>
      <c r="J59" s="26">
        <v>48</v>
      </c>
      <c r="K59" s="22"/>
      <c r="L59" s="22"/>
      <c r="M59" s="5" t="s">
        <v>86</v>
      </c>
      <c r="N59" s="6" t="s">
        <v>118</v>
      </c>
      <c r="O59" s="30" t="s">
        <v>119</v>
      </c>
      <c r="P59" s="5" t="s">
        <v>120</v>
      </c>
      <c r="Q59" s="5" t="s">
        <v>21</v>
      </c>
      <c r="R59" s="19">
        <v>0.125</v>
      </c>
      <c r="S59" s="7">
        <f t="shared" si="1"/>
        <v>6</v>
      </c>
      <c r="T59" s="32"/>
      <c r="U59" s="35" t="s">
        <v>21</v>
      </c>
    </row>
    <row r="60" spans="2:21" ht="12.75" customHeight="1" x14ac:dyDescent="0.25">
      <c r="B60" s="14" t="s">
        <v>2</v>
      </c>
      <c r="C60" s="38">
        <v>24</v>
      </c>
      <c r="D60" s="39"/>
      <c r="E60" s="39">
        <v>1</v>
      </c>
      <c r="F60" s="39">
        <v>1</v>
      </c>
      <c r="G60" s="38">
        <v>1</v>
      </c>
      <c r="H60" s="38"/>
      <c r="I60" s="38">
        <v>24</v>
      </c>
      <c r="J60" s="26">
        <v>24</v>
      </c>
      <c r="K60" s="22"/>
      <c r="L60" s="22"/>
      <c r="M60" s="5" t="s">
        <v>86</v>
      </c>
      <c r="N60" s="6" t="s">
        <v>121</v>
      </c>
      <c r="O60" s="30" t="s">
        <v>122</v>
      </c>
      <c r="P60" s="5" t="s">
        <v>123</v>
      </c>
      <c r="Q60" s="5" t="s">
        <v>90</v>
      </c>
      <c r="R60" s="19">
        <v>0.2</v>
      </c>
      <c r="S60" s="7">
        <f t="shared" si="1"/>
        <v>4.8000000000000007</v>
      </c>
      <c r="T60" s="32"/>
      <c r="U60" s="35" t="s">
        <v>21</v>
      </c>
    </row>
    <row r="61" spans="2:21" ht="12.75" customHeight="1" x14ac:dyDescent="0.25">
      <c r="B61" s="14" t="s">
        <v>2</v>
      </c>
      <c r="C61" s="38">
        <v>24</v>
      </c>
      <c r="D61" s="39"/>
      <c r="E61" s="39">
        <v>1</v>
      </c>
      <c r="F61" s="39">
        <v>1</v>
      </c>
      <c r="G61" s="38">
        <v>1</v>
      </c>
      <c r="H61" s="38"/>
      <c r="I61" s="38">
        <v>24</v>
      </c>
      <c r="J61" s="26">
        <v>24</v>
      </c>
      <c r="K61" s="22"/>
      <c r="L61" s="22"/>
      <c r="M61" s="5" t="s">
        <v>86</v>
      </c>
      <c r="N61" s="6" t="s">
        <v>124</v>
      </c>
      <c r="O61" s="30" t="s">
        <v>125</v>
      </c>
      <c r="P61" s="5" t="s">
        <v>126</v>
      </c>
      <c r="Q61" s="5" t="s">
        <v>21</v>
      </c>
      <c r="R61" s="19">
        <v>0.05</v>
      </c>
      <c r="S61" s="7">
        <f t="shared" si="1"/>
        <v>1.2000000000000002</v>
      </c>
      <c r="T61" s="32"/>
      <c r="U61" s="35" t="s">
        <v>21</v>
      </c>
    </row>
    <row r="62" spans="2:21" ht="12.75" customHeight="1" x14ac:dyDescent="0.25">
      <c r="B62" s="14" t="s">
        <v>2</v>
      </c>
      <c r="C62" s="38">
        <v>5</v>
      </c>
      <c r="D62" s="39"/>
      <c r="E62" s="39">
        <v>10</v>
      </c>
      <c r="F62" s="39">
        <v>1</v>
      </c>
      <c r="G62" s="38">
        <v>10</v>
      </c>
      <c r="H62" s="38"/>
      <c r="I62" s="38">
        <v>48</v>
      </c>
      <c r="J62" s="26">
        <v>48</v>
      </c>
      <c r="K62" s="22"/>
      <c r="L62" s="22"/>
      <c r="M62" s="5" t="s">
        <v>86</v>
      </c>
      <c r="N62" s="6" t="s">
        <v>127</v>
      </c>
      <c r="O62" s="30" t="s">
        <v>128</v>
      </c>
      <c r="P62" s="5" t="s">
        <v>129</v>
      </c>
      <c r="Q62" s="5" t="s">
        <v>90</v>
      </c>
      <c r="R62" s="19">
        <v>8.0000000000000002E-3</v>
      </c>
      <c r="S62" s="7">
        <f t="shared" si="1"/>
        <v>0.4</v>
      </c>
      <c r="T62" s="32"/>
      <c r="U62" s="35" t="s">
        <v>21</v>
      </c>
    </row>
    <row r="63" spans="2:21" ht="12.75" customHeight="1" x14ac:dyDescent="0.25">
      <c r="B63" s="14" t="s">
        <v>2</v>
      </c>
      <c r="C63" s="38">
        <v>26</v>
      </c>
      <c r="D63" s="39"/>
      <c r="E63" s="39">
        <v>1</v>
      </c>
      <c r="F63" s="39">
        <v>1</v>
      </c>
      <c r="G63" s="38">
        <v>1</v>
      </c>
      <c r="H63" s="38"/>
      <c r="I63" s="38">
        <v>26</v>
      </c>
      <c r="J63" s="26">
        <v>26</v>
      </c>
      <c r="K63" s="22"/>
      <c r="L63" s="22"/>
      <c r="M63" s="5" t="s">
        <v>86</v>
      </c>
      <c r="N63" s="6" t="s">
        <v>130</v>
      </c>
      <c r="O63" s="30" t="s">
        <v>131</v>
      </c>
      <c r="P63" s="5" t="s">
        <v>132</v>
      </c>
      <c r="Q63" s="5" t="s">
        <v>90</v>
      </c>
      <c r="R63" s="19">
        <v>0.318</v>
      </c>
      <c r="S63" s="7">
        <f t="shared" si="1"/>
        <v>8.2680000000000007</v>
      </c>
      <c r="T63" s="32"/>
      <c r="U63" s="35" t="s">
        <v>21</v>
      </c>
    </row>
    <row r="64" spans="2:21" x14ac:dyDescent="0.25">
      <c r="B64" s="14" t="s">
        <v>4</v>
      </c>
      <c r="C64" s="8" t="s">
        <v>84</v>
      </c>
      <c r="D64" s="17"/>
      <c r="E64" s="17"/>
      <c r="F64" s="17"/>
      <c r="G64" s="12"/>
      <c r="H64" s="12"/>
      <c r="I64" s="12"/>
      <c r="J64" s="17"/>
      <c r="K64" s="17"/>
      <c r="L64" s="17"/>
      <c r="M64" s="9"/>
      <c r="N64" s="9"/>
      <c r="O64" s="31"/>
      <c r="P64" s="9"/>
      <c r="Q64" s="9"/>
      <c r="R64" s="16"/>
      <c r="S64" s="23">
        <f>SUMIF(B:B,"Hardware",S:S)</f>
        <v>45.82</v>
      </c>
      <c r="T64" s="33"/>
    </row>
    <row r="66" spans="2:21" x14ac:dyDescent="0.25">
      <c r="C66" s="2" t="s">
        <v>133</v>
      </c>
      <c r="D66" s="20"/>
      <c r="E66" s="20"/>
      <c r="F66" s="20"/>
      <c r="G66" s="2"/>
      <c r="H66" s="2"/>
      <c r="I66" s="2"/>
      <c r="J66" s="20"/>
      <c r="K66" s="20"/>
      <c r="L66" s="20"/>
    </row>
    <row r="67" spans="2:21" x14ac:dyDescent="0.25">
      <c r="C67" s="3" t="s">
        <v>12</v>
      </c>
      <c r="D67" s="18"/>
      <c r="E67" s="18"/>
      <c r="F67" s="18"/>
      <c r="G67" s="3" t="s">
        <v>13</v>
      </c>
      <c r="H67" s="3" t="s">
        <v>134</v>
      </c>
      <c r="I67" s="3" t="s">
        <v>15</v>
      </c>
      <c r="J67" s="18"/>
      <c r="K67" s="18"/>
      <c r="L67" s="18"/>
      <c r="M67" s="4" t="s">
        <v>16</v>
      </c>
      <c r="N67" s="4" t="s">
        <v>17</v>
      </c>
      <c r="O67" s="29" t="s">
        <v>17</v>
      </c>
      <c r="P67" s="4" t="s">
        <v>18</v>
      </c>
      <c r="Q67" s="4" t="s">
        <v>85</v>
      </c>
      <c r="R67" s="15"/>
      <c r="S67" s="10" t="s">
        <v>20</v>
      </c>
      <c r="T67" s="34"/>
      <c r="U67" s="13" t="s">
        <v>21</v>
      </c>
    </row>
    <row r="68" spans="2:21" ht="12.75" customHeight="1" x14ac:dyDescent="0.25">
      <c r="B68" s="14" t="s">
        <v>1</v>
      </c>
      <c r="C68" s="38">
        <v>1</v>
      </c>
      <c r="D68" s="38">
        <v>1</v>
      </c>
      <c r="E68" s="39">
        <v>40</v>
      </c>
      <c r="F68" s="39">
        <v>1</v>
      </c>
      <c r="G68" s="38">
        <v>40</v>
      </c>
      <c r="H68" s="40" t="s">
        <v>135</v>
      </c>
      <c r="I68" s="38">
        <v>16</v>
      </c>
      <c r="J68" s="26">
        <v>16</v>
      </c>
      <c r="K68" s="22"/>
      <c r="L68" s="22"/>
      <c r="M68" s="5" t="s">
        <v>86</v>
      </c>
      <c r="N68" s="6" t="s">
        <v>136</v>
      </c>
      <c r="O68" s="30" t="s">
        <v>137</v>
      </c>
      <c r="P68" s="5" t="s">
        <v>138</v>
      </c>
      <c r="Q68" s="5" t="s">
        <v>21</v>
      </c>
      <c r="R68" s="19">
        <v>1.4E-2</v>
      </c>
      <c r="S68" s="7">
        <f t="shared" ref="S68:S112" si="2">C68*E68*R68</f>
        <v>0.56000000000000005</v>
      </c>
      <c r="T68" s="32"/>
      <c r="U68" s="35" t="s">
        <v>21</v>
      </c>
    </row>
    <row r="69" spans="2:21" ht="12.75" customHeight="1" x14ac:dyDescent="0.25">
      <c r="B69" s="14" t="s">
        <v>1</v>
      </c>
      <c r="C69" s="38">
        <v>4</v>
      </c>
      <c r="D69" s="38">
        <v>4</v>
      </c>
      <c r="E69" s="39">
        <v>40</v>
      </c>
      <c r="F69" s="39">
        <v>1</v>
      </c>
      <c r="G69" s="38">
        <v>40</v>
      </c>
      <c r="H69" s="40" t="s">
        <v>135</v>
      </c>
      <c r="I69" s="38">
        <v>132</v>
      </c>
      <c r="J69" s="26">
        <v>132</v>
      </c>
      <c r="K69" s="22"/>
      <c r="L69" s="22"/>
      <c r="M69" s="5" t="s">
        <v>86</v>
      </c>
      <c r="N69" s="6" t="s">
        <v>139</v>
      </c>
      <c r="O69" s="30" t="s">
        <v>140</v>
      </c>
      <c r="P69" s="5" t="s">
        <v>141</v>
      </c>
      <c r="Q69" s="5" t="s">
        <v>21</v>
      </c>
      <c r="R69" s="19">
        <v>5.6000000000000001E-2</v>
      </c>
      <c r="S69" s="7">
        <f t="shared" si="2"/>
        <v>8.9600000000000009</v>
      </c>
      <c r="T69" s="32"/>
      <c r="U69" s="35" t="s">
        <v>21</v>
      </c>
    </row>
    <row r="70" spans="2:21" ht="12.75" customHeight="1" x14ac:dyDescent="0.25">
      <c r="B70" s="14" t="s">
        <v>1</v>
      </c>
      <c r="C70" s="38">
        <v>48</v>
      </c>
      <c r="D70" s="38">
        <v>48</v>
      </c>
      <c r="E70" s="39">
        <v>1</v>
      </c>
      <c r="F70" s="39">
        <v>1</v>
      </c>
      <c r="G70" s="38">
        <v>1</v>
      </c>
      <c r="H70" s="40" t="s">
        <v>135</v>
      </c>
      <c r="I70" s="38">
        <v>48</v>
      </c>
      <c r="J70" s="26">
        <v>48</v>
      </c>
      <c r="K70" s="22"/>
      <c r="L70" s="22"/>
      <c r="M70" s="5" t="s">
        <v>86</v>
      </c>
      <c r="N70" s="6" t="s">
        <v>142</v>
      </c>
      <c r="O70" s="30" t="s">
        <v>143</v>
      </c>
      <c r="P70" s="5" t="s">
        <v>144</v>
      </c>
      <c r="Q70" s="5" t="s">
        <v>21</v>
      </c>
      <c r="R70" s="19">
        <v>0.114</v>
      </c>
      <c r="S70" s="7">
        <f t="shared" si="2"/>
        <v>5.4720000000000004</v>
      </c>
      <c r="T70" s="32"/>
      <c r="U70" s="35" t="s">
        <v>21</v>
      </c>
    </row>
    <row r="71" spans="2:21" ht="12.75" customHeight="1" x14ac:dyDescent="0.25">
      <c r="B71" s="14" t="s">
        <v>1</v>
      </c>
      <c r="C71" s="38">
        <v>2</v>
      </c>
      <c r="D71" s="38">
        <v>2</v>
      </c>
      <c r="E71" s="39">
        <v>40</v>
      </c>
      <c r="F71" s="39">
        <v>1</v>
      </c>
      <c r="G71" s="38">
        <v>40</v>
      </c>
      <c r="H71" s="40" t="s">
        <v>135</v>
      </c>
      <c r="I71" s="38">
        <v>80</v>
      </c>
      <c r="J71" s="26">
        <v>80</v>
      </c>
      <c r="K71" s="22"/>
      <c r="L71" s="22"/>
      <c r="M71" s="5" t="s">
        <v>86</v>
      </c>
      <c r="N71" s="6" t="s">
        <v>145</v>
      </c>
      <c r="O71" s="30" t="s">
        <v>146</v>
      </c>
      <c r="P71" s="5" t="s">
        <v>147</v>
      </c>
      <c r="Q71" s="5" t="s">
        <v>21</v>
      </c>
      <c r="R71" s="19">
        <v>0.114</v>
      </c>
      <c r="S71" s="7">
        <f t="shared" si="2"/>
        <v>9.120000000000001</v>
      </c>
      <c r="T71" s="32"/>
      <c r="U71" s="35" t="s">
        <v>21</v>
      </c>
    </row>
    <row r="72" spans="2:21" ht="12.75" customHeight="1" x14ac:dyDescent="0.25">
      <c r="B72" s="14" t="s">
        <v>1</v>
      </c>
      <c r="C72" s="38">
        <v>2</v>
      </c>
      <c r="D72" s="38">
        <v>2</v>
      </c>
      <c r="E72" s="39">
        <v>40</v>
      </c>
      <c r="F72" s="39">
        <v>1</v>
      </c>
      <c r="G72" s="38">
        <v>40</v>
      </c>
      <c r="H72" s="40" t="s">
        <v>135</v>
      </c>
      <c r="I72" s="38">
        <v>48</v>
      </c>
      <c r="J72" s="26">
        <v>48</v>
      </c>
      <c r="K72" s="22"/>
      <c r="L72" s="22"/>
      <c r="M72" s="5" t="s">
        <v>86</v>
      </c>
      <c r="N72" s="6" t="s">
        <v>148</v>
      </c>
      <c r="O72" s="30" t="s">
        <v>149</v>
      </c>
      <c r="P72" s="5" t="s">
        <v>150</v>
      </c>
      <c r="Q72" s="5" t="s">
        <v>21</v>
      </c>
      <c r="R72" s="19">
        <v>0.14599999999999999</v>
      </c>
      <c r="S72" s="7">
        <f t="shared" si="2"/>
        <v>11.68</v>
      </c>
      <c r="T72" s="32"/>
      <c r="U72" s="35" t="s">
        <v>21</v>
      </c>
    </row>
    <row r="73" spans="2:21" ht="12.75" customHeight="1" x14ac:dyDescent="0.25">
      <c r="B73" s="14" t="s">
        <v>1</v>
      </c>
      <c r="C73" s="38">
        <v>2</v>
      </c>
      <c r="D73" s="38">
        <v>2</v>
      </c>
      <c r="E73" s="39">
        <v>50</v>
      </c>
      <c r="F73" s="39">
        <v>1</v>
      </c>
      <c r="G73" s="38">
        <v>50</v>
      </c>
      <c r="H73" s="40" t="s">
        <v>135</v>
      </c>
      <c r="I73" s="38">
        <v>96</v>
      </c>
      <c r="J73" s="26">
        <v>96</v>
      </c>
      <c r="K73" s="22"/>
      <c r="L73" s="22"/>
      <c r="M73" s="5" t="s">
        <v>86</v>
      </c>
      <c r="N73" s="6" t="s">
        <v>151</v>
      </c>
      <c r="O73" s="30" t="s">
        <v>152</v>
      </c>
      <c r="P73" s="5" t="s">
        <v>153</v>
      </c>
      <c r="Q73" s="5" t="s">
        <v>21</v>
      </c>
      <c r="R73" s="19">
        <v>4.2000000000000003E-2</v>
      </c>
      <c r="S73" s="7">
        <f t="shared" si="2"/>
        <v>4.2</v>
      </c>
      <c r="T73" s="32"/>
      <c r="U73" s="35" t="s">
        <v>21</v>
      </c>
    </row>
    <row r="74" spans="2:21" ht="12.75" customHeight="1" x14ac:dyDescent="0.25">
      <c r="B74" s="14" t="s">
        <v>1</v>
      </c>
      <c r="C74" s="38">
        <v>2</v>
      </c>
      <c r="D74" s="38">
        <v>2</v>
      </c>
      <c r="E74" s="39">
        <v>50</v>
      </c>
      <c r="F74" s="39">
        <v>1</v>
      </c>
      <c r="G74" s="38">
        <v>50</v>
      </c>
      <c r="H74" s="40" t="s">
        <v>135</v>
      </c>
      <c r="I74" s="38">
        <v>96</v>
      </c>
      <c r="J74" s="26">
        <v>96</v>
      </c>
      <c r="K74" s="22"/>
      <c r="L74" s="22"/>
      <c r="M74" s="5" t="s">
        <v>86</v>
      </c>
      <c r="N74" s="6" t="s">
        <v>154</v>
      </c>
      <c r="O74" s="30" t="s">
        <v>155</v>
      </c>
      <c r="P74" s="5" t="s">
        <v>156</v>
      </c>
      <c r="Q74" s="5" t="s">
        <v>21</v>
      </c>
      <c r="R74" s="19">
        <v>3.9E-2</v>
      </c>
      <c r="S74" s="7">
        <f t="shared" si="2"/>
        <v>3.9</v>
      </c>
      <c r="T74" s="32"/>
      <c r="U74" s="35" t="s">
        <v>21</v>
      </c>
    </row>
    <row r="75" spans="2:21" ht="12.75" customHeight="1" x14ac:dyDescent="0.25">
      <c r="B75" s="14" t="s">
        <v>1</v>
      </c>
      <c r="C75" s="38">
        <v>1</v>
      </c>
      <c r="D75" s="38">
        <v>1</v>
      </c>
      <c r="E75" s="39">
        <v>60</v>
      </c>
      <c r="F75" s="39">
        <v>1</v>
      </c>
      <c r="G75" s="38">
        <v>60</v>
      </c>
      <c r="H75" s="40" t="s">
        <v>135</v>
      </c>
      <c r="I75" s="38">
        <v>8</v>
      </c>
      <c r="J75" s="26">
        <v>8</v>
      </c>
      <c r="K75" s="22"/>
      <c r="L75" s="22"/>
      <c r="M75" s="5" t="s">
        <v>86</v>
      </c>
      <c r="N75" s="6" t="s">
        <v>157</v>
      </c>
      <c r="O75" s="30" t="s">
        <v>158</v>
      </c>
      <c r="P75" s="5" t="s">
        <v>159</v>
      </c>
      <c r="Q75" s="5" t="s">
        <v>21</v>
      </c>
      <c r="R75" s="19">
        <v>3.6999999999999998E-2</v>
      </c>
      <c r="S75" s="7">
        <f t="shared" si="2"/>
        <v>2.2199999999999998</v>
      </c>
      <c r="T75" s="32"/>
      <c r="U75" s="35" t="s">
        <v>21</v>
      </c>
    </row>
    <row r="76" spans="2:21" ht="12.75" customHeight="1" x14ac:dyDescent="0.25">
      <c r="B76" s="14" t="s">
        <v>1</v>
      </c>
      <c r="C76" s="38">
        <v>1</v>
      </c>
      <c r="D76" s="38">
        <v>1</v>
      </c>
      <c r="E76" s="39">
        <v>100</v>
      </c>
      <c r="F76" s="39">
        <v>1</v>
      </c>
      <c r="G76" s="38">
        <v>100</v>
      </c>
      <c r="H76" s="40" t="s">
        <v>135</v>
      </c>
      <c r="I76" s="38">
        <v>8</v>
      </c>
      <c r="J76" s="26">
        <v>8</v>
      </c>
      <c r="K76" s="22"/>
      <c r="L76" s="22"/>
      <c r="M76" s="5" t="s">
        <v>86</v>
      </c>
      <c r="N76" s="6" t="s">
        <v>160</v>
      </c>
      <c r="O76" s="30" t="s">
        <v>161</v>
      </c>
      <c r="P76" s="5" t="s">
        <v>162</v>
      </c>
      <c r="Q76" s="5" t="s">
        <v>21</v>
      </c>
      <c r="R76" s="19">
        <v>1.6E-2</v>
      </c>
      <c r="S76" s="7">
        <f t="shared" si="2"/>
        <v>1.6</v>
      </c>
      <c r="T76" s="32"/>
      <c r="U76" s="35" t="s">
        <v>21</v>
      </c>
    </row>
    <row r="77" spans="2:21" ht="12.75" customHeight="1" x14ac:dyDescent="0.25">
      <c r="B77" s="14" t="s">
        <v>1</v>
      </c>
      <c r="C77" s="38">
        <v>1</v>
      </c>
      <c r="D77" s="38">
        <v>1</v>
      </c>
      <c r="E77" s="39">
        <v>250</v>
      </c>
      <c r="F77" s="39">
        <v>1</v>
      </c>
      <c r="G77" s="38">
        <v>250</v>
      </c>
      <c r="H77" s="40" t="s">
        <v>135</v>
      </c>
      <c r="I77" s="38">
        <v>48</v>
      </c>
      <c r="J77" s="26">
        <v>48</v>
      </c>
      <c r="K77" s="22"/>
      <c r="L77" s="22"/>
      <c r="M77" s="5" t="s">
        <v>86</v>
      </c>
      <c r="N77" s="6" t="s">
        <v>163</v>
      </c>
      <c r="O77" s="30" t="s">
        <v>164</v>
      </c>
      <c r="P77" s="5" t="s">
        <v>165</v>
      </c>
      <c r="Q77" s="5" t="s">
        <v>90</v>
      </c>
      <c r="R77" s="19">
        <v>3.0000000000000001E-3</v>
      </c>
      <c r="S77" s="7">
        <f t="shared" si="2"/>
        <v>0.75</v>
      </c>
      <c r="T77" s="32"/>
      <c r="U77" s="35" t="s">
        <v>21</v>
      </c>
    </row>
    <row r="78" spans="2:21" ht="12.75" customHeight="1" x14ac:dyDescent="0.25">
      <c r="B78" s="14" t="s">
        <v>1</v>
      </c>
      <c r="C78" s="38">
        <v>1</v>
      </c>
      <c r="D78" s="38">
        <v>1</v>
      </c>
      <c r="E78" s="39">
        <v>100</v>
      </c>
      <c r="F78" s="39">
        <v>1</v>
      </c>
      <c r="G78" s="38">
        <v>100</v>
      </c>
      <c r="H78" s="40" t="s">
        <v>135</v>
      </c>
      <c r="I78" s="38">
        <v>32</v>
      </c>
      <c r="J78" s="26">
        <v>32</v>
      </c>
      <c r="K78" s="22"/>
      <c r="L78" s="22"/>
      <c r="M78" s="5" t="s">
        <v>86</v>
      </c>
      <c r="N78" s="6" t="s">
        <v>166</v>
      </c>
      <c r="O78" s="30" t="s">
        <v>167</v>
      </c>
      <c r="P78" s="5" t="s">
        <v>168</v>
      </c>
      <c r="Q78" s="5" t="s">
        <v>90</v>
      </c>
      <c r="R78" s="19">
        <v>8.0000000000000002E-3</v>
      </c>
      <c r="S78" s="7">
        <f t="shared" si="2"/>
        <v>0.8</v>
      </c>
      <c r="T78" s="32"/>
      <c r="U78" s="35" t="s">
        <v>21</v>
      </c>
    </row>
    <row r="79" spans="2:21" ht="12.75" customHeight="1" x14ac:dyDescent="0.25">
      <c r="B79" s="14" t="s">
        <v>1</v>
      </c>
      <c r="C79" s="38">
        <v>1</v>
      </c>
      <c r="D79" s="38">
        <v>1</v>
      </c>
      <c r="E79" s="39">
        <v>100</v>
      </c>
      <c r="F79" s="39">
        <v>1</v>
      </c>
      <c r="G79" s="38">
        <v>100</v>
      </c>
      <c r="H79" s="40" t="s">
        <v>135</v>
      </c>
      <c r="I79" s="38">
        <v>16</v>
      </c>
      <c r="J79" s="26">
        <v>16</v>
      </c>
      <c r="K79" s="22"/>
      <c r="L79" s="22"/>
      <c r="M79" s="5" t="s">
        <v>86</v>
      </c>
      <c r="N79" s="6" t="s">
        <v>169</v>
      </c>
      <c r="O79" s="30" t="s">
        <v>170</v>
      </c>
      <c r="P79" s="5" t="s">
        <v>171</v>
      </c>
      <c r="Q79" s="5" t="s">
        <v>90</v>
      </c>
      <c r="R79" s="19">
        <v>4.0000000000000001E-3</v>
      </c>
      <c r="S79" s="7">
        <f t="shared" si="2"/>
        <v>0.4</v>
      </c>
      <c r="T79" s="32"/>
      <c r="U79" s="35" t="s">
        <v>21</v>
      </c>
    </row>
    <row r="80" spans="2:21" ht="12.75" customHeight="1" x14ac:dyDescent="0.25">
      <c r="B80" s="14" t="s">
        <v>1</v>
      </c>
      <c r="C80" s="38">
        <v>1</v>
      </c>
      <c r="D80" s="38">
        <v>1</v>
      </c>
      <c r="E80" s="39">
        <v>500</v>
      </c>
      <c r="F80" s="39">
        <v>1</v>
      </c>
      <c r="G80" s="38">
        <v>500</v>
      </c>
      <c r="H80" s="40" t="s">
        <v>135</v>
      </c>
      <c r="I80" s="38">
        <v>224</v>
      </c>
      <c r="J80" s="26">
        <v>224</v>
      </c>
      <c r="K80" s="22"/>
      <c r="L80" s="22"/>
      <c r="M80" s="5" t="s">
        <v>86</v>
      </c>
      <c r="N80" s="6" t="s">
        <v>172</v>
      </c>
      <c r="O80" s="30" t="s">
        <v>173</v>
      </c>
      <c r="P80" s="5" t="s">
        <v>174</v>
      </c>
      <c r="Q80" s="5" t="s">
        <v>27</v>
      </c>
      <c r="R80" s="19">
        <v>2E-3</v>
      </c>
      <c r="S80" s="7">
        <f t="shared" si="2"/>
        <v>1</v>
      </c>
      <c r="T80" s="32"/>
      <c r="U80" s="35" t="s">
        <v>21</v>
      </c>
    </row>
    <row r="81" spans="2:21" ht="12.75" customHeight="1" x14ac:dyDescent="0.25">
      <c r="B81" s="14" t="s">
        <v>1</v>
      </c>
      <c r="C81" s="38">
        <v>1</v>
      </c>
      <c r="D81" s="38">
        <v>1</v>
      </c>
      <c r="E81" s="39">
        <v>100</v>
      </c>
      <c r="F81" s="39">
        <v>1</v>
      </c>
      <c r="G81" s="38">
        <v>100</v>
      </c>
      <c r="H81" s="40" t="s">
        <v>135</v>
      </c>
      <c r="I81" s="38">
        <v>80</v>
      </c>
      <c r="J81" s="26">
        <v>80</v>
      </c>
      <c r="K81" s="22"/>
      <c r="L81" s="22"/>
      <c r="M81" s="5" t="s">
        <v>86</v>
      </c>
      <c r="N81" s="6" t="s">
        <v>175</v>
      </c>
      <c r="O81" s="30" t="s">
        <v>176</v>
      </c>
      <c r="P81" s="5" t="s">
        <v>177</v>
      </c>
      <c r="Q81" s="5" t="s">
        <v>90</v>
      </c>
      <c r="R81" s="19">
        <v>4.0000000000000001E-3</v>
      </c>
      <c r="S81" s="7">
        <f t="shared" si="2"/>
        <v>0.4</v>
      </c>
      <c r="T81" s="32"/>
      <c r="U81" s="35" t="s">
        <v>21</v>
      </c>
    </row>
    <row r="82" spans="2:21" ht="12.75" customHeight="1" x14ac:dyDescent="0.25">
      <c r="B82" s="14" t="s">
        <v>1</v>
      </c>
      <c r="C82" s="38">
        <v>2</v>
      </c>
      <c r="D82" s="38">
        <v>2</v>
      </c>
      <c r="E82" s="39">
        <v>40</v>
      </c>
      <c r="F82" s="39">
        <v>1</v>
      </c>
      <c r="G82" s="38">
        <v>40</v>
      </c>
      <c r="H82" s="40" t="s">
        <v>135</v>
      </c>
      <c r="I82" s="38">
        <v>60</v>
      </c>
      <c r="J82" s="26">
        <v>60</v>
      </c>
      <c r="K82" s="22"/>
      <c r="L82" s="22"/>
      <c r="M82" s="5" t="s">
        <v>86</v>
      </c>
      <c r="N82" s="6" t="s">
        <v>178</v>
      </c>
      <c r="O82" s="30" t="s">
        <v>179</v>
      </c>
      <c r="P82" s="5" t="s">
        <v>180</v>
      </c>
      <c r="Q82" s="5" t="s">
        <v>90</v>
      </c>
      <c r="R82" s="19">
        <v>6.0000000000000001E-3</v>
      </c>
      <c r="S82" s="7">
        <f t="shared" si="2"/>
        <v>0.48</v>
      </c>
      <c r="T82" s="32"/>
      <c r="U82" s="35" t="s">
        <v>21</v>
      </c>
    </row>
    <row r="83" spans="2:21" ht="12.75" customHeight="1" x14ac:dyDescent="0.25">
      <c r="B83" s="14" t="s">
        <v>1</v>
      </c>
      <c r="C83" s="38">
        <v>2</v>
      </c>
      <c r="D83" s="38">
        <v>2</v>
      </c>
      <c r="E83" s="39">
        <v>40</v>
      </c>
      <c r="F83" s="39">
        <v>1</v>
      </c>
      <c r="G83" s="38">
        <v>40</v>
      </c>
      <c r="H83" s="40" t="s">
        <v>135</v>
      </c>
      <c r="I83" s="38">
        <v>60</v>
      </c>
      <c r="J83" s="26">
        <v>60</v>
      </c>
      <c r="K83" s="22"/>
      <c r="L83" s="22"/>
      <c r="M83" s="5" t="s">
        <v>86</v>
      </c>
      <c r="N83" s="6" t="s">
        <v>181</v>
      </c>
      <c r="O83" s="30" t="s">
        <v>182</v>
      </c>
      <c r="P83" s="5" t="s">
        <v>183</v>
      </c>
      <c r="Q83" s="5" t="s">
        <v>90</v>
      </c>
      <c r="R83" s="19">
        <v>6.0000000000000001E-3</v>
      </c>
      <c r="S83" s="7">
        <f t="shared" si="2"/>
        <v>0.48</v>
      </c>
      <c r="T83" s="32"/>
      <c r="U83" s="35" t="s">
        <v>21</v>
      </c>
    </row>
    <row r="84" spans="2:21" ht="12.75" customHeight="1" x14ac:dyDescent="0.25">
      <c r="B84" s="14" t="s">
        <v>1</v>
      </c>
      <c r="C84" s="38">
        <v>2</v>
      </c>
      <c r="D84" s="38">
        <v>2</v>
      </c>
      <c r="E84" s="39">
        <v>40</v>
      </c>
      <c r="F84" s="39">
        <v>1</v>
      </c>
      <c r="G84" s="38">
        <v>40</v>
      </c>
      <c r="H84" s="40" t="s">
        <v>135</v>
      </c>
      <c r="I84" s="38">
        <v>48</v>
      </c>
      <c r="J84" s="26">
        <v>48</v>
      </c>
      <c r="K84" s="22"/>
      <c r="L84" s="22"/>
      <c r="M84" s="5" t="s">
        <v>86</v>
      </c>
      <c r="N84" s="6" t="s">
        <v>184</v>
      </c>
      <c r="O84" s="30" t="s">
        <v>185</v>
      </c>
      <c r="P84" s="5" t="s">
        <v>186</v>
      </c>
      <c r="Q84" s="5" t="s">
        <v>90</v>
      </c>
      <c r="R84" s="19">
        <v>6.0000000000000001E-3</v>
      </c>
      <c r="S84" s="7">
        <f t="shared" si="2"/>
        <v>0.48</v>
      </c>
      <c r="T84" s="32"/>
      <c r="U84" s="35" t="s">
        <v>21</v>
      </c>
    </row>
    <row r="85" spans="2:21" ht="12.75" customHeight="1" x14ac:dyDescent="0.25">
      <c r="B85" s="14" t="s">
        <v>1</v>
      </c>
      <c r="C85" s="38">
        <v>1</v>
      </c>
      <c r="D85" s="38">
        <v>1</v>
      </c>
      <c r="E85" s="39">
        <v>100</v>
      </c>
      <c r="F85" s="39">
        <v>1</v>
      </c>
      <c r="G85" s="38">
        <v>100</v>
      </c>
      <c r="H85" s="40" t="s">
        <v>135</v>
      </c>
      <c r="I85" s="38">
        <v>60</v>
      </c>
      <c r="J85" s="26">
        <v>60</v>
      </c>
      <c r="K85" s="22"/>
      <c r="L85" s="22"/>
      <c r="M85" s="5" t="s">
        <v>86</v>
      </c>
      <c r="N85" s="6" t="s">
        <v>187</v>
      </c>
      <c r="O85" s="30" t="s">
        <v>188</v>
      </c>
      <c r="P85" s="5" t="s">
        <v>189</v>
      </c>
      <c r="Q85" s="5" t="s">
        <v>190</v>
      </c>
      <c r="R85" s="19">
        <v>3.0000000000000001E-3</v>
      </c>
      <c r="S85" s="7">
        <f t="shared" si="2"/>
        <v>0.3</v>
      </c>
      <c r="T85" s="32"/>
      <c r="U85" s="35" t="s">
        <v>21</v>
      </c>
    </row>
    <row r="86" spans="2:21" ht="12.75" customHeight="1" x14ac:dyDescent="0.25">
      <c r="B86" s="14" t="s">
        <v>1</v>
      </c>
      <c r="C86" s="38">
        <v>2</v>
      </c>
      <c r="D86" s="38">
        <v>2</v>
      </c>
      <c r="E86" s="39">
        <v>100</v>
      </c>
      <c r="F86" s="39">
        <v>1</v>
      </c>
      <c r="G86" s="38">
        <v>100</v>
      </c>
      <c r="H86" s="40" t="s">
        <v>135</v>
      </c>
      <c r="I86" s="38">
        <v>158</v>
      </c>
      <c r="J86" s="26">
        <v>158</v>
      </c>
      <c r="K86" s="22"/>
      <c r="L86" s="22"/>
      <c r="M86" s="5" t="s">
        <v>86</v>
      </c>
      <c r="N86" s="6" t="s">
        <v>191</v>
      </c>
      <c r="O86" s="30" t="s">
        <v>192</v>
      </c>
      <c r="P86" s="5" t="s">
        <v>193</v>
      </c>
      <c r="Q86" s="5" t="s">
        <v>194</v>
      </c>
      <c r="R86" s="19">
        <v>5.0000000000000001E-3</v>
      </c>
      <c r="S86" s="7">
        <f t="shared" si="2"/>
        <v>1</v>
      </c>
      <c r="T86" s="32"/>
      <c r="U86" s="35" t="s">
        <v>21</v>
      </c>
    </row>
    <row r="87" spans="2:21" ht="12.75" customHeight="1" x14ac:dyDescent="0.25">
      <c r="B87" s="14" t="s">
        <v>1</v>
      </c>
      <c r="C87" s="38">
        <v>5</v>
      </c>
      <c r="D87" s="38">
        <v>5</v>
      </c>
      <c r="E87" s="39">
        <v>100</v>
      </c>
      <c r="F87" s="39">
        <v>1</v>
      </c>
      <c r="G87" s="38">
        <v>100</v>
      </c>
      <c r="H87" s="40" t="s">
        <v>135</v>
      </c>
      <c r="I87" s="38">
        <v>422</v>
      </c>
      <c r="J87" s="26">
        <v>422</v>
      </c>
      <c r="K87" s="22"/>
      <c r="L87" s="22"/>
      <c r="M87" s="5" t="s">
        <v>86</v>
      </c>
      <c r="N87" s="6" t="s">
        <v>195</v>
      </c>
      <c r="O87" s="30" t="s">
        <v>196</v>
      </c>
      <c r="P87" s="5" t="s">
        <v>197</v>
      </c>
      <c r="Q87" s="5" t="s">
        <v>90</v>
      </c>
      <c r="R87" s="19">
        <v>6.0000000000000001E-3</v>
      </c>
      <c r="S87" s="7">
        <f t="shared" si="2"/>
        <v>3</v>
      </c>
      <c r="T87" s="32"/>
      <c r="U87" s="35" t="s">
        <v>21</v>
      </c>
    </row>
    <row r="88" spans="2:21" ht="12.75" customHeight="1" x14ac:dyDescent="0.25">
      <c r="B88" s="14" t="s">
        <v>1</v>
      </c>
      <c r="C88" s="38">
        <v>1</v>
      </c>
      <c r="D88" s="38">
        <v>1</v>
      </c>
      <c r="E88" s="39">
        <v>500</v>
      </c>
      <c r="F88" s="39">
        <v>1</v>
      </c>
      <c r="G88" s="38">
        <v>500</v>
      </c>
      <c r="H88" s="40" t="s">
        <v>135</v>
      </c>
      <c r="I88" s="38">
        <v>96</v>
      </c>
      <c r="J88" s="26">
        <v>96</v>
      </c>
      <c r="K88" s="22"/>
      <c r="L88" s="22"/>
      <c r="M88" s="5" t="s">
        <v>86</v>
      </c>
      <c r="N88" s="6" t="s">
        <v>198</v>
      </c>
      <c r="O88" s="30" t="s">
        <v>199</v>
      </c>
      <c r="P88" s="5" t="s">
        <v>200</v>
      </c>
      <c r="Q88" s="5" t="s">
        <v>90</v>
      </c>
      <c r="R88" s="19">
        <v>0</v>
      </c>
      <c r="S88" s="7">
        <f t="shared" si="2"/>
        <v>0</v>
      </c>
      <c r="T88" s="32"/>
      <c r="U88" s="35" t="s">
        <v>21</v>
      </c>
    </row>
    <row r="89" spans="2:21" ht="12.75" customHeight="1" x14ac:dyDescent="0.25">
      <c r="B89" s="14" t="s">
        <v>1</v>
      </c>
      <c r="C89" s="38">
        <v>2</v>
      </c>
      <c r="D89" s="38">
        <v>2</v>
      </c>
      <c r="E89" s="39">
        <v>100</v>
      </c>
      <c r="F89" s="39">
        <v>1</v>
      </c>
      <c r="G89" s="38">
        <v>100</v>
      </c>
      <c r="H89" s="40" t="s">
        <v>135</v>
      </c>
      <c r="I89" s="38">
        <v>124</v>
      </c>
      <c r="J89" s="26">
        <v>124</v>
      </c>
      <c r="K89" s="22"/>
      <c r="L89" s="22"/>
      <c r="M89" s="5" t="s">
        <v>86</v>
      </c>
      <c r="N89" s="6" t="s">
        <v>201</v>
      </c>
      <c r="O89" s="30" t="s">
        <v>202</v>
      </c>
      <c r="P89" s="5" t="s">
        <v>203</v>
      </c>
      <c r="Q89" s="5" t="s">
        <v>90</v>
      </c>
      <c r="R89" s="19">
        <v>2E-3</v>
      </c>
      <c r="S89" s="7">
        <f t="shared" si="2"/>
        <v>0.4</v>
      </c>
      <c r="T89" s="32"/>
      <c r="U89" s="35" t="s">
        <v>21</v>
      </c>
    </row>
    <row r="90" spans="2:21" ht="12.75" customHeight="1" x14ac:dyDescent="0.25">
      <c r="B90" s="14" t="s">
        <v>1</v>
      </c>
      <c r="C90" s="38">
        <v>3</v>
      </c>
      <c r="D90" s="38">
        <v>3</v>
      </c>
      <c r="E90" s="39">
        <v>10</v>
      </c>
      <c r="F90" s="39">
        <v>1</v>
      </c>
      <c r="G90" s="38">
        <v>10</v>
      </c>
      <c r="H90" s="40" t="s">
        <v>135</v>
      </c>
      <c r="I90" s="38">
        <v>24</v>
      </c>
      <c r="J90" s="26">
        <v>24</v>
      </c>
      <c r="K90" s="22"/>
      <c r="L90" s="22"/>
      <c r="M90" s="5" t="s">
        <v>94</v>
      </c>
      <c r="N90" s="6" t="s">
        <v>204</v>
      </c>
      <c r="O90" s="30" t="s">
        <v>205</v>
      </c>
      <c r="P90" s="5" t="s">
        <v>206</v>
      </c>
      <c r="Q90" s="5" t="s">
        <v>90</v>
      </c>
      <c r="R90" s="19">
        <v>0.02</v>
      </c>
      <c r="S90" s="7">
        <f t="shared" si="2"/>
        <v>0.6</v>
      </c>
      <c r="T90" s="32"/>
      <c r="U90" s="35" t="s">
        <v>21</v>
      </c>
    </row>
    <row r="91" spans="2:21" ht="12.75" customHeight="1" x14ac:dyDescent="0.25">
      <c r="B91" s="14" t="s">
        <v>1</v>
      </c>
      <c r="C91" s="38">
        <v>28</v>
      </c>
      <c r="D91" s="38">
        <v>28</v>
      </c>
      <c r="E91" s="39">
        <v>1</v>
      </c>
      <c r="F91" s="39">
        <v>1</v>
      </c>
      <c r="G91" s="38">
        <v>1</v>
      </c>
      <c r="H91" s="40" t="s">
        <v>135</v>
      </c>
      <c r="I91" s="38">
        <v>28</v>
      </c>
      <c r="J91" s="26">
        <v>28</v>
      </c>
      <c r="K91" s="22"/>
      <c r="L91" s="22"/>
      <c r="M91" s="5" t="s">
        <v>94</v>
      </c>
      <c r="N91" s="6" t="s">
        <v>207</v>
      </c>
      <c r="O91" s="30" t="s">
        <v>208</v>
      </c>
      <c r="P91" s="5" t="s">
        <v>209</v>
      </c>
      <c r="Q91" s="5" t="s">
        <v>90</v>
      </c>
      <c r="R91" s="19">
        <v>6.4000000000000001E-2</v>
      </c>
      <c r="S91" s="7">
        <f t="shared" si="2"/>
        <v>1.792</v>
      </c>
      <c r="T91" s="32"/>
      <c r="U91" s="35" t="s">
        <v>21</v>
      </c>
    </row>
    <row r="92" spans="2:21" ht="12.75" customHeight="1" x14ac:dyDescent="0.25">
      <c r="B92" s="14" t="s">
        <v>1</v>
      </c>
      <c r="C92" s="38">
        <v>24</v>
      </c>
      <c r="D92" s="38">
        <v>24</v>
      </c>
      <c r="E92" s="39">
        <v>1</v>
      </c>
      <c r="F92" s="39">
        <v>1</v>
      </c>
      <c r="G92" s="38">
        <v>1</v>
      </c>
      <c r="H92" s="40" t="s">
        <v>135</v>
      </c>
      <c r="I92" s="38">
        <v>24</v>
      </c>
      <c r="J92" s="26">
        <v>24</v>
      </c>
      <c r="K92" s="22"/>
      <c r="L92" s="22"/>
      <c r="M92" s="5" t="s">
        <v>94</v>
      </c>
      <c r="N92" s="6" t="s">
        <v>210</v>
      </c>
      <c r="O92" s="30" t="s">
        <v>211</v>
      </c>
      <c r="P92" s="5" t="s">
        <v>212</v>
      </c>
      <c r="Q92" s="5" t="s">
        <v>90</v>
      </c>
      <c r="R92" s="19">
        <v>1.2E-2</v>
      </c>
      <c r="S92" s="7">
        <f t="shared" si="2"/>
        <v>0.28800000000000003</v>
      </c>
      <c r="T92" s="32"/>
      <c r="U92" s="35" t="s">
        <v>21</v>
      </c>
    </row>
    <row r="93" spans="2:21" ht="12.75" customHeight="1" x14ac:dyDescent="0.25">
      <c r="B93" s="14" t="s">
        <v>1</v>
      </c>
      <c r="C93" s="38">
        <v>28</v>
      </c>
      <c r="D93" s="38">
        <v>28</v>
      </c>
      <c r="E93" s="39">
        <v>1</v>
      </c>
      <c r="F93" s="39">
        <v>1</v>
      </c>
      <c r="G93" s="38">
        <v>1</v>
      </c>
      <c r="H93" s="40" t="s">
        <v>135</v>
      </c>
      <c r="I93" s="38">
        <v>28</v>
      </c>
      <c r="J93" s="26">
        <v>28</v>
      </c>
      <c r="K93" s="22"/>
      <c r="L93" s="22"/>
      <c r="M93" s="5" t="s">
        <v>94</v>
      </c>
      <c r="N93" s="6" t="s">
        <v>213</v>
      </c>
      <c r="O93" s="30" t="s">
        <v>214</v>
      </c>
      <c r="P93" s="5" t="s">
        <v>215</v>
      </c>
      <c r="Q93" s="5" t="s">
        <v>90</v>
      </c>
      <c r="R93" s="19">
        <v>6.5000000000000002E-2</v>
      </c>
      <c r="S93" s="7">
        <f t="shared" si="2"/>
        <v>1.82</v>
      </c>
      <c r="T93" s="32"/>
      <c r="U93" s="35" t="s">
        <v>21</v>
      </c>
    </row>
    <row r="94" spans="2:21" ht="12.75" customHeight="1" x14ac:dyDescent="0.25">
      <c r="B94" s="14" t="s">
        <v>1</v>
      </c>
      <c r="C94" s="38">
        <v>4</v>
      </c>
      <c r="D94" s="38">
        <v>4</v>
      </c>
      <c r="E94" s="39">
        <v>10</v>
      </c>
      <c r="F94" s="39">
        <v>1</v>
      </c>
      <c r="G94" s="38">
        <v>10</v>
      </c>
      <c r="H94" s="40" t="s">
        <v>135</v>
      </c>
      <c r="I94" s="38">
        <v>32</v>
      </c>
      <c r="J94" s="26">
        <v>32</v>
      </c>
      <c r="K94" s="22"/>
      <c r="L94" s="22"/>
      <c r="M94" s="5" t="s">
        <v>94</v>
      </c>
      <c r="N94" s="6" t="s">
        <v>216</v>
      </c>
      <c r="O94" s="30" t="s">
        <v>217</v>
      </c>
      <c r="P94" s="5" t="s">
        <v>218</v>
      </c>
      <c r="Q94" s="5" t="s">
        <v>90</v>
      </c>
      <c r="R94" s="19">
        <v>1.0999999999999999E-2</v>
      </c>
      <c r="S94" s="7">
        <f t="shared" si="2"/>
        <v>0.43999999999999995</v>
      </c>
      <c r="T94" s="32"/>
      <c r="U94" s="35" t="s">
        <v>21</v>
      </c>
    </row>
    <row r="95" spans="2:21" ht="12.75" customHeight="1" x14ac:dyDescent="0.25">
      <c r="B95" s="14" t="s">
        <v>1</v>
      </c>
      <c r="C95" s="38">
        <v>6</v>
      </c>
      <c r="D95" s="38">
        <v>6</v>
      </c>
      <c r="E95" s="39">
        <v>4</v>
      </c>
      <c r="F95" s="39">
        <v>1</v>
      </c>
      <c r="G95" s="38">
        <v>4</v>
      </c>
      <c r="H95" s="40" t="s">
        <v>135</v>
      </c>
      <c r="I95" s="38">
        <v>24</v>
      </c>
      <c r="J95" s="26">
        <v>24</v>
      </c>
      <c r="K95" s="22"/>
      <c r="L95" s="22"/>
      <c r="M95" s="5" t="s">
        <v>94</v>
      </c>
      <c r="N95" s="6" t="s">
        <v>219</v>
      </c>
      <c r="O95" s="30" t="s">
        <v>220</v>
      </c>
      <c r="P95" s="5" t="s">
        <v>221</v>
      </c>
      <c r="Q95" s="5" t="s">
        <v>90</v>
      </c>
      <c r="R95" s="19">
        <v>8.0000000000000002E-3</v>
      </c>
      <c r="S95" s="7">
        <f t="shared" si="2"/>
        <v>0.192</v>
      </c>
      <c r="T95" s="32"/>
      <c r="U95" s="35" t="s">
        <v>21</v>
      </c>
    </row>
    <row r="96" spans="2:21" ht="12.75" customHeight="1" x14ac:dyDescent="0.25">
      <c r="B96" s="14" t="s">
        <v>1</v>
      </c>
      <c r="C96" s="38">
        <v>1</v>
      </c>
      <c r="D96" s="38">
        <v>1</v>
      </c>
      <c r="E96" s="39">
        <v>100</v>
      </c>
      <c r="F96" s="39">
        <v>1</v>
      </c>
      <c r="G96" s="38">
        <v>100</v>
      </c>
      <c r="H96" s="40" t="s">
        <v>135</v>
      </c>
      <c r="I96" s="38">
        <v>16</v>
      </c>
      <c r="J96" s="26">
        <v>16</v>
      </c>
      <c r="K96" s="22"/>
      <c r="L96" s="22"/>
      <c r="M96" s="5" t="s">
        <v>86</v>
      </c>
      <c r="N96" s="6" t="s">
        <v>222</v>
      </c>
      <c r="O96" s="30" t="s">
        <v>223</v>
      </c>
      <c r="P96" s="5" t="s">
        <v>224</v>
      </c>
      <c r="Q96" s="5" t="s">
        <v>21</v>
      </c>
      <c r="R96" s="19">
        <v>8.9999999999999993E-3</v>
      </c>
      <c r="S96" s="7">
        <f t="shared" si="2"/>
        <v>0.89999999999999991</v>
      </c>
      <c r="T96" s="32"/>
      <c r="U96" s="35" t="s">
        <v>21</v>
      </c>
    </row>
    <row r="97" spans="2:21" ht="12.75" customHeight="1" x14ac:dyDescent="0.25">
      <c r="B97" s="14" t="s">
        <v>1</v>
      </c>
      <c r="C97" s="38">
        <v>1</v>
      </c>
      <c r="D97" s="38">
        <v>1</v>
      </c>
      <c r="E97" s="39">
        <v>200</v>
      </c>
      <c r="F97" s="39">
        <v>1</v>
      </c>
      <c r="G97" s="38">
        <v>200</v>
      </c>
      <c r="H97" s="40" t="s">
        <v>135</v>
      </c>
      <c r="I97" s="38">
        <v>32</v>
      </c>
      <c r="J97" s="26">
        <v>32</v>
      </c>
      <c r="K97" s="22"/>
      <c r="L97" s="22"/>
      <c r="M97" s="5" t="s">
        <v>86</v>
      </c>
      <c r="N97" s="6" t="s">
        <v>225</v>
      </c>
      <c r="O97" s="30" t="s">
        <v>226</v>
      </c>
      <c r="P97" s="5" t="s">
        <v>227</v>
      </c>
      <c r="Q97" s="5" t="s">
        <v>21</v>
      </c>
      <c r="R97" s="19">
        <v>1.6E-2</v>
      </c>
      <c r="S97" s="7">
        <f t="shared" si="2"/>
        <v>3.2</v>
      </c>
      <c r="T97" s="32"/>
      <c r="U97" s="35" t="s">
        <v>21</v>
      </c>
    </row>
    <row r="98" spans="2:21" ht="12.75" customHeight="1" x14ac:dyDescent="0.25">
      <c r="B98" s="14" t="s">
        <v>1</v>
      </c>
      <c r="C98" s="38">
        <v>1</v>
      </c>
      <c r="D98" s="38">
        <v>1</v>
      </c>
      <c r="E98" s="39">
        <v>100</v>
      </c>
      <c r="F98" s="39">
        <v>1</v>
      </c>
      <c r="G98" s="38">
        <v>100</v>
      </c>
      <c r="H98" s="40" t="s">
        <v>135</v>
      </c>
      <c r="I98" s="38">
        <v>32</v>
      </c>
      <c r="J98" s="26">
        <v>32</v>
      </c>
      <c r="K98" s="22"/>
      <c r="L98" s="22"/>
      <c r="M98" s="5" t="s">
        <v>86</v>
      </c>
      <c r="N98" s="6" t="s">
        <v>228</v>
      </c>
      <c r="O98" s="30" t="s">
        <v>229</v>
      </c>
      <c r="P98" s="5" t="s">
        <v>230</v>
      </c>
      <c r="Q98" s="5" t="s">
        <v>21</v>
      </c>
      <c r="R98" s="19">
        <v>1E-3</v>
      </c>
      <c r="S98" s="7">
        <f t="shared" si="2"/>
        <v>0.1</v>
      </c>
      <c r="T98" s="32"/>
      <c r="U98" s="35" t="s">
        <v>21</v>
      </c>
    </row>
    <row r="99" spans="2:21" ht="12.75" customHeight="1" x14ac:dyDescent="0.25">
      <c r="B99" s="14" t="s">
        <v>1</v>
      </c>
      <c r="C99" s="38">
        <v>3</v>
      </c>
      <c r="D99" s="38">
        <v>3</v>
      </c>
      <c r="E99" s="39">
        <v>10</v>
      </c>
      <c r="F99" s="39">
        <v>1</v>
      </c>
      <c r="G99" s="38">
        <v>10</v>
      </c>
      <c r="H99" s="40" t="s">
        <v>135</v>
      </c>
      <c r="I99" s="38">
        <v>24</v>
      </c>
      <c r="J99" s="26">
        <v>24</v>
      </c>
      <c r="K99" s="22"/>
      <c r="L99" s="22"/>
      <c r="M99" s="5" t="s">
        <v>86</v>
      </c>
      <c r="N99" s="6" t="s">
        <v>231</v>
      </c>
      <c r="O99" s="30" t="s">
        <v>232</v>
      </c>
      <c r="P99" s="5" t="s">
        <v>233</v>
      </c>
      <c r="Q99" s="5" t="s">
        <v>90</v>
      </c>
      <c r="R99" s="19">
        <v>6.0000000000000001E-3</v>
      </c>
      <c r="S99" s="7">
        <f t="shared" si="2"/>
        <v>0.18</v>
      </c>
      <c r="T99" s="32"/>
      <c r="U99" s="35" t="s">
        <v>21</v>
      </c>
    </row>
    <row r="100" spans="2:21" ht="12.75" customHeight="1" x14ac:dyDescent="0.25">
      <c r="B100" s="14" t="s">
        <v>1</v>
      </c>
      <c r="C100" s="38">
        <v>2</v>
      </c>
      <c r="D100" s="38">
        <v>2</v>
      </c>
      <c r="E100" s="39">
        <v>10</v>
      </c>
      <c r="F100" s="39">
        <v>1</v>
      </c>
      <c r="G100" s="38">
        <v>10</v>
      </c>
      <c r="H100" s="40" t="s">
        <v>135</v>
      </c>
      <c r="I100" s="38">
        <v>16</v>
      </c>
      <c r="J100" s="26">
        <v>16</v>
      </c>
      <c r="K100" s="22"/>
      <c r="L100" s="22"/>
      <c r="M100" s="5" t="s">
        <v>94</v>
      </c>
      <c r="N100" s="6" t="s">
        <v>234</v>
      </c>
      <c r="O100" s="30" t="s">
        <v>235</v>
      </c>
      <c r="P100" s="5" t="s">
        <v>236</v>
      </c>
      <c r="Q100" s="5" t="s">
        <v>21</v>
      </c>
      <c r="R100" s="19">
        <v>1.4999999999999999E-2</v>
      </c>
      <c r="S100" s="7">
        <f t="shared" si="2"/>
        <v>0.3</v>
      </c>
      <c r="T100" s="32"/>
      <c r="U100" s="35" t="s">
        <v>21</v>
      </c>
    </row>
    <row r="101" spans="2:21" ht="12.75" customHeight="1" x14ac:dyDescent="0.25">
      <c r="B101" s="14" t="s">
        <v>1</v>
      </c>
      <c r="C101" s="38">
        <v>15</v>
      </c>
      <c r="D101" s="38">
        <v>15</v>
      </c>
      <c r="E101" s="39">
        <v>10</v>
      </c>
      <c r="F101" s="39">
        <v>1</v>
      </c>
      <c r="G101" s="38">
        <v>10</v>
      </c>
      <c r="H101" s="40" t="s">
        <v>135</v>
      </c>
      <c r="I101" s="38">
        <v>142</v>
      </c>
      <c r="J101" s="26">
        <v>142</v>
      </c>
      <c r="K101" s="22"/>
      <c r="L101" s="22"/>
      <c r="M101" s="5" t="s">
        <v>86</v>
      </c>
      <c r="N101" s="6" t="s">
        <v>237</v>
      </c>
      <c r="O101" s="30" t="s">
        <v>238</v>
      </c>
      <c r="P101" s="5" t="s">
        <v>239</v>
      </c>
      <c r="Q101" s="5" t="s">
        <v>90</v>
      </c>
      <c r="R101" s="19">
        <v>2E-3</v>
      </c>
      <c r="S101" s="7">
        <f t="shared" si="2"/>
        <v>0.3</v>
      </c>
      <c r="T101" s="32"/>
      <c r="U101" s="35" t="s">
        <v>21</v>
      </c>
    </row>
    <row r="102" spans="2:21" ht="12.75" customHeight="1" x14ac:dyDescent="0.25">
      <c r="B102" s="14" t="s">
        <v>1</v>
      </c>
      <c r="C102" s="38">
        <v>4</v>
      </c>
      <c r="D102" s="38">
        <v>4</v>
      </c>
      <c r="E102" s="39">
        <v>20</v>
      </c>
      <c r="F102" s="39">
        <v>1</v>
      </c>
      <c r="G102" s="38">
        <v>20</v>
      </c>
      <c r="H102" s="40" t="s">
        <v>240</v>
      </c>
      <c r="I102" s="38">
        <v>188</v>
      </c>
      <c r="J102" s="26">
        <v>188.22000122</v>
      </c>
      <c r="K102" s="22"/>
      <c r="L102" s="22"/>
      <c r="M102" s="5" t="s">
        <v>23</v>
      </c>
      <c r="N102" s="6" t="s">
        <v>241</v>
      </c>
      <c r="O102" s="30" t="s">
        <v>242</v>
      </c>
      <c r="P102" s="5" t="s">
        <v>243</v>
      </c>
      <c r="Q102" s="5" t="s">
        <v>90</v>
      </c>
      <c r="R102" s="19">
        <v>0.20200000000000001</v>
      </c>
      <c r="S102" s="7">
        <f t="shared" si="2"/>
        <v>16.16</v>
      </c>
      <c r="T102" s="32"/>
      <c r="U102" s="35" t="s">
        <v>21</v>
      </c>
    </row>
    <row r="103" spans="2:21" ht="12.75" customHeight="1" x14ac:dyDescent="0.25">
      <c r="B103" s="14" t="s">
        <v>1</v>
      </c>
      <c r="C103" s="38">
        <v>1</v>
      </c>
      <c r="D103" s="38">
        <v>1</v>
      </c>
      <c r="E103" s="39">
        <v>10</v>
      </c>
      <c r="F103" s="39">
        <v>1</v>
      </c>
      <c r="G103" s="38">
        <v>10</v>
      </c>
      <c r="H103" s="40" t="s">
        <v>244</v>
      </c>
      <c r="I103" s="38">
        <v>5</v>
      </c>
      <c r="J103" s="26">
        <v>4.8000001900000004</v>
      </c>
      <c r="K103" s="22"/>
      <c r="L103" s="22"/>
      <c r="M103" s="5" t="s">
        <v>23</v>
      </c>
      <c r="N103" s="6" t="s">
        <v>245</v>
      </c>
      <c r="O103" s="30" t="s">
        <v>246</v>
      </c>
      <c r="P103" s="5" t="s">
        <v>247</v>
      </c>
      <c r="Q103" s="5" t="s">
        <v>90</v>
      </c>
      <c r="R103" s="19">
        <v>5.1999999999999998E-2</v>
      </c>
      <c r="S103" s="7">
        <f t="shared" si="2"/>
        <v>0.52</v>
      </c>
      <c r="T103" s="32"/>
      <c r="U103" s="35" t="s">
        <v>21</v>
      </c>
    </row>
    <row r="104" spans="2:21" ht="12.75" customHeight="1" x14ac:dyDescent="0.25">
      <c r="B104" s="14" t="s">
        <v>1</v>
      </c>
      <c r="C104" s="38">
        <v>1</v>
      </c>
      <c r="D104" s="38">
        <v>1</v>
      </c>
      <c r="E104" s="39">
        <v>1800</v>
      </c>
      <c r="F104" s="39">
        <v>1</v>
      </c>
      <c r="G104" s="38">
        <v>1800</v>
      </c>
      <c r="H104" s="40" t="s">
        <v>135</v>
      </c>
      <c r="I104" s="38">
        <v>240</v>
      </c>
      <c r="J104" s="26">
        <v>240</v>
      </c>
      <c r="K104" s="22"/>
      <c r="L104" s="22"/>
      <c r="M104" s="5" t="s">
        <v>86</v>
      </c>
      <c r="N104" s="6" t="s">
        <v>248</v>
      </c>
      <c r="O104" s="30" t="s">
        <v>249</v>
      </c>
      <c r="P104" s="5" t="s">
        <v>250</v>
      </c>
      <c r="Q104" s="5" t="s">
        <v>21</v>
      </c>
      <c r="R104" s="19">
        <v>1.0999999999999999E-2</v>
      </c>
      <c r="S104" s="7">
        <f t="shared" si="2"/>
        <v>19.799999999999997</v>
      </c>
      <c r="T104" s="32"/>
      <c r="U104" s="35" t="s">
        <v>21</v>
      </c>
    </row>
    <row r="105" spans="2:21" ht="12.75" customHeight="1" x14ac:dyDescent="0.25">
      <c r="B105" s="14" t="s">
        <v>1</v>
      </c>
      <c r="C105" s="38">
        <v>1</v>
      </c>
      <c r="D105" s="38">
        <v>1</v>
      </c>
      <c r="E105" s="39">
        <v>1000</v>
      </c>
      <c r="F105" s="39">
        <v>1</v>
      </c>
      <c r="G105" s="38">
        <v>1000</v>
      </c>
      <c r="H105" s="40" t="s">
        <v>135</v>
      </c>
      <c r="I105" s="38">
        <v>826</v>
      </c>
      <c r="J105" s="26">
        <v>826</v>
      </c>
      <c r="K105" s="22"/>
      <c r="L105" s="22"/>
      <c r="M105" s="5" t="s">
        <v>86</v>
      </c>
      <c r="N105" s="6" t="s">
        <v>251</v>
      </c>
      <c r="O105" s="30" t="s">
        <v>252</v>
      </c>
      <c r="P105" s="5" t="s">
        <v>253</v>
      </c>
      <c r="Q105" s="5" t="s">
        <v>21</v>
      </c>
      <c r="R105" s="19">
        <v>1E-3</v>
      </c>
      <c r="S105" s="7">
        <f t="shared" si="2"/>
        <v>1</v>
      </c>
      <c r="T105" s="32"/>
      <c r="U105" s="35" t="s">
        <v>21</v>
      </c>
    </row>
    <row r="106" spans="2:21" ht="12.75" customHeight="1" x14ac:dyDescent="0.25">
      <c r="B106" s="14" t="s">
        <v>1</v>
      </c>
      <c r="C106" s="38">
        <v>2</v>
      </c>
      <c r="D106" s="38">
        <v>2</v>
      </c>
      <c r="E106" s="39">
        <v>500</v>
      </c>
      <c r="F106" s="39">
        <v>1</v>
      </c>
      <c r="G106" s="38">
        <v>500</v>
      </c>
      <c r="H106" s="40" t="s">
        <v>135</v>
      </c>
      <c r="I106" s="38">
        <v>826</v>
      </c>
      <c r="J106" s="26">
        <v>826</v>
      </c>
      <c r="K106" s="22"/>
      <c r="L106" s="22"/>
      <c r="M106" s="5" t="s">
        <v>86</v>
      </c>
      <c r="N106" s="6" t="s">
        <v>254</v>
      </c>
      <c r="O106" s="30" t="s">
        <v>255</v>
      </c>
      <c r="P106" s="5" t="s">
        <v>256</v>
      </c>
      <c r="Q106" s="5" t="s">
        <v>27</v>
      </c>
      <c r="R106" s="19">
        <v>8.0000000000000002E-3</v>
      </c>
      <c r="S106" s="7">
        <f t="shared" si="2"/>
        <v>8</v>
      </c>
      <c r="T106" s="32"/>
      <c r="U106" s="35" t="s">
        <v>21</v>
      </c>
    </row>
    <row r="107" spans="2:21" ht="12.75" customHeight="1" x14ac:dyDescent="0.25">
      <c r="B107" s="14" t="s">
        <v>1</v>
      </c>
      <c r="C107" s="38">
        <v>1</v>
      </c>
      <c r="D107" s="38">
        <v>1</v>
      </c>
      <c r="E107" s="39">
        <v>1000</v>
      </c>
      <c r="F107" s="39">
        <v>1</v>
      </c>
      <c r="G107" s="38">
        <v>1000</v>
      </c>
      <c r="H107" s="40" t="s">
        <v>135</v>
      </c>
      <c r="I107" s="38">
        <v>180</v>
      </c>
      <c r="J107" s="26">
        <v>180</v>
      </c>
      <c r="K107" s="22"/>
      <c r="L107" s="22"/>
      <c r="M107" s="5" t="s">
        <v>86</v>
      </c>
      <c r="N107" s="6" t="s">
        <v>257</v>
      </c>
      <c r="O107" s="30" t="s">
        <v>258</v>
      </c>
      <c r="P107" s="5" t="s">
        <v>259</v>
      </c>
      <c r="Q107" s="5" t="s">
        <v>27</v>
      </c>
      <c r="R107" s="19">
        <v>1E-3</v>
      </c>
      <c r="S107" s="7">
        <f t="shared" si="2"/>
        <v>1</v>
      </c>
      <c r="T107" s="32"/>
      <c r="U107" s="35" t="s">
        <v>21</v>
      </c>
    </row>
    <row r="108" spans="2:21" ht="12.75" customHeight="1" x14ac:dyDescent="0.25">
      <c r="B108" s="14" t="s">
        <v>1</v>
      </c>
      <c r="C108" s="38">
        <v>1</v>
      </c>
      <c r="D108" s="38">
        <v>1</v>
      </c>
      <c r="E108" s="39">
        <v>1000</v>
      </c>
      <c r="F108" s="39">
        <v>1</v>
      </c>
      <c r="G108" s="38">
        <v>1000</v>
      </c>
      <c r="H108" s="40" t="s">
        <v>135</v>
      </c>
      <c r="I108" s="38">
        <v>96</v>
      </c>
      <c r="J108" s="26">
        <v>96</v>
      </c>
      <c r="K108" s="22"/>
      <c r="L108" s="22"/>
      <c r="M108" s="5" t="s">
        <v>86</v>
      </c>
      <c r="N108" s="6" t="s">
        <v>260</v>
      </c>
      <c r="O108" s="30" t="s">
        <v>261</v>
      </c>
      <c r="P108" s="5" t="s">
        <v>262</v>
      </c>
      <c r="Q108" s="5" t="s">
        <v>27</v>
      </c>
      <c r="R108" s="19">
        <v>2E-3</v>
      </c>
      <c r="S108" s="7">
        <f t="shared" si="2"/>
        <v>2</v>
      </c>
      <c r="T108" s="32"/>
      <c r="U108" s="35" t="s">
        <v>21</v>
      </c>
    </row>
    <row r="109" spans="2:21" ht="12.75" customHeight="1" x14ac:dyDescent="0.25">
      <c r="B109" s="14" t="s">
        <v>1</v>
      </c>
      <c r="C109" s="38">
        <v>1</v>
      </c>
      <c r="D109" s="38">
        <v>1</v>
      </c>
      <c r="E109" s="39">
        <v>1000</v>
      </c>
      <c r="F109" s="39">
        <v>1</v>
      </c>
      <c r="G109" s="38">
        <v>1000</v>
      </c>
      <c r="H109" s="40" t="s">
        <v>135</v>
      </c>
      <c r="I109" s="38">
        <v>216</v>
      </c>
      <c r="J109" s="26">
        <v>216</v>
      </c>
      <c r="K109" s="22"/>
      <c r="L109" s="22"/>
      <c r="M109" s="5" t="s">
        <v>86</v>
      </c>
      <c r="N109" s="6" t="s">
        <v>263</v>
      </c>
      <c r="O109" s="30" t="s">
        <v>264</v>
      </c>
      <c r="P109" s="5" t="s">
        <v>265</v>
      </c>
      <c r="Q109" s="5" t="s">
        <v>27</v>
      </c>
      <c r="R109" s="19">
        <v>3.0000000000000001E-3</v>
      </c>
      <c r="S109" s="7">
        <f t="shared" si="2"/>
        <v>3</v>
      </c>
      <c r="T109" s="32"/>
      <c r="U109" s="35" t="s">
        <v>21</v>
      </c>
    </row>
    <row r="110" spans="2:21" ht="12.75" customHeight="1" x14ac:dyDescent="0.25">
      <c r="B110" s="14" t="s">
        <v>1</v>
      </c>
      <c r="C110" s="38">
        <v>1</v>
      </c>
      <c r="D110" s="38">
        <v>1</v>
      </c>
      <c r="E110" s="39">
        <v>1000</v>
      </c>
      <c r="F110" s="39">
        <v>1</v>
      </c>
      <c r="G110" s="38">
        <v>1000</v>
      </c>
      <c r="H110" s="40" t="s">
        <v>135</v>
      </c>
      <c r="I110" s="38">
        <v>192</v>
      </c>
      <c r="J110" s="26">
        <v>192</v>
      </c>
      <c r="K110" s="22"/>
      <c r="L110" s="22"/>
      <c r="M110" s="5" t="s">
        <v>86</v>
      </c>
      <c r="N110" s="6" t="s">
        <v>266</v>
      </c>
      <c r="O110" s="30" t="s">
        <v>267</v>
      </c>
      <c r="P110" s="5" t="s">
        <v>268</v>
      </c>
      <c r="Q110" s="5" t="s">
        <v>27</v>
      </c>
      <c r="R110" s="19">
        <v>1E-3</v>
      </c>
      <c r="S110" s="7">
        <f t="shared" si="2"/>
        <v>1</v>
      </c>
      <c r="T110" s="32"/>
      <c r="U110" s="35" t="s">
        <v>21</v>
      </c>
    </row>
    <row r="111" spans="2:21" ht="12.75" customHeight="1" x14ac:dyDescent="0.25">
      <c r="B111" s="14" t="s">
        <v>1</v>
      </c>
      <c r="C111" s="38">
        <v>1</v>
      </c>
      <c r="D111" s="38">
        <v>1</v>
      </c>
      <c r="E111" s="39">
        <v>1000</v>
      </c>
      <c r="F111" s="39">
        <v>1</v>
      </c>
      <c r="G111" s="38">
        <v>1000</v>
      </c>
      <c r="H111" s="40" t="s">
        <v>135</v>
      </c>
      <c r="I111" s="38">
        <v>16</v>
      </c>
      <c r="J111" s="26">
        <v>16</v>
      </c>
      <c r="K111" s="22"/>
      <c r="L111" s="22"/>
      <c r="M111" s="5" t="s">
        <v>86</v>
      </c>
      <c r="N111" s="6" t="s">
        <v>269</v>
      </c>
      <c r="O111" s="30" t="s">
        <v>270</v>
      </c>
      <c r="P111" s="5" t="s">
        <v>271</v>
      </c>
      <c r="Q111" s="5" t="s">
        <v>21</v>
      </c>
      <c r="R111" s="19">
        <v>1E-3</v>
      </c>
      <c r="S111" s="7">
        <f t="shared" si="2"/>
        <v>1</v>
      </c>
      <c r="T111" s="32"/>
      <c r="U111" s="35" t="s">
        <v>21</v>
      </c>
    </row>
    <row r="112" spans="2:21" ht="12.75" customHeight="1" x14ac:dyDescent="0.25">
      <c r="B112" s="14" t="s">
        <v>1</v>
      </c>
      <c r="C112" s="38">
        <v>1</v>
      </c>
      <c r="D112" s="38">
        <v>1</v>
      </c>
      <c r="E112" s="39">
        <v>1000</v>
      </c>
      <c r="F112" s="39">
        <v>1</v>
      </c>
      <c r="G112" s="38">
        <v>1000</v>
      </c>
      <c r="H112" s="40" t="s">
        <v>135</v>
      </c>
      <c r="I112" s="38">
        <v>88</v>
      </c>
      <c r="J112" s="26">
        <v>88</v>
      </c>
      <c r="K112" s="22"/>
      <c r="L112" s="22"/>
      <c r="M112" s="5" t="s">
        <v>86</v>
      </c>
      <c r="N112" s="6" t="s">
        <v>272</v>
      </c>
      <c r="O112" s="30" t="s">
        <v>273</v>
      </c>
      <c r="P112" s="5" t="s">
        <v>274</v>
      </c>
      <c r="Q112" s="5" t="s">
        <v>21</v>
      </c>
      <c r="R112" s="19">
        <v>2E-3</v>
      </c>
      <c r="S112" s="7">
        <f t="shared" si="2"/>
        <v>2</v>
      </c>
      <c r="T112" s="32"/>
      <c r="U112" s="35" t="s">
        <v>21</v>
      </c>
    </row>
    <row r="113" spans="2:21" x14ac:dyDescent="0.25">
      <c r="B113" s="14" t="s">
        <v>4</v>
      </c>
      <c r="C113" s="8" t="s">
        <v>84</v>
      </c>
      <c r="D113" s="17"/>
      <c r="E113" s="17"/>
      <c r="F113" s="17"/>
      <c r="G113" s="12"/>
      <c r="H113" s="12"/>
      <c r="I113" s="12"/>
      <c r="J113" s="17"/>
      <c r="K113" s="17"/>
      <c r="L113" s="17"/>
      <c r="M113" s="9"/>
      <c r="N113" s="9"/>
      <c r="O113" s="31"/>
      <c r="P113" s="9"/>
      <c r="Q113" s="9"/>
      <c r="R113" s="16"/>
      <c r="S113" s="23">
        <f>SUMIF(B:B,"Articles",S:S)</f>
        <v>122.79399999999997</v>
      </c>
      <c r="T113" s="33"/>
    </row>
    <row r="115" spans="2:21" x14ac:dyDescent="0.25">
      <c r="C115" s="2" t="s">
        <v>3</v>
      </c>
      <c r="D115" s="20"/>
      <c r="E115" s="20"/>
      <c r="F115" s="20"/>
      <c r="G115" s="2"/>
      <c r="H115" s="2"/>
      <c r="I115" s="2"/>
      <c r="J115" s="20"/>
      <c r="K115" s="20"/>
      <c r="L115" s="20"/>
    </row>
    <row r="116" spans="2:21" x14ac:dyDescent="0.25">
      <c r="C116" s="3" t="s">
        <v>12</v>
      </c>
      <c r="D116" s="18"/>
      <c r="E116" s="18"/>
      <c r="F116" s="18"/>
      <c r="G116" s="3" t="s">
        <v>13</v>
      </c>
      <c r="H116" s="3"/>
      <c r="I116" s="3" t="s">
        <v>15</v>
      </c>
      <c r="J116" s="18"/>
      <c r="K116" s="18"/>
      <c r="L116" s="18"/>
      <c r="M116" s="4" t="s">
        <v>16</v>
      </c>
      <c r="N116" s="4" t="s">
        <v>17</v>
      </c>
      <c r="O116" s="29" t="s">
        <v>17</v>
      </c>
      <c r="P116" s="4" t="s">
        <v>18</v>
      </c>
      <c r="Q116" s="4" t="s">
        <v>85</v>
      </c>
      <c r="R116" s="15" t="s">
        <v>20</v>
      </c>
      <c r="S116" s="10" t="s">
        <v>20</v>
      </c>
      <c r="T116" s="34"/>
      <c r="U116" s="13" t="s">
        <v>21</v>
      </c>
    </row>
    <row r="117" spans="2:21" ht="12.75" customHeight="1" x14ac:dyDescent="0.25">
      <c r="B117" s="14" t="s">
        <v>3</v>
      </c>
      <c r="C117" s="38">
        <v>1</v>
      </c>
      <c r="D117" s="39"/>
      <c r="E117" s="39">
        <v>200</v>
      </c>
      <c r="F117" s="39">
        <v>1</v>
      </c>
      <c r="G117" s="38">
        <v>200</v>
      </c>
      <c r="H117" s="27"/>
      <c r="I117" s="27">
        <v>157.1</v>
      </c>
      <c r="J117" s="26">
        <v>157.05851745999999</v>
      </c>
      <c r="K117" s="22"/>
      <c r="L117" s="22"/>
      <c r="M117" s="5" t="s">
        <v>23</v>
      </c>
      <c r="N117" s="6" t="s">
        <v>275</v>
      </c>
      <c r="O117" s="30" t="s">
        <v>276</v>
      </c>
      <c r="P117" s="5" t="s">
        <v>277</v>
      </c>
      <c r="Q117" s="5" t="s">
        <v>90</v>
      </c>
      <c r="R117" s="19">
        <v>0.05</v>
      </c>
      <c r="S117" s="7">
        <f t="shared" ref="S117:S133" si="3">C117*E117*R117</f>
        <v>10</v>
      </c>
      <c r="T117" s="32"/>
      <c r="U117" s="35" t="s">
        <v>21</v>
      </c>
    </row>
    <row r="118" spans="2:21" ht="12.75" customHeight="1" x14ac:dyDescent="0.25">
      <c r="B118" s="14" t="s">
        <v>3</v>
      </c>
      <c r="C118" s="38">
        <v>1</v>
      </c>
      <c r="D118" s="39"/>
      <c r="E118" s="39">
        <v>400</v>
      </c>
      <c r="F118" s="39">
        <v>1</v>
      </c>
      <c r="G118" s="38">
        <v>400</v>
      </c>
      <c r="H118" s="27"/>
      <c r="I118" s="27">
        <v>82.4</v>
      </c>
      <c r="J118" s="26">
        <v>82.400001529999997</v>
      </c>
      <c r="K118" s="22"/>
      <c r="L118" s="22"/>
      <c r="M118" s="5" t="s">
        <v>23</v>
      </c>
      <c r="N118" s="6" t="s">
        <v>278</v>
      </c>
      <c r="O118" s="30" t="s">
        <v>279</v>
      </c>
      <c r="P118" s="5" t="s">
        <v>280</v>
      </c>
      <c r="Q118" s="5" t="s">
        <v>90</v>
      </c>
      <c r="R118" s="19">
        <v>2.1999999999999999E-2</v>
      </c>
      <c r="S118" s="7">
        <f t="shared" si="3"/>
        <v>8.7999999999999989</v>
      </c>
      <c r="T118" s="32"/>
      <c r="U118" s="35" t="s">
        <v>21</v>
      </c>
    </row>
    <row r="119" spans="2:21" ht="12.75" customHeight="1" x14ac:dyDescent="0.25">
      <c r="B119" s="14" t="s">
        <v>3</v>
      </c>
      <c r="C119" s="38">
        <v>1</v>
      </c>
      <c r="D119" s="39"/>
      <c r="E119" s="39">
        <v>300</v>
      </c>
      <c r="F119" s="39">
        <v>1</v>
      </c>
      <c r="G119" s="38">
        <v>300</v>
      </c>
      <c r="H119" s="27"/>
      <c r="I119" s="27">
        <v>97</v>
      </c>
      <c r="J119" s="26">
        <v>97.021881100000002</v>
      </c>
      <c r="K119" s="22"/>
      <c r="L119" s="22"/>
      <c r="M119" s="5" t="s">
        <v>23</v>
      </c>
      <c r="N119" s="6" t="s">
        <v>281</v>
      </c>
      <c r="O119" s="30" t="s">
        <v>282</v>
      </c>
      <c r="P119" s="5" t="s">
        <v>283</v>
      </c>
      <c r="Q119" s="5" t="s">
        <v>90</v>
      </c>
      <c r="R119" s="19">
        <v>3.5000000000000003E-2</v>
      </c>
      <c r="S119" s="7">
        <f t="shared" si="3"/>
        <v>10.500000000000002</v>
      </c>
      <c r="T119" s="32"/>
      <c r="U119" s="35" t="s">
        <v>21</v>
      </c>
    </row>
    <row r="120" spans="2:21" ht="12.75" customHeight="1" x14ac:dyDescent="0.25">
      <c r="B120" s="14" t="s">
        <v>3</v>
      </c>
      <c r="C120" s="38">
        <v>1</v>
      </c>
      <c r="D120" s="39"/>
      <c r="E120" s="39">
        <v>250</v>
      </c>
      <c r="F120" s="39">
        <v>1</v>
      </c>
      <c r="G120" s="38">
        <v>250</v>
      </c>
      <c r="H120" s="27"/>
      <c r="I120" s="27">
        <v>70.8</v>
      </c>
      <c r="J120" s="26">
        <v>70.845046999999994</v>
      </c>
      <c r="K120" s="22"/>
      <c r="L120" s="22"/>
      <c r="M120" s="5" t="s">
        <v>23</v>
      </c>
      <c r="N120" s="6" t="s">
        <v>284</v>
      </c>
      <c r="O120" s="30" t="s">
        <v>285</v>
      </c>
      <c r="P120" s="5" t="s">
        <v>286</v>
      </c>
      <c r="Q120" s="5" t="s">
        <v>90</v>
      </c>
      <c r="R120" s="19">
        <v>4.2999999999999997E-2</v>
      </c>
      <c r="S120" s="7">
        <f t="shared" si="3"/>
        <v>10.75</v>
      </c>
      <c r="T120" s="32"/>
      <c r="U120" s="35" t="s">
        <v>21</v>
      </c>
    </row>
    <row r="121" spans="2:21" ht="12.75" customHeight="1" x14ac:dyDescent="0.25">
      <c r="B121" s="14" t="s">
        <v>3</v>
      </c>
      <c r="C121" s="38">
        <v>5</v>
      </c>
      <c r="D121" s="39"/>
      <c r="E121" s="39">
        <v>150</v>
      </c>
      <c r="F121" s="39">
        <v>1</v>
      </c>
      <c r="G121" s="38">
        <v>150</v>
      </c>
      <c r="H121" s="27"/>
      <c r="I121" s="27">
        <v>607.9</v>
      </c>
      <c r="J121" s="26">
        <v>607.85516356999995</v>
      </c>
      <c r="K121" s="22"/>
      <c r="L121" s="22"/>
      <c r="M121" s="5" t="s">
        <v>23</v>
      </c>
      <c r="N121" s="6" t="s">
        <v>287</v>
      </c>
      <c r="O121" s="30" t="s">
        <v>288</v>
      </c>
      <c r="P121" s="5" t="s">
        <v>289</v>
      </c>
      <c r="Q121" s="5" t="s">
        <v>90</v>
      </c>
      <c r="R121" s="19">
        <v>6.8000000000000005E-2</v>
      </c>
      <c r="S121" s="7">
        <f t="shared" si="3"/>
        <v>51.000000000000007</v>
      </c>
      <c r="T121" s="32"/>
      <c r="U121" s="35" t="s">
        <v>21</v>
      </c>
    </row>
    <row r="122" spans="2:21" ht="12.75" customHeight="1" x14ac:dyDescent="0.25">
      <c r="B122" s="14" t="s">
        <v>3</v>
      </c>
      <c r="C122" s="38">
        <v>1</v>
      </c>
      <c r="D122" s="39"/>
      <c r="E122" s="39">
        <v>100</v>
      </c>
      <c r="F122" s="39">
        <v>1</v>
      </c>
      <c r="G122" s="38">
        <v>100</v>
      </c>
      <c r="H122" s="27"/>
      <c r="I122" s="27">
        <v>24.6</v>
      </c>
      <c r="J122" s="26">
        <v>24.612880709999999</v>
      </c>
      <c r="K122" s="22"/>
      <c r="L122" s="22"/>
      <c r="M122" s="5" t="s">
        <v>23</v>
      </c>
      <c r="N122" s="6" t="s">
        <v>290</v>
      </c>
      <c r="O122" s="30" t="s">
        <v>291</v>
      </c>
      <c r="P122" s="5" t="s">
        <v>292</v>
      </c>
      <c r="Q122" s="5" t="s">
        <v>90</v>
      </c>
      <c r="R122" s="19">
        <v>8.3000000000000004E-2</v>
      </c>
      <c r="S122" s="7">
        <f t="shared" si="3"/>
        <v>8.3000000000000007</v>
      </c>
      <c r="T122" s="32"/>
      <c r="U122" s="35" t="s">
        <v>21</v>
      </c>
    </row>
    <row r="123" spans="2:21" ht="12.75" customHeight="1" x14ac:dyDescent="0.25">
      <c r="B123" s="14" t="s">
        <v>3</v>
      </c>
      <c r="C123" s="38">
        <v>1</v>
      </c>
      <c r="D123" s="39"/>
      <c r="E123" s="39">
        <v>120</v>
      </c>
      <c r="F123" s="39">
        <v>1</v>
      </c>
      <c r="G123" s="38">
        <v>120</v>
      </c>
      <c r="H123" s="27"/>
      <c r="I123" s="27">
        <v>53.7</v>
      </c>
      <c r="J123" s="26">
        <v>53.74951935</v>
      </c>
      <c r="K123" s="22"/>
      <c r="L123" s="22"/>
      <c r="M123" s="5" t="s">
        <v>23</v>
      </c>
      <c r="N123" s="6" t="s">
        <v>293</v>
      </c>
      <c r="O123" s="30" t="s">
        <v>294</v>
      </c>
      <c r="P123" s="5" t="s">
        <v>295</v>
      </c>
      <c r="Q123" s="5" t="s">
        <v>90</v>
      </c>
      <c r="R123" s="19">
        <v>8.2000000000000003E-2</v>
      </c>
      <c r="S123" s="7">
        <f t="shared" si="3"/>
        <v>9.84</v>
      </c>
      <c r="T123" s="32"/>
      <c r="U123" s="35" t="s">
        <v>21</v>
      </c>
    </row>
    <row r="124" spans="2:21" ht="12.75" customHeight="1" x14ac:dyDescent="0.25">
      <c r="B124" s="14" t="s">
        <v>3</v>
      </c>
      <c r="C124" s="38">
        <v>1</v>
      </c>
      <c r="D124" s="39"/>
      <c r="E124" s="39">
        <v>400</v>
      </c>
      <c r="F124" s="39">
        <v>1</v>
      </c>
      <c r="G124" s="38">
        <v>400</v>
      </c>
      <c r="H124" s="27"/>
      <c r="I124" s="27">
        <v>142.9</v>
      </c>
      <c r="J124" s="26">
        <v>142.90600585999999</v>
      </c>
      <c r="K124" s="22"/>
      <c r="L124" s="22"/>
      <c r="M124" s="5" t="s">
        <v>23</v>
      </c>
      <c r="N124" s="6" t="s">
        <v>296</v>
      </c>
      <c r="O124" s="30" t="s">
        <v>297</v>
      </c>
      <c r="P124" s="5" t="s">
        <v>298</v>
      </c>
      <c r="Q124" s="5" t="s">
        <v>90</v>
      </c>
      <c r="R124" s="19">
        <v>2.1000000000000001E-2</v>
      </c>
      <c r="S124" s="7">
        <f t="shared" si="3"/>
        <v>8.4</v>
      </c>
      <c r="T124" s="32"/>
      <c r="U124" s="35" t="s">
        <v>21</v>
      </c>
    </row>
    <row r="125" spans="2:21" ht="12.75" customHeight="1" x14ac:dyDescent="0.25">
      <c r="B125" s="14" t="s">
        <v>3</v>
      </c>
      <c r="C125" s="38">
        <v>1</v>
      </c>
      <c r="D125" s="39"/>
      <c r="E125" s="39">
        <v>200</v>
      </c>
      <c r="F125" s="39">
        <v>1</v>
      </c>
      <c r="G125" s="38">
        <v>200</v>
      </c>
      <c r="H125" s="27"/>
      <c r="I125" s="27">
        <v>33.700000000000003</v>
      </c>
      <c r="J125" s="26">
        <v>33.742801669999999</v>
      </c>
      <c r="K125" s="22"/>
      <c r="L125" s="22"/>
      <c r="M125" s="5" t="s">
        <v>23</v>
      </c>
      <c r="N125" s="6" t="s">
        <v>299</v>
      </c>
      <c r="O125" s="30" t="s">
        <v>300</v>
      </c>
      <c r="P125" s="5" t="s">
        <v>301</v>
      </c>
      <c r="Q125" s="5" t="s">
        <v>90</v>
      </c>
      <c r="R125" s="19">
        <v>1.0999999999999999E-2</v>
      </c>
      <c r="S125" s="7">
        <f t="shared" si="3"/>
        <v>2.1999999999999997</v>
      </c>
      <c r="T125" s="32"/>
      <c r="U125" s="35" t="s">
        <v>21</v>
      </c>
    </row>
    <row r="126" spans="2:21" ht="12.75" customHeight="1" x14ac:dyDescent="0.25">
      <c r="B126" s="14" t="s">
        <v>3</v>
      </c>
      <c r="C126" s="38">
        <v>1</v>
      </c>
      <c r="D126" s="39"/>
      <c r="E126" s="39">
        <v>300</v>
      </c>
      <c r="F126" s="39">
        <v>1</v>
      </c>
      <c r="G126" s="38">
        <v>300</v>
      </c>
      <c r="H126" s="27"/>
      <c r="I126" s="27">
        <v>58.3</v>
      </c>
      <c r="J126" s="26">
        <v>58.298000340000002</v>
      </c>
      <c r="K126" s="22"/>
      <c r="L126" s="22"/>
      <c r="M126" s="5" t="s">
        <v>23</v>
      </c>
      <c r="N126" s="6" t="s">
        <v>302</v>
      </c>
      <c r="O126" s="30" t="s">
        <v>303</v>
      </c>
      <c r="P126" s="5" t="s">
        <v>304</v>
      </c>
      <c r="Q126" s="5" t="s">
        <v>90</v>
      </c>
      <c r="R126" s="19">
        <v>2.5000000000000001E-2</v>
      </c>
      <c r="S126" s="7">
        <f t="shared" si="3"/>
        <v>7.5</v>
      </c>
      <c r="T126" s="32"/>
      <c r="U126" s="35" t="s">
        <v>21</v>
      </c>
    </row>
    <row r="127" spans="2:21" ht="12.75" customHeight="1" x14ac:dyDescent="0.25">
      <c r="B127" s="14" t="s">
        <v>3</v>
      </c>
      <c r="C127" s="38">
        <v>2</v>
      </c>
      <c r="D127" s="39"/>
      <c r="E127" s="39">
        <v>100</v>
      </c>
      <c r="F127" s="39">
        <v>1</v>
      </c>
      <c r="G127" s="38">
        <v>100</v>
      </c>
      <c r="H127" s="27"/>
      <c r="I127" s="27">
        <v>176.7</v>
      </c>
      <c r="J127" s="26">
        <v>176.74800110000001</v>
      </c>
      <c r="K127" s="22"/>
      <c r="L127" s="22"/>
      <c r="M127" s="5" t="s">
        <v>23</v>
      </c>
      <c r="N127" s="6" t="s">
        <v>305</v>
      </c>
      <c r="O127" s="30" t="s">
        <v>306</v>
      </c>
      <c r="P127" s="5" t="s">
        <v>307</v>
      </c>
      <c r="Q127" s="5" t="s">
        <v>90</v>
      </c>
      <c r="R127" s="19">
        <v>0.13600000000000001</v>
      </c>
      <c r="S127" s="7">
        <f t="shared" si="3"/>
        <v>27.200000000000003</v>
      </c>
      <c r="T127" s="32"/>
      <c r="U127" s="35" t="s">
        <v>21</v>
      </c>
    </row>
    <row r="128" spans="2:21" ht="12.75" customHeight="1" x14ac:dyDescent="0.25">
      <c r="B128" s="14" t="s">
        <v>3</v>
      </c>
      <c r="C128" s="38">
        <v>1</v>
      </c>
      <c r="D128" s="39"/>
      <c r="E128" s="39">
        <v>200</v>
      </c>
      <c r="F128" s="39">
        <v>1</v>
      </c>
      <c r="G128" s="38">
        <v>200</v>
      </c>
      <c r="H128" s="27"/>
      <c r="I128" s="27">
        <v>88.4</v>
      </c>
      <c r="J128" s="26">
        <v>88.415199279999996</v>
      </c>
      <c r="K128" s="22"/>
      <c r="L128" s="22"/>
      <c r="M128" s="5" t="s">
        <v>23</v>
      </c>
      <c r="N128" s="6" t="s">
        <v>308</v>
      </c>
      <c r="O128" s="30" t="s">
        <v>309</v>
      </c>
      <c r="P128" s="5" t="s">
        <v>310</v>
      </c>
      <c r="Q128" s="5" t="s">
        <v>90</v>
      </c>
      <c r="R128" s="19">
        <v>6.4000000000000001E-2</v>
      </c>
      <c r="S128" s="7">
        <f t="shared" si="3"/>
        <v>12.8</v>
      </c>
      <c r="T128" s="32"/>
      <c r="U128" s="35" t="s">
        <v>21</v>
      </c>
    </row>
    <row r="129" spans="2:21" ht="12.75" customHeight="1" x14ac:dyDescent="0.25">
      <c r="B129" s="14" t="s">
        <v>3</v>
      </c>
      <c r="C129" s="38">
        <v>5</v>
      </c>
      <c r="D129" s="39"/>
      <c r="E129" s="39">
        <v>80</v>
      </c>
      <c r="F129" s="39">
        <v>1</v>
      </c>
      <c r="G129" s="38">
        <v>80</v>
      </c>
      <c r="H129" s="27"/>
      <c r="I129" s="27">
        <v>384.8</v>
      </c>
      <c r="J129" s="26">
        <v>384.76678466999999</v>
      </c>
      <c r="K129" s="22"/>
      <c r="L129" s="22"/>
      <c r="M129" s="5" t="s">
        <v>23</v>
      </c>
      <c r="N129" s="6" t="s">
        <v>311</v>
      </c>
      <c r="O129" s="30" t="s">
        <v>312</v>
      </c>
      <c r="P129" s="5" t="s">
        <v>313</v>
      </c>
      <c r="Q129" s="5" t="s">
        <v>90</v>
      </c>
      <c r="R129" s="19">
        <v>0.1</v>
      </c>
      <c r="S129" s="7">
        <f t="shared" si="3"/>
        <v>40</v>
      </c>
      <c r="T129" s="32"/>
      <c r="U129" s="35" t="s">
        <v>21</v>
      </c>
    </row>
    <row r="130" spans="2:21" ht="12.75" customHeight="1" x14ac:dyDescent="0.25">
      <c r="B130" s="14" t="s">
        <v>3</v>
      </c>
      <c r="C130" s="38">
        <v>1</v>
      </c>
      <c r="D130" s="39"/>
      <c r="E130" s="39">
        <v>300</v>
      </c>
      <c r="F130" s="39">
        <v>1</v>
      </c>
      <c r="G130" s="38">
        <v>300</v>
      </c>
      <c r="H130" s="27"/>
      <c r="I130" s="27">
        <v>10</v>
      </c>
      <c r="J130" s="26">
        <v>10</v>
      </c>
      <c r="K130" s="22"/>
      <c r="L130" s="22"/>
      <c r="M130" s="5" t="s">
        <v>23</v>
      </c>
      <c r="N130" s="6" t="s">
        <v>314</v>
      </c>
      <c r="O130" s="30" t="s">
        <v>315</v>
      </c>
      <c r="P130" s="5" t="s">
        <v>316</v>
      </c>
      <c r="Q130" s="5" t="s">
        <v>90</v>
      </c>
      <c r="R130" s="19">
        <v>3.5999999999999997E-2</v>
      </c>
      <c r="S130" s="7">
        <f t="shared" si="3"/>
        <v>10.799999999999999</v>
      </c>
      <c r="T130" s="32"/>
      <c r="U130" s="35" t="s">
        <v>21</v>
      </c>
    </row>
    <row r="131" spans="2:21" ht="12.75" customHeight="1" x14ac:dyDescent="0.25">
      <c r="B131" s="14" t="s">
        <v>3</v>
      </c>
      <c r="C131" s="38">
        <v>1</v>
      </c>
      <c r="D131" s="39"/>
      <c r="E131" s="39">
        <v>325</v>
      </c>
      <c r="F131" s="39">
        <v>1</v>
      </c>
      <c r="G131" s="38">
        <v>325</v>
      </c>
      <c r="H131" s="27"/>
      <c r="I131" s="27">
        <v>164.3</v>
      </c>
      <c r="J131" s="26">
        <v>164.33361815999999</v>
      </c>
      <c r="K131" s="22"/>
      <c r="L131" s="22"/>
      <c r="M131" s="5" t="s">
        <v>23</v>
      </c>
      <c r="N131" s="6" t="s">
        <v>317</v>
      </c>
      <c r="O131" s="30" t="s">
        <v>318</v>
      </c>
      <c r="P131" s="5" t="s">
        <v>319</v>
      </c>
      <c r="Q131" s="5" t="s">
        <v>90</v>
      </c>
      <c r="R131" s="19">
        <v>7.0000000000000001E-3</v>
      </c>
      <c r="S131" s="7">
        <f t="shared" si="3"/>
        <v>2.2749999999999999</v>
      </c>
      <c r="T131" s="32"/>
      <c r="U131" s="35" t="s">
        <v>21</v>
      </c>
    </row>
    <row r="132" spans="2:21" ht="12.75" customHeight="1" x14ac:dyDescent="0.25">
      <c r="B132" s="14" t="s">
        <v>3</v>
      </c>
      <c r="C132" s="38">
        <v>1</v>
      </c>
      <c r="D132" s="39"/>
      <c r="E132" s="39">
        <v>225</v>
      </c>
      <c r="F132" s="39">
        <v>1</v>
      </c>
      <c r="G132" s="38">
        <v>225</v>
      </c>
      <c r="H132" s="27"/>
      <c r="I132" s="27">
        <v>84.6</v>
      </c>
      <c r="J132" s="26">
        <v>84.608001709999996</v>
      </c>
      <c r="K132" s="22"/>
      <c r="L132" s="22"/>
      <c r="M132" s="5" t="s">
        <v>23</v>
      </c>
      <c r="N132" s="6" t="s">
        <v>320</v>
      </c>
      <c r="O132" s="30" t="s">
        <v>321</v>
      </c>
      <c r="P132" s="5" t="s">
        <v>322</v>
      </c>
      <c r="Q132" s="5" t="s">
        <v>90</v>
      </c>
      <c r="R132" s="19">
        <v>3.5999999999999997E-2</v>
      </c>
      <c r="S132" s="7">
        <f t="shared" si="3"/>
        <v>8.1</v>
      </c>
      <c r="T132" s="32"/>
      <c r="U132" s="35" t="s">
        <v>21</v>
      </c>
    </row>
    <row r="133" spans="2:21" ht="12.75" customHeight="1" x14ac:dyDescent="0.25">
      <c r="B133" s="14" t="s">
        <v>3</v>
      </c>
      <c r="C133" s="38">
        <v>3</v>
      </c>
      <c r="D133" s="39"/>
      <c r="E133" s="39">
        <v>200</v>
      </c>
      <c r="F133" s="39">
        <v>1</v>
      </c>
      <c r="G133" s="38">
        <v>200</v>
      </c>
      <c r="H133" s="27"/>
      <c r="I133" s="27">
        <v>464.6</v>
      </c>
      <c r="J133" s="26">
        <v>464.60800171</v>
      </c>
      <c r="K133" s="22"/>
      <c r="L133" s="22"/>
      <c r="M133" s="5" t="s">
        <v>23</v>
      </c>
      <c r="N133" s="6" t="s">
        <v>323</v>
      </c>
      <c r="O133" s="30" t="s">
        <v>324</v>
      </c>
      <c r="P133" s="5" t="s">
        <v>325</v>
      </c>
      <c r="Q133" s="5" t="s">
        <v>90</v>
      </c>
      <c r="R133" s="19">
        <v>1.0999999999999999E-2</v>
      </c>
      <c r="S133" s="7">
        <f t="shared" si="3"/>
        <v>6.6</v>
      </c>
      <c r="T133" s="32"/>
      <c r="U133" s="35" t="s">
        <v>21</v>
      </c>
    </row>
    <row r="134" spans="2:21" x14ac:dyDescent="0.25">
      <c r="B134" s="14" t="s">
        <v>4</v>
      </c>
      <c r="C134" s="8" t="s">
        <v>84</v>
      </c>
      <c r="D134" s="17"/>
      <c r="E134" s="17"/>
      <c r="F134" s="17"/>
      <c r="G134" s="12"/>
      <c r="H134" s="12"/>
      <c r="I134" s="12"/>
      <c r="J134" s="17"/>
      <c r="K134" s="17"/>
      <c r="L134" s="17"/>
      <c r="M134" s="9"/>
      <c r="N134" s="9"/>
      <c r="O134" s="31"/>
      <c r="P134" s="9"/>
      <c r="Q134" s="9"/>
      <c r="R134" s="16"/>
      <c r="S134" s="23">
        <f>SUMIF(B:B,"Gaskets",S:S)</f>
        <v>235.06500000000003</v>
      </c>
      <c r="T134" s="33"/>
    </row>
    <row r="135" spans="2:21" x14ac:dyDescent="0.25">
      <c r="T135" s="11"/>
    </row>
    <row r="136" spans="2:21" x14ac:dyDescent="0.25">
      <c r="Q136" s="8" t="s">
        <v>326</v>
      </c>
      <c r="R136" s="17"/>
      <c r="S136" s="23">
        <f>SUMIF(B:B,"Sum",S:S)</f>
        <v>2750.489</v>
      </c>
      <c r="T136" s="3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Kuhlemann</dc:creator>
  <cp:lastModifiedBy>ALUMIL-</cp:lastModifiedBy>
  <cp:lastPrinted>2012-02-16T15:44:51Z</cp:lastPrinted>
  <dcterms:created xsi:type="dcterms:W3CDTF">2019-08-09T05:21:48Z</dcterms:created>
  <dcterms:modified xsi:type="dcterms:W3CDTF">2019-08-09T05:31:20Z</dcterms:modified>
</cp:coreProperties>
</file>