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40" yWindow="-30" windowWidth="23250" windowHeight="11250"/>
  </bookViews>
  <sheets>
    <sheet name="General" sheetId="2" r:id="rId1"/>
  </sheets>
  <calcPr calcId="124519"/>
</workbook>
</file>

<file path=xl/calcChain.xml><?xml version="1.0" encoding="utf-8"?>
<calcChain xmlns="http://schemas.openxmlformats.org/spreadsheetml/2006/main">
  <c r="S104" i="2"/>
  <c r="S103"/>
  <c r="S102"/>
  <c r="S101"/>
  <c r="S100"/>
  <c r="S99"/>
  <c r="S98"/>
  <c r="S97"/>
  <c r="S96"/>
  <c r="S105" s="1"/>
  <c r="S95"/>
  <c r="S94"/>
  <c r="S93"/>
  <c r="S92"/>
  <c r="S91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87" s="1"/>
  <c r="S53"/>
  <c r="S52"/>
  <c r="S51"/>
  <c r="S50"/>
  <c r="S49"/>
  <c r="S48"/>
  <c r="S47"/>
  <c r="S46"/>
  <c r="S45"/>
  <c r="S44"/>
  <c r="S43"/>
  <c r="S42"/>
  <c r="S41"/>
  <c r="S40"/>
  <c r="S39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35" s="1"/>
  <c r="S107" s="1"/>
  <c r="S10"/>
  <c r="S9"/>
  <c r="S8"/>
</calcChain>
</file>

<file path=xl/sharedStrings.xml><?xml version="1.0" encoding="utf-8"?>
<sst xmlns="http://schemas.openxmlformats.org/spreadsheetml/2006/main" count="717" uniqueCount="307">
  <si>
    <t>Profiles</t>
  </si>
  <si>
    <t>Articles</t>
  </si>
  <si>
    <t>Hardware</t>
  </si>
  <si>
    <t>Gaskets</t>
  </si>
  <si>
    <t>Sum</t>
  </si>
  <si>
    <t>Date:</t>
  </si>
  <si>
    <t>11/20/2019</t>
  </si>
  <si>
    <t>Job Name:</t>
  </si>
  <si>
    <t>Person in Charge:</t>
  </si>
  <si>
    <t>Material Analysis</t>
  </si>
  <si>
    <t>Quantity</t>
  </si>
  <si>
    <t>PU</t>
  </si>
  <si>
    <t>Bar Length</t>
  </si>
  <si>
    <t>Required</t>
  </si>
  <si>
    <t>Unit</t>
  </si>
  <si>
    <t>Number</t>
  </si>
  <si>
    <t>Description</t>
  </si>
  <si>
    <t>Colour Inside/Outside</t>
  </si>
  <si>
    <t>Weight [kg]</t>
  </si>
  <si>
    <t xml:space="preserve"> </t>
  </si>
  <si>
    <t>6.0</t>
  </si>
  <si>
    <t>m</t>
  </si>
  <si>
    <t>EX-6600045001</t>
  </si>
  <si>
    <t>660-00-450-01</t>
  </si>
  <si>
    <t>INOX GUIDE RAIL S450, S350, S560, M14000, M12500 6m</t>
  </si>
  <si>
    <t>INOX</t>
  </si>
  <si>
    <t>EX-6600061300</t>
  </si>
  <si>
    <t>660-00-613-00</t>
  </si>
  <si>
    <t>INOX GUIDE RAIL HEAVY DUTY S700, S650, SF85, M630 6m</t>
  </si>
  <si>
    <t>M12413</t>
  </si>
  <si>
    <t>SLIDING ADDITIONAL PROFILE</t>
  </si>
  <si>
    <t>M12500</t>
  </si>
  <si>
    <t>SLIDING SASH PROFILE WITHOUT GLAZING BEAD</t>
  </si>
  <si>
    <t>M12503</t>
  </si>
  <si>
    <t>SLIDING ADAPTION MEETING  PROFILE</t>
  </si>
  <si>
    <t>M12504</t>
  </si>
  <si>
    <t>M12505</t>
  </si>
  <si>
    <t>M12509</t>
  </si>
  <si>
    <t>SLIDING INTERLOCK</t>
  </si>
  <si>
    <t>M12510</t>
  </si>
  <si>
    <t>DOUBLE INTERLOCK SLIDING FRAME RAIL WITH BRUSH SILL</t>
  </si>
  <si>
    <t>M12511</t>
  </si>
  <si>
    <t>ADDITIONAL PROFILE</t>
  </si>
  <si>
    <t>M12519</t>
  </si>
  <si>
    <t>M12521</t>
  </si>
  <si>
    <t>M12531</t>
  </si>
  <si>
    <t>M12532</t>
  </si>
  <si>
    <t>M14602</t>
  </si>
  <si>
    <t>SASH FOR INTERLOCKING POINT</t>
  </si>
  <si>
    <t>M14603</t>
  </si>
  <si>
    <t>SASH FOR INTERLOCKING POINT WITH EMBODIED HANDLE</t>
  </si>
  <si>
    <t>M14604</t>
  </si>
  <si>
    <t>3.0</t>
  </si>
  <si>
    <t>M14605</t>
  </si>
  <si>
    <t>SLIDING KICKPLATE SYSTEM PROFILE</t>
  </si>
  <si>
    <t>M14635</t>
  </si>
  <si>
    <t>4.7</t>
  </si>
  <si>
    <t>M14636</t>
  </si>
  <si>
    <t>M14640</t>
  </si>
  <si>
    <t>DOUBLE SLIDING FRAME RAIL FOR GLAZING &amp; SCREEN WITH BRUSH SI</t>
  </si>
  <si>
    <t>M14649</t>
  </si>
  <si>
    <t>SLIDING SCREEN SASH PROFILE</t>
  </si>
  <si>
    <t>M9312</t>
  </si>
  <si>
    <t>GLAZING BEAD</t>
  </si>
  <si>
    <t>M954</t>
  </si>
  <si>
    <t>HINGED "T" SYSTEM PROFILE</t>
  </si>
  <si>
    <t>M977</t>
  </si>
  <si>
    <t>HINGED FRAME</t>
  </si>
  <si>
    <t>S44371</t>
  </si>
  <si>
    <t>S44376</t>
  </si>
  <si>
    <t>Sum:</t>
  </si>
  <si>
    <t>Colour</t>
  </si>
  <si>
    <t>pc</t>
  </si>
  <si>
    <t>EX-3809476633</t>
  </si>
  <si>
    <t>380-94-766-XX</t>
  </si>
  <si>
    <t>CRANKED SLIM HANDLE FACADE/SLIDING ALUMIL PIN63mm LEFT</t>
  </si>
  <si>
    <t>SILVER</t>
  </si>
  <si>
    <t>EX-3809673833</t>
  </si>
  <si>
    <t>380-96-738-XX</t>
  </si>
  <si>
    <t>CRANKED HANDLE FACADE/SLIDING SECUSTIC ALUMIL PIN38mm RIGHT</t>
  </si>
  <si>
    <t>SILVER ANODISING</t>
  </si>
  <si>
    <t>EX-3809976633</t>
  </si>
  <si>
    <t>380-99-766-XX</t>
  </si>
  <si>
    <t>CRANKED SLIM HANDLE FACADE/SLIDING ALUMIL PIN63mm RIGHT</t>
  </si>
  <si>
    <t>EX-4409542600</t>
  </si>
  <si>
    <t>440-95-426-00</t>
  </si>
  <si>
    <t>SLIDING LOCK 4 POINTS 1600 mm BS15</t>
  </si>
  <si>
    <t>EX-6000230400</t>
  </si>
  <si>
    <t>600-02-304-00</t>
  </si>
  <si>
    <t>ROLLER ALUMINIUM DOUBLE WITH PLATE M9000 M9200</t>
  </si>
  <si>
    <t>EX-6001200000</t>
  </si>
  <si>
    <t>600-12-000-00</t>
  </si>
  <si>
    <t>ROLLER ALUMINIUM DOUBLE M12000 &amp; M12500</t>
  </si>
  <si>
    <t>EX-6001460000</t>
  </si>
  <si>
    <t>600-14-600-00</t>
  </si>
  <si>
    <t>ROLLER ALUMINIUM DOUBLE M14600</t>
  </si>
  <si>
    <t>EX-6102457009</t>
  </si>
  <si>
    <t>610-24-570-XX</t>
  </si>
  <si>
    <t>CLIPPED METAL FLUSH HANDLE FOR SLIDING DOORS ALUMIL</t>
  </si>
  <si>
    <t>EX-6301819601</t>
  </si>
  <si>
    <t>630-18-196-01</t>
  </si>
  <si>
    <t>SLIDING LOCK EXTRA ANTILIFT STRIKER</t>
  </si>
  <si>
    <t>EX-6308800011</t>
  </si>
  <si>
    <t>630-88-000-11</t>
  </si>
  <si>
    <t>SLIDING LOCK STRIKER SILVER STRAIGHT BACK</t>
  </si>
  <si>
    <t>EX-6309540411</t>
  </si>
  <si>
    <t>630-95-404-11</t>
  </si>
  <si>
    <t>SLIDING LOCK 3 POINTS  1800 mm BS15</t>
  </si>
  <si>
    <t>EX-6309541000</t>
  </si>
  <si>
    <t>630-95-410-00</t>
  </si>
  <si>
    <t>SLIDING LOCK 2 POINTS 1000 mm BS15</t>
  </si>
  <si>
    <t>EX-6501421800</t>
  </si>
  <si>
    <t>650-14-218-00</t>
  </si>
  <si>
    <t>SHOCK ABSORBER FOR FLYSCREENS</t>
  </si>
  <si>
    <t>BLACK</t>
  </si>
  <si>
    <t>EX-6501460410</t>
  </si>
  <si>
    <t>650-14-604-10</t>
  </si>
  <si>
    <t>SHOCK ABSORBER FOR M14604 SASH</t>
  </si>
  <si>
    <t>Accessories</t>
  </si>
  <si>
    <t>Length</t>
  </si>
  <si>
    <t>0.0</t>
  </si>
  <si>
    <t>EX-1251122300</t>
  </si>
  <si>
    <t>125-11-223-00</t>
  </si>
  <si>
    <t>MECHANICAL CORNER CLEAT 10,9x22,6mm</t>
  </si>
  <si>
    <t>EX-1251148000</t>
  </si>
  <si>
    <t>125-11-480-00</t>
  </si>
  <si>
    <t>MECHANICAL CORNER CLEAT 11x48</t>
  </si>
  <si>
    <t>EX-1351126600</t>
  </si>
  <si>
    <t>135-11-266-00</t>
  </si>
  <si>
    <t>VARIABLE CORNER CLEAT 10,9x27 mm</t>
  </si>
  <si>
    <t>EX-1401119000</t>
  </si>
  <si>
    <t>140-11-190-00</t>
  </si>
  <si>
    <t>CORNER CONNECTOR DIE CAST 10,6x19mm</t>
  </si>
  <si>
    <t>EX-1401126000</t>
  </si>
  <si>
    <t>140-11-260-00</t>
  </si>
  <si>
    <t>CORNER CONNECTOR DIE CAST 10,6x26,2mm</t>
  </si>
  <si>
    <t>EX-1801421800</t>
  </si>
  <si>
    <t>180-14-218-00</t>
  </si>
  <si>
    <t>ALIGNMENT CORNER Μ14218</t>
  </si>
  <si>
    <t>Pair</t>
  </si>
  <si>
    <t>EX-2401434503</t>
  </si>
  <si>
    <t>240-14-345-03</t>
  </si>
  <si>
    <t>CENTRAL SEAL PAIR M14600 34.5mm</t>
  </si>
  <si>
    <t>EX-2900000200</t>
  </si>
  <si>
    <t>290-00-002-00</t>
  </si>
  <si>
    <t>SETTING BLOCK 2mm</t>
  </si>
  <si>
    <t>GREEN</t>
  </si>
  <si>
    <t>EX-2900000300</t>
  </si>
  <si>
    <t>290-00-003-00</t>
  </si>
  <si>
    <t>SETTING BLOCK 3mm</t>
  </si>
  <si>
    <t>BROWN</t>
  </si>
  <si>
    <t>EX-2900000500</t>
  </si>
  <si>
    <t>290-00-005-00</t>
  </si>
  <si>
    <t>SETTING BLOCK 5mm</t>
  </si>
  <si>
    <t>EX-3111250303</t>
  </si>
  <si>
    <t>311-12-503-03</t>
  </si>
  <si>
    <t>END CAP SET FOR RIGHT SLIDING MEETING STILE M12500</t>
  </si>
  <si>
    <t>EX-3111250403</t>
  </si>
  <si>
    <t>311-12-504-03</t>
  </si>
  <si>
    <t>SASH SLIDING SPACERS M12500</t>
  </si>
  <si>
    <t>EX-3111250803</t>
  </si>
  <si>
    <t>311-12-508-0X</t>
  </si>
  <si>
    <t>INTERLOCKING PROFILE END CAPS SET FOR RIGHT PARALLEL SLIDING</t>
  </si>
  <si>
    <t>EX-3111250903</t>
  </si>
  <si>
    <t>311-12-509-0X</t>
  </si>
  <si>
    <t>END CAPS SET FOR INTERLOCKING PROFILE M12500 LEFT PARALLEL S</t>
  </si>
  <si>
    <t>EX-3111251003</t>
  </si>
  <si>
    <t>311-12-510-0X</t>
  </si>
  <si>
    <t>END CAPS FOR M12510 DOUBLE SLIDING FRAME RAIL</t>
  </si>
  <si>
    <t>EX-3111460103</t>
  </si>
  <si>
    <t>311-14-601-0X</t>
  </si>
  <si>
    <t>END CAP FOR WHETHERING M14600 SASHES</t>
  </si>
  <si>
    <t>EX-3111460403</t>
  </si>
  <si>
    <t>311-14-604-0X</t>
  </si>
  <si>
    <t>CONNECTOR FOR M14600 TRANSOM TO SASH PROFILE</t>
  </si>
  <si>
    <t>EX-3111460503</t>
  </si>
  <si>
    <t>311-14-605-0X</t>
  </si>
  <si>
    <t>CONNECTOR FOR M14600 TRANSOM TO INTERLOCKING WITH HANDLE</t>
  </si>
  <si>
    <t>EX-3111460603</t>
  </si>
  <si>
    <t>311-14-606-0X</t>
  </si>
  <si>
    <t>CONNECTOR FOR M14600 TRANSOM TO INTERLOCKING</t>
  </si>
  <si>
    <t>EX-3111463603</t>
  </si>
  <si>
    <t>311-14-636-0X</t>
  </si>
  <si>
    <t>PAIR OF END CAPS FOR M14636 ENHANCED HOOK PROFILE</t>
  </si>
  <si>
    <t>EX-3118800003</t>
  </si>
  <si>
    <t>311-88-000-03</t>
  </si>
  <si>
    <t>SPACER 1,5mm FOR STRIKER S350</t>
  </si>
  <si>
    <t>EX-4167684000</t>
  </si>
  <si>
    <t>416-76-840-00</t>
  </si>
  <si>
    <t>COUNTERSUNK HANDLE SCREW M5X40</t>
  </si>
  <si>
    <t>EX-6601250000</t>
  </si>
  <si>
    <t>660-12-500-00</t>
  </si>
  <si>
    <t>CENTRAL SEAL SET FOR M12500 PARALLEL SLIDING</t>
  </si>
  <si>
    <t>EX-6601250103</t>
  </si>
  <si>
    <t>660-12-501-03</t>
  </si>
  <si>
    <t>CENTRAL SEAL FOR M12500 MEETING STILE</t>
  </si>
  <si>
    <t>EX-6604408803</t>
  </si>
  <si>
    <t>660-44-088-0X</t>
  </si>
  <si>
    <t>EXTERNAL FLAP VALVE SV-E TYPE</t>
  </si>
  <si>
    <t>EX-6606252003</t>
  </si>
  <si>
    <t>660-62-520-XX</t>
  </si>
  <si>
    <t>OUTSIDE STOPER OF THE SASH</t>
  </si>
  <si>
    <t>EX-7981224213</t>
  </si>
  <si>
    <t>798-12-242-13</t>
  </si>
  <si>
    <t>CSK TAPPING SCREW ISO 7050/DIN 7982 INOX A2 4,2X13 PH</t>
  </si>
  <si>
    <t>EX-7984124232</t>
  </si>
  <si>
    <t>798-41-242-32</t>
  </si>
  <si>
    <t>PAN TAPPING SCREW ISO 7049/DIN 7981 GALV 4,2X32 PH</t>
  </si>
  <si>
    <t>EX-7984125550</t>
  </si>
  <si>
    <t>798-41-255-50</t>
  </si>
  <si>
    <t>PAN TAPPING SCREW ISO 7049/DIN 7981 GALV 5,5X50 PH</t>
  </si>
  <si>
    <t>EX-7985224219</t>
  </si>
  <si>
    <t>798-52-242-19</t>
  </si>
  <si>
    <t>CSK DRILLING SCREW ISO 15482/DIN 7504P GALV 4,2X19 PH</t>
  </si>
  <si>
    <t>EX-2000686001</t>
  </si>
  <si>
    <t>200-06-860-01</t>
  </si>
  <si>
    <t>OUTSIDE GLAZING GASKET PLUGGED 3mm EPDM</t>
  </si>
  <si>
    <t>EX-2000800201</t>
  </si>
  <si>
    <t>200-08-002-01</t>
  </si>
  <si>
    <t>GLAZING GASKET 2mm EPDM</t>
  </si>
  <si>
    <t>EX-2000800301</t>
  </si>
  <si>
    <t>200-08-003-01</t>
  </si>
  <si>
    <t>GLAZING GASKET 3mm EPDM </t>
  </si>
  <si>
    <t>EX-2000800401</t>
  </si>
  <si>
    <t>200-08-004-01</t>
  </si>
  <si>
    <t>GLAZING GASKET 4mm EPDM</t>
  </si>
  <si>
    <t>EX-2201100101</t>
  </si>
  <si>
    <t>220-11-001-01</t>
  </si>
  <si>
    <t>SEAL GASKET FRAME 2mm EPDM</t>
  </si>
  <si>
    <t>EX-2400031201</t>
  </si>
  <si>
    <t>240-00-312-01</t>
  </si>
  <si>
    <t>GASKET FOR COVERING FRAME QUIDES EPDM</t>
  </si>
  <si>
    <t>EX-2400033101</t>
  </si>
  <si>
    <t>240-00-331-01</t>
  </si>
  <si>
    <t>GASKET FOR S700-S650 CORNER CONSTRUCTION EPDM</t>
  </si>
  <si>
    <t>EX-2400135603</t>
  </si>
  <si>
    <t>240-01-356-03</t>
  </si>
  <si>
    <t>GASKET FOR S350 MEETING STILE WITH NARROW SASH EPDM</t>
  </si>
  <si>
    <t>EX-2401460003</t>
  </si>
  <si>
    <t>240-14-600-03</t>
  </si>
  <si>
    <t>GASKET FOR M14600 NARROW HOOK EPDM</t>
  </si>
  <si>
    <t>INT-2407000203</t>
  </si>
  <si>
    <t>240-70-002-03</t>
  </si>
  <si>
    <t>GASKET FOR S700 SASH EPDM</t>
  </si>
  <si>
    <t>250-07-310-3X</t>
  </si>
  <si>
    <t>EX-6206910603</t>
  </si>
  <si>
    <t>620-69-106-XX</t>
  </si>
  <si>
    <t>BRUSH PILE SEAL 6mm 4P</t>
  </si>
  <si>
    <t>EX-6206910703</t>
  </si>
  <si>
    <t>620-69-107-XX</t>
  </si>
  <si>
    <t>BRUSH PILE SEAL 7mm 4P</t>
  </si>
  <si>
    <t>EX-6206910803</t>
  </si>
  <si>
    <t>620-69-108-XX</t>
  </si>
  <si>
    <t>BRUSH PILE SEAL 8mm 4P</t>
  </si>
  <si>
    <t>Total:</t>
  </si>
  <si>
    <t>BAL KUMARI GHIMIRE</t>
  </si>
  <si>
    <t>19034-Mr. Hari Prasad residence layout-HYD-MTO</t>
  </si>
  <si>
    <t>EX-2500622033</t>
  </si>
  <si>
    <t>GASKET FOR FLY-SCREEN 6,4mm PVC</t>
  </si>
  <si>
    <t>HONEY ANODIZED- 104720</t>
  </si>
  <si>
    <t>Factory available (free stock)</t>
  </si>
  <si>
    <t>TOTAL Weight [kg]</t>
  </si>
  <si>
    <t xml:space="preserve"> 438(N/A)6mtr</t>
  </si>
  <si>
    <t>437(N/A)6mtr</t>
  </si>
  <si>
    <t xml:space="preserve"> no stock in color</t>
  </si>
  <si>
    <t>zero stock</t>
  </si>
  <si>
    <t>6(n/a)</t>
  </si>
  <si>
    <t>232(n/a)</t>
  </si>
  <si>
    <t>59(n/a)</t>
  </si>
  <si>
    <t>192(n/a)</t>
  </si>
  <si>
    <t>128(n/a)</t>
  </si>
  <si>
    <t>403(n/a)</t>
  </si>
  <si>
    <t xml:space="preserve"> 70(n/a)</t>
  </si>
  <si>
    <t>no stock</t>
  </si>
  <si>
    <t>2329(n/a)</t>
  </si>
  <si>
    <t>220(n/a)</t>
  </si>
  <si>
    <t xml:space="preserve"> 10(n/a)</t>
  </si>
  <si>
    <t>256(n/a)</t>
  </si>
  <si>
    <t>108(n/a)</t>
  </si>
  <si>
    <t>17054(n/a)</t>
  </si>
  <si>
    <t xml:space="preserve"> 2(n/a)</t>
  </si>
  <si>
    <t>16(n/a)</t>
  </si>
  <si>
    <t>13(n/a)</t>
  </si>
  <si>
    <t xml:space="preserve"> 6(n/a)</t>
  </si>
  <si>
    <t>8(n/a)</t>
  </si>
  <si>
    <t>43(n/a)</t>
  </si>
  <si>
    <t>15(n/a)</t>
  </si>
  <si>
    <t>25(n/a)</t>
  </si>
  <si>
    <t>42(n/a)</t>
  </si>
  <si>
    <t xml:space="preserve"> 369(n/a)</t>
  </si>
  <si>
    <t>5758(n/a)</t>
  </si>
  <si>
    <t>1329(n/a)</t>
  </si>
  <si>
    <t>8336(n/a)</t>
  </si>
  <si>
    <t>4674(n/a)</t>
  </si>
  <si>
    <t>9753(n/a)</t>
  </si>
  <si>
    <t>6077(n/a)</t>
  </si>
  <si>
    <t>4063(n/a)</t>
  </si>
  <si>
    <t>14684(n/a)</t>
  </si>
  <si>
    <t>200(n/a)</t>
  </si>
  <si>
    <t>705(n/a)</t>
  </si>
  <si>
    <t>3799(n/a)</t>
  </si>
  <si>
    <t>160(n/a)</t>
  </si>
  <si>
    <t>7460(n/a)</t>
  </si>
  <si>
    <t>33850(n/a)</t>
  </si>
  <si>
    <t>5914(n/a)</t>
  </si>
  <si>
    <t>9048(n/a)</t>
  </si>
  <si>
    <t>(n/a)=stock available color)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</si>
</sst>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#,##0.000"/>
    <numFmt numFmtId="166" formatCode="0.0"/>
    <numFmt numFmtId="167" formatCode="#,##0.0"/>
    <numFmt numFmtId="168" formatCode="#,##0.0##"/>
  </numFmts>
  <fonts count="4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3" fillId="0" borderId="2" xfId="0" applyFont="1" applyFill="1" applyBorder="1"/>
    <xf numFmtId="49" fontId="3" fillId="0" borderId="2" xfId="0" applyNumberFormat="1" applyFont="1" applyFill="1" applyBorder="1"/>
    <xf numFmtId="164" fontId="3" fillId="0" borderId="2" xfId="0" applyNumberFormat="1" applyFont="1" applyFill="1" applyBorder="1"/>
    <xf numFmtId="0" fontId="2" fillId="0" borderId="3" xfId="0" applyFont="1" applyFill="1" applyBorder="1"/>
    <xf numFmtId="0" fontId="3" fillId="0" borderId="4" xfId="0" applyFont="1" applyFill="1" applyBorder="1"/>
    <xf numFmtId="2" fontId="3" fillId="0" borderId="1" xfId="0" applyNumberFormat="1" applyFont="1" applyFill="1" applyBorder="1" applyAlignment="1">
      <alignment horizontal="right"/>
    </xf>
    <xf numFmtId="0" fontId="2" fillId="0" borderId="4" xfId="0" applyFont="1" applyFill="1" applyBorder="1"/>
    <xf numFmtId="0" fontId="3" fillId="0" borderId="0" xfId="0" applyFont="1" applyFill="1" applyBorder="1"/>
    <xf numFmtId="0" fontId="3" fillId="2" borderId="0" xfId="0" applyFont="1" applyFill="1"/>
    <xf numFmtId="0" fontId="2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0" borderId="4" xfId="0" applyNumberFormat="1" applyFont="1" applyFill="1" applyBorder="1"/>
    <xf numFmtId="166" fontId="3" fillId="0" borderId="2" xfId="0" applyNumberFormat="1" applyFont="1" applyFill="1" applyBorder="1" applyAlignment="1">
      <alignment horizontal="right" wrapText="1"/>
    </xf>
    <xf numFmtId="166" fontId="3" fillId="2" borderId="2" xfId="0" applyNumberFormat="1" applyFont="1" applyFill="1" applyBorder="1" applyAlignment="1">
      <alignment horizontal="right" wrapText="1"/>
    </xf>
    <xf numFmtId="166" fontId="3" fillId="0" borderId="2" xfId="0" applyNumberFormat="1" applyFont="1" applyFill="1" applyBorder="1" applyAlignment="1">
      <alignment horizontal="right"/>
    </xf>
    <xf numFmtId="167" fontId="2" fillId="0" borderId="4" xfId="0" applyNumberFormat="1" applyFont="1" applyFill="1" applyBorder="1"/>
    <xf numFmtId="0" fontId="3" fillId="3" borderId="1" xfId="0" applyFont="1" applyFill="1" applyBorder="1"/>
    <xf numFmtId="49" fontId="3" fillId="3" borderId="2" xfId="0" applyNumberFormat="1" applyFont="1" applyFill="1" applyBorder="1"/>
    <xf numFmtId="0" fontId="3" fillId="3" borderId="4" xfId="0" applyFont="1" applyFill="1" applyBorder="1"/>
    <xf numFmtId="49" fontId="3" fillId="0" borderId="0" xfId="0" applyNumberFormat="1" applyFont="1" applyFill="1" applyBorder="1"/>
    <xf numFmtId="1" fontId="3" fillId="0" borderId="2" xfId="0" applyNumberFormat="1" applyFont="1" applyFill="1" applyBorder="1" applyAlignment="1">
      <alignment horizontal="right" wrapText="1"/>
    </xf>
    <xf numFmtId="1" fontId="3" fillId="2" borderId="2" xfId="0" applyNumberFormat="1" applyFont="1" applyFill="1" applyBorder="1" applyAlignment="1">
      <alignment horizontal="right" wrapText="1"/>
    </xf>
    <xf numFmtId="1" fontId="3" fillId="0" borderId="2" xfId="0" applyNumberFormat="1" applyFont="1" applyFill="1" applyBorder="1" applyAlignment="1">
      <alignment horizontal="right"/>
    </xf>
    <xf numFmtId="1" fontId="3" fillId="2" borderId="2" xfId="0" applyNumberFormat="1" applyFont="1" applyFill="1" applyBorder="1" applyAlignment="1">
      <alignment horizontal="right"/>
    </xf>
    <xf numFmtId="168" fontId="3" fillId="0" borderId="2" xfId="0" applyNumberFormat="1" applyFont="1" applyFill="1" applyBorder="1" applyAlignment="1">
      <alignment horizontal="right"/>
    </xf>
    <xf numFmtId="168" fontId="3" fillId="0" borderId="2" xfId="0" applyNumberFormat="1" applyFont="1" applyFill="1" applyBorder="1" applyAlignment="1">
      <alignment horizontal="right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/>
    <xf numFmtId="1" fontId="3" fillId="4" borderId="2" xfId="0" applyNumberFormat="1" applyFont="1" applyFill="1" applyBorder="1" applyAlignment="1">
      <alignment horizontal="right"/>
    </xf>
    <xf numFmtId="168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/>
    </xf>
    <xf numFmtId="0" fontId="3" fillId="4" borderId="2" xfId="0" applyFont="1" applyFill="1" applyBorder="1"/>
    <xf numFmtId="49" fontId="3" fillId="4" borderId="2" xfId="0" applyNumberFormat="1" applyFont="1" applyFill="1" applyBorder="1"/>
    <xf numFmtId="164" fontId="3" fillId="4" borderId="2" xfId="0" applyNumberFormat="1" applyFont="1" applyFill="1" applyBorder="1"/>
    <xf numFmtId="49" fontId="3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7"/>
  <sheetViews>
    <sheetView tabSelected="1" topLeftCell="C13" workbookViewId="0">
      <selection activeCell="P20" sqref="P20"/>
    </sheetView>
  </sheetViews>
  <sheetFormatPr defaultColWidth="9.140625" defaultRowHeight="15"/>
  <cols>
    <col min="1" max="1" width="1.7109375" customWidth="1"/>
    <col min="2" max="2" width="10.7109375" hidden="1" customWidth="1"/>
    <col min="3" max="3" width="11.7109375" customWidth="1"/>
    <col min="4" max="6" width="11.7109375" hidden="1" customWidth="1"/>
    <col min="7" max="7" width="8.7109375" customWidth="1"/>
    <col min="8" max="9" width="10.7109375" customWidth="1"/>
    <col min="10" max="12" width="11.7109375" hidden="1" customWidth="1"/>
    <col min="13" max="13" width="6.7109375" customWidth="1"/>
    <col min="14" max="14" width="14.7109375" customWidth="1"/>
    <col min="15" max="15" width="14.7109375" hidden="1" customWidth="1"/>
    <col min="16" max="16" width="67.5703125" bestFit="1" customWidth="1"/>
    <col min="17" max="17" width="28.5703125" customWidth="1"/>
    <col min="18" max="18" width="13.7109375" style="36" customWidth="1"/>
    <col min="19" max="19" width="17" bestFit="1" customWidth="1"/>
    <col min="20" max="20" width="25.7109375" customWidth="1"/>
    <col min="21" max="21" width="3.7109375" customWidth="1"/>
  </cols>
  <sheetData>
    <row r="1" spans="1:20">
      <c r="N1" s="2" t="s">
        <v>5</v>
      </c>
      <c r="P1" s="35" t="s">
        <v>6</v>
      </c>
    </row>
    <row r="2" spans="1:20">
      <c r="N2" s="2" t="s">
        <v>7</v>
      </c>
      <c r="P2" t="s">
        <v>256</v>
      </c>
    </row>
    <row r="3" spans="1:20">
      <c r="N3" s="2" t="s">
        <v>8</v>
      </c>
      <c r="P3" s="35" t="s">
        <v>255</v>
      </c>
    </row>
    <row r="4" spans="1:20" ht="18">
      <c r="C4" s="1" t="s">
        <v>9</v>
      </c>
      <c r="D4" s="18"/>
      <c r="E4" s="18"/>
      <c r="F4" s="18"/>
      <c r="G4" s="1"/>
      <c r="H4" s="1"/>
      <c r="I4" s="1"/>
      <c r="J4" s="18"/>
      <c r="K4" s="18"/>
      <c r="L4" s="18"/>
      <c r="M4" s="3"/>
    </row>
    <row r="6" spans="1:20">
      <c r="A6" s="3"/>
      <c r="B6" s="17"/>
      <c r="C6" s="3" t="s">
        <v>0</v>
      </c>
      <c r="D6" s="17"/>
      <c r="E6" s="17"/>
      <c r="F6" s="17"/>
      <c r="G6" s="3"/>
      <c r="H6" s="3"/>
      <c r="I6" s="3"/>
      <c r="J6" s="17"/>
      <c r="K6" s="17"/>
      <c r="L6" s="17"/>
      <c r="T6" t="s">
        <v>306</v>
      </c>
    </row>
    <row r="7" spans="1:20">
      <c r="C7" s="4" t="s">
        <v>10</v>
      </c>
      <c r="D7" s="16"/>
      <c r="E7" s="16"/>
      <c r="F7" s="16"/>
      <c r="G7" s="4" t="s">
        <v>11</v>
      </c>
      <c r="H7" s="4" t="s">
        <v>12</v>
      </c>
      <c r="I7" s="4" t="s">
        <v>13</v>
      </c>
      <c r="J7" s="16"/>
      <c r="K7" s="16"/>
      <c r="L7" s="16"/>
      <c r="M7" s="5" t="s">
        <v>14</v>
      </c>
      <c r="N7" s="5" t="s">
        <v>15</v>
      </c>
      <c r="O7" s="25" t="s">
        <v>15</v>
      </c>
      <c r="P7" s="5" t="s">
        <v>16</v>
      </c>
      <c r="Q7" s="5" t="s">
        <v>17</v>
      </c>
      <c r="R7" s="5" t="s">
        <v>18</v>
      </c>
      <c r="S7" s="4" t="s">
        <v>261</v>
      </c>
      <c r="T7" s="5" t="s">
        <v>260</v>
      </c>
    </row>
    <row r="8" spans="1:20" ht="15" customHeight="1">
      <c r="B8" s="14" t="s">
        <v>0</v>
      </c>
      <c r="C8" s="29">
        <v>9</v>
      </c>
      <c r="D8" s="30"/>
      <c r="E8" s="30">
        <v>1</v>
      </c>
      <c r="F8" s="30"/>
      <c r="G8" s="29">
        <v>1</v>
      </c>
      <c r="H8" s="34" t="s">
        <v>20</v>
      </c>
      <c r="I8" s="21">
        <v>44.1</v>
      </c>
      <c r="J8" s="22">
        <v>6</v>
      </c>
      <c r="K8" s="22">
        <v>6</v>
      </c>
      <c r="L8" s="22">
        <v>44.118000000000002</v>
      </c>
      <c r="M8" s="6" t="s">
        <v>21</v>
      </c>
      <c r="N8" s="7" t="s">
        <v>22</v>
      </c>
      <c r="O8" s="26" t="s">
        <v>23</v>
      </c>
      <c r="P8" s="6" t="s">
        <v>24</v>
      </c>
      <c r="Q8" s="6" t="s">
        <v>25</v>
      </c>
      <c r="R8" s="8">
        <v>0.13900000000000001</v>
      </c>
      <c r="S8" s="8">
        <f t="shared" ref="S8:S34" si="0">C8*E8*K8*R8</f>
        <v>7.5060000000000002</v>
      </c>
      <c r="T8" s="44" t="s">
        <v>262</v>
      </c>
    </row>
    <row r="9" spans="1:20" ht="15" customHeight="1">
      <c r="B9" s="14" t="s">
        <v>0</v>
      </c>
      <c r="C9" s="29">
        <v>2</v>
      </c>
      <c r="D9" s="30"/>
      <c r="E9" s="30">
        <v>1</v>
      </c>
      <c r="F9" s="30"/>
      <c r="G9" s="29">
        <v>1</v>
      </c>
      <c r="H9" s="34" t="s">
        <v>20</v>
      </c>
      <c r="I9" s="21">
        <v>9.6</v>
      </c>
      <c r="J9" s="22">
        <v>6</v>
      </c>
      <c r="K9" s="22">
        <v>6</v>
      </c>
      <c r="L9" s="22">
        <v>9.5980000000000008</v>
      </c>
      <c r="M9" s="6" t="s">
        <v>21</v>
      </c>
      <c r="N9" s="7" t="s">
        <v>26</v>
      </c>
      <c r="O9" s="26" t="s">
        <v>27</v>
      </c>
      <c r="P9" s="6" t="s">
        <v>28</v>
      </c>
      <c r="Q9" s="6" t="s">
        <v>25</v>
      </c>
      <c r="R9" s="8">
        <v>0.38100000000000001</v>
      </c>
      <c r="S9" s="8">
        <f t="shared" si="0"/>
        <v>4.5720000000000001</v>
      </c>
      <c r="T9" s="44" t="s">
        <v>263</v>
      </c>
    </row>
    <row r="10" spans="1:20" ht="15" customHeight="1">
      <c r="B10" s="14" t="s">
        <v>0</v>
      </c>
      <c r="C10" s="29">
        <v>1</v>
      </c>
      <c r="D10" s="30"/>
      <c r="E10" s="30">
        <v>1</v>
      </c>
      <c r="F10" s="30"/>
      <c r="G10" s="29">
        <v>1</v>
      </c>
      <c r="H10" s="34" t="s">
        <v>20</v>
      </c>
      <c r="I10" s="21">
        <v>4</v>
      </c>
      <c r="J10" s="22">
        <v>6</v>
      </c>
      <c r="K10" s="22">
        <v>6</v>
      </c>
      <c r="L10" s="22">
        <v>4.048</v>
      </c>
      <c r="M10" s="6" t="s">
        <v>21</v>
      </c>
      <c r="N10" s="7" t="s">
        <v>29</v>
      </c>
      <c r="O10" s="26" t="s">
        <v>29</v>
      </c>
      <c r="P10" s="6" t="s">
        <v>30</v>
      </c>
      <c r="Q10" s="6" t="s">
        <v>259</v>
      </c>
      <c r="R10" s="8">
        <v>0.19400000000000001</v>
      </c>
      <c r="S10" s="8">
        <f t="shared" si="0"/>
        <v>1.1640000000000001</v>
      </c>
      <c r="T10" s="28" t="s">
        <v>264</v>
      </c>
    </row>
    <row r="11" spans="1:20" ht="15" customHeight="1">
      <c r="B11" s="14" t="s">
        <v>0</v>
      </c>
      <c r="C11" s="29">
        <v>1</v>
      </c>
      <c r="D11" s="30"/>
      <c r="E11" s="30">
        <v>1</v>
      </c>
      <c r="F11" s="30"/>
      <c r="G11" s="29">
        <v>1</v>
      </c>
      <c r="H11" s="34" t="s">
        <v>20</v>
      </c>
      <c r="I11" s="21">
        <v>5.2</v>
      </c>
      <c r="J11" s="22">
        <v>6</v>
      </c>
      <c r="K11" s="22">
        <v>6</v>
      </c>
      <c r="L11" s="22">
        <v>5.2240000000000002</v>
      </c>
      <c r="M11" s="6" t="s">
        <v>21</v>
      </c>
      <c r="N11" s="7" t="s">
        <v>31</v>
      </c>
      <c r="O11" s="26" t="s">
        <v>31</v>
      </c>
      <c r="P11" s="6" t="s">
        <v>32</v>
      </c>
      <c r="Q11" s="6" t="s">
        <v>259</v>
      </c>
      <c r="R11" s="8">
        <v>1.242</v>
      </c>
      <c r="S11" s="8">
        <f t="shared" si="0"/>
        <v>7.452</v>
      </c>
      <c r="T11" s="28" t="s">
        <v>264</v>
      </c>
    </row>
    <row r="12" spans="1:20" ht="15" customHeight="1">
      <c r="B12" s="14" t="s">
        <v>0</v>
      </c>
      <c r="C12" s="29">
        <v>1</v>
      </c>
      <c r="D12" s="30"/>
      <c r="E12" s="30">
        <v>1</v>
      </c>
      <c r="F12" s="30"/>
      <c r="G12" s="29">
        <v>1</v>
      </c>
      <c r="H12" s="34" t="s">
        <v>20</v>
      </c>
      <c r="I12" s="21">
        <v>2</v>
      </c>
      <c r="J12" s="22">
        <v>6</v>
      </c>
      <c r="K12" s="22">
        <v>6</v>
      </c>
      <c r="L12" s="22">
        <v>2.0179999999999998</v>
      </c>
      <c r="M12" s="6" t="s">
        <v>21</v>
      </c>
      <c r="N12" s="7" t="s">
        <v>33</v>
      </c>
      <c r="O12" s="26" t="s">
        <v>33</v>
      </c>
      <c r="P12" s="6" t="s">
        <v>34</v>
      </c>
      <c r="Q12" s="6" t="s">
        <v>259</v>
      </c>
      <c r="R12" s="8">
        <v>0.50700000000000001</v>
      </c>
      <c r="S12" s="8">
        <f t="shared" si="0"/>
        <v>3.0419999999999998</v>
      </c>
      <c r="T12" s="28" t="s">
        <v>264</v>
      </c>
    </row>
    <row r="13" spans="1:20" ht="15" customHeight="1">
      <c r="B13" s="14" t="s">
        <v>0</v>
      </c>
      <c r="C13" s="29">
        <v>4</v>
      </c>
      <c r="D13" s="30"/>
      <c r="E13" s="30">
        <v>1</v>
      </c>
      <c r="F13" s="30"/>
      <c r="G13" s="29">
        <v>1</v>
      </c>
      <c r="H13" s="34" t="s">
        <v>20</v>
      </c>
      <c r="I13" s="21">
        <v>21.1</v>
      </c>
      <c r="J13" s="22">
        <v>6</v>
      </c>
      <c r="K13" s="22">
        <v>6</v>
      </c>
      <c r="L13" s="22">
        <v>21.065999999999999</v>
      </c>
      <c r="M13" s="6" t="s">
        <v>21</v>
      </c>
      <c r="N13" s="7" t="s">
        <v>35</v>
      </c>
      <c r="O13" s="26" t="s">
        <v>35</v>
      </c>
      <c r="P13" s="6" t="s">
        <v>32</v>
      </c>
      <c r="Q13" s="6" t="s">
        <v>259</v>
      </c>
      <c r="R13" s="8">
        <v>0.64900000000000002</v>
      </c>
      <c r="S13" s="8">
        <f t="shared" si="0"/>
        <v>15.576000000000001</v>
      </c>
      <c r="T13" s="44" t="s">
        <v>265</v>
      </c>
    </row>
    <row r="14" spans="1:20" ht="15" customHeight="1">
      <c r="B14" s="14" t="s">
        <v>0</v>
      </c>
      <c r="C14" s="29">
        <v>1</v>
      </c>
      <c r="D14" s="30"/>
      <c r="E14" s="30">
        <v>1</v>
      </c>
      <c r="F14" s="30"/>
      <c r="G14" s="29">
        <v>1</v>
      </c>
      <c r="H14" s="34" t="s">
        <v>20</v>
      </c>
      <c r="I14" s="21">
        <v>2</v>
      </c>
      <c r="J14" s="22">
        <v>6</v>
      </c>
      <c r="K14" s="22">
        <v>6</v>
      </c>
      <c r="L14" s="22">
        <v>2.0179999999999998</v>
      </c>
      <c r="M14" s="6" t="s">
        <v>21</v>
      </c>
      <c r="N14" s="7" t="s">
        <v>36</v>
      </c>
      <c r="O14" s="26" t="s">
        <v>36</v>
      </c>
      <c r="P14" s="6" t="s">
        <v>34</v>
      </c>
      <c r="Q14" s="6" t="s">
        <v>259</v>
      </c>
      <c r="R14" s="8">
        <v>1.413</v>
      </c>
      <c r="S14" s="8">
        <f t="shared" si="0"/>
        <v>8.4779999999999998</v>
      </c>
      <c r="T14" s="28" t="s">
        <v>264</v>
      </c>
    </row>
    <row r="15" spans="1:20" ht="15" customHeight="1">
      <c r="B15" s="14" t="s">
        <v>0</v>
      </c>
      <c r="C15" s="29">
        <v>2</v>
      </c>
      <c r="D15" s="30"/>
      <c r="E15" s="30">
        <v>1</v>
      </c>
      <c r="F15" s="30"/>
      <c r="G15" s="29">
        <v>1</v>
      </c>
      <c r="H15" s="34" t="s">
        <v>20</v>
      </c>
      <c r="I15" s="21">
        <v>8</v>
      </c>
      <c r="J15" s="22">
        <v>6</v>
      </c>
      <c r="K15" s="22">
        <v>6</v>
      </c>
      <c r="L15" s="22">
        <v>8.0340000000000007</v>
      </c>
      <c r="M15" s="6" t="s">
        <v>21</v>
      </c>
      <c r="N15" s="7" t="s">
        <v>37</v>
      </c>
      <c r="O15" s="26" t="s">
        <v>37</v>
      </c>
      <c r="P15" s="6" t="s">
        <v>38</v>
      </c>
      <c r="Q15" s="6" t="s">
        <v>259</v>
      </c>
      <c r="R15" s="8">
        <v>0.67600000000000005</v>
      </c>
      <c r="S15" s="8">
        <f t="shared" si="0"/>
        <v>8.1120000000000001</v>
      </c>
      <c r="T15" s="28" t="s">
        <v>264</v>
      </c>
    </row>
    <row r="16" spans="1:20" ht="15" customHeight="1">
      <c r="B16" s="14" t="s">
        <v>0</v>
      </c>
      <c r="C16" s="29">
        <v>1</v>
      </c>
      <c r="D16" s="30"/>
      <c r="E16" s="30">
        <v>1</v>
      </c>
      <c r="F16" s="30"/>
      <c r="G16" s="29">
        <v>1</v>
      </c>
      <c r="H16" s="34" t="s">
        <v>20</v>
      </c>
      <c r="I16" s="21">
        <v>4.9000000000000004</v>
      </c>
      <c r="J16" s="22">
        <v>6</v>
      </c>
      <c r="K16" s="22">
        <v>6</v>
      </c>
      <c r="L16" s="22">
        <v>4.87</v>
      </c>
      <c r="M16" s="6" t="s">
        <v>21</v>
      </c>
      <c r="N16" s="7" t="s">
        <v>39</v>
      </c>
      <c r="O16" s="26" t="s">
        <v>39</v>
      </c>
      <c r="P16" s="6" t="s">
        <v>40</v>
      </c>
      <c r="Q16" s="6" t="s">
        <v>259</v>
      </c>
      <c r="R16" s="8">
        <v>2.6280000000000001</v>
      </c>
      <c r="S16" s="8">
        <f t="shared" si="0"/>
        <v>15.768000000000001</v>
      </c>
      <c r="T16" s="28" t="s">
        <v>264</v>
      </c>
    </row>
    <row r="17" spans="2:20" ht="15" customHeight="1">
      <c r="B17" s="14" t="s">
        <v>0</v>
      </c>
      <c r="C17" s="29">
        <v>1</v>
      </c>
      <c r="D17" s="30"/>
      <c r="E17" s="30">
        <v>1</v>
      </c>
      <c r="F17" s="30"/>
      <c r="G17" s="29">
        <v>1</v>
      </c>
      <c r="H17" s="34" t="s">
        <v>20</v>
      </c>
      <c r="I17" s="21">
        <v>4.2</v>
      </c>
      <c r="J17" s="22">
        <v>6</v>
      </c>
      <c r="K17" s="22">
        <v>6</v>
      </c>
      <c r="L17" s="22">
        <v>4.1580000000000004</v>
      </c>
      <c r="M17" s="6" t="s">
        <v>21</v>
      </c>
      <c r="N17" s="7" t="s">
        <v>41</v>
      </c>
      <c r="O17" s="26" t="s">
        <v>41</v>
      </c>
      <c r="P17" s="6" t="s">
        <v>42</v>
      </c>
      <c r="Q17" s="6" t="s">
        <v>259</v>
      </c>
      <c r="R17" s="8">
        <v>0.626</v>
      </c>
      <c r="S17" s="8">
        <f t="shared" si="0"/>
        <v>3.7560000000000002</v>
      </c>
      <c r="T17" s="28" t="s">
        <v>264</v>
      </c>
    </row>
    <row r="18" spans="2:20" ht="15" customHeight="1">
      <c r="B18" s="14" t="s">
        <v>0</v>
      </c>
      <c r="C18" s="29">
        <v>2</v>
      </c>
      <c r="D18" s="30"/>
      <c r="E18" s="30">
        <v>1</v>
      </c>
      <c r="F18" s="30"/>
      <c r="G18" s="29">
        <v>1</v>
      </c>
      <c r="H18" s="34" t="s">
        <v>20</v>
      </c>
      <c r="I18" s="21">
        <v>9.1</v>
      </c>
      <c r="J18" s="22">
        <v>6</v>
      </c>
      <c r="K18" s="22">
        <v>6</v>
      </c>
      <c r="L18" s="22">
        <v>9.0640000000000001</v>
      </c>
      <c r="M18" s="6" t="s">
        <v>21</v>
      </c>
      <c r="N18" s="7" t="s">
        <v>43</v>
      </c>
      <c r="O18" s="26" t="s">
        <v>43</v>
      </c>
      <c r="P18" s="6" t="s">
        <v>40</v>
      </c>
      <c r="Q18" s="6" t="s">
        <v>259</v>
      </c>
      <c r="R18" s="8">
        <v>2.4969999999999999</v>
      </c>
      <c r="S18" s="8">
        <f t="shared" si="0"/>
        <v>29.963999999999999</v>
      </c>
      <c r="T18" s="28" t="s">
        <v>264</v>
      </c>
    </row>
    <row r="19" spans="2:20" ht="15" customHeight="1">
      <c r="B19" s="14" t="s">
        <v>0</v>
      </c>
      <c r="C19" s="29">
        <v>5</v>
      </c>
      <c r="D19" s="30"/>
      <c r="E19" s="30">
        <v>1</v>
      </c>
      <c r="F19" s="30"/>
      <c r="G19" s="29">
        <v>1</v>
      </c>
      <c r="H19" s="34" t="s">
        <v>20</v>
      </c>
      <c r="I19" s="21">
        <v>25.5</v>
      </c>
      <c r="J19" s="22">
        <v>6</v>
      </c>
      <c r="K19" s="22">
        <v>6</v>
      </c>
      <c r="L19" s="22">
        <v>25.48</v>
      </c>
      <c r="M19" s="6" t="s">
        <v>21</v>
      </c>
      <c r="N19" s="7" t="s">
        <v>44</v>
      </c>
      <c r="O19" s="26" t="s">
        <v>44</v>
      </c>
      <c r="P19" s="6" t="s">
        <v>42</v>
      </c>
      <c r="Q19" s="6" t="s">
        <v>259</v>
      </c>
      <c r="R19" s="8">
        <v>0.36899999999999999</v>
      </c>
      <c r="S19" s="8">
        <f t="shared" si="0"/>
        <v>11.07</v>
      </c>
      <c r="T19" s="28" t="s">
        <v>264</v>
      </c>
    </row>
    <row r="20" spans="2:20" ht="15" customHeight="1">
      <c r="B20" s="14" t="s">
        <v>0</v>
      </c>
      <c r="C20" s="29">
        <v>1</v>
      </c>
      <c r="D20" s="30"/>
      <c r="E20" s="30">
        <v>1</v>
      </c>
      <c r="F20" s="30"/>
      <c r="G20" s="29">
        <v>1</v>
      </c>
      <c r="H20" s="34" t="s">
        <v>20</v>
      </c>
      <c r="I20" s="21">
        <v>4.3</v>
      </c>
      <c r="J20" s="22">
        <v>6</v>
      </c>
      <c r="K20" s="22">
        <v>6</v>
      </c>
      <c r="L20" s="22">
        <v>4.2679999999999998</v>
      </c>
      <c r="M20" s="6" t="s">
        <v>21</v>
      </c>
      <c r="N20" s="7" t="s">
        <v>45</v>
      </c>
      <c r="O20" s="26" t="s">
        <v>45</v>
      </c>
      <c r="P20" s="6" t="s">
        <v>34</v>
      </c>
      <c r="Q20" s="6" t="s">
        <v>259</v>
      </c>
      <c r="R20" s="8">
        <v>1.01</v>
      </c>
      <c r="S20" s="8">
        <f t="shared" si="0"/>
        <v>6.0600000000000005</v>
      </c>
      <c r="T20" s="44" t="s">
        <v>265</v>
      </c>
    </row>
    <row r="21" spans="2:20" ht="15" customHeight="1">
      <c r="B21" s="14" t="s">
        <v>0</v>
      </c>
      <c r="C21" s="29">
        <v>1</v>
      </c>
      <c r="D21" s="30"/>
      <c r="E21" s="30">
        <v>1</v>
      </c>
      <c r="F21" s="30"/>
      <c r="G21" s="29">
        <v>1</v>
      </c>
      <c r="H21" s="34" t="s">
        <v>20</v>
      </c>
      <c r="I21" s="21">
        <v>2.1</v>
      </c>
      <c r="J21" s="22">
        <v>6</v>
      </c>
      <c r="K21" s="22">
        <v>6</v>
      </c>
      <c r="L21" s="22">
        <v>2.1339999999999999</v>
      </c>
      <c r="M21" s="6" t="s">
        <v>21</v>
      </c>
      <c r="N21" s="7" t="s">
        <v>46</v>
      </c>
      <c r="O21" s="26" t="s">
        <v>46</v>
      </c>
      <c r="P21" s="6" t="s">
        <v>34</v>
      </c>
      <c r="Q21" s="6" t="s">
        <v>259</v>
      </c>
      <c r="R21" s="8">
        <v>1.091</v>
      </c>
      <c r="S21" s="8">
        <f t="shared" si="0"/>
        <v>6.5459999999999994</v>
      </c>
      <c r="T21" s="44" t="s">
        <v>265</v>
      </c>
    </row>
    <row r="22" spans="2:20" ht="15" customHeight="1">
      <c r="B22" s="14" t="s">
        <v>0</v>
      </c>
      <c r="C22" s="29">
        <v>3</v>
      </c>
      <c r="D22" s="30"/>
      <c r="E22" s="30">
        <v>1</v>
      </c>
      <c r="F22" s="30"/>
      <c r="G22" s="29">
        <v>1</v>
      </c>
      <c r="H22" s="34" t="s">
        <v>20</v>
      </c>
      <c r="I22" s="21">
        <v>15.8</v>
      </c>
      <c r="J22" s="22">
        <v>6</v>
      </c>
      <c r="K22" s="22">
        <v>6</v>
      </c>
      <c r="L22" s="22">
        <v>15.813000000000001</v>
      </c>
      <c r="M22" s="6" t="s">
        <v>21</v>
      </c>
      <c r="N22" s="7" t="s">
        <v>47</v>
      </c>
      <c r="O22" s="26" t="s">
        <v>47</v>
      </c>
      <c r="P22" s="6" t="s">
        <v>48</v>
      </c>
      <c r="Q22" s="6" t="s">
        <v>259</v>
      </c>
      <c r="R22" s="8">
        <v>0.61599999999999999</v>
      </c>
      <c r="S22" s="8">
        <f t="shared" si="0"/>
        <v>11.087999999999999</v>
      </c>
      <c r="T22" s="44" t="s">
        <v>265</v>
      </c>
    </row>
    <row r="23" spans="2:20" ht="15" customHeight="1">
      <c r="B23" s="14" t="s">
        <v>0</v>
      </c>
      <c r="C23" s="29">
        <v>2</v>
      </c>
      <c r="D23" s="30"/>
      <c r="E23" s="30">
        <v>1</v>
      </c>
      <c r="F23" s="30"/>
      <c r="G23" s="29">
        <v>1</v>
      </c>
      <c r="H23" s="34" t="s">
        <v>20</v>
      </c>
      <c r="I23" s="21">
        <v>11.1</v>
      </c>
      <c r="J23" s="22">
        <v>6</v>
      </c>
      <c r="K23" s="22">
        <v>6</v>
      </c>
      <c r="L23" s="22">
        <v>11.058</v>
      </c>
      <c r="M23" s="6" t="s">
        <v>21</v>
      </c>
      <c r="N23" s="7" t="s">
        <v>49</v>
      </c>
      <c r="O23" s="26" t="s">
        <v>49</v>
      </c>
      <c r="P23" s="6" t="s">
        <v>50</v>
      </c>
      <c r="Q23" s="6" t="s">
        <v>259</v>
      </c>
      <c r="R23" s="8">
        <v>1.008</v>
      </c>
      <c r="S23" s="8">
        <f t="shared" si="0"/>
        <v>12.096</v>
      </c>
      <c r="T23" s="28" t="s">
        <v>264</v>
      </c>
    </row>
    <row r="24" spans="2:20" ht="15" customHeight="1">
      <c r="B24" s="14" t="s">
        <v>0</v>
      </c>
      <c r="C24" s="29">
        <v>6</v>
      </c>
      <c r="D24" s="30"/>
      <c r="E24" s="30">
        <v>1</v>
      </c>
      <c r="F24" s="30"/>
      <c r="G24" s="29">
        <v>1</v>
      </c>
      <c r="H24" s="34" t="s">
        <v>20</v>
      </c>
      <c r="I24" s="21">
        <v>31.6</v>
      </c>
      <c r="J24" s="22">
        <v>6</v>
      </c>
      <c r="K24" s="22">
        <v>6</v>
      </c>
      <c r="L24" s="22">
        <v>31.626000000000001</v>
      </c>
      <c r="M24" s="6" t="s">
        <v>21</v>
      </c>
      <c r="N24" s="7" t="s">
        <v>51</v>
      </c>
      <c r="O24" s="26" t="s">
        <v>51</v>
      </c>
      <c r="P24" s="6" t="s">
        <v>32</v>
      </c>
      <c r="Q24" s="6" t="s">
        <v>259</v>
      </c>
      <c r="R24" s="8">
        <v>0.86699999999999999</v>
      </c>
      <c r="S24" s="8">
        <f t="shared" si="0"/>
        <v>31.212</v>
      </c>
      <c r="T24" s="28" t="s">
        <v>264</v>
      </c>
    </row>
    <row r="25" spans="2:20" ht="15" customHeight="1">
      <c r="B25" s="14" t="s">
        <v>0</v>
      </c>
      <c r="C25" s="29">
        <v>10</v>
      </c>
      <c r="D25" s="30"/>
      <c r="E25" s="30">
        <v>1</v>
      </c>
      <c r="F25" s="30"/>
      <c r="G25" s="29">
        <v>1</v>
      </c>
      <c r="H25" s="34" t="s">
        <v>52</v>
      </c>
      <c r="I25" s="21">
        <v>27</v>
      </c>
      <c r="J25" s="22">
        <v>3</v>
      </c>
      <c r="K25" s="22">
        <v>3</v>
      </c>
      <c r="L25" s="22">
        <v>27.027999999999999</v>
      </c>
      <c r="M25" s="6" t="s">
        <v>21</v>
      </c>
      <c r="N25" s="7" t="s">
        <v>53</v>
      </c>
      <c r="O25" s="26" t="s">
        <v>53</v>
      </c>
      <c r="P25" s="6" t="s">
        <v>54</v>
      </c>
      <c r="Q25" s="6" t="s">
        <v>259</v>
      </c>
      <c r="R25" s="8">
        <v>1.0589999999999999</v>
      </c>
      <c r="S25" s="8">
        <f t="shared" si="0"/>
        <v>31.77</v>
      </c>
      <c r="T25" s="28" t="s">
        <v>264</v>
      </c>
    </row>
    <row r="26" spans="2:20" ht="15" customHeight="1">
      <c r="B26" s="14" t="s">
        <v>0</v>
      </c>
      <c r="C26" s="29">
        <v>16</v>
      </c>
      <c r="D26" s="30"/>
      <c r="E26" s="30">
        <v>1</v>
      </c>
      <c r="F26" s="30"/>
      <c r="G26" s="29">
        <v>1</v>
      </c>
      <c r="H26" s="34" t="s">
        <v>20</v>
      </c>
      <c r="I26" s="21">
        <v>87.4</v>
      </c>
      <c r="J26" s="22">
        <v>6</v>
      </c>
      <c r="K26" s="22">
        <v>6</v>
      </c>
      <c r="L26" s="22">
        <v>87.42</v>
      </c>
      <c r="M26" s="6" t="s">
        <v>21</v>
      </c>
      <c r="N26" s="7" t="s">
        <v>55</v>
      </c>
      <c r="O26" s="26" t="s">
        <v>55</v>
      </c>
      <c r="P26" s="6" t="s">
        <v>30</v>
      </c>
      <c r="Q26" s="6" t="s">
        <v>259</v>
      </c>
      <c r="R26" s="8">
        <v>0.27700000000000002</v>
      </c>
      <c r="S26" s="8">
        <f t="shared" si="0"/>
        <v>26.592000000000002</v>
      </c>
      <c r="T26" s="28" t="s">
        <v>264</v>
      </c>
    </row>
    <row r="27" spans="2:20" ht="15" customHeight="1">
      <c r="B27" s="14" t="s">
        <v>0</v>
      </c>
      <c r="C27" s="29">
        <v>2</v>
      </c>
      <c r="D27" s="30"/>
      <c r="E27" s="30">
        <v>1</v>
      </c>
      <c r="F27" s="30"/>
      <c r="G27" s="29">
        <v>1</v>
      </c>
      <c r="H27" s="34" t="s">
        <v>56</v>
      </c>
      <c r="I27" s="21">
        <v>4.8</v>
      </c>
      <c r="J27" s="22">
        <v>4.7</v>
      </c>
      <c r="K27" s="22">
        <v>4.7</v>
      </c>
      <c r="L27" s="22">
        <v>4.7549999999999999</v>
      </c>
      <c r="M27" s="6" t="s">
        <v>21</v>
      </c>
      <c r="N27" s="7" t="s">
        <v>57</v>
      </c>
      <c r="O27" s="26" t="s">
        <v>57</v>
      </c>
      <c r="P27" s="6" t="s">
        <v>38</v>
      </c>
      <c r="Q27" s="6" t="s">
        <v>259</v>
      </c>
      <c r="R27" s="8">
        <v>1.7350000000000001</v>
      </c>
      <c r="S27" s="8">
        <f t="shared" si="0"/>
        <v>16.309000000000001</v>
      </c>
      <c r="T27" s="28" t="s">
        <v>264</v>
      </c>
    </row>
    <row r="28" spans="2:20" ht="15" customHeight="1">
      <c r="B28" s="14" t="s">
        <v>0</v>
      </c>
      <c r="C28" s="29">
        <v>12</v>
      </c>
      <c r="D28" s="30"/>
      <c r="E28" s="30">
        <v>1</v>
      </c>
      <c r="F28" s="30"/>
      <c r="G28" s="29">
        <v>1</v>
      </c>
      <c r="H28" s="34" t="s">
        <v>20</v>
      </c>
      <c r="I28" s="21">
        <v>63.1</v>
      </c>
      <c r="J28" s="22">
        <v>6</v>
      </c>
      <c r="K28" s="22">
        <v>6</v>
      </c>
      <c r="L28" s="22">
        <v>63.128</v>
      </c>
      <c r="M28" s="6" t="s">
        <v>21</v>
      </c>
      <c r="N28" s="7" t="s">
        <v>58</v>
      </c>
      <c r="O28" s="26" t="s">
        <v>58</v>
      </c>
      <c r="P28" s="6" t="s">
        <v>59</v>
      </c>
      <c r="Q28" s="6" t="s">
        <v>259</v>
      </c>
      <c r="R28" s="8">
        <v>1.8759999999999999</v>
      </c>
      <c r="S28" s="8">
        <f t="shared" si="0"/>
        <v>135.072</v>
      </c>
      <c r="T28" s="28" t="s">
        <v>264</v>
      </c>
    </row>
    <row r="29" spans="2:20" ht="15" customHeight="1">
      <c r="B29" s="14" t="s">
        <v>0</v>
      </c>
      <c r="C29" s="29">
        <v>6</v>
      </c>
      <c r="D29" s="30"/>
      <c r="E29" s="30">
        <v>1</v>
      </c>
      <c r="F29" s="30"/>
      <c r="G29" s="29">
        <v>1</v>
      </c>
      <c r="H29" s="34" t="s">
        <v>20</v>
      </c>
      <c r="I29" s="21">
        <v>31.2</v>
      </c>
      <c r="J29" s="22">
        <v>6</v>
      </c>
      <c r="K29" s="22">
        <v>6</v>
      </c>
      <c r="L29" s="22">
        <v>31.21</v>
      </c>
      <c r="M29" s="6" t="s">
        <v>21</v>
      </c>
      <c r="N29" s="7" t="s">
        <v>60</v>
      </c>
      <c r="O29" s="26" t="s">
        <v>60</v>
      </c>
      <c r="P29" s="6" t="s">
        <v>61</v>
      </c>
      <c r="Q29" s="6" t="s">
        <v>259</v>
      </c>
      <c r="R29" s="8">
        <v>0.98099999999999998</v>
      </c>
      <c r="S29" s="8">
        <f t="shared" si="0"/>
        <v>35.316000000000003</v>
      </c>
      <c r="T29" s="28" t="s">
        <v>264</v>
      </c>
    </row>
    <row r="30" spans="2:20" ht="15" customHeight="1">
      <c r="B30" s="14" t="s">
        <v>0</v>
      </c>
      <c r="C30" s="29">
        <v>18</v>
      </c>
      <c r="D30" s="30"/>
      <c r="E30" s="30">
        <v>1</v>
      </c>
      <c r="F30" s="30"/>
      <c r="G30" s="29">
        <v>1</v>
      </c>
      <c r="H30" s="34" t="s">
        <v>20</v>
      </c>
      <c r="I30" s="21">
        <v>90</v>
      </c>
      <c r="J30" s="22">
        <v>6</v>
      </c>
      <c r="K30" s="22">
        <v>6</v>
      </c>
      <c r="L30" s="22">
        <v>90.031000000000006</v>
      </c>
      <c r="M30" s="6" t="s">
        <v>21</v>
      </c>
      <c r="N30" s="7" t="s">
        <v>62</v>
      </c>
      <c r="O30" s="26" t="s">
        <v>62</v>
      </c>
      <c r="P30" s="6" t="s">
        <v>63</v>
      </c>
      <c r="Q30" s="6" t="s">
        <v>259</v>
      </c>
      <c r="R30" s="8">
        <v>0.24099999999999999</v>
      </c>
      <c r="S30" s="8">
        <f t="shared" si="0"/>
        <v>26.027999999999999</v>
      </c>
      <c r="T30" s="28" t="s">
        <v>265</v>
      </c>
    </row>
    <row r="31" spans="2:20" ht="15" customHeight="1">
      <c r="B31" s="14" t="s">
        <v>0</v>
      </c>
      <c r="C31" s="29">
        <v>2</v>
      </c>
      <c r="D31" s="30"/>
      <c r="E31" s="30">
        <v>1</v>
      </c>
      <c r="F31" s="30"/>
      <c r="G31" s="29">
        <v>1</v>
      </c>
      <c r="H31" s="34" t="s">
        <v>20</v>
      </c>
      <c r="I31" s="21">
        <v>7</v>
      </c>
      <c r="J31" s="22">
        <v>6</v>
      </c>
      <c r="K31" s="22">
        <v>6</v>
      </c>
      <c r="L31" s="22">
        <v>7.0449999999999999</v>
      </c>
      <c r="M31" s="6" t="s">
        <v>21</v>
      </c>
      <c r="N31" s="7" t="s">
        <v>64</v>
      </c>
      <c r="O31" s="26" t="s">
        <v>64</v>
      </c>
      <c r="P31" s="6" t="s">
        <v>65</v>
      </c>
      <c r="Q31" s="6" t="s">
        <v>259</v>
      </c>
      <c r="R31" s="8">
        <v>0.97</v>
      </c>
      <c r="S31" s="8">
        <f t="shared" si="0"/>
        <v>11.64</v>
      </c>
      <c r="T31" s="28" t="s">
        <v>264</v>
      </c>
    </row>
    <row r="32" spans="2:20" ht="15" customHeight="1">
      <c r="B32" s="14" t="s">
        <v>0</v>
      </c>
      <c r="C32" s="29">
        <v>16</v>
      </c>
      <c r="D32" s="30"/>
      <c r="E32" s="30">
        <v>1</v>
      </c>
      <c r="F32" s="30"/>
      <c r="G32" s="29">
        <v>1</v>
      </c>
      <c r="H32" s="34" t="s">
        <v>20</v>
      </c>
      <c r="I32" s="21">
        <v>78.8</v>
      </c>
      <c r="J32" s="22">
        <v>6</v>
      </c>
      <c r="K32" s="22">
        <v>6</v>
      </c>
      <c r="L32" s="22">
        <v>78.790000000000006</v>
      </c>
      <c r="M32" s="6" t="s">
        <v>21</v>
      </c>
      <c r="N32" s="7" t="s">
        <v>66</v>
      </c>
      <c r="O32" s="26" t="s">
        <v>66</v>
      </c>
      <c r="P32" s="6" t="s">
        <v>67</v>
      </c>
      <c r="Q32" s="6" t="s">
        <v>259</v>
      </c>
      <c r="R32" s="8">
        <v>0.59199999999999997</v>
      </c>
      <c r="S32" s="8">
        <f t="shared" si="0"/>
        <v>56.831999999999994</v>
      </c>
      <c r="T32" s="28" t="s">
        <v>264</v>
      </c>
    </row>
    <row r="33" spans="2:20" ht="15" customHeight="1">
      <c r="B33" s="14" t="s">
        <v>0</v>
      </c>
      <c r="C33" s="29">
        <v>4</v>
      </c>
      <c r="D33" s="30"/>
      <c r="E33" s="30">
        <v>1</v>
      </c>
      <c r="F33" s="30"/>
      <c r="G33" s="29">
        <v>1</v>
      </c>
      <c r="H33" s="34" t="s">
        <v>56</v>
      </c>
      <c r="I33" s="21">
        <v>15.3</v>
      </c>
      <c r="J33" s="22">
        <v>4.7</v>
      </c>
      <c r="K33" s="22">
        <v>4.7</v>
      </c>
      <c r="L33" s="22">
        <v>15.319000000000001</v>
      </c>
      <c r="M33" s="6" t="s">
        <v>21</v>
      </c>
      <c r="N33" s="7" t="s">
        <v>68</v>
      </c>
      <c r="O33" s="26" t="s">
        <v>68</v>
      </c>
      <c r="P33" s="6" t="s">
        <v>61</v>
      </c>
      <c r="Q33" s="6" t="s">
        <v>259</v>
      </c>
      <c r="R33" s="8">
        <v>0.69</v>
      </c>
      <c r="S33" s="8">
        <f t="shared" si="0"/>
        <v>12.972</v>
      </c>
      <c r="T33" s="28" t="s">
        <v>264</v>
      </c>
    </row>
    <row r="34" spans="2:20" ht="15" customHeight="1">
      <c r="B34" s="14" t="s">
        <v>0</v>
      </c>
      <c r="C34" s="29">
        <v>4</v>
      </c>
      <c r="D34" s="30"/>
      <c r="E34" s="30">
        <v>1</v>
      </c>
      <c r="F34" s="30"/>
      <c r="G34" s="29">
        <v>1</v>
      </c>
      <c r="H34" s="34" t="s">
        <v>56</v>
      </c>
      <c r="I34" s="21">
        <v>15.8</v>
      </c>
      <c r="J34" s="22">
        <v>4.7</v>
      </c>
      <c r="K34" s="22">
        <v>4.7</v>
      </c>
      <c r="L34" s="22">
        <v>15.81</v>
      </c>
      <c r="M34" s="6" t="s">
        <v>21</v>
      </c>
      <c r="N34" s="7" t="s">
        <v>69</v>
      </c>
      <c r="O34" s="26" t="s">
        <v>69</v>
      </c>
      <c r="P34" s="6" t="s">
        <v>38</v>
      </c>
      <c r="Q34" s="6" t="s">
        <v>259</v>
      </c>
      <c r="R34" s="8">
        <v>0.183</v>
      </c>
      <c r="S34" s="8">
        <f t="shared" si="0"/>
        <v>3.4403999999999999</v>
      </c>
      <c r="T34" s="28" t="s">
        <v>264</v>
      </c>
    </row>
    <row r="35" spans="2:20">
      <c r="B35" s="14" t="s">
        <v>4</v>
      </c>
      <c r="C35" s="9" t="s">
        <v>70</v>
      </c>
      <c r="D35" s="15"/>
      <c r="E35" s="15"/>
      <c r="F35" s="15"/>
      <c r="G35" s="12"/>
      <c r="H35" s="12"/>
      <c r="I35" s="24"/>
      <c r="J35" s="15"/>
      <c r="K35" s="15"/>
      <c r="L35" s="15"/>
      <c r="M35" s="10"/>
      <c r="N35" s="10"/>
      <c r="O35" s="27"/>
      <c r="P35" s="10"/>
      <c r="Q35" s="10"/>
      <c r="R35" s="10"/>
      <c r="S35" s="20">
        <f>SUMIF(B:B,"Profiles",S:S)</f>
        <v>539.43340000000001</v>
      </c>
    </row>
    <row r="37" spans="2:20">
      <c r="C37" s="3" t="s">
        <v>2</v>
      </c>
      <c r="D37" s="17"/>
      <c r="E37" s="17"/>
      <c r="F37" s="17"/>
      <c r="G37" s="3"/>
      <c r="H37" s="3"/>
      <c r="I37" s="3"/>
      <c r="J37" s="17"/>
      <c r="K37" s="17"/>
      <c r="L37" s="17"/>
    </row>
    <row r="38" spans="2:20">
      <c r="C38" s="4" t="s">
        <v>10</v>
      </c>
      <c r="D38" s="16"/>
      <c r="E38" s="16"/>
      <c r="F38" s="16"/>
      <c r="G38" s="4" t="s">
        <v>11</v>
      </c>
      <c r="H38" s="4"/>
      <c r="I38" s="4" t="s">
        <v>13</v>
      </c>
      <c r="J38" s="16"/>
      <c r="K38" s="16"/>
      <c r="L38" s="16"/>
      <c r="M38" s="5" t="s">
        <v>14</v>
      </c>
      <c r="N38" s="5" t="s">
        <v>15</v>
      </c>
      <c r="O38" s="25" t="s">
        <v>15</v>
      </c>
      <c r="P38" s="5" t="s">
        <v>16</v>
      </c>
      <c r="Q38" s="5" t="s">
        <v>71</v>
      </c>
      <c r="R38" s="5" t="s">
        <v>18</v>
      </c>
      <c r="S38" s="11" t="s">
        <v>18</v>
      </c>
      <c r="T38" s="13" t="s">
        <v>19</v>
      </c>
    </row>
    <row r="39" spans="2:20" ht="12.75" customHeight="1">
      <c r="B39" s="14" t="s">
        <v>2</v>
      </c>
      <c r="C39" s="31">
        <v>8</v>
      </c>
      <c r="D39" s="32"/>
      <c r="E39" s="32">
        <v>1</v>
      </c>
      <c r="F39" s="32">
        <v>1</v>
      </c>
      <c r="G39" s="31">
        <v>1</v>
      </c>
      <c r="H39" s="31"/>
      <c r="I39" s="31">
        <v>8</v>
      </c>
      <c r="J39" s="22">
        <v>8</v>
      </c>
      <c r="K39" s="19"/>
      <c r="L39" s="19"/>
      <c r="M39" s="6" t="s">
        <v>72</v>
      </c>
      <c r="N39" s="7" t="s">
        <v>73</v>
      </c>
      <c r="O39" s="26" t="s">
        <v>74</v>
      </c>
      <c r="P39" s="6" t="s">
        <v>75</v>
      </c>
      <c r="Q39" s="6" t="s">
        <v>76</v>
      </c>
      <c r="R39" s="8">
        <v>0.2</v>
      </c>
      <c r="S39" s="8">
        <f t="shared" ref="S39:S52" si="1">C39*E39*R39</f>
        <v>1.6</v>
      </c>
      <c r="T39" s="28" t="s">
        <v>265</v>
      </c>
    </row>
    <row r="40" spans="2:20" ht="12.75" customHeight="1">
      <c r="B40" s="14" t="s">
        <v>2</v>
      </c>
      <c r="C40" s="31">
        <v>1</v>
      </c>
      <c r="D40" s="32"/>
      <c r="E40" s="32">
        <v>1</v>
      </c>
      <c r="F40" s="32">
        <v>1</v>
      </c>
      <c r="G40" s="31">
        <v>1</v>
      </c>
      <c r="H40" s="31"/>
      <c r="I40" s="31">
        <v>1</v>
      </c>
      <c r="J40" s="22">
        <v>1</v>
      </c>
      <c r="K40" s="19"/>
      <c r="L40" s="19"/>
      <c r="M40" s="6" t="s">
        <v>72</v>
      </c>
      <c r="N40" s="7" t="s">
        <v>77</v>
      </c>
      <c r="O40" s="26" t="s">
        <v>78</v>
      </c>
      <c r="P40" s="6" t="s">
        <v>79</v>
      </c>
      <c r="Q40" s="6" t="s">
        <v>80</v>
      </c>
      <c r="R40" s="8">
        <v>0.27600000000000002</v>
      </c>
      <c r="S40" s="8">
        <f t="shared" si="1"/>
        <v>0.27600000000000002</v>
      </c>
      <c r="T40" s="44" t="s">
        <v>266</v>
      </c>
    </row>
    <row r="41" spans="2:20" ht="12.75" customHeight="1">
      <c r="B41" s="14" t="s">
        <v>2</v>
      </c>
      <c r="C41" s="31">
        <v>8</v>
      </c>
      <c r="D41" s="32"/>
      <c r="E41" s="32">
        <v>1</v>
      </c>
      <c r="F41" s="32">
        <v>1</v>
      </c>
      <c r="G41" s="31">
        <v>1</v>
      </c>
      <c r="H41" s="31"/>
      <c r="I41" s="31">
        <v>8</v>
      </c>
      <c r="J41" s="22">
        <v>8</v>
      </c>
      <c r="K41" s="19"/>
      <c r="L41" s="19"/>
      <c r="M41" s="6" t="s">
        <v>72</v>
      </c>
      <c r="N41" s="7" t="s">
        <v>81</v>
      </c>
      <c r="O41" s="26" t="s">
        <v>82</v>
      </c>
      <c r="P41" s="6" t="s">
        <v>83</v>
      </c>
      <c r="Q41" s="6" t="s">
        <v>76</v>
      </c>
      <c r="R41" s="8">
        <v>0.2</v>
      </c>
      <c r="S41" s="8">
        <f t="shared" si="1"/>
        <v>1.6</v>
      </c>
      <c r="T41" s="28" t="s">
        <v>265</v>
      </c>
    </row>
    <row r="42" spans="2:20" ht="12.75" customHeight="1">
      <c r="B42" s="14" t="s">
        <v>2</v>
      </c>
      <c r="C42" s="31">
        <v>13</v>
      </c>
      <c r="D42" s="32"/>
      <c r="E42" s="32">
        <v>1</v>
      </c>
      <c r="F42" s="32">
        <v>1</v>
      </c>
      <c r="G42" s="31">
        <v>1</v>
      </c>
      <c r="H42" s="31"/>
      <c r="I42" s="31">
        <v>13</v>
      </c>
      <c r="J42" s="22">
        <v>13</v>
      </c>
      <c r="K42" s="19"/>
      <c r="L42" s="19"/>
      <c r="M42" s="6" t="s">
        <v>72</v>
      </c>
      <c r="N42" s="7" t="s">
        <v>84</v>
      </c>
      <c r="O42" s="26" t="s">
        <v>85</v>
      </c>
      <c r="P42" s="6" t="s">
        <v>86</v>
      </c>
      <c r="Q42" s="6" t="s">
        <v>19</v>
      </c>
      <c r="R42" s="8">
        <v>1.575</v>
      </c>
      <c r="S42" s="8">
        <f t="shared" si="1"/>
        <v>20.474999999999998</v>
      </c>
      <c r="T42" s="28" t="s">
        <v>265</v>
      </c>
    </row>
    <row r="43" spans="2:20" ht="12.75" customHeight="1">
      <c r="B43" s="14" t="s">
        <v>2</v>
      </c>
      <c r="C43" s="31">
        <v>8</v>
      </c>
      <c r="D43" s="32"/>
      <c r="E43" s="32">
        <v>2</v>
      </c>
      <c r="F43" s="32">
        <v>1</v>
      </c>
      <c r="G43" s="31">
        <v>2</v>
      </c>
      <c r="H43" s="31"/>
      <c r="I43" s="31">
        <v>16</v>
      </c>
      <c r="J43" s="22">
        <v>16</v>
      </c>
      <c r="K43" s="19"/>
      <c r="L43" s="19"/>
      <c r="M43" s="6" t="s">
        <v>72</v>
      </c>
      <c r="N43" s="7" t="s">
        <v>87</v>
      </c>
      <c r="O43" s="26" t="s">
        <v>88</v>
      </c>
      <c r="P43" s="6" t="s">
        <v>89</v>
      </c>
      <c r="Q43" s="6" t="s">
        <v>19</v>
      </c>
      <c r="R43" s="8">
        <v>9.2999999999999999E-2</v>
      </c>
      <c r="S43" s="8">
        <f t="shared" si="1"/>
        <v>1.488</v>
      </c>
      <c r="T43" s="28" t="s">
        <v>267</v>
      </c>
    </row>
    <row r="44" spans="2:20" ht="12.75" customHeight="1">
      <c r="B44" s="14" t="s">
        <v>2</v>
      </c>
      <c r="C44" s="31">
        <v>4</v>
      </c>
      <c r="D44" s="32"/>
      <c r="E44" s="32">
        <v>2</v>
      </c>
      <c r="F44" s="32">
        <v>1</v>
      </c>
      <c r="G44" s="31">
        <v>2</v>
      </c>
      <c r="H44" s="31"/>
      <c r="I44" s="31">
        <v>8</v>
      </c>
      <c r="J44" s="22">
        <v>8</v>
      </c>
      <c r="K44" s="19"/>
      <c r="L44" s="19"/>
      <c r="M44" s="6" t="s">
        <v>72</v>
      </c>
      <c r="N44" s="7" t="s">
        <v>90</v>
      </c>
      <c r="O44" s="26" t="s">
        <v>91</v>
      </c>
      <c r="P44" s="6" t="s">
        <v>92</v>
      </c>
      <c r="Q44" s="6" t="s">
        <v>19</v>
      </c>
      <c r="R44" s="8">
        <v>0.14699999999999999</v>
      </c>
      <c r="S44" s="8">
        <f t="shared" si="1"/>
        <v>1.1759999999999999</v>
      </c>
      <c r="T44" s="28" t="s">
        <v>268</v>
      </c>
    </row>
    <row r="45" spans="2:20" ht="12.75" customHeight="1">
      <c r="B45" s="14" t="s">
        <v>2</v>
      </c>
      <c r="C45" s="31">
        <v>16</v>
      </c>
      <c r="D45" s="32"/>
      <c r="E45" s="32">
        <v>2</v>
      </c>
      <c r="F45" s="32">
        <v>1</v>
      </c>
      <c r="G45" s="31">
        <v>2</v>
      </c>
      <c r="H45" s="31"/>
      <c r="I45" s="31">
        <v>32</v>
      </c>
      <c r="J45" s="22">
        <v>32</v>
      </c>
      <c r="K45" s="19"/>
      <c r="L45" s="19"/>
      <c r="M45" s="6" t="s">
        <v>72</v>
      </c>
      <c r="N45" s="7" t="s">
        <v>93</v>
      </c>
      <c r="O45" s="26" t="s">
        <v>94</v>
      </c>
      <c r="P45" s="6" t="s">
        <v>95</v>
      </c>
      <c r="Q45" s="6" t="s">
        <v>19</v>
      </c>
      <c r="R45" s="8">
        <v>0.13100000000000001</v>
      </c>
      <c r="S45" s="8">
        <f t="shared" si="1"/>
        <v>4.1920000000000002</v>
      </c>
      <c r="T45" s="28" t="s">
        <v>269</v>
      </c>
    </row>
    <row r="46" spans="2:20" ht="12.75" customHeight="1">
      <c r="B46" s="14" t="s">
        <v>2</v>
      </c>
      <c r="C46" s="31">
        <v>16</v>
      </c>
      <c r="D46" s="32"/>
      <c r="E46" s="32">
        <v>1</v>
      </c>
      <c r="F46" s="32">
        <v>1</v>
      </c>
      <c r="G46" s="31">
        <v>1</v>
      </c>
      <c r="H46" s="31"/>
      <c r="I46" s="31">
        <v>16</v>
      </c>
      <c r="J46" s="22">
        <v>16</v>
      </c>
      <c r="K46" s="19"/>
      <c r="L46" s="19"/>
      <c r="M46" s="6" t="s">
        <v>72</v>
      </c>
      <c r="N46" s="7" t="s">
        <v>96</v>
      </c>
      <c r="O46" s="26" t="s">
        <v>97</v>
      </c>
      <c r="P46" s="6" t="s">
        <v>98</v>
      </c>
      <c r="Q46" s="6" t="s">
        <v>76</v>
      </c>
      <c r="R46" s="8">
        <v>8.5000000000000006E-2</v>
      </c>
      <c r="S46" s="8">
        <f t="shared" si="1"/>
        <v>1.36</v>
      </c>
      <c r="T46" s="28" t="s">
        <v>270</v>
      </c>
    </row>
    <row r="47" spans="2:20" ht="12.75" customHeight="1">
      <c r="B47" s="14" t="s">
        <v>2</v>
      </c>
      <c r="C47" s="31">
        <v>16</v>
      </c>
      <c r="D47" s="32"/>
      <c r="E47" s="32">
        <v>1</v>
      </c>
      <c r="F47" s="32">
        <v>1</v>
      </c>
      <c r="G47" s="31">
        <v>1</v>
      </c>
      <c r="H47" s="31"/>
      <c r="I47" s="31">
        <v>16</v>
      </c>
      <c r="J47" s="22">
        <v>16</v>
      </c>
      <c r="K47" s="19"/>
      <c r="L47" s="19"/>
      <c r="M47" s="6" t="s">
        <v>72</v>
      </c>
      <c r="N47" s="7" t="s">
        <v>99</v>
      </c>
      <c r="O47" s="26" t="s">
        <v>100</v>
      </c>
      <c r="P47" s="6" t="s">
        <v>101</v>
      </c>
      <c r="Q47" s="6" t="s">
        <v>76</v>
      </c>
      <c r="R47" s="8">
        <v>5.0000000000000001E-3</v>
      </c>
      <c r="S47" s="8">
        <f t="shared" si="1"/>
        <v>0.08</v>
      </c>
      <c r="T47" s="28" t="s">
        <v>265</v>
      </c>
    </row>
    <row r="48" spans="2:20" ht="12.75" customHeight="1">
      <c r="B48" s="14" t="s">
        <v>2</v>
      </c>
      <c r="C48" s="31">
        <v>62</v>
      </c>
      <c r="D48" s="32"/>
      <c r="E48" s="32">
        <v>1</v>
      </c>
      <c r="F48" s="32">
        <v>1</v>
      </c>
      <c r="G48" s="31">
        <v>1</v>
      </c>
      <c r="H48" s="31"/>
      <c r="I48" s="31">
        <v>62</v>
      </c>
      <c r="J48" s="22">
        <v>62</v>
      </c>
      <c r="K48" s="19"/>
      <c r="L48" s="19"/>
      <c r="M48" s="6" t="s">
        <v>72</v>
      </c>
      <c r="N48" s="7" t="s">
        <v>102</v>
      </c>
      <c r="O48" s="26" t="s">
        <v>103</v>
      </c>
      <c r="P48" s="6" t="s">
        <v>104</v>
      </c>
      <c r="Q48" s="6" t="s">
        <v>80</v>
      </c>
      <c r="R48" s="8">
        <v>1.4E-2</v>
      </c>
      <c r="S48" s="8">
        <f t="shared" si="1"/>
        <v>0.86799999999999999</v>
      </c>
      <c r="T48" s="28" t="s">
        <v>265</v>
      </c>
    </row>
    <row r="49" spans="2:20" ht="12.75" customHeight="1">
      <c r="B49" s="14" t="s">
        <v>2</v>
      </c>
      <c r="C49" s="31">
        <v>2</v>
      </c>
      <c r="D49" s="32"/>
      <c r="E49" s="32">
        <v>1</v>
      </c>
      <c r="F49" s="32">
        <v>1</v>
      </c>
      <c r="G49" s="31">
        <v>1</v>
      </c>
      <c r="H49" s="31"/>
      <c r="I49" s="31">
        <v>2</v>
      </c>
      <c r="J49" s="22">
        <v>2</v>
      </c>
      <c r="K49" s="19"/>
      <c r="L49" s="19"/>
      <c r="M49" s="6" t="s">
        <v>72</v>
      </c>
      <c r="N49" s="7" t="s">
        <v>105</v>
      </c>
      <c r="O49" s="26" t="s">
        <v>106</v>
      </c>
      <c r="P49" s="6" t="s">
        <v>107</v>
      </c>
      <c r="Q49" s="6" t="s">
        <v>76</v>
      </c>
      <c r="R49" s="8">
        <v>0.84399999999999997</v>
      </c>
      <c r="S49" s="8">
        <f t="shared" si="1"/>
        <v>1.6879999999999999</v>
      </c>
      <c r="T49" s="28" t="s">
        <v>271</v>
      </c>
    </row>
    <row r="50" spans="2:20" ht="12.75" customHeight="1">
      <c r="B50" s="14" t="s">
        <v>2</v>
      </c>
      <c r="C50" s="31">
        <v>2</v>
      </c>
      <c r="D50" s="32"/>
      <c r="E50" s="32">
        <v>1</v>
      </c>
      <c r="F50" s="32">
        <v>1</v>
      </c>
      <c r="G50" s="31">
        <v>1</v>
      </c>
      <c r="H50" s="31"/>
      <c r="I50" s="31">
        <v>2</v>
      </c>
      <c r="J50" s="22">
        <v>2</v>
      </c>
      <c r="K50" s="19"/>
      <c r="L50" s="19"/>
      <c r="M50" s="6" t="s">
        <v>72</v>
      </c>
      <c r="N50" s="7" t="s">
        <v>108</v>
      </c>
      <c r="O50" s="26" t="s">
        <v>109</v>
      </c>
      <c r="P50" s="6" t="s">
        <v>110</v>
      </c>
      <c r="Q50" s="6" t="s">
        <v>76</v>
      </c>
      <c r="R50" s="8">
        <v>0.49199999999999999</v>
      </c>
      <c r="S50" s="8">
        <f t="shared" si="1"/>
        <v>0.98399999999999999</v>
      </c>
      <c r="T50" s="28" t="s">
        <v>272</v>
      </c>
    </row>
    <row r="51" spans="2:20" ht="12.75" customHeight="1">
      <c r="B51" s="14" t="s">
        <v>2</v>
      </c>
      <c r="C51" s="31">
        <v>4</v>
      </c>
      <c r="D51" s="32"/>
      <c r="E51" s="32">
        <v>8</v>
      </c>
      <c r="F51" s="32">
        <v>1</v>
      </c>
      <c r="G51" s="31">
        <v>8</v>
      </c>
      <c r="H51" s="31"/>
      <c r="I51" s="31">
        <v>32</v>
      </c>
      <c r="J51" s="22">
        <v>32</v>
      </c>
      <c r="K51" s="19"/>
      <c r="L51" s="19"/>
      <c r="M51" s="6" t="s">
        <v>72</v>
      </c>
      <c r="N51" s="7" t="s">
        <v>111</v>
      </c>
      <c r="O51" s="26" t="s">
        <v>112</v>
      </c>
      <c r="P51" s="6" t="s">
        <v>113</v>
      </c>
      <c r="Q51" s="6" t="s">
        <v>114</v>
      </c>
      <c r="R51" s="8">
        <v>7.0000000000000001E-3</v>
      </c>
      <c r="S51" s="8">
        <f t="shared" si="1"/>
        <v>0.224</v>
      </c>
      <c r="T51" s="28" t="s">
        <v>265</v>
      </c>
    </row>
    <row r="52" spans="2:20" ht="12.75" customHeight="1">
      <c r="B52" s="14" t="s">
        <v>2</v>
      </c>
      <c r="C52" s="31">
        <v>4</v>
      </c>
      <c r="D52" s="32"/>
      <c r="E52" s="32">
        <v>10</v>
      </c>
      <c r="F52" s="32">
        <v>1</v>
      </c>
      <c r="G52" s="31">
        <v>10</v>
      </c>
      <c r="H52" s="31"/>
      <c r="I52" s="31">
        <v>32</v>
      </c>
      <c r="J52" s="22">
        <v>32</v>
      </c>
      <c r="K52" s="19"/>
      <c r="L52" s="19"/>
      <c r="M52" s="6" t="s">
        <v>72</v>
      </c>
      <c r="N52" s="7" t="s">
        <v>115</v>
      </c>
      <c r="O52" s="26" t="s">
        <v>116</v>
      </c>
      <c r="P52" s="6" t="s">
        <v>117</v>
      </c>
      <c r="Q52" s="6" t="s">
        <v>114</v>
      </c>
      <c r="R52" s="8">
        <v>0.02</v>
      </c>
      <c r="S52" s="8">
        <f t="shared" si="1"/>
        <v>0.8</v>
      </c>
      <c r="T52" s="28" t="s">
        <v>265</v>
      </c>
    </row>
    <row r="53" spans="2:20">
      <c r="B53" s="14" t="s">
        <v>4</v>
      </c>
      <c r="C53" s="9" t="s">
        <v>70</v>
      </c>
      <c r="D53" s="15"/>
      <c r="E53" s="15"/>
      <c r="F53" s="15"/>
      <c r="G53" s="12"/>
      <c r="H53" s="12"/>
      <c r="I53" s="12"/>
      <c r="J53" s="15"/>
      <c r="K53" s="15"/>
      <c r="L53" s="15"/>
      <c r="M53" s="10"/>
      <c r="N53" s="10"/>
      <c r="O53" s="27"/>
      <c r="P53" s="10"/>
      <c r="Q53" s="10"/>
      <c r="R53" s="10"/>
      <c r="S53" s="20">
        <f>SUMIF(B:B,"Hardware",S:S)</f>
        <v>36.810999999999993</v>
      </c>
    </row>
    <row r="55" spans="2:20">
      <c r="C55" s="3" t="s">
        <v>118</v>
      </c>
      <c r="D55" s="17"/>
      <c r="E55" s="17"/>
      <c r="F55" s="17"/>
      <c r="G55" s="3"/>
      <c r="H55" s="3"/>
      <c r="I55" s="3"/>
      <c r="J55" s="17"/>
      <c r="K55" s="17"/>
      <c r="L55" s="17"/>
    </row>
    <row r="56" spans="2:20">
      <c r="C56" s="4" t="s">
        <v>10</v>
      </c>
      <c r="D56" s="16"/>
      <c r="E56" s="16"/>
      <c r="F56" s="16"/>
      <c r="G56" s="4" t="s">
        <v>11</v>
      </c>
      <c r="H56" s="4" t="s">
        <v>119</v>
      </c>
      <c r="I56" s="4" t="s">
        <v>13</v>
      </c>
      <c r="J56" s="16"/>
      <c r="K56" s="16"/>
      <c r="L56" s="16"/>
      <c r="M56" s="5" t="s">
        <v>14</v>
      </c>
      <c r="N56" s="5" t="s">
        <v>15</v>
      </c>
      <c r="O56" s="25" t="s">
        <v>15</v>
      </c>
      <c r="P56" s="5" t="s">
        <v>16</v>
      </c>
      <c r="Q56" s="5" t="s">
        <v>71</v>
      </c>
      <c r="R56" s="5"/>
      <c r="S56" s="11" t="s">
        <v>18</v>
      </c>
      <c r="T56" s="13" t="s">
        <v>19</v>
      </c>
    </row>
    <row r="57" spans="2:20" ht="12.75" customHeight="1">
      <c r="B57" s="14" t="s">
        <v>1</v>
      </c>
      <c r="C57" s="31">
        <v>1</v>
      </c>
      <c r="D57" s="31">
        <v>1</v>
      </c>
      <c r="E57" s="32">
        <v>40</v>
      </c>
      <c r="F57" s="32">
        <v>1</v>
      </c>
      <c r="G57" s="31">
        <v>40</v>
      </c>
      <c r="H57" s="33" t="s">
        <v>120</v>
      </c>
      <c r="I57" s="31">
        <v>16</v>
      </c>
      <c r="J57" s="22">
        <v>16</v>
      </c>
      <c r="K57" s="19"/>
      <c r="L57" s="19"/>
      <c r="M57" s="6" t="s">
        <v>72</v>
      </c>
      <c r="N57" s="7" t="s">
        <v>121</v>
      </c>
      <c r="O57" s="26" t="s">
        <v>122</v>
      </c>
      <c r="P57" s="6" t="s">
        <v>123</v>
      </c>
      <c r="Q57" s="6" t="s">
        <v>19</v>
      </c>
      <c r="R57" s="8">
        <v>5.6000000000000001E-2</v>
      </c>
      <c r="S57" s="8">
        <f t="shared" ref="S57:S86" si="2">C57*E57*R57</f>
        <v>2.2400000000000002</v>
      </c>
      <c r="T57" s="28" t="s">
        <v>265</v>
      </c>
    </row>
    <row r="58" spans="2:20" ht="12.75" customHeight="1">
      <c r="B58" s="14" t="s">
        <v>1</v>
      </c>
      <c r="C58" s="31">
        <v>4</v>
      </c>
      <c r="D58" s="31">
        <v>4</v>
      </c>
      <c r="E58" s="32">
        <v>1</v>
      </c>
      <c r="F58" s="32">
        <v>1</v>
      </c>
      <c r="G58" s="31">
        <v>1</v>
      </c>
      <c r="H58" s="33" t="s">
        <v>120</v>
      </c>
      <c r="I58" s="31">
        <v>4</v>
      </c>
      <c r="J58" s="22">
        <v>4</v>
      </c>
      <c r="K58" s="19"/>
      <c r="L58" s="19"/>
      <c r="M58" s="6" t="s">
        <v>72</v>
      </c>
      <c r="N58" s="7" t="s">
        <v>124</v>
      </c>
      <c r="O58" s="26" t="s">
        <v>125</v>
      </c>
      <c r="P58" s="6" t="s">
        <v>126</v>
      </c>
      <c r="Q58" s="6" t="s">
        <v>19</v>
      </c>
      <c r="R58" s="8">
        <v>0.114</v>
      </c>
      <c r="S58" s="8">
        <f t="shared" si="2"/>
        <v>0.45600000000000002</v>
      </c>
      <c r="T58" s="28" t="s">
        <v>265</v>
      </c>
    </row>
    <row r="59" spans="2:20" ht="12.75" customHeight="1">
      <c r="B59" s="14" t="s">
        <v>1</v>
      </c>
      <c r="C59" s="31">
        <v>1</v>
      </c>
      <c r="D59" s="31">
        <v>1</v>
      </c>
      <c r="E59" s="32">
        <v>40</v>
      </c>
      <c r="F59" s="32">
        <v>1</v>
      </c>
      <c r="G59" s="31">
        <v>40</v>
      </c>
      <c r="H59" s="33" t="s">
        <v>120</v>
      </c>
      <c r="I59" s="31">
        <v>6</v>
      </c>
      <c r="J59" s="22">
        <v>6</v>
      </c>
      <c r="K59" s="19"/>
      <c r="L59" s="19"/>
      <c r="M59" s="6" t="s">
        <v>72</v>
      </c>
      <c r="N59" s="7" t="s">
        <v>127</v>
      </c>
      <c r="O59" s="26" t="s">
        <v>128</v>
      </c>
      <c r="P59" s="6" t="s">
        <v>129</v>
      </c>
      <c r="Q59" s="6" t="s">
        <v>19</v>
      </c>
      <c r="R59" s="8">
        <v>9.5000000000000001E-2</v>
      </c>
      <c r="S59" s="8">
        <f t="shared" si="2"/>
        <v>3.8</v>
      </c>
      <c r="T59" s="28" t="s">
        <v>273</v>
      </c>
    </row>
    <row r="60" spans="2:20" ht="12.75" customHeight="1">
      <c r="B60" s="14" t="s">
        <v>1</v>
      </c>
      <c r="C60" s="31">
        <v>1</v>
      </c>
      <c r="D60" s="31">
        <v>1</v>
      </c>
      <c r="E60" s="32">
        <v>50</v>
      </c>
      <c r="F60" s="32">
        <v>1</v>
      </c>
      <c r="G60" s="31">
        <v>50</v>
      </c>
      <c r="H60" s="33" t="s">
        <v>120</v>
      </c>
      <c r="I60" s="31">
        <v>32</v>
      </c>
      <c r="J60" s="22">
        <v>32</v>
      </c>
      <c r="K60" s="19"/>
      <c r="L60" s="19"/>
      <c r="M60" s="6" t="s">
        <v>72</v>
      </c>
      <c r="N60" s="7" t="s">
        <v>130</v>
      </c>
      <c r="O60" s="26" t="s">
        <v>131</v>
      </c>
      <c r="P60" s="6" t="s">
        <v>132</v>
      </c>
      <c r="Q60" s="6" t="s">
        <v>19</v>
      </c>
      <c r="R60" s="8">
        <v>3.4000000000000002E-2</v>
      </c>
      <c r="S60" s="8">
        <f t="shared" si="2"/>
        <v>1.7000000000000002</v>
      </c>
      <c r="T60" s="28" t="s">
        <v>274</v>
      </c>
    </row>
    <row r="61" spans="2:20" ht="12.75" customHeight="1">
      <c r="B61" s="14" t="s">
        <v>1</v>
      </c>
      <c r="C61" s="31">
        <v>2</v>
      </c>
      <c r="D61" s="31">
        <v>2</v>
      </c>
      <c r="E61" s="32">
        <v>50</v>
      </c>
      <c r="F61" s="32">
        <v>1</v>
      </c>
      <c r="G61" s="31">
        <v>50</v>
      </c>
      <c r="H61" s="33" t="s">
        <v>120</v>
      </c>
      <c r="I61" s="31">
        <v>92</v>
      </c>
      <c r="J61" s="22">
        <v>92</v>
      </c>
      <c r="K61" s="19"/>
      <c r="L61" s="19"/>
      <c r="M61" s="6" t="s">
        <v>72</v>
      </c>
      <c r="N61" s="7" t="s">
        <v>133</v>
      </c>
      <c r="O61" s="26" t="s">
        <v>134</v>
      </c>
      <c r="P61" s="6" t="s">
        <v>135</v>
      </c>
      <c r="Q61" s="6" t="s">
        <v>19</v>
      </c>
      <c r="R61" s="8">
        <v>3.9E-2</v>
      </c>
      <c r="S61" s="8">
        <f t="shared" si="2"/>
        <v>3.9</v>
      </c>
      <c r="T61" s="28" t="s">
        <v>275</v>
      </c>
    </row>
    <row r="62" spans="2:20" ht="12.75" customHeight="1">
      <c r="B62" s="14" t="s">
        <v>1</v>
      </c>
      <c r="C62" s="31">
        <v>1</v>
      </c>
      <c r="D62" s="31">
        <v>1</v>
      </c>
      <c r="E62" s="32">
        <v>100</v>
      </c>
      <c r="F62" s="32">
        <v>1</v>
      </c>
      <c r="G62" s="31">
        <v>100</v>
      </c>
      <c r="H62" s="33" t="s">
        <v>120</v>
      </c>
      <c r="I62" s="31">
        <v>32</v>
      </c>
      <c r="J62" s="22">
        <v>32</v>
      </c>
      <c r="K62" s="19"/>
      <c r="L62" s="19"/>
      <c r="M62" s="6" t="s">
        <v>72</v>
      </c>
      <c r="N62" s="7" t="s">
        <v>136</v>
      </c>
      <c r="O62" s="26" t="s">
        <v>137</v>
      </c>
      <c r="P62" s="6" t="s">
        <v>138</v>
      </c>
      <c r="Q62" s="6" t="s">
        <v>114</v>
      </c>
      <c r="R62" s="8">
        <v>2E-3</v>
      </c>
      <c r="S62" s="8">
        <f t="shared" si="2"/>
        <v>0.2</v>
      </c>
      <c r="T62" s="28" t="s">
        <v>276</v>
      </c>
    </row>
    <row r="63" spans="2:20" ht="12.75" customHeight="1">
      <c r="B63" s="14" t="s">
        <v>1</v>
      </c>
      <c r="C63" s="31">
        <v>2</v>
      </c>
      <c r="D63" s="31">
        <v>2</v>
      </c>
      <c r="E63" s="32">
        <v>5</v>
      </c>
      <c r="F63" s="32">
        <v>1</v>
      </c>
      <c r="G63" s="31">
        <v>5</v>
      </c>
      <c r="H63" s="33" t="s">
        <v>120</v>
      </c>
      <c r="I63" s="31">
        <v>8</v>
      </c>
      <c r="J63" s="22">
        <v>8</v>
      </c>
      <c r="K63" s="19"/>
      <c r="L63" s="19"/>
      <c r="M63" s="6" t="s">
        <v>139</v>
      </c>
      <c r="N63" s="7" t="s">
        <v>140</v>
      </c>
      <c r="O63" s="26" t="s">
        <v>141</v>
      </c>
      <c r="P63" s="6" t="s">
        <v>142</v>
      </c>
      <c r="Q63" s="6" t="s">
        <v>114</v>
      </c>
      <c r="R63" s="8">
        <v>0.01</v>
      </c>
      <c r="S63" s="8">
        <f t="shared" si="2"/>
        <v>0.1</v>
      </c>
      <c r="T63" s="28" t="s">
        <v>265</v>
      </c>
    </row>
    <row r="64" spans="2:20" ht="12.75" customHeight="1">
      <c r="B64" s="14" t="s">
        <v>1</v>
      </c>
      <c r="C64" s="31">
        <v>1</v>
      </c>
      <c r="D64" s="31">
        <v>1</v>
      </c>
      <c r="E64" s="32">
        <v>100</v>
      </c>
      <c r="F64" s="32">
        <v>1</v>
      </c>
      <c r="G64" s="31">
        <v>100</v>
      </c>
      <c r="H64" s="33" t="s">
        <v>120</v>
      </c>
      <c r="I64" s="31">
        <v>96</v>
      </c>
      <c r="J64" s="22">
        <v>96</v>
      </c>
      <c r="K64" s="19"/>
      <c r="L64" s="19"/>
      <c r="M64" s="6" t="s">
        <v>72</v>
      </c>
      <c r="N64" s="7" t="s">
        <v>143</v>
      </c>
      <c r="O64" s="26" t="s">
        <v>144</v>
      </c>
      <c r="P64" s="6" t="s">
        <v>145</v>
      </c>
      <c r="Q64" s="6" t="s">
        <v>146</v>
      </c>
      <c r="R64" s="8">
        <v>3.0000000000000001E-3</v>
      </c>
      <c r="S64" s="8">
        <f t="shared" si="2"/>
        <v>0.3</v>
      </c>
      <c r="T64" s="28" t="s">
        <v>277</v>
      </c>
    </row>
    <row r="65" spans="2:20" ht="12.75" customHeight="1">
      <c r="B65" s="14" t="s">
        <v>1</v>
      </c>
      <c r="C65" s="31">
        <v>2</v>
      </c>
      <c r="D65" s="31">
        <v>2</v>
      </c>
      <c r="E65" s="32">
        <v>100</v>
      </c>
      <c r="F65" s="32">
        <v>1</v>
      </c>
      <c r="G65" s="31">
        <v>100</v>
      </c>
      <c r="H65" s="33" t="s">
        <v>120</v>
      </c>
      <c r="I65" s="31">
        <v>144</v>
      </c>
      <c r="J65" s="22">
        <v>144</v>
      </c>
      <c r="K65" s="19"/>
      <c r="L65" s="19"/>
      <c r="M65" s="6" t="s">
        <v>72</v>
      </c>
      <c r="N65" s="7" t="s">
        <v>147</v>
      </c>
      <c r="O65" s="26" t="s">
        <v>148</v>
      </c>
      <c r="P65" s="6" t="s">
        <v>149</v>
      </c>
      <c r="Q65" s="6" t="s">
        <v>150</v>
      </c>
      <c r="R65" s="8">
        <v>4.0000000000000001E-3</v>
      </c>
      <c r="S65" s="8">
        <f t="shared" si="2"/>
        <v>0.8</v>
      </c>
      <c r="T65" s="28" t="s">
        <v>278</v>
      </c>
    </row>
    <row r="66" spans="2:20" ht="12.75" customHeight="1">
      <c r="B66" s="14" t="s">
        <v>1</v>
      </c>
      <c r="C66" s="31">
        <v>1</v>
      </c>
      <c r="D66" s="31">
        <v>1</v>
      </c>
      <c r="E66" s="32">
        <v>100</v>
      </c>
      <c r="F66" s="32">
        <v>1</v>
      </c>
      <c r="G66" s="31">
        <v>100</v>
      </c>
      <c r="H66" s="33" t="s">
        <v>120</v>
      </c>
      <c r="I66" s="31">
        <v>42</v>
      </c>
      <c r="J66" s="22">
        <v>42</v>
      </c>
      <c r="K66" s="19"/>
      <c r="L66" s="19"/>
      <c r="M66" s="6" t="s">
        <v>72</v>
      </c>
      <c r="N66" s="7" t="s">
        <v>151</v>
      </c>
      <c r="O66" s="26" t="s">
        <v>152</v>
      </c>
      <c r="P66" s="6" t="s">
        <v>153</v>
      </c>
      <c r="Q66" s="6" t="s">
        <v>114</v>
      </c>
      <c r="R66" s="8">
        <v>6.0000000000000001E-3</v>
      </c>
      <c r="S66" s="8">
        <f t="shared" si="2"/>
        <v>0.6</v>
      </c>
      <c r="T66" s="28" t="s">
        <v>279</v>
      </c>
    </row>
    <row r="67" spans="2:20" ht="12.75" customHeight="1">
      <c r="B67" s="14" t="s">
        <v>1</v>
      </c>
      <c r="C67" s="31">
        <v>1</v>
      </c>
      <c r="D67" s="31">
        <v>1</v>
      </c>
      <c r="E67" s="32">
        <v>10</v>
      </c>
      <c r="F67" s="32">
        <v>1</v>
      </c>
      <c r="G67" s="31">
        <v>10</v>
      </c>
      <c r="H67" s="33" t="s">
        <v>120</v>
      </c>
      <c r="I67" s="31">
        <v>1</v>
      </c>
      <c r="J67" s="22">
        <v>1</v>
      </c>
      <c r="K67" s="19"/>
      <c r="L67" s="19"/>
      <c r="M67" s="6" t="s">
        <v>139</v>
      </c>
      <c r="N67" s="7" t="s">
        <v>154</v>
      </c>
      <c r="O67" s="26" t="s">
        <v>155</v>
      </c>
      <c r="P67" s="6" t="s">
        <v>156</v>
      </c>
      <c r="Q67" s="6" t="s">
        <v>114</v>
      </c>
      <c r="R67" s="8">
        <v>2.8000000000000001E-2</v>
      </c>
      <c r="S67" s="8">
        <f t="shared" si="2"/>
        <v>0.28000000000000003</v>
      </c>
      <c r="T67" s="28" t="s">
        <v>280</v>
      </c>
    </row>
    <row r="68" spans="2:20" ht="12.75" customHeight="1">
      <c r="B68" s="14" t="s">
        <v>1</v>
      </c>
      <c r="C68" s="31">
        <v>4</v>
      </c>
      <c r="D68" s="31">
        <v>4</v>
      </c>
      <c r="E68" s="32">
        <v>1</v>
      </c>
      <c r="F68" s="32">
        <v>1</v>
      </c>
      <c r="G68" s="31">
        <v>1</v>
      </c>
      <c r="H68" s="33" t="s">
        <v>120</v>
      </c>
      <c r="I68" s="31">
        <v>4</v>
      </c>
      <c r="J68" s="22">
        <v>4</v>
      </c>
      <c r="K68" s="19"/>
      <c r="L68" s="19"/>
      <c r="M68" s="6" t="s">
        <v>139</v>
      </c>
      <c r="N68" s="7" t="s">
        <v>157</v>
      </c>
      <c r="O68" s="26" t="s">
        <v>158</v>
      </c>
      <c r="P68" s="6" t="s">
        <v>159</v>
      </c>
      <c r="Q68" s="6" t="s">
        <v>114</v>
      </c>
      <c r="R68" s="8">
        <v>6.4000000000000001E-2</v>
      </c>
      <c r="S68" s="8">
        <f t="shared" si="2"/>
        <v>0.25600000000000001</v>
      </c>
      <c r="T68" s="28" t="s">
        <v>281</v>
      </c>
    </row>
    <row r="69" spans="2:20" ht="12.75" customHeight="1">
      <c r="B69" s="14" t="s">
        <v>1</v>
      </c>
      <c r="C69" s="31">
        <v>1</v>
      </c>
      <c r="D69" s="31">
        <v>1</v>
      </c>
      <c r="E69" s="32">
        <v>10</v>
      </c>
      <c r="F69" s="32">
        <v>1</v>
      </c>
      <c r="G69" s="31">
        <v>10</v>
      </c>
      <c r="H69" s="33" t="s">
        <v>120</v>
      </c>
      <c r="I69" s="31">
        <v>2</v>
      </c>
      <c r="J69" s="22">
        <v>2</v>
      </c>
      <c r="K69" s="19"/>
      <c r="L69" s="19"/>
      <c r="M69" s="6" t="s">
        <v>139</v>
      </c>
      <c r="N69" s="7" t="s">
        <v>160</v>
      </c>
      <c r="O69" s="26" t="s">
        <v>161</v>
      </c>
      <c r="P69" s="6" t="s">
        <v>162</v>
      </c>
      <c r="Q69" s="6" t="s">
        <v>114</v>
      </c>
      <c r="R69" s="8">
        <v>2.5000000000000001E-2</v>
      </c>
      <c r="S69" s="8">
        <f t="shared" si="2"/>
        <v>0.25</v>
      </c>
      <c r="T69" s="28" t="s">
        <v>265</v>
      </c>
    </row>
    <row r="70" spans="2:20" ht="12.75" customHeight="1">
      <c r="B70" s="14" t="s">
        <v>1</v>
      </c>
      <c r="C70" s="31">
        <v>1</v>
      </c>
      <c r="D70" s="31">
        <v>1</v>
      </c>
      <c r="E70" s="32">
        <v>10</v>
      </c>
      <c r="F70" s="32">
        <v>1</v>
      </c>
      <c r="G70" s="31">
        <v>10</v>
      </c>
      <c r="H70" s="33" t="s">
        <v>120</v>
      </c>
      <c r="I70" s="31">
        <v>2</v>
      </c>
      <c r="J70" s="22">
        <v>2</v>
      </c>
      <c r="K70" s="19"/>
      <c r="L70" s="19"/>
      <c r="M70" s="6" t="s">
        <v>139</v>
      </c>
      <c r="N70" s="7" t="s">
        <v>163</v>
      </c>
      <c r="O70" s="26" t="s">
        <v>164</v>
      </c>
      <c r="P70" s="6" t="s">
        <v>165</v>
      </c>
      <c r="Q70" s="6" t="s">
        <v>114</v>
      </c>
      <c r="R70" s="8">
        <v>2.7E-2</v>
      </c>
      <c r="S70" s="8">
        <f t="shared" si="2"/>
        <v>0.27</v>
      </c>
      <c r="T70" s="28" t="s">
        <v>282</v>
      </c>
    </row>
    <row r="71" spans="2:20" ht="12.75" customHeight="1">
      <c r="B71" s="14" t="s">
        <v>1</v>
      </c>
      <c r="C71" s="31">
        <v>1</v>
      </c>
      <c r="D71" s="31">
        <v>1</v>
      </c>
      <c r="E71" s="32">
        <v>10</v>
      </c>
      <c r="F71" s="32">
        <v>1</v>
      </c>
      <c r="G71" s="31">
        <v>10</v>
      </c>
      <c r="H71" s="33" t="s">
        <v>120</v>
      </c>
      <c r="I71" s="31">
        <v>1</v>
      </c>
      <c r="J71" s="22">
        <v>1</v>
      </c>
      <c r="K71" s="19"/>
      <c r="L71" s="19"/>
      <c r="M71" s="6" t="s">
        <v>139</v>
      </c>
      <c r="N71" s="7" t="s">
        <v>166</v>
      </c>
      <c r="O71" s="26" t="s">
        <v>167</v>
      </c>
      <c r="P71" s="6" t="s">
        <v>168</v>
      </c>
      <c r="Q71" s="6" t="s">
        <v>114</v>
      </c>
      <c r="R71" s="8">
        <v>4.5999999999999999E-2</v>
      </c>
      <c r="S71" s="8">
        <f t="shared" si="2"/>
        <v>0.45999999999999996</v>
      </c>
      <c r="T71" s="28" t="s">
        <v>283</v>
      </c>
    </row>
    <row r="72" spans="2:20" ht="12.75" customHeight="1">
      <c r="B72" s="14" t="s">
        <v>1</v>
      </c>
      <c r="C72" s="31">
        <v>16</v>
      </c>
      <c r="D72" s="31">
        <v>16</v>
      </c>
      <c r="E72" s="32">
        <v>1</v>
      </c>
      <c r="F72" s="32">
        <v>1</v>
      </c>
      <c r="G72" s="31">
        <v>1</v>
      </c>
      <c r="H72" s="33" t="s">
        <v>120</v>
      </c>
      <c r="I72" s="31">
        <v>16</v>
      </c>
      <c r="J72" s="22">
        <v>16</v>
      </c>
      <c r="K72" s="19"/>
      <c r="L72" s="19"/>
      <c r="M72" s="6" t="s">
        <v>139</v>
      </c>
      <c r="N72" s="7" t="s">
        <v>169</v>
      </c>
      <c r="O72" s="26" t="s">
        <v>170</v>
      </c>
      <c r="P72" s="6" t="s">
        <v>171</v>
      </c>
      <c r="Q72" s="6" t="s">
        <v>114</v>
      </c>
      <c r="R72" s="8">
        <v>0.02</v>
      </c>
      <c r="S72" s="8">
        <f t="shared" si="2"/>
        <v>0.32</v>
      </c>
      <c r="T72" s="28" t="s">
        <v>265</v>
      </c>
    </row>
    <row r="73" spans="2:20" ht="12.75" customHeight="1">
      <c r="B73" s="14" t="s">
        <v>1</v>
      </c>
      <c r="C73" s="31">
        <v>16</v>
      </c>
      <c r="D73" s="31">
        <v>16</v>
      </c>
      <c r="E73" s="32">
        <v>1</v>
      </c>
      <c r="F73" s="32">
        <v>1</v>
      </c>
      <c r="G73" s="31">
        <v>1</v>
      </c>
      <c r="H73" s="33" t="s">
        <v>120</v>
      </c>
      <c r="I73" s="31">
        <v>16</v>
      </c>
      <c r="J73" s="22">
        <v>16</v>
      </c>
      <c r="K73" s="19"/>
      <c r="L73" s="19"/>
      <c r="M73" s="6" t="s">
        <v>139</v>
      </c>
      <c r="N73" s="7" t="s">
        <v>172</v>
      </c>
      <c r="O73" s="26" t="s">
        <v>173</v>
      </c>
      <c r="P73" s="6" t="s">
        <v>174</v>
      </c>
      <c r="Q73" s="6" t="s">
        <v>114</v>
      </c>
      <c r="R73" s="8">
        <v>3.7999999999999999E-2</v>
      </c>
      <c r="S73" s="8">
        <f t="shared" si="2"/>
        <v>0.60799999999999998</v>
      </c>
      <c r="T73" s="28" t="s">
        <v>284</v>
      </c>
    </row>
    <row r="74" spans="2:20" ht="12.75" customHeight="1">
      <c r="B74" s="14" t="s">
        <v>1</v>
      </c>
      <c r="C74" s="31">
        <v>2</v>
      </c>
      <c r="D74" s="31">
        <v>2</v>
      </c>
      <c r="E74" s="32">
        <v>5</v>
      </c>
      <c r="F74" s="32">
        <v>1</v>
      </c>
      <c r="G74" s="31">
        <v>5</v>
      </c>
      <c r="H74" s="33" t="s">
        <v>120</v>
      </c>
      <c r="I74" s="31">
        <v>6</v>
      </c>
      <c r="J74" s="22">
        <v>6</v>
      </c>
      <c r="K74" s="19"/>
      <c r="L74" s="19"/>
      <c r="M74" s="6" t="s">
        <v>139</v>
      </c>
      <c r="N74" s="7" t="s">
        <v>175</v>
      </c>
      <c r="O74" s="26" t="s">
        <v>176</v>
      </c>
      <c r="P74" s="6" t="s">
        <v>177</v>
      </c>
      <c r="Q74" s="6" t="s">
        <v>114</v>
      </c>
      <c r="R74" s="8">
        <v>4.3999999999999997E-2</v>
      </c>
      <c r="S74" s="8">
        <f t="shared" si="2"/>
        <v>0.43999999999999995</v>
      </c>
      <c r="T74" s="28" t="s">
        <v>285</v>
      </c>
    </row>
    <row r="75" spans="2:20" ht="12.75" customHeight="1">
      <c r="B75" s="14" t="s">
        <v>1</v>
      </c>
      <c r="C75" s="31">
        <v>2</v>
      </c>
      <c r="D75" s="31">
        <v>2</v>
      </c>
      <c r="E75" s="32">
        <v>5</v>
      </c>
      <c r="F75" s="32">
        <v>1</v>
      </c>
      <c r="G75" s="31">
        <v>5</v>
      </c>
      <c r="H75" s="33" t="s">
        <v>120</v>
      </c>
      <c r="I75" s="31">
        <v>10</v>
      </c>
      <c r="J75" s="22">
        <v>10</v>
      </c>
      <c r="K75" s="19"/>
      <c r="L75" s="19"/>
      <c r="M75" s="6" t="s">
        <v>139</v>
      </c>
      <c r="N75" s="7" t="s">
        <v>178</v>
      </c>
      <c r="O75" s="26" t="s">
        <v>179</v>
      </c>
      <c r="P75" s="6" t="s">
        <v>180</v>
      </c>
      <c r="Q75" s="6" t="s">
        <v>114</v>
      </c>
      <c r="R75" s="8">
        <v>0.05</v>
      </c>
      <c r="S75" s="8">
        <f t="shared" si="2"/>
        <v>0.5</v>
      </c>
      <c r="T75" s="28" t="s">
        <v>266</v>
      </c>
    </row>
    <row r="76" spans="2:20" ht="12.75" customHeight="1">
      <c r="B76" s="14" t="s">
        <v>1</v>
      </c>
      <c r="C76" s="31">
        <v>1</v>
      </c>
      <c r="D76" s="31">
        <v>1</v>
      </c>
      <c r="E76" s="32">
        <v>10</v>
      </c>
      <c r="F76" s="32">
        <v>1</v>
      </c>
      <c r="G76" s="31">
        <v>10</v>
      </c>
      <c r="H76" s="33" t="s">
        <v>120</v>
      </c>
      <c r="I76" s="31">
        <v>2</v>
      </c>
      <c r="J76" s="22">
        <v>2</v>
      </c>
      <c r="K76" s="19"/>
      <c r="L76" s="19"/>
      <c r="M76" s="6" t="s">
        <v>72</v>
      </c>
      <c r="N76" s="7" t="s">
        <v>181</v>
      </c>
      <c r="O76" s="26" t="s">
        <v>182</v>
      </c>
      <c r="P76" s="6" t="s">
        <v>183</v>
      </c>
      <c r="Q76" s="6" t="s">
        <v>114</v>
      </c>
      <c r="R76" s="8">
        <v>1.2E-2</v>
      </c>
      <c r="S76" s="8">
        <f t="shared" si="2"/>
        <v>0.12</v>
      </c>
      <c r="T76" s="28" t="s">
        <v>284</v>
      </c>
    </row>
    <row r="77" spans="2:20" ht="12.75" customHeight="1">
      <c r="B77" s="14" t="s">
        <v>1</v>
      </c>
      <c r="C77" s="31">
        <v>6</v>
      </c>
      <c r="D77" s="31">
        <v>6</v>
      </c>
      <c r="E77" s="32">
        <v>10</v>
      </c>
      <c r="F77" s="32">
        <v>1</v>
      </c>
      <c r="G77" s="31">
        <v>10</v>
      </c>
      <c r="H77" s="33" t="s">
        <v>120</v>
      </c>
      <c r="I77" s="31">
        <v>58</v>
      </c>
      <c r="J77" s="22">
        <v>58</v>
      </c>
      <c r="K77" s="19"/>
      <c r="L77" s="19"/>
      <c r="M77" s="6" t="s">
        <v>72</v>
      </c>
      <c r="N77" s="7" t="s">
        <v>184</v>
      </c>
      <c r="O77" s="26" t="s">
        <v>185</v>
      </c>
      <c r="P77" s="6" t="s">
        <v>186</v>
      </c>
      <c r="Q77" s="6" t="s">
        <v>114</v>
      </c>
      <c r="R77" s="8">
        <v>3.0000000000000001E-3</v>
      </c>
      <c r="S77" s="8">
        <f t="shared" si="2"/>
        <v>0.18</v>
      </c>
      <c r="T77" s="28" t="s">
        <v>265</v>
      </c>
    </row>
    <row r="78" spans="2:20" ht="12.75" customHeight="1">
      <c r="B78" s="14" t="s">
        <v>1</v>
      </c>
      <c r="C78" s="31">
        <v>1</v>
      </c>
      <c r="D78" s="31">
        <v>1</v>
      </c>
      <c r="E78" s="32">
        <v>500</v>
      </c>
      <c r="F78" s="32">
        <v>1</v>
      </c>
      <c r="G78" s="31">
        <v>500</v>
      </c>
      <c r="H78" s="33" t="s">
        <v>120</v>
      </c>
      <c r="I78" s="31">
        <v>34</v>
      </c>
      <c r="J78" s="22">
        <v>34</v>
      </c>
      <c r="K78" s="19"/>
      <c r="L78" s="19"/>
      <c r="M78" s="6" t="s">
        <v>72</v>
      </c>
      <c r="N78" s="7" t="s">
        <v>187</v>
      </c>
      <c r="O78" s="26" t="s">
        <v>188</v>
      </c>
      <c r="P78" s="6" t="s">
        <v>189</v>
      </c>
      <c r="Q78" s="6" t="s">
        <v>19</v>
      </c>
      <c r="R78" s="8">
        <v>5.0000000000000001E-3</v>
      </c>
      <c r="S78" s="8">
        <f t="shared" si="2"/>
        <v>2.5</v>
      </c>
      <c r="T78" s="28" t="s">
        <v>281</v>
      </c>
    </row>
    <row r="79" spans="2:20" ht="12.75" customHeight="1">
      <c r="B79" s="14" t="s">
        <v>1</v>
      </c>
      <c r="C79" s="31">
        <v>1</v>
      </c>
      <c r="D79" s="31">
        <v>1</v>
      </c>
      <c r="E79" s="32">
        <v>10</v>
      </c>
      <c r="F79" s="32">
        <v>1</v>
      </c>
      <c r="G79" s="31">
        <v>10</v>
      </c>
      <c r="H79" s="33" t="s">
        <v>120</v>
      </c>
      <c r="I79" s="31">
        <v>2</v>
      </c>
      <c r="J79" s="22">
        <v>2</v>
      </c>
      <c r="K79" s="19"/>
      <c r="L79" s="19"/>
      <c r="M79" s="6" t="s">
        <v>139</v>
      </c>
      <c r="N79" s="7" t="s">
        <v>190</v>
      </c>
      <c r="O79" s="26" t="s">
        <v>191</v>
      </c>
      <c r="P79" s="6" t="s">
        <v>192</v>
      </c>
      <c r="Q79" s="6" t="s">
        <v>19</v>
      </c>
      <c r="R79" s="8">
        <v>1.4999999999999999E-2</v>
      </c>
      <c r="S79" s="8">
        <f t="shared" si="2"/>
        <v>0.15</v>
      </c>
      <c r="T79" s="28" t="s">
        <v>286</v>
      </c>
    </row>
    <row r="80" spans="2:20" ht="12.75" customHeight="1">
      <c r="B80" s="14" t="s">
        <v>1</v>
      </c>
      <c r="C80" s="31">
        <v>1</v>
      </c>
      <c r="D80" s="31">
        <v>1</v>
      </c>
      <c r="E80" s="32">
        <v>10</v>
      </c>
      <c r="F80" s="32">
        <v>1</v>
      </c>
      <c r="G80" s="31">
        <v>10</v>
      </c>
      <c r="H80" s="33" t="s">
        <v>120</v>
      </c>
      <c r="I80" s="31">
        <v>1</v>
      </c>
      <c r="J80" s="22">
        <v>1</v>
      </c>
      <c r="K80" s="19"/>
      <c r="L80" s="19"/>
      <c r="M80" s="6" t="s">
        <v>72</v>
      </c>
      <c r="N80" s="7" t="s">
        <v>193</v>
      </c>
      <c r="O80" s="26" t="s">
        <v>194</v>
      </c>
      <c r="P80" s="6" t="s">
        <v>195</v>
      </c>
      <c r="Q80" s="6" t="s">
        <v>114</v>
      </c>
      <c r="R80" s="8">
        <v>1.0999999999999999E-2</v>
      </c>
      <c r="S80" s="8">
        <f t="shared" si="2"/>
        <v>0.10999999999999999</v>
      </c>
      <c r="T80" s="28" t="s">
        <v>287</v>
      </c>
    </row>
    <row r="81" spans="2:20" ht="12.75" customHeight="1">
      <c r="B81" s="14" t="s">
        <v>1</v>
      </c>
      <c r="C81" s="31">
        <v>3</v>
      </c>
      <c r="D81" s="31">
        <v>3</v>
      </c>
      <c r="E81" s="32">
        <v>10</v>
      </c>
      <c r="F81" s="32">
        <v>1</v>
      </c>
      <c r="G81" s="31">
        <v>10</v>
      </c>
      <c r="H81" s="33" t="s">
        <v>120</v>
      </c>
      <c r="I81" s="31">
        <v>22</v>
      </c>
      <c r="J81" s="22">
        <v>22</v>
      </c>
      <c r="K81" s="19"/>
      <c r="L81" s="19"/>
      <c r="M81" s="6" t="s">
        <v>72</v>
      </c>
      <c r="N81" s="7" t="s">
        <v>196</v>
      </c>
      <c r="O81" s="26" t="s">
        <v>197</v>
      </c>
      <c r="P81" s="6" t="s">
        <v>198</v>
      </c>
      <c r="Q81" s="6" t="s">
        <v>114</v>
      </c>
      <c r="R81" s="8">
        <v>2E-3</v>
      </c>
      <c r="S81" s="8">
        <f t="shared" si="2"/>
        <v>0.06</v>
      </c>
      <c r="T81" s="28" t="s">
        <v>288</v>
      </c>
    </row>
    <row r="82" spans="2:20" ht="12.75" customHeight="1">
      <c r="B82" s="14" t="s">
        <v>1</v>
      </c>
      <c r="C82" s="31">
        <v>2</v>
      </c>
      <c r="D82" s="31">
        <v>2</v>
      </c>
      <c r="E82" s="32">
        <v>10</v>
      </c>
      <c r="F82" s="32">
        <v>1</v>
      </c>
      <c r="G82" s="31">
        <v>10</v>
      </c>
      <c r="H82" s="33" t="s">
        <v>120</v>
      </c>
      <c r="I82" s="31">
        <v>16</v>
      </c>
      <c r="J82" s="22">
        <v>16</v>
      </c>
      <c r="K82" s="19"/>
      <c r="L82" s="19"/>
      <c r="M82" s="6" t="s">
        <v>72</v>
      </c>
      <c r="N82" s="7" t="s">
        <v>199</v>
      </c>
      <c r="O82" s="26" t="s">
        <v>200</v>
      </c>
      <c r="P82" s="6" t="s">
        <v>201</v>
      </c>
      <c r="Q82" s="6" t="s">
        <v>114</v>
      </c>
      <c r="R82" s="8">
        <v>2.8000000000000001E-2</v>
      </c>
      <c r="S82" s="8">
        <f t="shared" si="2"/>
        <v>0.56000000000000005</v>
      </c>
      <c r="T82" s="28" t="s">
        <v>289</v>
      </c>
    </row>
    <row r="83" spans="2:20" ht="12.75" customHeight="1">
      <c r="B83" s="14" t="s">
        <v>1</v>
      </c>
      <c r="C83" s="37">
        <v>1</v>
      </c>
      <c r="D83" s="37">
        <v>1</v>
      </c>
      <c r="E83" s="37">
        <v>1000</v>
      </c>
      <c r="F83" s="37">
        <v>1</v>
      </c>
      <c r="G83" s="37">
        <v>1000</v>
      </c>
      <c r="H83" s="38" t="s">
        <v>120</v>
      </c>
      <c r="I83" s="37">
        <v>9</v>
      </c>
      <c r="J83" s="39">
        <v>9</v>
      </c>
      <c r="K83" s="40"/>
      <c r="L83" s="40"/>
      <c r="M83" s="41" t="s">
        <v>72</v>
      </c>
      <c r="N83" s="42" t="s">
        <v>202</v>
      </c>
      <c r="O83" s="42" t="s">
        <v>203</v>
      </c>
      <c r="P83" s="41" t="s">
        <v>204</v>
      </c>
      <c r="Q83" s="41" t="s">
        <v>25</v>
      </c>
      <c r="R83" s="43">
        <v>1E-3</v>
      </c>
      <c r="S83" s="43">
        <f t="shared" si="2"/>
        <v>1</v>
      </c>
      <c r="T83" s="28" t="s">
        <v>265</v>
      </c>
    </row>
    <row r="84" spans="2:20" ht="12.75" customHeight="1">
      <c r="B84" s="14" t="s">
        <v>1</v>
      </c>
      <c r="C84" s="37">
        <v>1</v>
      </c>
      <c r="D84" s="37">
        <v>1</v>
      </c>
      <c r="E84" s="37">
        <v>1000</v>
      </c>
      <c r="F84" s="37">
        <v>1</v>
      </c>
      <c r="G84" s="37">
        <v>1000</v>
      </c>
      <c r="H84" s="38" t="s">
        <v>120</v>
      </c>
      <c r="I84" s="37">
        <v>128</v>
      </c>
      <c r="J84" s="39">
        <v>128</v>
      </c>
      <c r="K84" s="40"/>
      <c r="L84" s="40"/>
      <c r="M84" s="41" t="s">
        <v>72</v>
      </c>
      <c r="N84" s="42" t="s">
        <v>205</v>
      </c>
      <c r="O84" s="42" t="s">
        <v>206</v>
      </c>
      <c r="P84" s="41" t="s">
        <v>207</v>
      </c>
      <c r="Q84" s="41" t="s">
        <v>19</v>
      </c>
      <c r="R84" s="43">
        <v>3.0000000000000001E-3</v>
      </c>
      <c r="S84" s="43">
        <f t="shared" si="2"/>
        <v>3</v>
      </c>
      <c r="T84" s="28" t="s">
        <v>290</v>
      </c>
    </row>
    <row r="85" spans="2:20" ht="12.75" customHeight="1">
      <c r="B85" s="14" t="s">
        <v>1</v>
      </c>
      <c r="C85" s="37">
        <v>1</v>
      </c>
      <c r="D85" s="37">
        <v>1</v>
      </c>
      <c r="E85" s="37">
        <v>1000</v>
      </c>
      <c r="F85" s="37">
        <v>1</v>
      </c>
      <c r="G85" s="37">
        <v>1000</v>
      </c>
      <c r="H85" s="38" t="s">
        <v>120</v>
      </c>
      <c r="I85" s="37">
        <v>12</v>
      </c>
      <c r="J85" s="39">
        <v>12</v>
      </c>
      <c r="K85" s="40"/>
      <c r="L85" s="40"/>
      <c r="M85" s="41" t="s">
        <v>72</v>
      </c>
      <c r="N85" s="42" t="s">
        <v>208</v>
      </c>
      <c r="O85" s="42" t="s">
        <v>209</v>
      </c>
      <c r="P85" s="41" t="s">
        <v>210</v>
      </c>
      <c r="Q85" s="41" t="s">
        <v>19</v>
      </c>
      <c r="R85" s="43">
        <v>8.0000000000000002E-3</v>
      </c>
      <c r="S85" s="43">
        <f t="shared" si="2"/>
        <v>8</v>
      </c>
      <c r="T85" s="28" t="s">
        <v>273</v>
      </c>
    </row>
    <row r="86" spans="2:20" ht="12.75" customHeight="1">
      <c r="B86" s="14" t="s">
        <v>1</v>
      </c>
      <c r="C86" s="37">
        <v>1</v>
      </c>
      <c r="D86" s="37">
        <v>1</v>
      </c>
      <c r="E86" s="37">
        <v>1000</v>
      </c>
      <c r="F86" s="37">
        <v>1</v>
      </c>
      <c r="G86" s="37">
        <v>1000</v>
      </c>
      <c r="H86" s="38" t="s">
        <v>120</v>
      </c>
      <c r="I86" s="37">
        <v>337</v>
      </c>
      <c r="J86" s="39">
        <v>337</v>
      </c>
      <c r="K86" s="40"/>
      <c r="L86" s="40"/>
      <c r="M86" s="41" t="s">
        <v>72</v>
      </c>
      <c r="N86" s="42" t="s">
        <v>211</v>
      </c>
      <c r="O86" s="42" t="s">
        <v>212</v>
      </c>
      <c r="P86" s="41" t="s">
        <v>213</v>
      </c>
      <c r="Q86" s="41" t="s">
        <v>19</v>
      </c>
      <c r="R86" s="43">
        <v>2E-3</v>
      </c>
      <c r="S86" s="43">
        <f t="shared" si="2"/>
        <v>2</v>
      </c>
      <c r="T86" s="28" t="s">
        <v>291</v>
      </c>
    </row>
    <row r="87" spans="2:20">
      <c r="B87" s="14" t="s">
        <v>4</v>
      </c>
      <c r="C87" s="9" t="s">
        <v>70</v>
      </c>
      <c r="D87" s="15"/>
      <c r="E87" s="15"/>
      <c r="F87" s="15"/>
      <c r="G87" s="12"/>
      <c r="H87" s="12"/>
      <c r="I87" s="12"/>
      <c r="J87" s="15"/>
      <c r="K87" s="15"/>
      <c r="L87" s="15"/>
      <c r="M87" s="10"/>
      <c r="N87" s="10"/>
      <c r="O87" s="27"/>
      <c r="P87" s="10"/>
      <c r="Q87" s="10"/>
      <c r="R87" s="10"/>
      <c r="S87" s="20">
        <f>SUMIF(B:B,"Articles",S:S)</f>
        <v>35.159999999999997</v>
      </c>
    </row>
    <row r="89" spans="2:20">
      <c r="C89" s="3" t="s">
        <v>3</v>
      </c>
      <c r="D89" s="17"/>
      <c r="E89" s="17"/>
      <c r="F89" s="17"/>
      <c r="G89" s="3"/>
      <c r="H89" s="3"/>
      <c r="I89" s="3"/>
      <c r="J89" s="17"/>
      <c r="K89" s="17"/>
      <c r="L89" s="17"/>
    </row>
    <row r="90" spans="2:20">
      <c r="C90" s="4" t="s">
        <v>10</v>
      </c>
      <c r="D90" s="16"/>
      <c r="E90" s="16"/>
      <c r="F90" s="16"/>
      <c r="G90" s="4" t="s">
        <v>11</v>
      </c>
      <c r="H90" s="4"/>
      <c r="I90" s="4" t="s">
        <v>13</v>
      </c>
      <c r="J90" s="16"/>
      <c r="K90" s="16"/>
      <c r="L90" s="16"/>
      <c r="M90" s="5" t="s">
        <v>14</v>
      </c>
      <c r="N90" s="5" t="s">
        <v>15</v>
      </c>
      <c r="O90" s="25" t="s">
        <v>15</v>
      </c>
      <c r="P90" s="5" t="s">
        <v>16</v>
      </c>
      <c r="Q90" s="5" t="s">
        <v>71</v>
      </c>
      <c r="R90" s="5" t="s">
        <v>18</v>
      </c>
      <c r="S90" s="11" t="s">
        <v>18</v>
      </c>
      <c r="T90" s="13" t="s">
        <v>19</v>
      </c>
    </row>
    <row r="91" spans="2:20" ht="12.75" customHeight="1">
      <c r="B91" s="14" t="s">
        <v>3</v>
      </c>
      <c r="C91" s="31">
        <v>1</v>
      </c>
      <c r="D91" s="32"/>
      <c r="E91" s="32">
        <v>200</v>
      </c>
      <c r="F91" s="32">
        <v>1</v>
      </c>
      <c r="G91" s="31">
        <v>200</v>
      </c>
      <c r="H91" s="23"/>
      <c r="I91" s="23">
        <v>91.7</v>
      </c>
      <c r="J91" s="22">
        <v>91.655784609999998</v>
      </c>
      <c r="K91" s="19"/>
      <c r="L91" s="19"/>
      <c r="M91" s="6" t="s">
        <v>21</v>
      </c>
      <c r="N91" s="7" t="s">
        <v>214</v>
      </c>
      <c r="O91" s="26" t="s">
        <v>215</v>
      </c>
      <c r="P91" s="6" t="s">
        <v>216</v>
      </c>
      <c r="Q91" s="6" t="s">
        <v>114</v>
      </c>
      <c r="R91" s="8">
        <v>0.05</v>
      </c>
      <c r="S91" s="8">
        <f t="shared" ref="S91:S104" si="3">C91*E91*R91</f>
        <v>10</v>
      </c>
      <c r="T91" s="28" t="s">
        <v>292</v>
      </c>
    </row>
    <row r="92" spans="2:20" ht="12.75" customHeight="1">
      <c r="B92" s="14" t="s">
        <v>3</v>
      </c>
      <c r="C92" s="31">
        <v>1</v>
      </c>
      <c r="D92" s="32"/>
      <c r="E92" s="32">
        <v>400</v>
      </c>
      <c r="F92" s="32">
        <v>1</v>
      </c>
      <c r="G92" s="31">
        <v>400</v>
      </c>
      <c r="H92" s="23"/>
      <c r="I92" s="23">
        <v>25.7</v>
      </c>
      <c r="J92" s="22">
        <v>25.710447309999999</v>
      </c>
      <c r="K92" s="19"/>
      <c r="L92" s="19"/>
      <c r="M92" s="6" t="s">
        <v>21</v>
      </c>
      <c r="N92" s="7" t="s">
        <v>217</v>
      </c>
      <c r="O92" s="26" t="s">
        <v>218</v>
      </c>
      <c r="P92" s="6" t="s">
        <v>219</v>
      </c>
      <c r="Q92" s="6" t="s">
        <v>114</v>
      </c>
      <c r="R92" s="8">
        <v>2.1999999999999999E-2</v>
      </c>
      <c r="S92" s="8">
        <f t="shared" si="3"/>
        <v>8.7999999999999989</v>
      </c>
      <c r="T92" s="28" t="s">
        <v>293</v>
      </c>
    </row>
    <row r="93" spans="2:20" ht="12.75" customHeight="1">
      <c r="B93" s="14" t="s">
        <v>3</v>
      </c>
      <c r="C93" s="31">
        <v>1</v>
      </c>
      <c r="D93" s="32"/>
      <c r="E93" s="32">
        <v>300</v>
      </c>
      <c r="F93" s="32">
        <v>1</v>
      </c>
      <c r="G93" s="31">
        <v>300</v>
      </c>
      <c r="H93" s="23"/>
      <c r="I93" s="23">
        <v>25.7</v>
      </c>
      <c r="J93" s="22">
        <v>25.710447309999999</v>
      </c>
      <c r="K93" s="19"/>
      <c r="L93" s="19"/>
      <c r="M93" s="6" t="s">
        <v>21</v>
      </c>
      <c r="N93" s="7" t="s">
        <v>220</v>
      </c>
      <c r="O93" s="26" t="s">
        <v>221</v>
      </c>
      <c r="P93" s="6" t="s">
        <v>222</v>
      </c>
      <c r="Q93" s="6" t="s">
        <v>114</v>
      </c>
      <c r="R93" s="8">
        <v>3.5000000000000003E-2</v>
      </c>
      <c r="S93" s="8">
        <f t="shared" si="3"/>
        <v>10.500000000000002</v>
      </c>
      <c r="T93" s="28" t="s">
        <v>294</v>
      </c>
    </row>
    <row r="94" spans="2:20" ht="12.75" customHeight="1">
      <c r="B94" s="14" t="s">
        <v>3</v>
      </c>
      <c r="C94" s="31">
        <v>2</v>
      </c>
      <c r="D94" s="32"/>
      <c r="E94" s="32">
        <v>250</v>
      </c>
      <c r="F94" s="32">
        <v>1</v>
      </c>
      <c r="G94" s="31">
        <v>250</v>
      </c>
      <c r="H94" s="23"/>
      <c r="I94" s="23">
        <v>267.60000000000002</v>
      </c>
      <c r="J94" s="22">
        <v>267.60119629000002</v>
      </c>
      <c r="K94" s="19"/>
      <c r="L94" s="19"/>
      <c r="M94" s="6" t="s">
        <v>21</v>
      </c>
      <c r="N94" s="7" t="s">
        <v>223</v>
      </c>
      <c r="O94" s="26" t="s">
        <v>224</v>
      </c>
      <c r="P94" s="6" t="s">
        <v>225</v>
      </c>
      <c r="Q94" s="6" t="s">
        <v>114</v>
      </c>
      <c r="R94" s="8">
        <v>4.2999999999999997E-2</v>
      </c>
      <c r="S94" s="8">
        <f t="shared" si="3"/>
        <v>21.5</v>
      </c>
      <c r="T94" s="28" t="s">
        <v>295</v>
      </c>
    </row>
    <row r="95" spans="2:20" ht="12.75" customHeight="1">
      <c r="B95" s="14" t="s">
        <v>3</v>
      </c>
      <c r="C95" s="31">
        <v>1</v>
      </c>
      <c r="D95" s="32"/>
      <c r="E95" s="32">
        <v>400</v>
      </c>
      <c r="F95" s="32">
        <v>1</v>
      </c>
      <c r="G95" s="31">
        <v>400</v>
      </c>
      <c r="H95" s="23"/>
      <c r="I95" s="23">
        <v>8.3000000000000007</v>
      </c>
      <c r="J95" s="22">
        <v>8.2746076599999991</v>
      </c>
      <c r="K95" s="19"/>
      <c r="L95" s="19"/>
      <c r="M95" s="6" t="s">
        <v>21</v>
      </c>
      <c r="N95" s="7" t="s">
        <v>226</v>
      </c>
      <c r="O95" s="26" t="s">
        <v>227</v>
      </c>
      <c r="P95" s="6" t="s">
        <v>228</v>
      </c>
      <c r="Q95" s="6" t="s">
        <v>114</v>
      </c>
      <c r="R95" s="8">
        <v>2.1000000000000001E-2</v>
      </c>
      <c r="S95" s="8">
        <f t="shared" si="3"/>
        <v>8.4</v>
      </c>
      <c r="T95" s="28" t="s">
        <v>297</v>
      </c>
    </row>
    <row r="96" spans="2:20" ht="12.75" customHeight="1">
      <c r="B96" s="14" t="s">
        <v>3</v>
      </c>
      <c r="C96" s="31">
        <v>1</v>
      </c>
      <c r="D96" s="32"/>
      <c r="E96" s="32">
        <v>300</v>
      </c>
      <c r="F96" s="32">
        <v>1</v>
      </c>
      <c r="G96" s="31">
        <v>300</v>
      </c>
      <c r="H96" s="23"/>
      <c r="I96" s="23">
        <v>147.9</v>
      </c>
      <c r="J96" s="22">
        <v>147.94302368000001</v>
      </c>
      <c r="K96" s="19"/>
      <c r="L96" s="19"/>
      <c r="M96" s="6" t="s">
        <v>21</v>
      </c>
      <c r="N96" s="7" t="s">
        <v>229</v>
      </c>
      <c r="O96" s="26" t="s">
        <v>230</v>
      </c>
      <c r="P96" s="6" t="s">
        <v>231</v>
      </c>
      <c r="Q96" s="6" t="s">
        <v>114</v>
      </c>
      <c r="R96" s="8">
        <v>3.5999999999999997E-2</v>
      </c>
      <c r="S96" s="8">
        <f t="shared" si="3"/>
        <v>10.799999999999999</v>
      </c>
      <c r="T96" s="28" t="s">
        <v>296</v>
      </c>
    </row>
    <row r="97" spans="2:20" ht="12.75" customHeight="1">
      <c r="B97" s="14" t="s">
        <v>3</v>
      </c>
      <c r="C97" s="31">
        <v>1</v>
      </c>
      <c r="D97" s="32"/>
      <c r="E97" s="32">
        <v>200</v>
      </c>
      <c r="F97" s="32">
        <v>1</v>
      </c>
      <c r="G97" s="31">
        <v>200</v>
      </c>
      <c r="H97" s="23"/>
      <c r="I97" s="23">
        <v>4.3</v>
      </c>
      <c r="J97" s="22">
        <v>4.2680001299999999</v>
      </c>
      <c r="K97" s="19"/>
      <c r="L97" s="19"/>
      <c r="M97" s="6" t="s">
        <v>21</v>
      </c>
      <c r="N97" s="7" t="s">
        <v>232</v>
      </c>
      <c r="O97" s="26" t="s">
        <v>233</v>
      </c>
      <c r="P97" s="6" t="s">
        <v>234</v>
      </c>
      <c r="Q97" s="6" t="s">
        <v>114</v>
      </c>
      <c r="R97" s="8">
        <v>3.5999999999999997E-2</v>
      </c>
      <c r="S97" s="8">
        <f t="shared" si="3"/>
        <v>7.1999999999999993</v>
      </c>
      <c r="T97" s="28" t="s">
        <v>298</v>
      </c>
    </row>
    <row r="98" spans="2:20" ht="12.75" customHeight="1">
      <c r="B98" s="14" t="s">
        <v>3</v>
      </c>
      <c r="C98" s="31">
        <v>1</v>
      </c>
      <c r="D98" s="32"/>
      <c r="E98" s="32">
        <v>75</v>
      </c>
      <c r="F98" s="32">
        <v>1</v>
      </c>
      <c r="G98" s="31">
        <v>75</v>
      </c>
      <c r="H98" s="23"/>
      <c r="I98" s="23">
        <v>2.1</v>
      </c>
      <c r="J98" s="22">
        <v>2.0781278599999999</v>
      </c>
      <c r="K98" s="19"/>
      <c r="L98" s="19"/>
      <c r="M98" s="6" t="s">
        <v>21</v>
      </c>
      <c r="N98" s="7" t="s">
        <v>235</v>
      </c>
      <c r="O98" s="26" t="s">
        <v>236</v>
      </c>
      <c r="P98" s="6" t="s">
        <v>237</v>
      </c>
      <c r="Q98" s="6" t="s">
        <v>114</v>
      </c>
      <c r="R98" s="8">
        <v>4.5999999999999999E-2</v>
      </c>
      <c r="S98" s="8">
        <f t="shared" si="3"/>
        <v>3.4499999999999997</v>
      </c>
      <c r="T98" s="28" t="s">
        <v>299</v>
      </c>
    </row>
    <row r="99" spans="2:20" ht="12.75" customHeight="1">
      <c r="B99" s="14" t="s">
        <v>3</v>
      </c>
      <c r="C99" s="31">
        <v>1</v>
      </c>
      <c r="D99" s="32"/>
      <c r="E99" s="32">
        <v>200</v>
      </c>
      <c r="F99" s="32">
        <v>1</v>
      </c>
      <c r="G99" s="31">
        <v>200</v>
      </c>
      <c r="H99" s="23"/>
      <c r="I99" s="23">
        <v>32.6</v>
      </c>
      <c r="J99" s="22">
        <v>32.575191500000003</v>
      </c>
      <c r="K99" s="19"/>
      <c r="L99" s="19"/>
      <c r="M99" s="6" t="s">
        <v>21</v>
      </c>
      <c r="N99" s="7" t="s">
        <v>238</v>
      </c>
      <c r="O99" s="26" t="s">
        <v>239</v>
      </c>
      <c r="P99" s="6" t="s">
        <v>240</v>
      </c>
      <c r="Q99" s="6" t="s">
        <v>114</v>
      </c>
      <c r="R99" s="8">
        <v>0.05</v>
      </c>
      <c r="S99" s="8">
        <f t="shared" si="3"/>
        <v>10</v>
      </c>
      <c r="T99" s="28" t="s">
        <v>300</v>
      </c>
    </row>
    <row r="100" spans="2:20" ht="12.75" customHeight="1">
      <c r="B100" s="14" t="s">
        <v>3</v>
      </c>
      <c r="C100" s="31">
        <v>1</v>
      </c>
      <c r="D100" s="32"/>
      <c r="E100" s="32">
        <v>160</v>
      </c>
      <c r="F100" s="32">
        <v>1</v>
      </c>
      <c r="G100" s="31">
        <v>160</v>
      </c>
      <c r="H100" s="23"/>
      <c r="I100" s="23">
        <v>2.1</v>
      </c>
      <c r="J100" s="22">
        <v>2.13400006</v>
      </c>
      <c r="K100" s="19"/>
      <c r="L100" s="19"/>
      <c r="M100" s="6" t="s">
        <v>21</v>
      </c>
      <c r="N100" s="7" t="s">
        <v>241</v>
      </c>
      <c r="O100" s="26" t="s">
        <v>242</v>
      </c>
      <c r="P100" s="6" t="s">
        <v>243</v>
      </c>
      <c r="Q100" s="6" t="s">
        <v>114</v>
      </c>
      <c r="R100" s="8">
        <v>5.8000000000000003E-2</v>
      </c>
      <c r="S100" s="8">
        <f t="shared" si="3"/>
        <v>9.2800000000000011</v>
      </c>
      <c r="T100" s="28" t="s">
        <v>301</v>
      </c>
    </row>
    <row r="101" spans="2:20" ht="12.75" customHeight="1">
      <c r="B101" s="14" t="s">
        <v>3</v>
      </c>
      <c r="C101" s="31">
        <v>1</v>
      </c>
      <c r="D101" s="32"/>
      <c r="E101" s="32">
        <v>200</v>
      </c>
      <c r="F101" s="32">
        <v>1</v>
      </c>
      <c r="G101" s="31">
        <v>200</v>
      </c>
      <c r="H101" s="23"/>
      <c r="I101" s="23">
        <v>43.2</v>
      </c>
      <c r="J101" s="22">
        <v>43.155765529999996</v>
      </c>
      <c r="K101" s="19"/>
      <c r="L101" s="19"/>
      <c r="M101" s="6" t="s">
        <v>21</v>
      </c>
      <c r="N101" s="7" t="s">
        <v>257</v>
      </c>
      <c r="O101" s="26" t="s">
        <v>244</v>
      </c>
      <c r="P101" s="6" t="s">
        <v>258</v>
      </c>
      <c r="Q101" s="6" t="s">
        <v>114</v>
      </c>
      <c r="R101" s="8">
        <v>3.7999999999999999E-2</v>
      </c>
      <c r="S101" s="8">
        <f t="shared" si="3"/>
        <v>7.6</v>
      </c>
      <c r="T101" s="28" t="s">
        <v>302</v>
      </c>
    </row>
    <row r="102" spans="2:20" ht="12.75" customHeight="1">
      <c r="B102" s="14" t="s">
        <v>3</v>
      </c>
      <c r="C102" s="31">
        <v>1</v>
      </c>
      <c r="D102" s="32"/>
      <c r="E102" s="32">
        <v>325</v>
      </c>
      <c r="F102" s="32">
        <v>1</v>
      </c>
      <c r="G102" s="31">
        <v>325</v>
      </c>
      <c r="H102" s="23"/>
      <c r="I102" s="23">
        <v>303.2</v>
      </c>
      <c r="J102" s="22">
        <v>303.15908812999999</v>
      </c>
      <c r="K102" s="19"/>
      <c r="L102" s="19"/>
      <c r="M102" s="6" t="s">
        <v>21</v>
      </c>
      <c r="N102" s="7" t="s">
        <v>245</v>
      </c>
      <c r="O102" s="26" t="s">
        <v>246</v>
      </c>
      <c r="P102" s="6" t="s">
        <v>247</v>
      </c>
      <c r="Q102" s="6" t="s">
        <v>114</v>
      </c>
      <c r="R102" s="8">
        <v>0</v>
      </c>
      <c r="S102" s="8">
        <f t="shared" si="3"/>
        <v>0</v>
      </c>
      <c r="T102" s="28" t="s">
        <v>303</v>
      </c>
    </row>
    <row r="103" spans="2:20" ht="12.75" customHeight="1">
      <c r="B103" s="14" t="s">
        <v>3</v>
      </c>
      <c r="C103" s="31">
        <v>1</v>
      </c>
      <c r="D103" s="32"/>
      <c r="E103" s="32">
        <v>225</v>
      </c>
      <c r="F103" s="32">
        <v>1</v>
      </c>
      <c r="G103" s="31">
        <v>225</v>
      </c>
      <c r="H103" s="23"/>
      <c r="I103" s="23">
        <v>14.7</v>
      </c>
      <c r="J103" s="22">
        <v>14.67660809</v>
      </c>
      <c r="K103" s="19"/>
      <c r="L103" s="19"/>
      <c r="M103" s="6" t="s">
        <v>21</v>
      </c>
      <c r="N103" s="7" t="s">
        <v>248</v>
      </c>
      <c r="O103" s="26" t="s">
        <v>249</v>
      </c>
      <c r="P103" s="6" t="s">
        <v>250</v>
      </c>
      <c r="Q103" s="6" t="s">
        <v>114</v>
      </c>
      <c r="R103" s="8">
        <v>3.5999999999999997E-2</v>
      </c>
      <c r="S103" s="8">
        <f t="shared" si="3"/>
        <v>8.1</v>
      </c>
      <c r="T103" s="28" t="s">
        <v>304</v>
      </c>
    </row>
    <row r="104" spans="2:20">
      <c r="B104" s="14" t="s">
        <v>4</v>
      </c>
      <c r="C104" s="31">
        <v>1</v>
      </c>
      <c r="D104" s="32"/>
      <c r="E104" s="32">
        <v>200</v>
      </c>
      <c r="F104" s="32">
        <v>1</v>
      </c>
      <c r="G104" s="31">
        <v>200</v>
      </c>
      <c r="H104" s="23"/>
      <c r="I104" s="23">
        <v>84.3</v>
      </c>
      <c r="J104" s="22">
        <v>84.298080440000007</v>
      </c>
      <c r="K104" s="19"/>
      <c r="L104" s="19"/>
      <c r="M104" s="6" t="s">
        <v>21</v>
      </c>
      <c r="N104" s="7" t="s">
        <v>251</v>
      </c>
      <c r="O104" s="26" t="s">
        <v>252</v>
      </c>
      <c r="P104" s="6" t="s">
        <v>253</v>
      </c>
      <c r="Q104" s="6" t="s">
        <v>114</v>
      </c>
      <c r="R104" s="8">
        <v>0.01</v>
      </c>
      <c r="S104" s="8">
        <f t="shared" si="3"/>
        <v>2</v>
      </c>
      <c r="T104" s="28" t="s">
        <v>305</v>
      </c>
    </row>
    <row r="105" spans="2:20">
      <c r="C105" s="9" t="s">
        <v>70</v>
      </c>
      <c r="D105" s="15"/>
      <c r="E105" s="15"/>
      <c r="F105" s="15"/>
      <c r="G105" s="12"/>
      <c r="H105" s="12"/>
      <c r="I105" s="12"/>
      <c r="J105" s="15"/>
      <c r="K105" s="15"/>
      <c r="L105" s="15"/>
      <c r="M105" s="10"/>
      <c r="N105" s="10"/>
      <c r="O105" s="27"/>
      <c r="P105" s="10"/>
      <c r="Q105" s="10"/>
      <c r="R105" s="10"/>
      <c r="S105" s="20">
        <f>SUMIF(B:B,"Gaskets",S:S)</f>
        <v>115.63</v>
      </c>
    </row>
    <row r="107" spans="2:20">
      <c r="Q107" s="9" t="s">
        <v>254</v>
      </c>
      <c r="R107" s="12"/>
      <c r="S107" s="20">
        <f>SUMIF(B:B,"Sum",S:S)</f>
        <v>613.40440000000001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FlexCel Studio for VCL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Kuhlemann</dc:creator>
  <cp:lastModifiedBy>Windows User</cp:lastModifiedBy>
  <cp:lastPrinted>2012-02-16T15:44:51Z</cp:lastPrinted>
  <dcterms:created xsi:type="dcterms:W3CDTF">2019-11-20T04:37:31Z</dcterms:created>
  <dcterms:modified xsi:type="dcterms:W3CDTF">2019-11-20T05:54:15Z</dcterms:modified>
</cp:coreProperties>
</file>