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00\Desktop\"/>
    </mc:Choice>
  </mc:AlternateContent>
  <xr:revisionPtr revIDLastSave="0" documentId="13_ncr:1_{E2CC20C2-C6BC-4ACE-A00F-D31D543B07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country vs outcome count" sheetId="2" r:id="rId2"/>
    <sheet name="Category vas otcome count" sheetId="4" r:id="rId3"/>
    <sheet name="category vs year" sheetId="7" r:id="rId4"/>
    <sheet name="Goal amount vs outcome" sheetId="8" r:id="rId5"/>
    <sheet name="outcome vs backers_count" sheetId="13" r:id="rId6"/>
  </sheets>
  <definedNames>
    <definedName name="_xlnm._FilterDatabase" localSheetId="0" hidden="1">Crowdfunding!$S$1:$S$1001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3" l="1"/>
  <c r="I18" i="13"/>
  <c r="I17" i="13"/>
  <c r="I16" i="13"/>
  <c r="I15" i="13"/>
  <c r="I14" i="13"/>
  <c r="I13" i="13"/>
  <c r="I8" i="13"/>
  <c r="I9" i="13"/>
  <c r="I7" i="13"/>
  <c r="I6" i="13"/>
  <c r="I5" i="13"/>
  <c r="I4" i="13"/>
  <c r="I3" i="13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2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B4" i="8"/>
  <c r="D3" i="8"/>
  <c r="C3" i="8"/>
  <c r="C2" i="8"/>
  <c r="B13" i="8"/>
  <c r="B12" i="8"/>
  <c r="B11" i="8"/>
  <c r="B10" i="8"/>
  <c r="B9" i="8"/>
  <c r="B8" i="8"/>
  <c r="B7" i="8"/>
  <c r="B6" i="8"/>
  <c r="B5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<sst xmlns="http://schemas.openxmlformats.org/spreadsheetml/2006/main" count="9069" uniqueCount="2117">
  <si>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</si>
  <si>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</si>
  <si>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</si>
  <si>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</si>
  <si>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</si>
  <si>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</si>
  <si>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</si>
  <si>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</si>
  <si>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</si>
  <si>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</si>
  <si>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</si>
  <si>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</si>
  <si>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</si>
  <si>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</si>
  <si>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</si>
  <si>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</si>
  <si>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</si>
  <si>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</si>
  <si>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</si>
  <si>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</si>
  <si>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</si>
  <si>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</si>
  <si>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</si>
  <si>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</si>
  <si>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</si>
  <si>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</si>
  <si>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</si>
  <si>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</si>
  <si>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</si>
  <si>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</si>
  <si>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</si>
  <si>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</si>
  <si>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</si>
  <si>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</si>
  <si>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</si>
  <si>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</si>
  <si>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</si>
  <si>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</si>
  <si>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</si>
  <si>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</si>
  <si>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</si>
  <si>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</si>
  <si>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</si>
  <si>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</si>
  <si>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</si>
  <si>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</si>
  <si>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</si>
  <si>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</si>
  <si>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</si>
  <si>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</si>
  <si>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</si>
  <si>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</si>
  <si>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</si>
  <si>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</si>
  <si>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</si>
  <si>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</si>
  <si>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</si>
  <si>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</si>
  <si>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</si>
  <si>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</si>
  <si>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</si>
  <si>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</si>
  <si>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</si>
  <si>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</si>
  <si>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</si>
  <si>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</si>
  <si>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</si>
  <si>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</si>
  <si>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</si>
  <si>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</si>
  <si>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</si>
  <si>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</si>
  <si>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</si>
  <si>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</si>
  <si>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</si>
  <si>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</si>
  <si>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</si>
  <si>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</si>
  <si>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</si>
  <si>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</si>
  <si>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</si>
  <si>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</si>
  <si>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</si>
  <si>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</si>
  <si>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</si>
  <si>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</si>
  <si>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</si>
  <si>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</si>
  <si>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</si>
  <si>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</si>
  <si>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</si>
  <si>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</si>
  <si>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</si>
  <si>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</si>
  <si>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</si>
  <si>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</si>
  <si>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</si>
  <si>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</si>
  <si>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</si>
  <si>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</si>
  <si>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</si>
  <si>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</si>
  <si>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</si>
  <si>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</si>
  <si>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</si>
  <si>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</si>
  <si>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</si>
  <si>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</si>
  <si>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</si>
  <si>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</si>
  <si>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</si>
  <si>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</si>
  <si>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</si>
  <si>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</si>
  <si>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</si>
  <si>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</si>
  <si>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</si>
  <si>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</si>
  <si>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</si>
  <si>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</si>
  <si>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</si>
  <si>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</si>
  <si>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</si>
  <si>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</si>
  <si>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</si>
  <si>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</si>
  <si>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</si>
  <si>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</si>
  <si>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</si>
  <si>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</si>
  <si>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</si>
  <si>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</si>
  <si>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</si>
  <si>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</si>
  <si>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</si>
  <si>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</si>
  <si>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</si>
  <si>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</si>
  <si>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</si>
  <si>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</si>
  <si>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</si>
  <si>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</si>
  <si>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</si>
  <si>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</si>
  <si>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</si>
  <si>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</si>
  <si>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</si>
  <si>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</si>
  <si>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</si>
  <si>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</si>
  <si>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</si>
  <si>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</si>
  <si>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</si>
  <si>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</si>
  <si>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</si>
  <si>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</si>
  <si>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</si>
  <si>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</si>
  <si>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</si>
  <si>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</si>
  <si>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</si>
  <si>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</si>
  <si>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</si>
  <si>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</si>
  <si>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</si>
  <si>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</si>
  <si>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</si>
  <si>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</si>
  <si>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</si>
  <si>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</si>
  <si>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</si>
  <si>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</si>
  <si>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</si>
  <si>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</si>
  <si>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</si>
  <si>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</si>
  <si>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</si>
  <si>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</si>
  <si>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</si>
  <si>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</si>
  <si>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</si>
  <si>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</si>
  <si>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</si>
  <si>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</si>
  <si>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</si>
  <si>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</si>
  <si>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</si>
  <si>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</si>
  <si>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</si>
  <si>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</si>
  <si>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</si>
  <si>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</si>
  <si>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</si>
  <si>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</si>
  <si>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</si>
  <si>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</si>
  <si>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</si>
  <si>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</si>
  <si>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</si>
  <si>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</si>
  <si>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</si>
  <si>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</si>
  <si>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</si>
  <si>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</si>
  <si>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</si>
  <si>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</si>
  <si>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</si>
  <si>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</si>
  <si>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</si>
  <si>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</si>
  <si>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</si>
  <si>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</si>
  <si>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</si>
  <si>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</si>
  <si>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</si>
  <si>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</si>
  <si>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</si>
  <si>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</si>
  <si>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</si>
  <si>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</si>
  <si>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</si>
  <si>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</si>
  <si>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</si>
  <si>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</si>
  <si>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</si>
  <si>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</si>
  <si>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</si>
  <si>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</si>
  <si>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</si>
  <si>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</si>
  <si>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</si>
  <si>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</si>
  <si>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</si>
  <si>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</si>
  <si>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</si>
  <si>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</si>
  <si>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</si>
  <si>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</si>
  <si>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</si>
  <si>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</si>
  <si>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</si>
  <si>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</si>
  <si>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</si>
  <si>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</si>
  <si>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</si>
  <si>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</si>
  <si>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</si>
  <si>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</si>
  <si>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</si>
  <si>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</si>
  <si>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</si>
  <si>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</si>
  <si>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</si>
  <si>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</si>
  <si>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</si>
  <si>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</si>
  <si>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</si>
  <si>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</si>
  <si>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</si>
  <si>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</si>
  <si>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</si>
  <si>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</si>
  <si>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</si>
  <si>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</si>
  <si>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</si>
  <si>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</si>
  <si>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</si>
  <si>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</si>
  <si>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</si>
  <si>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</si>
  <si>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</si>
  <si>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</si>
  <si>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</si>
  <si>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</si>
  <si>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</si>
  <si>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</si>
  <si>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</si>
  <si>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</si>
  <si>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</si>
  <si>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</si>
  <si>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</si>
  <si>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</si>
  <si>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</si>
  <si>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</si>
  <si>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</si>
  <si>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</si>
  <si>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</si>
  <si>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</si>
  <si>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</si>
  <si>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</si>
  <si>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</si>
  <si>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</si>
  <si>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</si>
  <si>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</si>
  <si>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</si>
  <si>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</si>
  <si>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</si>
  <si>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</si>
  <si>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</si>
  <si>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</si>
  <si>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</si>
  <si>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</si>
  <si>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</si>
  <si>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</si>
  <si>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</si>
  <si>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</si>
  <si>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</si>
  <si>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</si>
  <si>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</si>
  <si>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</si>
  <si>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</si>
  <si>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</si>
  <si>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</si>
  <si>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</si>
  <si>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</si>
  <si>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</si>
  <si>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</si>
  <si>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</si>
  <si>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</si>
  <si>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</si>
  <si>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</si>
  <si>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</si>
  <si>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</si>
  <si>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</si>
  <si>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</si>
  <si>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</si>
  <si>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</si>
  <si>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</si>
  <si>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</si>
  <si>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</si>
  <si>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</si>
  <si>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</si>
  <si>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</si>
  <si>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</si>
  <si>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</si>
  <si>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</si>
  <si>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</si>
  <si>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</si>
  <si>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</si>
  <si>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</si>
  <si>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</si>
  <si>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</si>
  <si>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</si>
  <si>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</si>
  <si>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</si>
  <si>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</si>
  <si>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</si>
  <si>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</si>
  <si>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</si>
  <si>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</si>
  <si>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</si>
  <si>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</si>
  <si>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</si>
  <si>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</si>
  <si>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</si>
  <si>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</si>
  <si>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</si>
  <si>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</si>
  <si>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</si>
  <si>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</si>
  <si>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</si>
  <si>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</si>
  <si>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</si>
  <si>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</si>
  <si>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</si>
  <si>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</si>
  <si>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</si>
  <si>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</si>
  <si>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</si>
  <si>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</si>
  <si>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</si>
  <si>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</si>
  <si>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</si>
  <si>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</si>
  <si>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</si>
  <si>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</si>
  <si>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</si>
  <si>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</si>
  <si>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</si>
  <si>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</si>
  <si>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</si>
  <si>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</si>
  <si>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</si>
  <si>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</si>
  <si>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</si>
  <si>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</si>
  <si>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</si>
  <si>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</si>
  <si>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</si>
  <si>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</si>
  <si>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</si>
  <si>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</si>
  <si>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</si>
  <si>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</si>
  <si>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</si>
  <si>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</si>
  <si>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</si>
  <si>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</si>
  <si>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</si>
  <si>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</si>
  <si>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</si>
  <si>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</si>
  <si>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</si>
  <si>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</si>
  <si>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</si>
  <si>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</si>
  <si>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</si>
  <si>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</si>
  <si>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</si>
  <si>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</si>
  <si>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</si>
  <si>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</si>
  <si>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</si>
  <si>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</si>
  <si>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</si>
  <si>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</si>
  <si>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</si>
  <si>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</si>
  <si>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</si>
  <si>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</si>
  <si>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</si>
  <si>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</si>
  <si>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</si>
  <si>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</si>
  <si>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</si>
  <si>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</si>
  <si>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</si>
  <si>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</si>
  <si>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</si>
  <si>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</si>
  <si>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</si>
  <si>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</si>
  <si>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</si>
  <si>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</si>
  <si>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</si>
  <si>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</si>
  <si>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</si>
  <si>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</si>
  <si>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</si>
  <si>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</si>
  <si>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</si>
  <si>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</si>
  <si>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</si>
  <si>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</si>
  <si>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</si>
  <si>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</si>
  <si>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</si>
  <si>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</si>
  <si>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</si>
  <si>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</si>
  <si>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</si>
  <si>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</si>
  <si>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</si>
  <si>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</si>
  <si>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</si>
  <si>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</si>
  <si>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</si>
  <si>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</si>
  <si>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</si>
  <si>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</si>
  <si>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</si>
  <si>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</si>
  <si>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</si>
  <si>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</si>
  <si>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</si>
  <si>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</si>
  <si>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</si>
  <si>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</si>
  <si>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</si>
  <si>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</si>
  <si>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</si>
  <si>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</si>
  <si>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</si>
  <si>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</si>
  <si>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</si>
  <si>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</si>
  <si>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</si>
  <si>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</si>
  <si>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</si>
  <si>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</si>
  <si>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</si>
  <si>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</si>
  <si>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</si>
  <si>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</si>
  <si>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</si>
  <si>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</si>
  <si>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</si>
  <si>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</si>
  <si>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</si>
  <si>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</si>
  <si>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</si>
  <si>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</si>
  <si>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</si>
  <si>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</si>
  <si>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</si>
  <si>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</si>
  <si>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</si>
  <si>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</si>
  <si>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</si>
  <si>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</si>
  <si>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</si>
  <si>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</si>
  <si>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</si>
  <si>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</si>
  <si>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</si>
  <si>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</si>
  <si>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</si>
  <si>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</si>
  <si>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</si>
  <si>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</si>
  <si>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</si>
  <si>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</si>
  <si>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</si>
  <si>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</si>
  <si>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</si>
  <si>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</si>
  <si>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</si>
  <si>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</si>
  <si>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</si>
  <si>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</si>
  <si>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</si>
  <si>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</si>
  <si>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</si>
  <si>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</si>
  <si>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</si>
  <si>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</si>
  <si>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</si>
  <si>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</si>
  <si>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</si>
  <si>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</si>
  <si>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</si>
  <si>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</si>
  <si>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</si>
  <si>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</si>
  <si>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</si>
  <si>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</si>
  <si>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</si>
  <si>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</si>
  <si>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</si>
  <si>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</si>
  <si>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</si>
  <si>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</si>
  <si>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</si>
  <si>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</si>
  <si>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</si>
  <si>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</si>
  <si>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</si>
  <si>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</si>
  <si>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</si>
  <si>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</si>
  <si>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</si>
  <si>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</si>
  <si>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</si>
  <si>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</si>
  <si>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</si>
  <si>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</si>
  <si>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</si>
  <si>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</si>
  <si>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</si>
  <si>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</si>
  <si>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</si>
  <si>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</si>
  <si>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</si>
  <si>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</si>
  <si>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</si>
  <si>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</si>
  <si>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</si>
  <si>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</si>
  <si>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</si>
  <si>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</si>
  <si>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</si>
  <si>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</si>
  <si>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</si>
  <si>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</si>
  <si>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</si>
  <si>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</si>
  <si>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</si>
  <si>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</si>
  <si>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</si>
  <si>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</si>
  <si>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</si>
  <si>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</si>
  <si>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</si>
  <si>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</si>
  <si>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</si>
  <si>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</si>
  <si>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</si>
  <si>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</si>
  <si>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</si>
  <si>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</si>
  <si>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</si>
  <si>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</si>
  <si>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</si>
  <si>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</si>
  <si>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</si>
  <si>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</si>
  <si>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</si>
  <si>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</si>
  <si>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</si>
  <si>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</si>
  <si>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</si>
  <si>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</si>
  <si>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</si>
  <si>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</si>
  <si>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</si>
  <si>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</si>
  <si>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</si>
  <si>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</si>
  <si>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</si>
  <si>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</si>
  <si>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</si>
  <si>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</si>
  <si>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</si>
  <si>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</si>
  <si>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</si>
  <si>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</si>
  <si>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</si>
  <si>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</si>
  <si>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</si>
  <si>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</si>
  <si>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</si>
  <si>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</si>
  <si>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</si>
  <si>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</si>
  <si>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</si>
  <si>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</si>
  <si>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</si>
  <si>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</si>
  <si>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</si>
  <si>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</si>
  <si>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</si>
  <si>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</si>
  <si>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</si>
  <si>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</si>
  <si>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</si>
  <si>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</si>
  <si>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</si>
  <si>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</si>
  <si>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</si>
  <si>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</si>
  <si>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</si>
  <si>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</si>
  <si>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</si>
  <si>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</si>
  <si>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</si>
  <si>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</si>
  <si>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</si>
  <si>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</si>
  <si>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</si>
  <si>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</si>
  <si>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</si>
  <si>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</si>
  <si>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</si>
  <si>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</si>
  <si>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</si>
  <si>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</si>
  <si>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</si>
  <si>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</si>
  <si>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</si>
  <si>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</si>
  <si>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</si>
  <si>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</si>
  <si>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</si>
  <si>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</si>
  <si>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</si>
  <si>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</si>
  <si>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</si>
  <si>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</si>
  <si>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</si>
  <si>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</si>
  <si>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</si>
  <si>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</si>
  <si>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</si>
  <si>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</si>
  <si>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</si>
  <si>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</si>
  <si>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</si>
  <si>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</si>
  <si>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</si>
  <si>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</si>
  <si>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</si>
  <si>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</si>
  <si>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</si>
  <si>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</si>
  <si>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</si>
  <si>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</si>
  <si>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</si>
  <si>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</si>
  <si>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</si>
  <si>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</si>
  <si>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</si>
  <si>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</si>
  <si>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</si>
  <si>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</si>
  <si>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</si>
  <si>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</si>
  <si>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</si>
  <si>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</si>
  <si>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</si>
  <si>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</si>
  <si>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</si>
  <si>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</si>
  <si>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</si>
  <si>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</si>
  <si>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</si>
  <si>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</si>
  <si>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</si>
  <si>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</si>
  <si>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</si>
  <si>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</si>
  <si>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</si>
  <si>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</si>
  <si>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</si>
  <si>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</si>
  <si>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</si>
  <si>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</si>
  <si>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</si>
  <si>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</si>
  <si>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</si>
  <si>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</si>
  <si>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</si>
  <si>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</si>
  <si>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</si>
  <si>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</si>
  <si>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</si>
  <si>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</si>
  <si>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</si>
  <si>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</si>
  <si>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</si>
  <si>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</si>
  <si>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</si>
  <si>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</si>
  <si>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</si>
  <si>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</si>
  <si>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</si>
  <si>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</si>
  <si>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</si>
  <si>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</si>
  <si>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</si>
  <si>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</si>
  <si>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</si>
  <si>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</si>
  <si>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</si>
  <si>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</si>
  <si>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</si>
  <si>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</si>
  <si>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</si>
  <si>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</si>
  <si>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</si>
  <si>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</si>
  <si>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</si>
  <si>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</si>
  <si>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</si>
  <si>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</si>
  <si>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</si>
  <si>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</si>
  <si>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</si>
  <si>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</si>
  <si>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</si>
  <si>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</si>
  <si>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</si>
  <si>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</si>
  <si>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</si>
  <si>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</si>
  <si>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</si>
  <si>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</si>
  <si>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</si>
  <si>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</si>
  <si>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</si>
  <si>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</si>
  <si>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</si>
  <si>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</si>
  <si>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</si>
  <si>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</si>
  <si>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</si>
  <si>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</si>
  <si>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</si>
  <si>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</si>
  <si>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</si>
  <si>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</si>
  <si>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</si>
  <si>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</si>
  <si>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</si>
  <si>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</si>
  <si>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</si>
  <si>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</si>
  <si>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</si>
  <si>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</si>
  <si>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</si>
  <si>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</si>
  <si>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</si>
  <si>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</si>
  <si>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</si>
  <si>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</si>
  <si>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</si>
  <si>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</si>
  <si>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</si>
  <si>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</si>
  <si>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</si>
  <si>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</si>
  <si>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</si>
  <si>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</si>
  <si>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</si>
  <si>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</si>
  <si>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</si>
  <si>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</si>
  <si>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</si>
  <si>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</si>
  <si>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</si>
  <si>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</si>
  <si>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</si>
  <si>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</si>
  <si>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</si>
  <si>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</si>
  <si>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</si>
  <si>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</si>
  <si>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</si>
  <si>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</si>
  <si>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</si>
  <si>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</si>
  <si>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</si>
  <si>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</si>
  <si>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</si>
  <si>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</si>
  <si>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</si>
  <si>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</si>
  <si>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</si>
  <si>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</si>
  <si>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</si>
  <si>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</si>
  <si>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</si>
  <si>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</si>
  <si>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</si>
  <si>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</si>
  <si>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</si>
  <si>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</si>
  <si>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</si>
  <si>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</si>
  <si>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</si>
  <si>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</si>
  <si>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</si>
  <si>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</si>
  <si>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</si>
  <si>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</si>
  <si>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</si>
  <si>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</si>
  <si>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</si>
  <si>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</si>
  <si>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</si>
  <si>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</si>
  <si>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</si>
  <si>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</si>
  <si>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</si>
  <si>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</si>
  <si>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</si>
  <si>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</si>
  <si>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</si>
  <si>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</si>
  <si>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</si>
  <si>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</si>
  <si>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</si>
  <si>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</si>
  <si>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</si>
  <si>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</si>
  <si>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</si>
  <si>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</si>
  <si>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</si>
  <si>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</si>
  <si>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</si>
  <si>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</si>
  <si>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</si>
  <si>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</si>
  <si>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</si>
  <si>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</si>
  <si>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</si>
  <si>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</si>
  <si>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</si>
  <si>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</si>
  <si>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</si>
  <si>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</si>
  <si>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</si>
  <si>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</si>
  <si>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</si>
  <si>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</si>
  <si>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</si>
  <si>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</si>
  <si>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</si>
  <si>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</si>
  <si>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</si>
  <si>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</si>
  <si>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</si>
  <si>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</si>
  <si>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</si>
  <si>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</si>
  <si>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</si>
  <si>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</si>
  <si>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</si>
  <si>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</si>
  <si>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</si>
  <si>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</si>
  <si>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</si>
  <si>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</si>
  <si>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</si>
  <si>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</si>
  <si>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</si>
  <si>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</si>
  <si>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</si>
  <si>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</si>
  <si>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</si>
  <si>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</si>
  <si>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</si>
  <si>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</si>
  <si>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</si>
  <si>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</si>
  <si>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</si>
  <si>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</si>
  <si>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</si>
  <si>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</si>
  <si>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</si>
  <si>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</si>
  <si>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</si>
  <si>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</si>
  <si>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</si>
  <si>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</si>
  <si>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</si>
  <si>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</si>
  <si>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</si>
  <si>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</si>
  <si>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</si>
  <si>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</si>
  <si>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</si>
  <si>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</si>
  <si>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</si>
  <si>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</si>
  <si>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</si>
  <si>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</si>
  <si>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</si>
  <si>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</si>
  <si>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</si>
  <si>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</si>
  <si>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</si>
  <si>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</si>
  <si>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</si>
  <si>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</si>
  <si>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</si>
  <si>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</si>
  <si>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</si>
  <si>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</si>
  <si>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</si>
  <si>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</si>
  <si>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</si>
  <si>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</si>
  <si>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</si>
  <si>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</si>
  <si>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</si>
  <si>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</si>
  <si>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</si>
  <si>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</si>
  <si>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</si>
  <si>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</si>
  <si>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</si>
  <si>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</si>
  <si>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</si>
  <si>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</si>
  <si>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</si>
  <si>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</si>
  <si>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</si>
  <si>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</si>
  <si>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</si>
  <si>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</si>
  <si>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</si>
  <si>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</si>
  <si>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</si>
  <si>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</si>
  <si>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</si>
  <si>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</si>
  <si>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</si>
  <si>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</si>
  <si>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</si>
  <si>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</si>
  <si>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</si>
  <si>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</si>
  <si>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</si>
  <si>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</si>
  <si>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</si>
  <si>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</si>
  <si>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</si>
  <si>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</si>
  <si>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</si>
  <si>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</si>
  <si>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</si>
  <si>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</si>
  <si>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</si>
  <si>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</si>
  <si>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</si>
  <si>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</si>
  <si>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</si>
  <si>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</si>
  <si>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</si>
  <si>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</si>
  <si>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</si>
  <si>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</si>
  <si>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</si>
  <si>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</si>
  <si>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</si>
  <si>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</si>
  <si>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</si>
  <si>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</si>
  <si>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</si>
  <si>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</si>
  <si>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</si>
  <si>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</si>
  <si>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</si>
  <si>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</si>
  <si>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</si>
  <si>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</si>
  <si>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</si>
  <si>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</si>
  <si>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</si>
  <si>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</si>
  <si>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</si>
  <si>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</si>
  <si>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</si>
  <si>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</si>
  <si>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</si>
  <si>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</si>
  <si>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</si>
  <si>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</si>
  <si>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</si>
  <si>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</si>
  <si>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</si>
  <si>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</si>
  <si>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</si>
  <si>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</si>
  <si>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</si>
  <si>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</si>
  <si>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</si>
  <si>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</si>
  <si>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</si>
  <si>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</si>
  <si>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</si>
  <si>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</si>
  <si>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</si>
  <si>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</si>
  <si>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</si>
  <si>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</si>
  <si>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</si>
  <si>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</si>
  <si>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</si>
  <si>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</si>
  <si>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</si>
  <si>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</si>
  <si>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</si>
  <si>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</si>
  <si>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</si>
  <si>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</si>
  <si>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</si>
  <si>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</si>
  <si>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</si>
  <si>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</si>
  <si>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</si>
  <si>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</si>
  <si>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</si>
  <si>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</si>
  <si>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</si>
  <si>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</si>
  <si>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</si>
  <si>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</si>
  <si>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</si>
  <si>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</si>
  <si>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</si>
  <si>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</si>
  <si>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</si>
  <si>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</si>
  <si>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</si>
  <si>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</si>
  <si>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</si>
  <si>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</si>
  <si>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</si>
  <si>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</si>
  <si>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</si>
  <si>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</si>
  <si>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</si>
  <si>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</si>
  <si>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</si>
  <si>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</si>
  <si>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</si>
  <si>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</si>
  <si>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</si>
  <si>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</si>
  <si>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</si>
  <si>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</si>
  <si>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</si>
  <si>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</si>
  <si>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</si>
  <si>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</si>
  <si>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</si>
  <si>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</si>
  <si>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</si>
  <si>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</si>
  <si>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</si>
  <si>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</si>
  <si>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</si>
  <si>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</si>
  <si>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</si>
  <si>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</si>
  <si>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</si>
  <si>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</si>
  <si>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</si>
  <si>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</si>
  <si>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</si>
  <si>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</si>
  <si>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</si>
  <si>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</si>
  <si>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</si>
  <si>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</si>
  <si>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</si>
  <si>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</si>
  <si>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</si>
  <si>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</si>
  <si>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</si>
  <si>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</si>
  <si>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</si>
  <si>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</si>
  <si>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</si>
  <si>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</si>
  <si>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</si>
  <si>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</si>
  <si>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</si>
  <si>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</si>
  <si>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</si>
  <si>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</si>
  <si>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</si>
  <si>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</si>
  <si>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</si>
  <si>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</si>
  <si>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</si>
  <si>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</si>
  <si>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</si>
  <si>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</si>
  <si>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</si>
  <si>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</si>
  <si>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</si>
  <si>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</si>
  <si>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</si>
  <si>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</si>
  <si>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</si>
  <si>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</si>
  <si>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</si>
  <si>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</si>
  <si>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</si>
  <si>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</si>
  <si>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</si>
  <si>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</si>
  <si>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</si>
  <si>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</si>
  <si>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</si>
  <si>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</si>
  <si>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</si>
  <si>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</si>
  <si>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</si>
  <si>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</si>
  <si>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</si>
  <si>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</si>
  <si>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</si>
  <si>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</si>
  <si>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</si>
  <si>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</si>
  <si>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</si>
  <si>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</si>
  <si>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</si>
  <si>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</si>
  <si>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</si>
  <si>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</si>
  <si>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</si>
  <si>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</si>
  <si>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</si>
  <si>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</si>
  <si>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</si>
  <si>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</si>
  <si>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</si>
  <si>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</si>
  <si>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</si>
  <si>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</si>
  <si>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</si>
  <si>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</si>
  <si>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</si>
  <si>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</si>
  <si>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</si>
  <si>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</si>
  <si>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</si>
  <si>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</si>
  <si>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</si>
  <si>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</si>
  <si>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</si>
  <si>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</si>
  <si>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</si>
  <si>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</si>
  <si>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</si>
  <si>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</si>
  <si>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</si>
  <si>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</si>
  <si>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</si>
  <si>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</si>
  <si>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</si>
  <si>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</si>
  <si>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</si>
  <si>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</si>
  <si>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</si>
  <si>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</si>
  <si>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</si>
  <si>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</si>
  <si>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</si>
  <si>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</si>
  <si>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</si>
  <si>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</si>
  <si>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</si>
  <si>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</si>
  <si>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</si>
  <si>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</si>
  <si>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</si>
  <si>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</si>
  <si>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</si>
  <si>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</si>
  <si>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</si>
  <si>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</si>
  <si>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</si>
  <si>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</si>
  <si>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</si>
  <si>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</si>
  <si>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</si>
  <si>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</si>
  <si>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</si>
  <si>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</si>
  <si>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</si>
  <si>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</si>
  <si>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</si>
  <si>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</si>
  <si>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</si>
  <si>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</si>
  <si>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</si>
  <si>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</si>
  <si>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</si>
  <si>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</si>
  <si>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</si>
  <si>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</si>
  <si>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</si>
  <si>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</si>
  <si>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</si>
  <si>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</si>
  <si>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</si>
  <si>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</si>
  <si>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</si>
  <si>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</si>
  <si>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</si>
  <si>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</si>
  <si>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</si>
  <si>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</si>
  <si>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</si>
  <si>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</si>
  <si>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</si>
  <si>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</si>
  <si>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</si>
  <si>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</si>
  <si>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</si>
  <si>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</si>
  <si>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</si>
  <si>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</si>
  <si>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</si>
  <si>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</si>
  <si>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</si>
  <si>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</si>
  <si>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</si>
  <si>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</si>
  <si>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</si>
  <si>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</si>
  <si>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</si>
  <si>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</si>
  <si>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</si>
  <si>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</si>
  <si>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</si>
  <si>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</si>
  <si>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</si>
  <si>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</si>
  <si>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</si>
  <si>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</si>
  <si>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</si>
  <si>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</si>
  <si>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</si>
  <si>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</si>
  <si>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</si>
  <si>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</si>
  <si>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</si>
  <si>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</si>
  <si>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</si>
  <si>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</si>
  <si>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</si>
  <si>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</si>
  <si>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</si>
  <si>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</si>
  <si>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</si>
  <si>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</si>
  <si>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</si>
  <si>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</si>
  <si>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</si>
  <si>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</si>
  <si>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</si>
  <si>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</si>
  <si>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</si>
  <si>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</si>
  <si>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</si>
  <si>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</si>
  <si>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</si>
  <si>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</si>
  <si>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</si>
  <si>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</si>
  <si>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</si>
  <si>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</si>
  <si>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</si>
  <si>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</si>
  <si>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</si>
  <si>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</si>
  <si>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</si>
  <si>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</si>
  <si>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</si>
  <si>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</si>
  <si>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</si>
  <si>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</si>
  <si>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</si>
  <si>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</si>
  <si>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</si>
  <si>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</si>
  <si>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</si>
  <si>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</si>
  <si>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</si>
  <si>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</si>
  <si>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</si>
  <si>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</si>
  <si>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</si>
  <si>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</si>
  <si>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</si>
  <si>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</si>
  <si>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</si>
  <si>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</si>
  <si>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</si>
  <si>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</si>
  <si>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</si>
  <si>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</si>
  <si>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</si>
  <si>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</si>
  <si>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</si>
  <si>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</si>
  <si>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</si>
  <si>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</si>
  <si>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</si>
  <si>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</si>
  <si>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</si>
  <si>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</si>
  <si>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</si>
  <si>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</si>
  <si>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</si>
  <si>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</si>
  <si>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</si>
  <si>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</si>
  <si>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</si>
  <si>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</si>
  <si>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</si>
  <si>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</si>
  <si>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</si>
  <si>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</si>
  <si>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</si>
  <si>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</si>
  <si>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</si>
  <si>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</si>
  <si>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</si>
  <si>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</si>
  <si>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</si>
  <si>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</si>
  <si>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</si>
  <si>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</si>
  <si>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</si>
  <si>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</si>
  <si>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</si>
  <si>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</si>
  <si>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</si>
  <si>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</si>
  <si>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</si>
  <si>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</si>
  <si>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</si>
  <si>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</si>
  <si>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</si>
  <si>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</si>
  <si>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</si>
  <si>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</si>
  <si>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</si>
  <si>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</si>
  <si>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</si>
  <si>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</si>
  <si>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</si>
  <si>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</si>
  <si>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</si>
  <si>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</si>
  <si>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</si>
  <si>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</si>
  <si>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</si>
  <si>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</si>
  <si>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</si>
  <si>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</si>
  <si>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</si>
  <si>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</si>
  <si>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</si>
  <si>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</si>
  <si>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</si>
  <si>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</si>
  <si>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</si>
  <si>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</si>
  <si>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</si>
  <si>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</si>
  <si>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</si>
  <si>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</si>
  <si>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</si>
  <si>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</si>
  <si>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</si>
  <si>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</si>
  <si>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</si>
  <si>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</si>
  <si>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</si>
  <si>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</si>
  <si>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</si>
  <si>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</si>
  <si>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</si>
  <si>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</si>
  <si>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</si>
  <si>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</si>
  <si>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</si>
  <si>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</si>
  <si>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</si>
  <si>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</si>
  <si>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</si>
  <si>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</si>
  <si>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</si>
  <si>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</si>
  <si>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</si>
  <si>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</si>
  <si>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</si>
  <si>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</si>
  <si>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</si>
  <si>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</si>
  <si>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</si>
  <si>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</si>
  <si>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</si>
  <si>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</si>
  <si>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</si>
  <si>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</si>
  <si>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</si>
  <si>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</si>
  <si>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</si>
  <si>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</si>
  <si>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</si>
  <si>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</si>
  <si>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</si>
  <si>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</si>
  <si>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</si>
  <si>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</si>
  <si>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</si>
  <si>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</si>
  <si>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</si>
  <si>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</si>
  <si>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</si>
  <si>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</si>
  <si>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</si>
  <si>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</si>
  <si>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</si>
  <si>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</si>
  <si>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</si>
  <si>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</si>
  <si>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</si>
  <si>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</si>
  <si>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</si>
  <si>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</si>
  <si>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</si>
  <si>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</si>
  <si>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</si>
  <si>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</si>
  <si>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</si>
  <si>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</si>
  <si>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</si>
  <si>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</si>
  <si>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</si>
  <si>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</si>
  <si>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</si>
  <si>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</si>
  <si>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</si>
  <si>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</si>
  <si>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</si>
  <si>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</si>
  <si>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</si>
  <si>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</si>
  <si>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</si>
  <si>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</si>
  <si>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</si>
  <si>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</si>
  <si>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</si>
  <si>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</si>
  <si>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</si>
  <si>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</si>
  <si>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</si>
  <si>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</si>
  <si>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</si>
  <si>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</si>
  <si>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</si>
  <si>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</si>
  <si>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</si>
  <si>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</si>
  <si>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</si>
  <si>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</si>
  <si>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</si>
  <si>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</si>
  <si>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</si>
  <si>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</si>
  <si>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</si>
  <si>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</si>
  <si>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</si>
  <si>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</si>
  <si>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</si>
  <si>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</si>
  <si>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</si>
  <si>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</si>
  <si>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</si>
  <si>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</si>
  <si>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</si>
  <si>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</si>
  <si>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</si>
  <si>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</si>
  <si>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</si>
  <si>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</si>
  <si>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</si>
  <si>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</si>
  <si>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</si>
  <si>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</si>
  <si>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</si>
  <si>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</si>
  <si>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</si>
  <si>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</si>
  <si>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</si>
  <si>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</si>
  <si>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</si>
  <si>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</si>
  <si>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</si>
  <si>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</si>
  <si>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</si>
  <si>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</si>
  <si>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</si>
  <si>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</si>
  <si>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</si>
  <si>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</si>
  <si>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</si>
  <si>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</si>
  <si>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</si>
  <si>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</si>
  <si>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</si>
  <si>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</si>
  <si>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</si>
  <si>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</si>
  <si>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</si>
  <si>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</si>
  <si>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</si>
  <si>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</si>
  <si>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</si>
  <si>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</si>
  <si>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</si>
  <si>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</si>
  <si>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</si>
  <si>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</si>
  <si>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</si>
  <si>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</si>
  <si>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</si>
  <si>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</si>
  <si>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</si>
  <si>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</si>
  <si>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</si>
  <si>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</si>
  <si>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</si>
  <si>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</si>
  <si>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</si>
  <si>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</si>
  <si>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</si>
  <si>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</si>
  <si>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</si>
  <si>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</si>
  <si>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</si>
  <si>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</si>
  <si>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</si>
  <si>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</si>
  <si>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</si>
  <si>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</si>
  <si>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</si>
  <si>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</si>
  <si>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</si>
  <si>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</si>
  <si>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</si>
  <si>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</si>
  <si>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</si>
  <si>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</si>
  <si>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</si>
  <si>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</si>
  <si>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</si>
  <si>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</si>
  <si>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</si>
  <si>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</si>
  <si>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</si>
  <si>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</si>
  <si>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</si>
  <si>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</si>
  <si>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</si>
  <si>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</si>
  <si>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</si>
  <si>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</si>
  <si>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</si>
  <si>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</si>
  <si>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</si>
  <si>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</si>
  <si>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</si>
  <si>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</si>
  <si>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</si>
  <si>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</si>
  <si>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</si>
  <si>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</si>
  <si>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</si>
  <si>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</si>
  <si>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</si>
  <si>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</si>
  <si>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</si>
  <si>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</si>
  <si>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</si>
  <si>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</si>
  <si>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</si>
  <si>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</si>
  <si>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</si>
  <si>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</si>
  <si>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</si>
  <si>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</si>
  <si>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</si>
  <si>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</si>
  <si>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</si>
  <si>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</si>
  <si>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</si>
  <si>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</si>
  <si>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</si>
  <si>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</si>
  <si>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</si>
  <si>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</si>
  <si>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</si>
  <si>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</si>
  <si>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</si>
  <si>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</si>
  <si>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</si>
  <si>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</si>
  <si>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</si>
  <si>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</si>
  <si>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</si>
  <si>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</si>
  <si>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</si>
  <si>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</si>
  <si>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</si>
  <si>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</si>
  <si>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</si>
  <si>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</si>
  <si>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</si>
  <si>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</si>
  <si>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</si>
  <si>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</si>
  <si>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</si>
  <si>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</si>
  <si>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</si>
  <si>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</si>
  <si>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</si>
  <si>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</si>
  <si>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</si>
  <si>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</si>
  <si>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</si>
  <si>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</si>
  <si>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</si>
  <si>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</si>
  <si>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</si>
  <si>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</si>
  <si>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</si>
  <si>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</si>
  <si>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</si>
  <si>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</si>
  <si>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</si>
  <si>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</si>
  <si>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</si>
  <si>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</si>
  <si>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</si>
  <si>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</si>
  <si>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</si>
  <si>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</si>
  <si>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</si>
  <si>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</si>
  <si>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</si>
  <si>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</si>
  <si>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</si>
  <si>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</si>
  <si>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</si>
  <si>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</si>
  <si>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</si>
  <si>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</si>
  <si>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</si>
  <si>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</si>
  <si>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</si>
  <si>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</si>
  <si>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</si>
  <si>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</si>
  <si>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</si>
  <si>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</si>
  <si>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</si>
  <si>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</si>
  <si>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</si>
  <si>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</si>
  <si>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</si>
  <si>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</si>
  <si>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</si>
  <si>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</si>
  <si>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</si>
  <si>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</si>
  <si>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</si>
  <si>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</si>
  <si>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</si>
  <si>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</si>
  <si>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</si>
  <si>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</si>
  <si>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</si>
  <si>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</si>
  <si>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</si>
  <si>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</si>
  <si>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</si>
  <si>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</si>
  <si>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</si>
  <si>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</si>
  <si>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</si>
  <si>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</si>
  <si>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</si>
  <si>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</si>
  <si>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</si>
  <si>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</si>
  <si>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</si>
  <si>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</si>
  <si>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</si>
  <si>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</si>
  <si>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</si>
  <si>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</si>
  <si>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</si>
  <si>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</si>
  <si>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</si>
  <si>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</si>
  <si>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</si>
  <si>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</si>
  <si>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</si>
  <si>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</si>
  <si>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</si>
  <si>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</si>
  <si>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</si>
  <si>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</si>
  <si>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</si>
  <si>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</si>
  <si>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</si>
  <si>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</si>
  <si>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</si>
  <si>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</si>
  <si>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</si>
  <si>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</si>
  <si>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</si>
  <si>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</si>
  <si>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</si>
  <si>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</si>
  <si>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</si>
  <si>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</si>
  <si>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</si>
  <si>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</si>
  <si>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</si>
  <si>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</si>
  <si>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</si>
  <si>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</si>
  <si>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</si>
  <si>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</si>
  <si>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</si>
  <si>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</si>
  <si>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</si>
  <si>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</si>
  <si>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</si>
  <si>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</si>
  <si>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</si>
  <si>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</si>
  <si>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</si>
  <si>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</si>
  <si>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</si>
  <si>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</si>
  <si>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</si>
  <si>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</si>
  <si>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</si>
  <si>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</si>
  <si>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</si>
  <si>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</si>
  <si>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</si>
  <si>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</si>
  <si>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</si>
  <si>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</si>
  <si>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</si>
  <si>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</si>
  <si>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</si>
  <si>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</si>
  <si>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</si>
  <si>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</si>
  <si>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</si>
  <si>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</si>
  <si>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</si>
  <si>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</si>
  <si>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</si>
  <si>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</si>
  <si>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</si>
  <si>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</si>
  <si>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</si>
  <si>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</si>
  <si>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</si>
  <si>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</si>
  <si>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</si>
  <si>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</si>
  <si>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</si>
  <si>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</si>
  <si>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</si>
  <si>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</si>
  <si>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</si>
  <si>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</si>
  <si>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</si>
  <si>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</si>
  <si>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</si>
  <si>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</si>
  <si>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</si>
  <si>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</si>
  <si>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</si>
  <si>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</si>
  <si>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</si>
  <si>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</si>
  <si>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</si>
  <si>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</si>
  <si>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</si>
  <si>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</si>
  <si>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</si>
  <si>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</si>
  <si>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</si>
  <si>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</si>
  <si>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</si>
  <si>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</si>
  <si>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</si>
  <si>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</si>
  <si>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</si>
  <si>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</si>
  <si>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</si>
  <si>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</si>
  <si>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</si>
  <si>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</si>
  <si>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</si>
  <si>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</si>
  <si>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</si>
  <si>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</si>
  <si>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</si>
  <si>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</si>
  <si>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</si>
  <si>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</si>
  <si>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</si>
  <si>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</si>
  <si>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</si>
  <si>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</si>
  <si>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</si>
  <si>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</si>
  <si>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</si>
  <si>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</si>
  <si>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</si>
  <si>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</si>
  <si>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</si>
  <si>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</si>
  <si>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</si>
  <si>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</si>
  <si>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</si>
  <si>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</si>
  <si>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</si>
  <si>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</si>
  <si>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</si>
  <si>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</si>
  <si>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</si>
  <si>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</si>
  <si>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</si>
  <si>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</si>
  <si>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</si>
  <si>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</si>
  <si>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</si>
  <si>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</si>
  <si>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</si>
  <si>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</si>
  <si>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</si>
  <si>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</si>
  <si>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</si>
  <si>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</si>
  <si>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</si>
  <si>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</si>
  <si>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</si>
  <si>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</si>
  <si>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</si>
  <si>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</si>
  <si>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</si>
  <si>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</si>
  <si>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</si>
  <si>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</si>
  <si>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</si>
  <si>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</si>
  <si>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</si>
  <si>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</si>
  <si>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</si>
  <si>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</si>
  <si>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</si>
  <si>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</si>
  <si>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</si>
  <si>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</si>
  <si>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</si>
  <si>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</si>
  <si>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</si>
  <si>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</si>
  <si>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</si>
  <si>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</si>
  <si>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</si>
  <si>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</si>
  <si>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</si>
  <si>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</si>
  <si>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</si>
  <si>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</si>
  <si>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</si>
  <si>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</si>
  <si>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</si>
  <si>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</si>
  <si>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</si>
  <si>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</si>
  <si>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</si>
  <si>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</si>
  <si>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</si>
  <si>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</si>
  <si>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</si>
  <si>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</si>
  <si>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</si>
  <si>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</si>
  <si>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</si>
  <si>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</si>
  <si>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</si>
  <si>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</si>
  <si>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</si>
  <si>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</si>
  <si>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</si>
  <si>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</si>
  <si>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</si>
  <si>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</si>
  <si>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</si>
  <si>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</si>
  <si>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</si>
  <si>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</si>
  <si>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</si>
  <si>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</si>
  <si>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</si>
  <si>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</si>
  <si>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</si>
  <si>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</si>
  <si>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</si>
  <si>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</si>
  <si>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</si>
  <si>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</si>
  <si>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</si>
  <si>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</si>
  <si>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</si>
  <si>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</si>
  <si>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</si>
  <si>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</si>
  <si>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</si>
  <si>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</si>
  <si>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</si>
  <si>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</si>
  <si>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</si>
  <si>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</si>
  <si>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</si>
  <si>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</si>
  <si>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</si>
  <si>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</si>
  <si>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</si>
  <si>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</si>
  <si>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</si>
  <si>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</si>
  <si>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</si>
  <si>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</si>
  <si>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</si>
  <si>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</si>
  <si>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</si>
  <si>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</si>
  <si>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</si>
  <si>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</si>
  <si>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</si>
  <si>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</si>
  <si>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</si>
  <si>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</si>
  <si>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</si>
  <si>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</si>
  <si>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</si>
  <si>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</si>
  <si>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</si>
  <si>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</si>
  <si>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</si>
  <si>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</si>
  <si>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</si>
  <si>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</si>
  <si>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</si>
  <si>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</si>
  <si>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</si>
  <si>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</si>
  <si>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</si>
  <si>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</si>
  <si>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</si>
  <si>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</si>
  <si>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</si>
  <si>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</si>
  <si>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</si>
  <si>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</si>
  <si>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</si>
  <si>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</si>
  <si>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</si>
  <si>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</si>
  <si>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</si>
  <si>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</si>
  <si>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</si>
  <si>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</si>
  <si>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</si>
  <si>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</si>
  <si>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</si>
  <si>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</si>
  <si>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</si>
  <si>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</si>
  <si>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</si>
  <si>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</si>
  <si>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</si>
  <si>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</si>
  <si>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</si>
  <si>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</si>
  <si>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</si>
  <si>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</si>
  <si>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</si>
  <si>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</si>
  <si>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</si>
  <si>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</si>
  <si>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</si>
  <si>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</si>
  <si>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</si>
  <si>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</si>
  <si>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</si>
  <si>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</si>
  <si>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</si>
  <si>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</si>
  <si>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</si>
  <si>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</si>
  <si>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</si>
  <si>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</si>
  <si>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</si>
  <si>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</si>
  <si>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</si>
  <si>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</si>
  <si>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</si>
  <si>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</si>
  <si>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</si>
  <si>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(blank)</t>
  </si>
  <si>
    <t>&lt;09-01-2010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</si>
  <si>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</si>
  <si>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</si>
  <si>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</si>
  <si>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</si>
  <si>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</si>
  <si>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</si>
  <si>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</si>
  <si>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</si>
  <si>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</si>
  <si>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</si>
  <si>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</si>
  <si>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Goals</t>
  </si>
  <si>
    <t>Number of failed</t>
  </si>
  <si>
    <t>Number of canceled</t>
  </si>
  <si>
    <t>Total Projects</t>
  </si>
  <si>
    <t>Percentage of successful</t>
  </si>
  <si>
    <t>Percentage of failed</t>
  </si>
  <si>
    <t>Percentage of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</si>
  <si>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</si>
  <si>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</si>
  <si>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</si>
  <si>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</si>
  <si>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</si>
  <si>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</si>
  <si>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</si>
  <si>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</si>
  <si>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</si>
  <si>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</si>
  <si>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</si>
  <si>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</si>
  <si>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Succesfull</t>
  </si>
  <si>
    <t>Mean Backers for Successful outcome</t>
  </si>
  <si>
    <t>Median Backers for Successful outcome</t>
  </si>
  <si>
    <t>Minimum number of backers</t>
  </si>
  <si>
    <t>Maximum number of backers</t>
  </si>
  <si>
    <t>variance of the number of backers</t>
  </si>
  <si>
    <t>Standard deviation of the number of backers</t>
  </si>
  <si>
    <t>Mean Backers for failed outcome</t>
  </si>
  <si>
    <t>Median Backers for failed outcome</t>
  </si>
  <si>
    <t>Mode Backers for Successful outcome</t>
  </si>
  <si>
    <t>Mode Backers for failed outcome</t>
  </si>
  <si>
    <t>Note : Median is better way to calculate as there are extreme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</si>
</sst>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  <font>
      <sz val="12"/>
      <color theme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 vertical="center" wrapText="1" indent="2"/>
    </xf>
    <xf numFmtId="0" fontId="19" fillId="0" borderId="0" xfId="0" applyFont="1" applyAlignment="1">
      <alignment wrapText="1"/>
    </xf>
    <xf numFmtId="0" fontId="0" fillId="34" borderId="0" xfId="0" applyFill="1"/>
    <xf numFmtId="10" fontId="0" fillId="34" borderId="0" xfId="0" applyNumberFormat="1" applyFill="1"/>
    <xf numFmtId="0" fontId="18" fillId="34" borderId="0" xfId="0" applyFont="1" applyFill="1" applyAlignment="1">
      <alignment horizontal="left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7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7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7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1-Jyotshna.xlsx]country vs outcome count!PivotTable1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vs outcome count'!$B$3:$B$4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vs outcome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vs outcome count'!$B$5:$B$14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B3F-8541-F638C7105B76}"/>
            </c:ext>
          </c:extLst>
        </c:ser>
        <c:ser>
          <c:idx val="1"/>
          <c:order val="1"/>
          <c:tx>
            <c:strRef>
              <c:f>'country vs outcome count'!$C$3:$C$4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vs outcome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vs outcome count'!$C$5:$C$14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4B3F-8541-F638C7105B76}"/>
            </c:ext>
          </c:extLst>
        </c:ser>
        <c:ser>
          <c:idx val="2"/>
          <c:order val="2"/>
          <c:tx>
            <c:strRef>
              <c:f>'country vs outcome count'!$D$3:$D$4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vs outcome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vs outcome count'!$D$5:$D$14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4B3F-8541-F638C7105B76}"/>
            </c:ext>
          </c:extLst>
        </c:ser>
        <c:ser>
          <c:idx val="3"/>
          <c:order val="3"/>
          <c:tx>
            <c:strRef>
              <c:f>'country vs outcome count'!$E$3:$E$4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vs outcome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vs outcome count'!$E$5:$E$14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D-4B3F-8541-F638C710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445472"/>
        <c:axId val="2107446912"/>
      </c:barChart>
      <c:catAx>
        <c:axId val="21074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6912"/>
        <c:crosses val="autoZero"/>
        <c:auto val="1"/>
        <c:lblAlgn val="ctr"/>
        <c:lblOffset val="100"/>
        <c:noMultiLvlLbl val="0"/>
      </c:catAx>
      <c:valAx>
        <c:axId val="21074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1-Jyotshna.xlsx]Category vas otcome count!PivotTable2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vas otcome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vas otcome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vas otcome count'!$B$6:$B$30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62C-B24B-F4BCD63BA2D9}"/>
            </c:ext>
          </c:extLst>
        </c:ser>
        <c:ser>
          <c:idx val="1"/>
          <c:order val="1"/>
          <c:tx>
            <c:strRef>
              <c:f>'Category vas otcome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vas otcome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vas otcome count'!$C$6:$C$30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0-462C-B24B-F4BCD63BA2D9}"/>
            </c:ext>
          </c:extLst>
        </c:ser>
        <c:ser>
          <c:idx val="2"/>
          <c:order val="2"/>
          <c:tx>
            <c:strRef>
              <c:f>'Category vas otcome count'!$D$4:$D$5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vas otcome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vas otcome count'!$D$6:$D$30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0-462C-B24B-F4BCD63BA2D9}"/>
            </c:ext>
          </c:extLst>
        </c:ser>
        <c:ser>
          <c:idx val="3"/>
          <c:order val="3"/>
          <c:tx>
            <c:strRef>
              <c:f>'Category vas otcome count'!$E$4:$E$5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vas otcome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vas otcome count'!$E$6:$E$30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0-462C-B24B-F4BCD63B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25872"/>
        <c:axId val="2102624912"/>
      </c:barChart>
      <c:catAx>
        <c:axId val="21026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24912"/>
        <c:crosses val="autoZero"/>
        <c:auto val="1"/>
        <c:lblAlgn val="ctr"/>
        <c:lblOffset val="100"/>
        <c:noMultiLvlLbl val="0"/>
      </c:catAx>
      <c:valAx>
        <c:axId val="2102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1-Jyotshna.xlsx]category vs year!PivotTable4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vs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vs year'!$A$6:$A$18</c:f>
              <c:strCache>
                <c:ptCount val="12"/>
                <c:pt idx="0">
                  <c:v>&lt;09-01-2010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'category vs year'!$B$6:$B$18</c:f>
              <c:numCache>
                <c:formatCode>General</c:formatCode>
                <c:ptCount val="12"/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B-493E-9B3C-74964BE30521}"/>
            </c:ext>
          </c:extLst>
        </c:ser>
        <c:ser>
          <c:idx val="1"/>
          <c:order val="1"/>
          <c:tx>
            <c:strRef>
              <c:f>'category vs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vs year'!$A$6:$A$18</c:f>
              <c:strCache>
                <c:ptCount val="12"/>
                <c:pt idx="0">
                  <c:v>&lt;09-01-2010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'category vs year'!$C$6:$C$18</c:f>
              <c:numCache>
                <c:formatCode>General</c:formatCode>
                <c:ptCount val="12"/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42</c:v>
                </c:pt>
                <c:pt idx="8">
                  <c:v>28</c:v>
                </c:pt>
                <c:pt idx="9">
                  <c:v>35</c:v>
                </c:pt>
                <c:pt idx="10">
                  <c:v>36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B-493E-9B3C-74964BE30521}"/>
            </c:ext>
          </c:extLst>
        </c:ser>
        <c:ser>
          <c:idx val="2"/>
          <c:order val="2"/>
          <c:tx>
            <c:strRef>
              <c:f>'category vs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vs year'!$A$6:$A$18</c:f>
              <c:strCache>
                <c:ptCount val="12"/>
                <c:pt idx="0">
                  <c:v>&lt;09-01-2010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'category vs year'!$D$6:$D$18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B-493E-9B3C-74964BE30521}"/>
            </c:ext>
          </c:extLst>
        </c:ser>
        <c:ser>
          <c:idx val="3"/>
          <c:order val="3"/>
          <c:tx>
            <c:strRef>
              <c:f>'category vs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vs year'!$A$6:$A$18</c:f>
              <c:strCache>
                <c:ptCount val="12"/>
                <c:pt idx="0">
                  <c:v>&lt;09-01-2010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'category vs year'!$E$6:$E$18</c:f>
              <c:numCache>
                <c:formatCode>General</c:formatCode>
                <c:ptCount val="12"/>
                <c:pt idx="1">
                  <c:v>58</c:v>
                </c:pt>
                <c:pt idx="2">
                  <c:v>56</c:v>
                </c:pt>
                <c:pt idx="3">
                  <c:v>45</c:v>
                </c:pt>
                <c:pt idx="4">
                  <c:v>48</c:v>
                </c:pt>
                <c:pt idx="5">
                  <c:v>60</c:v>
                </c:pt>
                <c:pt idx="6">
                  <c:v>54</c:v>
                </c:pt>
                <c:pt idx="7">
                  <c:v>49</c:v>
                </c:pt>
                <c:pt idx="8">
                  <c:v>67</c:v>
                </c:pt>
                <c:pt idx="9">
                  <c:v>61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B-493E-9B3C-74964BE30521}"/>
            </c:ext>
          </c:extLst>
        </c:ser>
        <c:ser>
          <c:idx val="4"/>
          <c:order val="4"/>
          <c:tx>
            <c:strRef>
              <c:f>'category vs year'!$F$4:$F$5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vs year'!$A$6:$A$18</c:f>
              <c:strCache>
                <c:ptCount val="12"/>
                <c:pt idx="0">
                  <c:v>&lt;09-01-2010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'category vs year'!$F$6:$F$18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E5B-493E-9B3C-74964BE3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28576"/>
        <c:axId val="71530976"/>
      </c:barChart>
      <c:catAx>
        <c:axId val="715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0976"/>
        <c:crosses val="autoZero"/>
        <c:auto val="1"/>
        <c:lblAlgn val="ctr"/>
        <c:lblOffset val="100"/>
        <c:noMultiLvlLbl val="0"/>
      </c:catAx>
      <c:valAx>
        <c:axId val="71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amount vs outcome'!$B$1</c:f>
              <c:strCache>
                <c:ptCount val="1"/>
                <c:pt idx="0">
                  <c:v>Number of Succesfull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4DC7-B1B0-54F015AD6C21}"/>
            </c:ext>
          </c:extLst>
        </c:ser>
        <c:ser>
          <c:idx val="1"/>
          <c:order val="1"/>
          <c:tx>
            <c:strRef>
              <c:f>'Goal amount vs outcome'!$C$1</c:f>
              <c:strCache>
                <c:ptCount val="1"/>
                <c:pt idx="0">
                  <c:v>Number of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4DC7-B1B0-54F015AD6C21}"/>
            </c:ext>
          </c:extLst>
        </c:ser>
        <c:ser>
          <c:idx val="2"/>
          <c:order val="2"/>
          <c:tx>
            <c:strRef>
              <c:f>'Goal amount vs outcome'!$D$1</c:f>
              <c:strCache>
                <c:ptCount val="1"/>
                <c:pt idx="0">
                  <c:v>Number of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outcome'!$D$2:$D$13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4DC7-B1B0-54F015AD6C21}"/>
            </c:ext>
          </c:extLst>
        </c:ser>
        <c:ser>
          <c:idx val="3"/>
          <c:order val="3"/>
          <c:tx>
            <c:strRef>
              <c:f>'Goal amount vs outcome'!$E$1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outcome'!$E$2:$E$13</c:f>
              <c:numCache>
                <c:formatCode>General</c:formatCode>
                <c:ptCount val="12"/>
                <c:pt idx="0">
                  <c:v>52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7-4DC7-B1B0-54F015AD6C21}"/>
            </c:ext>
          </c:extLst>
        </c:ser>
        <c:ser>
          <c:idx val="4"/>
          <c:order val="4"/>
          <c:tx>
            <c:strRef>
              <c:f>'Goal amount vs outcome'!$F$1</c:f>
              <c:strCache>
                <c:ptCount val="1"/>
                <c:pt idx="0">
                  <c:v>Percentage of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outcome'!$F$2:$F$13</c:f>
              <c:numCache>
                <c:formatCode>0%</c:formatCode>
                <c:ptCount val="12"/>
                <c:pt idx="0">
                  <c:v>0.57692307692307687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7-4DC7-B1B0-54F015AD6C21}"/>
            </c:ext>
          </c:extLst>
        </c:ser>
        <c:ser>
          <c:idx val="5"/>
          <c:order val="5"/>
          <c:tx>
            <c:strRef>
              <c:f>'Goal amount vs outcome'!$G$1</c:f>
              <c:strCache>
                <c:ptCount val="1"/>
                <c:pt idx="0">
                  <c:v>Percentage of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outcome'!$G$2:$G$13</c:f>
              <c:numCache>
                <c:formatCode>0%</c:formatCode>
                <c:ptCount val="12"/>
                <c:pt idx="0">
                  <c:v>0.38461538461538464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7-4DC7-B1B0-54F015AD6C21}"/>
            </c:ext>
          </c:extLst>
        </c:ser>
        <c:ser>
          <c:idx val="6"/>
          <c:order val="6"/>
          <c:tx>
            <c:strRef>
              <c:f>'Goal amount vs outcome'!$H$1</c:f>
              <c:strCache>
                <c:ptCount val="1"/>
                <c:pt idx="0">
                  <c:v>Percentage of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amount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outcome'!$H$2:$H$13</c:f>
              <c:numCache>
                <c:formatCode>0%</c:formatCode>
                <c:ptCount val="12"/>
                <c:pt idx="0">
                  <c:v>3.8461538461538464E-2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7-4DC7-B1B0-54F015AD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84736"/>
        <c:axId val="1799786656"/>
      </c:lineChart>
      <c:catAx>
        <c:axId val="179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86656"/>
        <c:crosses val="autoZero"/>
        <c:auto val="1"/>
        <c:lblAlgn val="ctr"/>
        <c:lblOffset val="100"/>
        <c:noMultiLvlLbl val="0"/>
      </c:catAx>
      <c:valAx>
        <c:axId val="17997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7379702537183"/>
          <c:y val="0.6944422572178478"/>
          <c:w val="0.6679702601371453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1</xdr:row>
      <xdr:rowOff>184150</xdr:rowOff>
    </xdr:from>
    <xdr:to>
      <xdr:col>13</xdr:col>
      <xdr:colOff>107950</xdr:colOff>
      <xdr:row>14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46BC0-1967-44A1-5268-BD8A3B36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3</xdr:row>
      <xdr:rowOff>0</xdr:rowOff>
    </xdr:from>
    <xdr:to>
      <xdr:col>14</xdr:col>
      <xdr:colOff>546099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976F0-96FF-288A-AB5B-F6A841F20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25400</xdr:rowOff>
    </xdr:from>
    <xdr:to>
      <xdr:col>14</xdr:col>
      <xdr:colOff>101600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CBCA8-EB55-F5B6-F031-5DC4A112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177800</xdr:rowOff>
    </xdr:from>
    <xdr:to>
      <xdr:col>7</xdr:col>
      <xdr:colOff>342900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48065-EEB6-8123-01A4-6794BAC0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shna Jha" refreshedDate="45446.679145601855" createdVersion="8" refreshedVersion="8" minRefreshableVersion="3" recordCount="1000" xr:uid="{B70C4FC6-C498-42B5-B0FD-91A75AFA17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shna Jha" refreshedDate="45446.691209259261" createdVersion="8" refreshedVersion="8" minRefreshableVersion="3" recordCount="1001" xr:uid="{A32F77D5-F952-4DD9-AAFF-4D5E34C5450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g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x v="589"/>
    <m/>
    <x v="7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6B39-C1E9-4C12-86E7-0CD258BC37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B5AA2-61C7-45B7-B6F7-C5C0758DBE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8DB45-6E6B-41A2-AF38-C46ECAD00B3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G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I12" sqref="I1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9140625" style="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5.6640625" customWidth="1"/>
    <col min="19" max="19" width="20.6640625" style="8" customWidth="1"/>
    <col min="20" max="20" width="21.25" style="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0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0" t="s">
        <v>2031</v>
      </c>
      <c r="R1" s="10" t="s">
        <v>2032</v>
      </c>
      <c r="S1" s="9" t="s">
        <v>2071</v>
      </c>
      <c r="T1" s="9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8">
        <f t="shared" ref="S3:S66" si="0">(((L3/60)/60)/24)+DATE(1970,1,1)</f>
        <v>41870.208333333336</v>
      </c>
      <c r="T3" s="8">
        <f t="shared" ref="T3:T66" si="1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(E4/D4)*100</f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8">
        <f t="shared" si="0"/>
        <v>41595.25</v>
      </c>
      <c r="T4" s="8">
        <f t="shared" si="1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8">
        <f t="shared" si="0"/>
        <v>43688.208333333328</v>
      </c>
      <c r="T5" s="8">
        <f t="shared" si="1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8">
        <f t="shared" si="0"/>
        <v>43485.25</v>
      </c>
      <c r="T6" s="8">
        <f t="shared" si="1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8">
        <f t="shared" si="0"/>
        <v>41149.208333333336</v>
      </c>
      <c r="T7" s="8">
        <f t="shared" si="1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8">
        <f t="shared" si="0"/>
        <v>42991.208333333328</v>
      </c>
      <c r="T8" s="8">
        <f t="shared" si="1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8">
        <f t="shared" si="0"/>
        <v>42229.208333333328</v>
      </c>
      <c r="T9" s="8">
        <f t="shared" si="1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8">
        <f t="shared" si="0"/>
        <v>40399.208333333336</v>
      </c>
      <c r="T10" s="8">
        <f t="shared" si="1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8">
        <f t="shared" si="0"/>
        <v>41536.208333333336</v>
      </c>
      <c r="T11" s="8">
        <f t="shared" si="1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8">
        <f t="shared" si="0"/>
        <v>40404.208333333336</v>
      </c>
      <c r="T12" s="8">
        <f t="shared" si="1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8">
        <f t="shared" si="0"/>
        <v>40442.208333333336</v>
      </c>
      <c r="T13" s="8">
        <f t="shared" si="1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8">
        <f t="shared" si="0"/>
        <v>43760.208333333328</v>
      </c>
      <c r="T14" s="8">
        <f t="shared" si="1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8">
        <f t="shared" si="0"/>
        <v>42532.208333333328</v>
      </c>
      <c r="T15" s="8">
        <f t="shared" si="1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8">
        <f t="shared" si="0"/>
        <v>40974.25</v>
      </c>
      <c r="T16" s="8">
        <f t="shared" si="1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8">
        <f t="shared" si="0"/>
        <v>43809.25</v>
      </c>
      <c r="T17" s="8">
        <f t="shared" si="1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8">
        <f t="shared" si="0"/>
        <v>41661.25</v>
      </c>
      <c r="T18" s="8">
        <f t="shared" si="1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8">
        <f t="shared" si="0"/>
        <v>40555.25</v>
      </c>
      <c r="T19" s="8">
        <f t="shared" si="1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8">
        <f t="shared" si="0"/>
        <v>43351.208333333328</v>
      </c>
      <c r="T20" s="8">
        <f t="shared" si="1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8">
        <f t="shared" si="0"/>
        <v>43528.25</v>
      </c>
      <c r="T21" s="8">
        <f t="shared" si="1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8">
        <f t="shared" si="0"/>
        <v>41848.208333333336</v>
      </c>
      <c r="T22" s="8">
        <f t="shared" si="1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8">
        <f t="shared" si="0"/>
        <v>40770.208333333336</v>
      </c>
      <c r="T23" s="8">
        <f t="shared" si="1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8">
        <f t="shared" si="0"/>
        <v>43193.208333333328</v>
      </c>
      <c r="T24" s="8">
        <f t="shared" si="1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8">
        <f t="shared" si="0"/>
        <v>43510.25</v>
      </c>
      <c r="T25" s="8">
        <f t="shared" si="1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8">
        <f t="shared" si="0"/>
        <v>41811.208333333336</v>
      </c>
      <c r="T26" s="8">
        <f t="shared" si="1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8">
        <f t="shared" si="0"/>
        <v>40681.208333333336</v>
      </c>
      <c r="T27" s="8">
        <f t="shared" si="1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8">
        <f t="shared" si="0"/>
        <v>43312.208333333328</v>
      </c>
      <c r="T28" s="8">
        <f t="shared" si="1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8">
        <f t="shared" si="0"/>
        <v>42280.208333333328</v>
      </c>
      <c r="T29" s="8">
        <f t="shared" si="1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8">
        <f t="shared" si="0"/>
        <v>40218.25</v>
      </c>
      <c r="T30" s="8">
        <f t="shared" si="1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8">
        <f t="shared" si="0"/>
        <v>43301.208333333328</v>
      </c>
      <c r="T31" s="8">
        <f t="shared" si="1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8">
        <f t="shared" si="0"/>
        <v>43609.208333333328</v>
      </c>
      <c r="T32" s="8">
        <f t="shared" si="1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8">
        <f t="shared" si="0"/>
        <v>42374.25</v>
      </c>
      <c r="T33" s="8">
        <f t="shared" si="1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8">
        <f t="shared" si="0"/>
        <v>43110.25</v>
      </c>
      <c r="T34" s="8">
        <f t="shared" si="1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8">
        <f t="shared" si="0"/>
        <v>41917.208333333336</v>
      </c>
      <c r="T35" s="8">
        <f t="shared" si="1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8">
        <f t="shared" si="0"/>
        <v>42817.208333333328</v>
      </c>
      <c r="T36" s="8">
        <f t="shared" si="1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8">
        <f t="shared" si="0"/>
        <v>43484.25</v>
      </c>
      <c r="T37" s="8">
        <f t="shared" si="1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8">
        <f t="shared" si="0"/>
        <v>40600.25</v>
      </c>
      <c r="T38" s="8">
        <f t="shared" si="1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8">
        <f t="shared" si="0"/>
        <v>43744.208333333328</v>
      </c>
      <c r="T39" s="8">
        <f t="shared" si="1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8">
        <f t="shared" si="0"/>
        <v>40469.208333333336</v>
      </c>
      <c r="T40" s="8">
        <f t="shared" si="1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8">
        <f t="shared" si="0"/>
        <v>41330.25</v>
      </c>
      <c r="T41" s="8">
        <f t="shared" si="1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8">
        <f t="shared" si="0"/>
        <v>40334.208333333336</v>
      </c>
      <c r="T42" s="8">
        <f t="shared" si="1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8">
        <f t="shared" si="0"/>
        <v>41156.208333333336</v>
      </c>
      <c r="T43" s="8">
        <f t="shared" si="1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8">
        <f t="shared" si="0"/>
        <v>40728.208333333336</v>
      </c>
      <c r="T44" s="8">
        <f t="shared" si="1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8">
        <f t="shared" si="0"/>
        <v>41844.208333333336</v>
      </c>
      <c r="T45" s="8">
        <f t="shared" si="1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8">
        <f t="shared" si="0"/>
        <v>43541.208333333328</v>
      </c>
      <c r="T46" s="8">
        <f t="shared" si="1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8">
        <f t="shared" si="0"/>
        <v>42676.208333333328</v>
      </c>
      <c r="T47" s="8">
        <f t="shared" si="1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8">
        <f t="shared" si="0"/>
        <v>40367.208333333336</v>
      </c>
      <c r="T48" s="8">
        <f t="shared" si="1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8">
        <f t="shared" si="0"/>
        <v>41727.208333333336</v>
      </c>
      <c r="T49" s="8">
        <f t="shared" si="1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8">
        <f t="shared" si="0"/>
        <v>42180.208333333328</v>
      </c>
      <c r="T50" s="8">
        <f t="shared" si="1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8">
        <f t="shared" si="0"/>
        <v>43758.208333333328</v>
      </c>
      <c r="T51" s="8">
        <f t="shared" si="1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8">
        <f t="shared" si="0"/>
        <v>41487.208333333336</v>
      </c>
      <c r="T52" s="8">
        <f t="shared" si="1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8">
        <f t="shared" si="0"/>
        <v>40995.208333333336</v>
      </c>
      <c r="T53" s="8">
        <f t="shared" si="1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8">
        <f t="shared" si="0"/>
        <v>40436.208333333336</v>
      </c>
      <c r="T54" s="8">
        <f t="shared" si="1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8">
        <f t="shared" si="0"/>
        <v>41779.208333333336</v>
      </c>
      <c r="T55" s="8">
        <f t="shared" si="1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8">
        <f t="shared" si="0"/>
        <v>43170.25</v>
      </c>
      <c r="T56" s="8">
        <f t="shared" si="1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8">
        <f t="shared" si="0"/>
        <v>43311.208333333328</v>
      </c>
      <c r="T57" s="8">
        <f t="shared" si="1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8">
        <f t="shared" si="0"/>
        <v>42014.25</v>
      </c>
      <c r="T58" s="8">
        <f t="shared" si="1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8">
        <f t="shared" si="0"/>
        <v>42979.208333333328</v>
      </c>
      <c r="T59" s="8">
        <f t="shared" si="1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8">
        <f t="shared" si="0"/>
        <v>42268.208333333328</v>
      </c>
      <c r="T60" s="8">
        <f t="shared" si="1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8">
        <f t="shared" si="0"/>
        <v>42898.208333333328</v>
      </c>
      <c r="T61" s="8">
        <f t="shared" si="1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8">
        <f t="shared" si="0"/>
        <v>41107.208333333336</v>
      </c>
      <c r="T62" s="8">
        <f t="shared" si="1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8">
        <f t="shared" si="0"/>
        <v>40595.25</v>
      </c>
      <c r="T63" s="8">
        <f t="shared" si="1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8">
        <f t="shared" si="0"/>
        <v>42160.208333333328</v>
      </c>
      <c r="T64" s="8">
        <f t="shared" si="1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8">
        <f t="shared" si="0"/>
        <v>42853.208333333328</v>
      </c>
      <c r="T65" s="8">
        <f t="shared" si="1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8">
        <f t="shared" si="0"/>
        <v>43283.208333333328</v>
      </c>
      <c r="T66" s="8">
        <f t="shared" si="1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8">
        <f t="shared" ref="S67:S130" si="4">(((L67/60)/60)/24)+DATE(1970,1,1)</f>
        <v>40570.25</v>
      </c>
      <c r="T67" s="8">
        <f t="shared" ref="T67:T130" si="5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(E68/D68)*100</f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8">
        <f t="shared" si="4"/>
        <v>42102.208333333328</v>
      </c>
      <c r="T68" s="8">
        <f t="shared" si="5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8">
        <f t="shared" si="4"/>
        <v>40203.25</v>
      </c>
      <c r="T69" s="8">
        <f t="shared" si="5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8">
        <f t="shared" si="4"/>
        <v>42943.208333333328</v>
      </c>
      <c r="T70" s="8">
        <f t="shared" si="5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8">
        <f t="shared" si="4"/>
        <v>40531.25</v>
      </c>
      <c r="T71" s="8">
        <f t="shared" si="5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8">
        <f t="shared" si="4"/>
        <v>40484.208333333336</v>
      </c>
      <c r="T72" s="8">
        <f t="shared" si="5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8">
        <f t="shared" si="4"/>
        <v>43799.25</v>
      </c>
      <c r="T73" s="8">
        <f t="shared" si="5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8">
        <f t="shared" si="4"/>
        <v>42186.208333333328</v>
      </c>
      <c r="T74" s="8">
        <f t="shared" si="5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8">
        <f t="shared" si="4"/>
        <v>42701.25</v>
      </c>
      <c r="T75" s="8">
        <f t="shared" si="5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8">
        <f t="shared" si="4"/>
        <v>42456.208333333328</v>
      </c>
      <c r="T76" s="8">
        <f t="shared" si="5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8">
        <f t="shared" si="4"/>
        <v>43296.208333333328</v>
      </c>
      <c r="T77" s="8">
        <f t="shared" si="5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8">
        <f t="shared" si="4"/>
        <v>42027.25</v>
      </c>
      <c r="T78" s="8">
        <f t="shared" si="5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8">
        <f t="shared" si="4"/>
        <v>40448.208333333336</v>
      </c>
      <c r="T79" s="8">
        <f t="shared" si="5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8">
        <f t="shared" si="4"/>
        <v>43206.208333333328</v>
      </c>
      <c r="T80" s="8">
        <f t="shared" si="5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8">
        <f t="shared" si="4"/>
        <v>43267.208333333328</v>
      </c>
      <c r="T81" s="8">
        <f t="shared" si="5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8">
        <f t="shared" si="4"/>
        <v>42976.208333333328</v>
      </c>
      <c r="T82" s="8">
        <f t="shared" si="5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8">
        <f t="shared" si="4"/>
        <v>43062.25</v>
      </c>
      <c r="T83" s="8">
        <f t="shared" si="5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8">
        <f t="shared" si="4"/>
        <v>43482.25</v>
      </c>
      <c r="T84" s="8">
        <f t="shared" si="5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8">
        <f t="shared" si="4"/>
        <v>42579.208333333328</v>
      </c>
      <c r="T85" s="8">
        <f t="shared" si="5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8">
        <f t="shared" si="4"/>
        <v>41118.208333333336</v>
      </c>
      <c r="T86" s="8">
        <f t="shared" si="5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8">
        <f t="shared" si="4"/>
        <v>40797.208333333336</v>
      </c>
      <c r="T87" s="8">
        <f t="shared" si="5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8">
        <f t="shared" si="4"/>
        <v>42128.208333333328</v>
      </c>
      <c r="T88" s="8">
        <f t="shared" si="5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8">
        <f t="shared" si="4"/>
        <v>40610.25</v>
      </c>
      <c r="T89" s="8">
        <f t="shared" si="5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8">
        <f t="shared" si="4"/>
        <v>42110.208333333328</v>
      </c>
      <c r="T90" s="8">
        <f t="shared" si="5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8">
        <f t="shared" si="4"/>
        <v>40283.208333333336</v>
      </c>
      <c r="T91" s="8">
        <f t="shared" si="5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8">
        <f t="shared" si="4"/>
        <v>42425.25</v>
      </c>
      <c r="T92" s="8">
        <f t="shared" si="5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8">
        <f t="shared" si="4"/>
        <v>42588.208333333328</v>
      </c>
      <c r="T93" s="8">
        <f t="shared" si="5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8">
        <f t="shared" si="4"/>
        <v>40352.208333333336</v>
      </c>
      <c r="T94" s="8">
        <f t="shared" si="5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8">
        <f t="shared" si="4"/>
        <v>41202.208333333336</v>
      </c>
      <c r="T95" s="8">
        <f t="shared" si="5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8">
        <f t="shared" si="4"/>
        <v>43562.208333333328</v>
      </c>
      <c r="T96" s="8">
        <f t="shared" si="5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8">
        <f t="shared" si="4"/>
        <v>43752.208333333328</v>
      </c>
      <c r="T97" s="8">
        <f t="shared" si="5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8">
        <f t="shared" si="4"/>
        <v>40612.25</v>
      </c>
      <c r="T98" s="8">
        <f t="shared" si="5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8">
        <f t="shared" si="4"/>
        <v>42180.208333333328</v>
      </c>
      <c r="T99" s="8">
        <f t="shared" si="5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8">
        <f t="shared" si="4"/>
        <v>42212.208333333328</v>
      </c>
      <c r="T100" s="8">
        <f t="shared" si="5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8">
        <f t="shared" si="4"/>
        <v>41968.25</v>
      </c>
      <c r="T101" s="8">
        <f t="shared" si="5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8">
        <f t="shared" si="4"/>
        <v>40835.208333333336</v>
      </c>
      <c r="T102" s="8">
        <f t="shared" si="5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8">
        <f t="shared" si="4"/>
        <v>42056.25</v>
      </c>
      <c r="T103" s="8">
        <f t="shared" si="5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8">
        <f t="shared" si="4"/>
        <v>43234.208333333328</v>
      </c>
      <c r="T104" s="8">
        <f t="shared" si="5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8">
        <f t="shared" si="4"/>
        <v>40475.208333333336</v>
      </c>
      <c r="T105" s="8">
        <f t="shared" si="5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8">
        <f t="shared" si="4"/>
        <v>42878.208333333328</v>
      </c>
      <c r="T106" s="8">
        <f t="shared" si="5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8">
        <f t="shared" si="4"/>
        <v>41366.208333333336</v>
      </c>
      <c r="T107" s="8">
        <f t="shared" si="5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8">
        <f t="shared" si="4"/>
        <v>43716.208333333328</v>
      </c>
      <c r="T108" s="8">
        <f t="shared" si="5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8">
        <f t="shared" si="4"/>
        <v>43213.208333333328</v>
      </c>
      <c r="T109" s="8">
        <f t="shared" si="5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8">
        <f t="shared" si="4"/>
        <v>41005.208333333336</v>
      </c>
      <c r="T110" s="8">
        <f t="shared" si="5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8">
        <f t="shared" si="4"/>
        <v>41651.25</v>
      </c>
      <c r="T111" s="8">
        <f t="shared" si="5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8">
        <f t="shared" si="4"/>
        <v>43354.208333333328</v>
      </c>
      <c r="T112" s="8">
        <f t="shared" si="5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8">
        <f t="shared" si="4"/>
        <v>41174.208333333336</v>
      </c>
      <c r="T113" s="8">
        <f t="shared" si="5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8">
        <f t="shared" si="4"/>
        <v>41875.208333333336</v>
      </c>
      <c r="T114" s="8">
        <f t="shared" si="5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8">
        <f t="shared" si="4"/>
        <v>42990.208333333328</v>
      </c>
      <c r="T115" s="8">
        <f t="shared" si="5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8">
        <f t="shared" si="4"/>
        <v>43564.208333333328</v>
      </c>
      <c r="T116" s="8">
        <f t="shared" si="5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8">
        <f t="shared" si="4"/>
        <v>43056.25</v>
      </c>
      <c r="T117" s="8">
        <f t="shared" si="5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8">
        <f t="shared" si="4"/>
        <v>42265.208333333328</v>
      </c>
      <c r="T118" s="8">
        <f t="shared" si="5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8">
        <f t="shared" si="4"/>
        <v>40808.208333333336</v>
      </c>
      <c r="T119" s="8">
        <f t="shared" si="5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8">
        <f t="shared" si="4"/>
        <v>41665.25</v>
      </c>
      <c r="T120" s="8">
        <f t="shared" si="5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8">
        <f t="shared" si="4"/>
        <v>41806.208333333336</v>
      </c>
      <c r="T121" s="8">
        <f t="shared" si="5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8">
        <f t="shared" si="4"/>
        <v>42111.208333333328</v>
      </c>
      <c r="T122" s="8">
        <f t="shared" si="5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8">
        <f t="shared" si="4"/>
        <v>41917.208333333336</v>
      </c>
      <c r="T123" s="8">
        <f t="shared" si="5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8">
        <f t="shared" si="4"/>
        <v>41970.25</v>
      </c>
      <c r="T124" s="8">
        <f t="shared" si="5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8">
        <f t="shared" si="4"/>
        <v>42332.25</v>
      </c>
      <c r="T125" s="8">
        <f t="shared" si="5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8">
        <f t="shared" si="4"/>
        <v>43598.208333333328</v>
      </c>
      <c r="T126" s="8">
        <f t="shared" si="5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8">
        <f t="shared" si="4"/>
        <v>43362.208333333328</v>
      </c>
      <c r="T127" s="8">
        <f t="shared" si="5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8">
        <f t="shared" si="4"/>
        <v>42596.208333333328</v>
      </c>
      <c r="T128" s="8">
        <f t="shared" si="5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8">
        <f t="shared" si="4"/>
        <v>40310.208333333336</v>
      </c>
      <c r="T129" s="8">
        <f t="shared" si="5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8">
        <f t="shared" si="4"/>
        <v>40417.208333333336</v>
      </c>
      <c r="T130" s="8">
        <f t="shared" si="5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8">
        <f t="shared" ref="S131:S194" si="8">(((L131/60)/60)/24)+DATE(1970,1,1)</f>
        <v>42038.25</v>
      </c>
      <c r="T131" s="8">
        <f t="shared" ref="T131:T194" si="9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(E132/D132)*100</f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8">
        <f t="shared" si="8"/>
        <v>40842.208333333336</v>
      </c>
      <c r="T132" s="8">
        <f t="shared" si="9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8">
        <f t="shared" si="8"/>
        <v>41607.25</v>
      </c>
      <c r="T133" s="8">
        <f t="shared" si="9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8">
        <f t="shared" si="8"/>
        <v>43112.25</v>
      </c>
      <c r="T134" s="8">
        <f t="shared" si="9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8">
        <f t="shared" si="8"/>
        <v>40767.208333333336</v>
      </c>
      <c r="T135" s="8">
        <f t="shared" si="9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8">
        <f t="shared" si="8"/>
        <v>40713.208333333336</v>
      </c>
      <c r="T136" s="8">
        <f t="shared" si="9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8">
        <f t="shared" si="8"/>
        <v>41340.25</v>
      </c>
      <c r="T137" s="8">
        <f t="shared" si="9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8">
        <f t="shared" si="8"/>
        <v>41797.208333333336</v>
      </c>
      <c r="T138" s="8">
        <f t="shared" si="9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8">
        <f t="shared" si="8"/>
        <v>40457.208333333336</v>
      </c>
      <c r="T139" s="8">
        <f t="shared" si="9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8">
        <f t="shared" si="8"/>
        <v>41180.208333333336</v>
      </c>
      <c r="T140" s="8">
        <f t="shared" si="9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8">
        <f t="shared" si="8"/>
        <v>42115.208333333328</v>
      </c>
      <c r="T141" s="8">
        <f t="shared" si="9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8">
        <f t="shared" si="8"/>
        <v>43156.25</v>
      </c>
      <c r="T142" s="8">
        <f t="shared" si="9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8">
        <f t="shared" si="8"/>
        <v>42167.208333333328</v>
      </c>
      <c r="T143" s="8">
        <f t="shared" si="9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8">
        <f t="shared" si="8"/>
        <v>41005.208333333336</v>
      </c>
      <c r="T144" s="8">
        <f t="shared" si="9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8">
        <f t="shared" si="8"/>
        <v>40357.208333333336</v>
      </c>
      <c r="T145" s="8">
        <f t="shared" si="9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8">
        <f t="shared" si="8"/>
        <v>43633.208333333328</v>
      </c>
      <c r="T146" s="8">
        <f t="shared" si="9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8">
        <f t="shared" si="8"/>
        <v>41889.208333333336</v>
      </c>
      <c r="T147" s="8">
        <f t="shared" si="9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8">
        <f t="shared" si="8"/>
        <v>40855.25</v>
      </c>
      <c r="T148" s="8">
        <f t="shared" si="9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8">
        <f t="shared" si="8"/>
        <v>42534.208333333328</v>
      </c>
      <c r="T149" s="8">
        <f t="shared" si="9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8">
        <f t="shared" si="8"/>
        <v>42941.208333333328</v>
      </c>
      <c r="T150" s="8">
        <f t="shared" si="9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8">
        <f t="shared" si="8"/>
        <v>41275.25</v>
      </c>
      <c r="T151" s="8">
        <f t="shared" si="9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8">
        <f t="shared" si="8"/>
        <v>43450.25</v>
      </c>
      <c r="T152" s="8">
        <f t="shared" si="9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8">
        <f t="shared" si="8"/>
        <v>41799.208333333336</v>
      </c>
      <c r="T153" s="8">
        <f t="shared" si="9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8">
        <f t="shared" si="8"/>
        <v>42783.25</v>
      </c>
      <c r="T154" s="8">
        <f t="shared" si="9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8">
        <f t="shared" si="8"/>
        <v>41201.208333333336</v>
      </c>
      <c r="T155" s="8">
        <f t="shared" si="9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8">
        <f t="shared" si="8"/>
        <v>42502.208333333328</v>
      </c>
      <c r="T156" s="8">
        <f t="shared" si="9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8">
        <f t="shared" si="8"/>
        <v>40262.208333333336</v>
      </c>
      <c r="T157" s="8">
        <f t="shared" si="9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8">
        <f t="shared" si="8"/>
        <v>43743.208333333328</v>
      </c>
      <c r="T158" s="8">
        <f t="shared" si="9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8">
        <f t="shared" si="8"/>
        <v>41638.25</v>
      </c>
      <c r="T159" s="8">
        <f t="shared" si="9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8">
        <f t="shared" si="8"/>
        <v>42346.25</v>
      </c>
      <c r="T160" s="8">
        <f t="shared" si="9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8">
        <f t="shared" si="8"/>
        <v>43551.208333333328</v>
      </c>
      <c r="T161" s="8">
        <f t="shared" si="9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8">
        <f t="shared" si="8"/>
        <v>43582.208333333328</v>
      </c>
      <c r="T162" s="8">
        <f t="shared" si="9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8">
        <f t="shared" si="8"/>
        <v>42270.208333333328</v>
      </c>
      <c r="T163" s="8">
        <f t="shared" si="9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8">
        <f t="shared" si="8"/>
        <v>43442.25</v>
      </c>
      <c r="T164" s="8">
        <f t="shared" si="9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8">
        <f t="shared" si="8"/>
        <v>43028.208333333328</v>
      </c>
      <c r="T165" s="8">
        <f t="shared" si="9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8">
        <f t="shared" si="8"/>
        <v>43016.208333333328</v>
      </c>
      <c r="T166" s="8">
        <f t="shared" si="9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8">
        <f t="shared" si="8"/>
        <v>42948.208333333328</v>
      </c>
      <c r="T167" s="8">
        <f t="shared" si="9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8">
        <f t="shared" si="8"/>
        <v>40534.25</v>
      </c>
      <c r="T168" s="8">
        <f t="shared" si="9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8">
        <f t="shared" si="8"/>
        <v>41435.208333333336</v>
      </c>
      <c r="T169" s="8">
        <f t="shared" si="9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8">
        <f t="shared" si="8"/>
        <v>43518.25</v>
      </c>
      <c r="T170" s="8">
        <f t="shared" si="9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8">
        <f t="shared" si="8"/>
        <v>41077.208333333336</v>
      </c>
      <c r="T171" s="8">
        <f t="shared" si="9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8">
        <f t="shared" si="8"/>
        <v>42950.208333333328</v>
      </c>
      <c r="T172" s="8">
        <f t="shared" si="9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8">
        <f t="shared" si="8"/>
        <v>41718.208333333336</v>
      </c>
      <c r="T173" s="8">
        <f t="shared" si="9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8">
        <f t="shared" si="8"/>
        <v>41839.208333333336</v>
      </c>
      <c r="T174" s="8">
        <f t="shared" si="9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8">
        <f t="shared" si="8"/>
        <v>41412.208333333336</v>
      </c>
      <c r="T175" s="8">
        <f t="shared" si="9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8">
        <f t="shared" si="8"/>
        <v>42282.208333333328</v>
      </c>
      <c r="T176" s="8">
        <f t="shared" si="9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8">
        <f t="shared" si="8"/>
        <v>42613.208333333328</v>
      </c>
      <c r="T177" s="8">
        <f t="shared" si="9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8">
        <f t="shared" si="8"/>
        <v>42616.208333333328</v>
      </c>
      <c r="T178" s="8">
        <f t="shared" si="9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8">
        <f t="shared" si="8"/>
        <v>40497.25</v>
      </c>
      <c r="T179" s="8">
        <f t="shared" si="9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8">
        <f t="shared" si="8"/>
        <v>42999.208333333328</v>
      </c>
      <c r="T180" s="8">
        <f t="shared" si="9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8">
        <f t="shared" si="8"/>
        <v>41350.208333333336</v>
      </c>
      <c r="T181" s="8">
        <f t="shared" si="9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8">
        <f t="shared" si="8"/>
        <v>40259.208333333336</v>
      </c>
      <c r="T182" s="8">
        <f t="shared" si="9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8">
        <f t="shared" si="8"/>
        <v>43012.208333333328</v>
      </c>
      <c r="T183" s="8">
        <f t="shared" si="9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8">
        <f t="shared" si="8"/>
        <v>43631.208333333328</v>
      </c>
      <c r="T184" s="8">
        <f t="shared" si="9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8">
        <f t="shared" si="8"/>
        <v>40430.208333333336</v>
      </c>
      <c r="T185" s="8">
        <f t="shared" si="9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8">
        <f t="shared" si="8"/>
        <v>43588.208333333328</v>
      </c>
      <c r="T186" s="8">
        <f t="shared" si="9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8">
        <f t="shared" si="8"/>
        <v>43233.208333333328</v>
      </c>
      <c r="T187" s="8">
        <f t="shared" si="9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8">
        <f t="shared" si="8"/>
        <v>41782.208333333336</v>
      </c>
      <c r="T188" s="8">
        <f t="shared" si="9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8">
        <f t="shared" si="8"/>
        <v>41328.25</v>
      </c>
      <c r="T189" s="8">
        <f t="shared" si="9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8">
        <f t="shared" si="8"/>
        <v>41975.25</v>
      </c>
      <c r="T190" s="8">
        <f t="shared" si="9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8">
        <f t="shared" si="8"/>
        <v>42433.25</v>
      </c>
      <c r="T191" s="8">
        <f t="shared" si="9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8">
        <f t="shared" si="8"/>
        <v>41429.208333333336</v>
      </c>
      <c r="T192" s="8">
        <f t="shared" si="9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8">
        <f t="shared" si="8"/>
        <v>43536.208333333328</v>
      </c>
      <c r="T193" s="8">
        <f t="shared" si="9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8">
        <f t="shared" si="8"/>
        <v>41817.208333333336</v>
      </c>
      <c r="T194" s="8">
        <f t="shared" si="9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8">
        <f t="shared" ref="S195:S258" si="12">(((L195/60)/60)/24)+DATE(1970,1,1)</f>
        <v>43198.208333333328</v>
      </c>
      <c r="T195" s="8">
        <f t="shared" ref="T195:T258" si="13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(E196/D196)*100</f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8">
        <f t="shared" si="12"/>
        <v>42261.208333333328</v>
      </c>
      <c r="T196" s="8">
        <f t="shared" si="1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8">
        <f t="shared" si="12"/>
        <v>43310.208333333328</v>
      </c>
      <c r="T197" s="8">
        <f t="shared" si="1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8">
        <f t="shared" si="12"/>
        <v>42616.208333333328</v>
      </c>
      <c r="T198" s="8">
        <f t="shared" si="1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8">
        <f t="shared" si="12"/>
        <v>42909.208333333328</v>
      </c>
      <c r="T199" s="8">
        <f t="shared" si="1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8">
        <f t="shared" si="12"/>
        <v>40396.208333333336</v>
      </c>
      <c r="T200" s="8">
        <f t="shared" si="1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8">
        <f t="shared" si="12"/>
        <v>42192.208333333328</v>
      </c>
      <c r="T201" s="8">
        <f t="shared" si="1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8">
        <f t="shared" si="12"/>
        <v>40262.208333333336</v>
      </c>
      <c r="T202" s="8">
        <f t="shared" si="1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8">
        <f t="shared" si="12"/>
        <v>41845.208333333336</v>
      </c>
      <c r="T203" s="8">
        <f t="shared" si="1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8">
        <f t="shared" si="12"/>
        <v>40818.208333333336</v>
      </c>
      <c r="T204" s="8">
        <f t="shared" si="1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8">
        <f t="shared" si="12"/>
        <v>42752.25</v>
      </c>
      <c r="T205" s="8">
        <f t="shared" si="1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8">
        <f t="shared" si="12"/>
        <v>40636.208333333336</v>
      </c>
      <c r="T206" s="8">
        <f t="shared" si="1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8">
        <f t="shared" si="12"/>
        <v>43390.208333333328</v>
      </c>
      <c r="T207" s="8">
        <f t="shared" si="1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8">
        <f t="shared" si="12"/>
        <v>40236.25</v>
      </c>
      <c r="T208" s="8">
        <f t="shared" si="1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8">
        <f t="shared" si="12"/>
        <v>43340.208333333328</v>
      </c>
      <c r="T209" s="8">
        <f t="shared" si="1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8">
        <f t="shared" si="12"/>
        <v>43048.25</v>
      </c>
      <c r="T210" s="8">
        <f t="shared" si="1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8">
        <f t="shared" si="12"/>
        <v>42496.208333333328</v>
      </c>
      <c r="T211" s="8">
        <f t="shared" si="1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8">
        <f t="shared" si="12"/>
        <v>42797.25</v>
      </c>
      <c r="T212" s="8">
        <f t="shared" si="1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8">
        <f t="shared" si="12"/>
        <v>41513.208333333336</v>
      </c>
      <c r="T213" s="8">
        <f t="shared" si="1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8">
        <f t="shared" si="12"/>
        <v>43814.25</v>
      </c>
      <c r="T214" s="8">
        <f t="shared" si="1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8">
        <f t="shared" si="12"/>
        <v>40488.208333333336</v>
      </c>
      <c r="T215" s="8">
        <f t="shared" si="1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8">
        <f t="shared" si="12"/>
        <v>40409.208333333336</v>
      </c>
      <c r="T216" s="8">
        <f t="shared" si="1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8">
        <f t="shared" si="12"/>
        <v>43509.25</v>
      </c>
      <c r="T217" s="8">
        <f t="shared" si="1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8">
        <f t="shared" si="12"/>
        <v>40869.25</v>
      </c>
      <c r="T218" s="8">
        <f t="shared" si="1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8">
        <f t="shared" si="12"/>
        <v>43583.208333333328</v>
      </c>
      <c r="T219" s="8">
        <f t="shared" si="1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8">
        <f t="shared" si="12"/>
        <v>40858.25</v>
      </c>
      <c r="T220" s="8">
        <f t="shared" si="1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8">
        <f t="shared" si="12"/>
        <v>41137.208333333336</v>
      </c>
      <c r="T221" s="8">
        <f t="shared" si="1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8">
        <f t="shared" si="12"/>
        <v>40725.208333333336</v>
      </c>
      <c r="T222" s="8">
        <f t="shared" si="1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8">
        <f t="shared" si="12"/>
        <v>41081.208333333336</v>
      </c>
      <c r="T223" s="8">
        <f t="shared" si="1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8">
        <f t="shared" si="12"/>
        <v>41914.208333333336</v>
      </c>
      <c r="T224" s="8">
        <f t="shared" si="1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8">
        <f t="shared" si="12"/>
        <v>42445.208333333328</v>
      </c>
      <c r="T225" s="8">
        <f t="shared" si="1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8">
        <f t="shared" si="12"/>
        <v>41906.208333333336</v>
      </c>
      <c r="T226" s="8">
        <f t="shared" si="1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8">
        <f t="shared" si="12"/>
        <v>41762.208333333336</v>
      </c>
      <c r="T227" s="8">
        <f t="shared" si="1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8">
        <f t="shared" si="12"/>
        <v>40276.208333333336</v>
      </c>
      <c r="T228" s="8">
        <f t="shared" si="1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8">
        <f t="shared" si="12"/>
        <v>42139.208333333328</v>
      </c>
      <c r="T229" s="8">
        <f t="shared" si="1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8">
        <f t="shared" si="12"/>
        <v>42613.208333333328</v>
      </c>
      <c r="T230" s="8">
        <f t="shared" si="1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8">
        <f t="shared" si="12"/>
        <v>42887.208333333328</v>
      </c>
      <c r="T231" s="8">
        <f t="shared" si="1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8">
        <f t="shared" si="12"/>
        <v>43805.25</v>
      </c>
      <c r="T232" s="8">
        <f t="shared" si="1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8">
        <f t="shared" si="12"/>
        <v>41415.208333333336</v>
      </c>
      <c r="T233" s="8">
        <f t="shared" si="1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8">
        <f t="shared" si="12"/>
        <v>42576.208333333328</v>
      </c>
      <c r="T234" s="8">
        <f t="shared" si="1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8">
        <f t="shared" si="12"/>
        <v>40706.208333333336</v>
      </c>
      <c r="T235" s="8">
        <f t="shared" si="1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8">
        <f t="shared" si="12"/>
        <v>42969.208333333328</v>
      </c>
      <c r="T236" s="8">
        <f t="shared" si="1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8">
        <f t="shared" si="12"/>
        <v>42779.25</v>
      </c>
      <c r="T237" s="8">
        <f t="shared" si="1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8">
        <f t="shared" si="12"/>
        <v>43641.208333333328</v>
      </c>
      <c r="T238" s="8">
        <f t="shared" si="1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8">
        <f t="shared" si="12"/>
        <v>41754.208333333336</v>
      </c>
      <c r="T239" s="8">
        <f t="shared" si="1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8">
        <f t="shared" si="12"/>
        <v>43083.25</v>
      </c>
      <c r="T240" s="8">
        <f t="shared" si="1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8">
        <f t="shared" si="12"/>
        <v>42245.208333333328</v>
      </c>
      <c r="T241" s="8">
        <f t="shared" si="1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8">
        <f t="shared" si="12"/>
        <v>40396.208333333336</v>
      </c>
      <c r="T242" s="8">
        <f t="shared" si="1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8">
        <f t="shared" si="12"/>
        <v>41742.208333333336</v>
      </c>
      <c r="T243" s="8">
        <f t="shared" si="1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8">
        <f t="shared" si="12"/>
        <v>42865.208333333328</v>
      </c>
      <c r="T244" s="8">
        <f t="shared" si="1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8">
        <f t="shared" si="12"/>
        <v>43163.25</v>
      </c>
      <c r="T245" s="8">
        <f t="shared" si="1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8">
        <f t="shared" si="12"/>
        <v>41834.208333333336</v>
      </c>
      <c r="T246" s="8">
        <f t="shared" si="1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8">
        <f t="shared" si="12"/>
        <v>41736.208333333336</v>
      </c>
      <c r="T247" s="8">
        <f t="shared" si="1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8">
        <f t="shared" si="12"/>
        <v>41491.208333333336</v>
      </c>
      <c r="T248" s="8">
        <f t="shared" si="1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8">
        <f t="shared" si="12"/>
        <v>42726.25</v>
      </c>
      <c r="T249" s="8">
        <f t="shared" si="1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8">
        <f t="shared" si="12"/>
        <v>42004.25</v>
      </c>
      <c r="T250" s="8">
        <f t="shared" si="1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8">
        <f t="shared" si="12"/>
        <v>42006.25</v>
      </c>
      <c r="T251" s="8">
        <f t="shared" si="1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8">
        <f t="shared" si="12"/>
        <v>40203.25</v>
      </c>
      <c r="T252" s="8">
        <f t="shared" si="1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8">
        <f t="shared" si="12"/>
        <v>41252.25</v>
      </c>
      <c r="T253" s="8">
        <f t="shared" si="1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8">
        <f t="shared" si="12"/>
        <v>41572.208333333336</v>
      </c>
      <c r="T254" s="8">
        <f t="shared" si="1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8">
        <f t="shared" si="12"/>
        <v>40641.208333333336</v>
      </c>
      <c r="T255" s="8">
        <f t="shared" si="1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8">
        <f t="shared" si="12"/>
        <v>42787.25</v>
      </c>
      <c r="T256" s="8">
        <f t="shared" si="1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8">
        <f t="shared" si="12"/>
        <v>40590.25</v>
      </c>
      <c r="T257" s="8">
        <f t="shared" si="1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8">
        <f t="shared" si="12"/>
        <v>42393.25</v>
      </c>
      <c r="T258" s="8">
        <f t="shared" si="1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8">
        <f t="shared" ref="S259:S322" si="16">(((L259/60)/60)/24)+DATE(1970,1,1)</f>
        <v>41338.25</v>
      </c>
      <c r="T259" s="8">
        <f t="shared" ref="T259:T322" si="17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(E260/D260)*100</f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8">
        <f t="shared" si="16"/>
        <v>42712.25</v>
      </c>
      <c r="T260" s="8">
        <f t="shared" si="1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8">
        <f t="shared" si="16"/>
        <v>41251.25</v>
      </c>
      <c r="T261" s="8">
        <f t="shared" si="1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8">
        <f t="shared" si="16"/>
        <v>41180.208333333336</v>
      </c>
      <c r="T262" s="8">
        <f t="shared" si="1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8">
        <f t="shared" si="16"/>
        <v>40415.208333333336</v>
      </c>
      <c r="T263" s="8">
        <f t="shared" si="1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8">
        <f t="shared" si="16"/>
        <v>40638.208333333336</v>
      </c>
      <c r="T264" s="8">
        <f t="shared" si="1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8">
        <f t="shared" si="16"/>
        <v>40187.25</v>
      </c>
      <c r="T265" s="8">
        <f t="shared" si="1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8">
        <f t="shared" si="16"/>
        <v>41317.25</v>
      </c>
      <c r="T266" s="8">
        <f t="shared" si="1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8">
        <f t="shared" si="16"/>
        <v>42372.25</v>
      </c>
      <c r="T267" s="8">
        <f t="shared" si="1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8">
        <f t="shared" si="16"/>
        <v>41950.25</v>
      </c>
      <c r="T268" s="8">
        <f t="shared" si="1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8">
        <f t="shared" si="16"/>
        <v>41206.208333333336</v>
      </c>
      <c r="T269" s="8">
        <f t="shared" si="1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8">
        <f t="shared" si="16"/>
        <v>41186.208333333336</v>
      </c>
      <c r="T270" s="8">
        <f t="shared" si="1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8">
        <f t="shared" si="16"/>
        <v>43496.25</v>
      </c>
      <c r="T271" s="8">
        <f t="shared" si="1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8">
        <f t="shared" si="16"/>
        <v>40514.25</v>
      </c>
      <c r="T272" s="8">
        <f t="shared" si="1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8">
        <f t="shared" si="16"/>
        <v>42345.25</v>
      </c>
      <c r="T273" s="8">
        <f t="shared" si="1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8">
        <f t="shared" si="16"/>
        <v>43656.208333333328</v>
      </c>
      <c r="T274" s="8">
        <f t="shared" si="1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8">
        <f t="shared" si="16"/>
        <v>42995.208333333328</v>
      </c>
      <c r="T275" s="8">
        <f t="shared" si="1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8">
        <f t="shared" si="16"/>
        <v>43045.25</v>
      </c>
      <c r="T276" s="8">
        <f t="shared" si="1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8">
        <f t="shared" si="16"/>
        <v>43561.208333333328</v>
      </c>
      <c r="T277" s="8">
        <f t="shared" si="1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8">
        <f t="shared" si="16"/>
        <v>41018.208333333336</v>
      </c>
      <c r="T278" s="8">
        <f t="shared" si="1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8">
        <f t="shared" si="16"/>
        <v>40378.208333333336</v>
      </c>
      <c r="T279" s="8">
        <f t="shared" si="1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8">
        <f t="shared" si="16"/>
        <v>41239.25</v>
      </c>
      <c r="T280" s="8">
        <f t="shared" si="17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8">
        <f t="shared" si="16"/>
        <v>43346.208333333328</v>
      </c>
      <c r="T281" s="8">
        <f t="shared" si="1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8">
        <f t="shared" si="16"/>
        <v>43060.25</v>
      </c>
      <c r="T282" s="8">
        <f t="shared" si="1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8">
        <f t="shared" si="16"/>
        <v>40979.25</v>
      </c>
      <c r="T283" s="8">
        <f t="shared" si="1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8">
        <f t="shared" si="16"/>
        <v>42701.25</v>
      </c>
      <c r="T284" s="8">
        <f t="shared" si="1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8">
        <f t="shared" si="16"/>
        <v>42520.208333333328</v>
      </c>
      <c r="T285" s="8">
        <f t="shared" si="1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8">
        <f t="shared" si="16"/>
        <v>41030.208333333336</v>
      </c>
      <c r="T286" s="8">
        <f t="shared" si="1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8">
        <f t="shared" si="16"/>
        <v>42623.208333333328</v>
      </c>
      <c r="T287" s="8">
        <f t="shared" si="1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8">
        <f t="shared" si="16"/>
        <v>42697.25</v>
      </c>
      <c r="T288" s="8">
        <f t="shared" si="1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8">
        <f t="shared" si="16"/>
        <v>42122.208333333328</v>
      </c>
      <c r="T289" s="8">
        <f t="shared" si="1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8">
        <f t="shared" si="16"/>
        <v>40982.208333333336</v>
      </c>
      <c r="T290" s="8">
        <f t="shared" si="1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8">
        <f t="shared" si="16"/>
        <v>42219.208333333328</v>
      </c>
      <c r="T291" s="8">
        <f t="shared" si="1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8">
        <f t="shared" si="16"/>
        <v>41404.208333333336</v>
      </c>
      <c r="T292" s="8">
        <f t="shared" si="1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8">
        <f t="shared" si="16"/>
        <v>40831.208333333336</v>
      </c>
      <c r="T293" s="8">
        <f t="shared" si="1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8">
        <f t="shared" si="16"/>
        <v>40984.208333333336</v>
      </c>
      <c r="T294" s="8">
        <f t="shared" si="1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8">
        <f t="shared" si="16"/>
        <v>40456.208333333336</v>
      </c>
      <c r="T295" s="8">
        <f t="shared" si="1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8">
        <f t="shared" si="16"/>
        <v>43399.208333333328</v>
      </c>
      <c r="T296" s="8">
        <f t="shared" si="1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8">
        <f t="shared" si="16"/>
        <v>41562.208333333336</v>
      </c>
      <c r="T297" s="8">
        <f t="shared" si="1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8">
        <f t="shared" si="16"/>
        <v>43493.25</v>
      </c>
      <c r="T298" s="8">
        <f t="shared" si="1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8">
        <f t="shared" si="16"/>
        <v>41653.25</v>
      </c>
      <c r="T299" s="8">
        <f t="shared" si="1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8">
        <f t="shared" si="16"/>
        <v>42426.25</v>
      </c>
      <c r="T300" s="8">
        <f t="shared" si="1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8">
        <f t="shared" si="16"/>
        <v>42432.25</v>
      </c>
      <c r="T301" s="8">
        <f t="shared" si="1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8">
        <f t="shared" si="16"/>
        <v>42977.208333333328</v>
      </c>
      <c r="T302" s="8">
        <f t="shared" si="1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8">
        <f t="shared" si="16"/>
        <v>42061.25</v>
      </c>
      <c r="T303" s="8">
        <f t="shared" si="1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8">
        <f t="shared" si="16"/>
        <v>43345.208333333328</v>
      </c>
      <c r="T304" s="8">
        <f t="shared" si="1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8">
        <f t="shared" si="16"/>
        <v>42376.25</v>
      </c>
      <c r="T305" s="8">
        <f t="shared" si="1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8">
        <f t="shared" si="16"/>
        <v>42589.208333333328</v>
      </c>
      <c r="T306" s="8">
        <f t="shared" si="1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8">
        <f t="shared" si="16"/>
        <v>42448.208333333328</v>
      </c>
      <c r="T307" s="8">
        <f t="shared" si="1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8">
        <f t="shared" si="16"/>
        <v>42930.208333333328</v>
      </c>
      <c r="T308" s="8">
        <f t="shared" si="1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8">
        <f t="shared" si="16"/>
        <v>41066.208333333336</v>
      </c>
      <c r="T309" s="8">
        <f t="shared" si="1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8">
        <f t="shared" si="16"/>
        <v>40651.208333333336</v>
      </c>
      <c r="T310" s="8">
        <f t="shared" si="1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8">
        <f t="shared" si="16"/>
        <v>40807.208333333336</v>
      </c>
      <c r="T311" s="8">
        <f t="shared" si="1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8">
        <f t="shared" si="16"/>
        <v>40277.208333333336</v>
      </c>
      <c r="T312" s="8">
        <f t="shared" si="1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8">
        <f t="shared" si="16"/>
        <v>40590.25</v>
      </c>
      <c r="T313" s="8">
        <f t="shared" si="1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8">
        <f t="shared" si="16"/>
        <v>41572.208333333336</v>
      </c>
      <c r="T314" s="8">
        <f t="shared" si="1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8">
        <f t="shared" si="16"/>
        <v>40966.25</v>
      </c>
      <c r="T315" s="8">
        <f t="shared" si="1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8">
        <f t="shared" si="16"/>
        <v>43536.208333333328</v>
      </c>
      <c r="T316" s="8">
        <f t="shared" si="1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8">
        <f t="shared" si="16"/>
        <v>41783.208333333336</v>
      </c>
      <c r="T317" s="8">
        <f t="shared" si="1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8">
        <f t="shared" si="16"/>
        <v>43788.25</v>
      </c>
      <c r="T318" s="8">
        <f t="shared" si="1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8">
        <f t="shared" si="16"/>
        <v>42869.208333333328</v>
      </c>
      <c r="T319" s="8">
        <f t="shared" si="1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8">
        <f t="shared" si="16"/>
        <v>41684.25</v>
      </c>
      <c r="T320" s="8">
        <f t="shared" si="1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8">
        <f t="shared" si="16"/>
        <v>40402.208333333336</v>
      </c>
      <c r="T321" s="8">
        <f t="shared" si="1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8">
        <f t="shared" si="16"/>
        <v>40673.208333333336</v>
      </c>
      <c r="T322" s="8">
        <f t="shared" si="1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8">
        <f t="shared" ref="S323:S386" si="20">(((L323/60)/60)/24)+DATE(1970,1,1)</f>
        <v>40634.208333333336</v>
      </c>
      <c r="T323" s="8">
        <f t="shared" ref="T323:T386" si="21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(E324/D324)*100</f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8">
        <f t="shared" si="20"/>
        <v>40507.25</v>
      </c>
      <c r="T324" s="8">
        <f t="shared" si="21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8">
        <f t="shared" si="20"/>
        <v>41725.208333333336</v>
      </c>
      <c r="T325" s="8">
        <f t="shared" si="21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8">
        <f t="shared" si="20"/>
        <v>42176.208333333328</v>
      </c>
      <c r="T326" s="8">
        <f t="shared" si="21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8">
        <f t="shared" si="20"/>
        <v>43267.208333333328</v>
      </c>
      <c r="T327" s="8">
        <f t="shared" si="21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8">
        <f t="shared" si="20"/>
        <v>42364.25</v>
      </c>
      <c r="T328" s="8">
        <f t="shared" si="21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8">
        <f t="shared" si="20"/>
        <v>43705.208333333328</v>
      </c>
      <c r="T329" s="8">
        <f t="shared" si="21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8">
        <f t="shared" si="20"/>
        <v>43434.25</v>
      </c>
      <c r="T330" s="8">
        <f t="shared" si="21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8">
        <f t="shared" si="20"/>
        <v>42716.25</v>
      </c>
      <c r="T331" s="8">
        <f t="shared" si="21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8">
        <f t="shared" si="20"/>
        <v>43077.25</v>
      </c>
      <c r="T332" s="8">
        <f t="shared" si="21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8">
        <f t="shared" si="20"/>
        <v>40896.25</v>
      </c>
      <c r="T333" s="8">
        <f t="shared" si="21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8">
        <f t="shared" si="20"/>
        <v>41361.208333333336</v>
      </c>
      <c r="T334" s="8">
        <f t="shared" si="21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8">
        <f t="shared" si="20"/>
        <v>43424.25</v>
      </c>
      <c r="T335" s="8">
        <f t="shared" si="21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8">
        <f t="shared" si="20"/>
        <v>43110.25</v>
      </c>
      <c r="T336" s="8">
        <f t="shared" si="21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8">
        <f t="shared" si="20"/>
        <v>43784.25</v>
      </c>
      <c r="T337" s="8">
        <f t="shared" si="21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8">
        <f t="shared" si="20"/>
        <v>40527.25</v>
      </c>
      <c r="T338" s="8">
        <f t="shared" si="21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8">
        <f t="shared" si="20"/>
        <v>43780.25</v>
      </c>
      <c r="T339" s="8">
        <f t="shared" si="21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8">
        <f t="shared" si="20"/>
        <v>40821.208333333336</v>
      </c>
      <c r="T340" s="8">
        <f t="shared" si="21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8">
        <f t="shared" si="20"/>
        <v>42949.208333333328</v>
      </c>
      <c r="T341" s="8">
        <f t="shared" si="21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8">
        <f t="shared" si="20"/>
        <v>40889.25</v>
      </c>
      <c r="T342" s="8">
        <f t="shared" si="21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8">
        <f t="shared" si="20"/>
        <v>42244.208333333328</v>
      </c>
      <c r="T343" s="8">
        <f t="shared" si="21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8">
        <f t="shared" si="20"/>
        <v>41475.208333333336</v>
      </c>
      <c r="T344" s="8">
        <f t="shared" si="21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8">
        <f t="shared" si="20"/>
        <v>41597.25</v>
      </c>
      <c r="T345" s="8">
        <f t="shared" si="21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8">
        <f t="shared" si="20"/>
        <v>43122.25</v>
      </c>
      <c r="T346" s="8">
        <f t="shared" si="21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8">
        <f t="shared" si="20"/>
        <v>42194.208333333328</v>
      </c>
      <c r="T347" s="8">
        <f t="shared" si="21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8">
        <f t="shared" si="20"/>
        <v>42971.208333333328</v>
      </c>
      <c r="T348" s="8">
        <f t="shared" si="21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8">
        <f t="shared" si="20"/>
        <v>42046.25</v>
      </c>
      <c r="T349" s="8">
        <f t="shared" si="21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8">
        <f t="shared" si="20"/>
        <v>42782.25</v>
      </c>
      <c r="T350" s="8">
        <f t="shared" si="21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8">
        <f t="shared" si="20"/>
        <v>42930.208333333328</v>
      </c>
      <c r="T351" s="8">
        <f t="shared" si="21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8">
        <f t="shared" si="20"/>
        <v>42144.208333333328</v>
      </c>
      <c r="T352" s="8">
        <f t="shared" si="21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8">
        <f t="shared" si="20"/>
        <v>42240.208333333328</v>
      </c>
      <c r="T353" s="8">
        <f t="shared" si="21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8">
        <f t="shared" si="20"/>
        <v>42315.25</v>
      </c>
      <c r="T354" s="8">
        <f t="shared" si="21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8">
        <f t="shared" si="20"/>
        <v>43651.208333333328</v>
      </c>
      <c r="T355" s="8">
        <f t="shared" si="21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8">
        <f t="shared" si="20"/>
        <v>41520.208333333336</v>
      </c>
      <c r="T356" s="8">
        <f t="shared" si="21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8">
        <f t="shared" si="20"/>
        <v>42757.25</v>
      </c>
      <c r="T357" s="8">
        <f t="shared" si="21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8">
        <f t="shared" si="20"/>
        <v>40922.25</v>
      </c>
      <c r="T358" s="8">
        <f t="shared" si="21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8">
        <f t="shared" si="20"/>
        <v>42250.208333333328</v>
      </c>
      <c r="T359" s="8">
        <f t="shared" si="21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8">
        <f t="shared" si="20"/>
        <v>43322.208333333328</v>
      </c>
      <c r="T360" s="8">
        <f t="shared" si="21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8">
        <f t="shared" si="20"/>
        <v>40782.208333333336</v>
      </c>
      <c r="T361" s="8">
        <f t="shared" si="21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8">
        <f t="shared" si="20"/>
        <v>40544.25</v>
      </c>
      <c r="T362" s="8">
        <f t="shared" si="21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8">
        <f t="shared" si="20"/>
        <v>43015.208333333328</v>
      </c>
      <c r="T363" s="8">
        <f t="shared" si="21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8">
        <f t="shared" si="20"/>
        <v>40570.25</v>
      </c>
      <c r="T364" s="8">
        <f t="shared" si="21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8">
        <f t="shared" si="20"/>
        <v>40904.25</v>
      </c>
      <c r="T365" s="8">
        <f t="shared" si="21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8">
        <f t="shared" si="20"/>
        <v>43164.25</v>
      </c>
      <c r="T366" s="8">
        <f t="shared" si="21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8">
        <f t="shared" si="20"/>
        <v>42733.25</v>
      </c>
      <c r="T367" s="8">
        <f t="shared" si="21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8">
        <f t="shared" si="20"/>
        <v>40546.25</v>
      </c>
      <c r="T368" s="8">
        <f t="shared" si="21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8">
        <f t="shared" si="20"/>
        <v>41930.208333333336</v>
      </c>
      <c r="T369" s="8">
        <f t="shared" si="21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8">
        <f t="shared" si="20"/>
        <v>40464.208333333336</v>
      </c>
      <c r="T370" s="8">
        <f t="shared" si="21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8">
        <f t="shared" si="20"/>
        <v>41308.25</v>
      </c>
      <c r="T371" s="8">
        <f t="shared" si="21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8">
        <f t="shared" si="20"/>
        <v>43570.208333333328</v>
      </c>
      <c r="T372" s="8">
        <f t="shared" si="21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8">
        <f t="shared" si="20"/>
        <v>42043.25</v>
      </c>
      <c r="T373" s="8">
        <f t="shared" si="21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8">
        <f t="shared" si="20"/>
        <v>42012.25</v>
      </c>
      <c r="T374" s="8">
        <f t="shared" si="21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8">
        <f t="shared" si="20"/>
        <v>42964.208333333328</v>
      </c>
      <c r="T375" s="8">
        <f t="shared" si="21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8">
        <f t="shared" si="20"/>
        <v>43476.25</v>
      </c>
      <c r="T376" s="8">
        <f t="shared" si="21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8">
        <f t="shared" si="20"/>
        <v>42293.208333333328</v>
      </c>
      <c r="T377" s="8">
        <f t="shared" si="21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8">
        <f t="shared" si="20"/>
        <v>41826.208333333336</v>
      </c>
      <c r="T378" s="8">
        <f t="shared" si="21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8">
        <f t="shared" si="20"/>
        <v>43760.208333333328</v>
      </c>
      <c r="T379" s="8">
        <f t="shared" si="21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8">
        <f t="shared" si="20"/>
        <v>43241.208333333328</v>
      </c>
      <c r="T380" s="8">
        <f t="shared" si="21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8">
        <f t="shared" si="20"/>
        <v>40843.208333333336</v>
      </c>
      <c r="T381" s="8">
        <f t="shared" si="21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8">
        <f t="shared" si="20"/>
        <v>41448.208333333336</v>
      </c>
      <c r="T382" s="8">
        <f t="shared" si="21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8">
        <f t="shared" si="20"/>
        <v>42163.208333333328</v>
      </c>
      <c r="T383" s="8">
        <f t="shared" si="21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8">
        <f t="shared" si="20"/>
        <v>43024.208333333328</v>
      </c>
      <c r="T384" s="8">
        <f t="shared" si="21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8">
        <f t="shared" si="20"/>
        <v>43509.25</v>
      </c>
      <c r="T385" s="8">
        <f t="shared" si="21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8">
        <f t="shared" si="20"/>
        <v>42776.25</v>
      </c>
      <c r="T386" s="8">
        <f t="shared" si="21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8">
        <f t="shared" ref="S387:S450" si="24">(((L387/60)/60)/24)+DATE(1970,1,1)</f>
        <v>43553.208333333328</v>
      </c>
      <c r="T387" s="8">
        <f t="shared" ref="T387:T450" si="25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(E388/D388)*100</f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8">
        <f t="shared" si="24"/>
        <v>40355.208333333336</v>
      </c>
      <c r="T388" s="8">
        <f t="shared" si="25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8">
        <f t="shared" si="24"/>
        <v>41072.208333333336</v>
      </c>
      <c r="T389" s="8">
        <f t="shared" si="25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8">
        <f t="shared" si="24"/>
        <v>40912.25</v>
      </c>
      <c r="T390" s="8">
        <f t="shared" si="25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8">
        <f t="shared" si="24"/>
        <v>40479.208333333336</v>
      </c>
      <c r="T391" s="8">
        <f t="shared" si="25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8">
        <f t="shared" si="24"/>
        <v>41530.208333333336</v>
      </c>
      <c r="T392" s="8">
        <f t="shared" si="25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8">
        <f t="shared" si="24"/>
        <v>41653.25</v>
      </c>
      <c r="T393" s="8">
        <f t="shared" si="25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8">
        <f t="shared" si="24"/>
        <v>40549.25</v>
      </c>
      <c r="T394" s="8">
        <f t="shared" si="25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8">
        <f t="shared" si="24"/>
        <v>42933.208333333328</v>
      </c>
      <c r="T395" s="8">
        <f t="shared" si="25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8">
        <f t="shared" si="24"/>
        <v>41484.208333333336</v>
      </c>
      <c r="T396" s="8">
        <f t="shared" si="25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8">
        <f t="shared" si="24"/>
        <v>40885.25</v>
      </c>
      <c r="T397" s="8">
        <f t="shared" si="25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8">
        <f t="shared" si="24"/>
        <v>43378.208333333328</v>
      </c>
      <c r="T398" s="8">
        <f t="shared" si="25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8">
        <f t="shared" si="24"/>
        <v>41417.208333333336</v>
      </c>
      <c r="T399" s="8">
        <f t="shared" si="25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8">
        <f t="shared" si="24"/>
        <v>43228.208333333328</v>
      </c>
      <c r="T400" s="8">
        <f t="shared" si="25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8">
        <f t="shared" si="24"/>
        <v>40576.25</v>
      </c>
      <c r="T401" s="8">
        <f t="shared" si="25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8">
        <f t="shared" si="24"/>
        <v>41502.208333333336</v>
      </c>
      <c r="T402" s="8">
        <f t="shared" si="25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8">
        <f t="shared" si="24"/>
        <v>43765.208333333328</v>
      </c>
      <c r="T403" s="8">
        <f t="shared" si="25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8">
        <f t="shared" si="24"/>
        <v>40914.25</v>
      </c>
      <c r="T404" s="8">
        <f t="shared" si="25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8">
        <f t="shared" si="24"/>
        <v>40310.208333333336</v>
      </c>
      <c r="T405" s="8">
        <f t="shared" si="25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8">
        <f t="shared" si="24"/>
        <v>43053.25</v>
      </c>
      <c r="T406" s="8">
        <f t="shared" si="25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8">
        <f t="shared" si="24"/>
        <v>43255.208333333328</v>
      </c>
      <c r="T407" s="8">
        <f t="shared" si="25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8">
        <f t="shared" si="24"/>
        <v>41304.25</v>
      </c>
      <c r="T408" s="8">
        <f t="shared" si="25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8">
        <f t="shared" si="24"/>
        <v>43751.208333333328</v>
      </c>
      <c r="T409" s="8">
        <f t="shared" si="25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8">
        <f t="shared" si="24"/>
        <v>42541.208333333328</v>
      </c>
      <c r="T410" s="8">
        <f t="shared" si="25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8">
        <f t="shared" si="24"/>
        <v>42843.208333333328</v>
      </c>
      <c r="T411" s="8">
        <f t="shared" si="25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8">
        <f t="shared" si="24"/>
        <v>42122.208333333328</v>
      </c>
      <c r="T412" s="8">
        <f t="shared" si="25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8">
        <f t="shared" si="24"/>
        <v>42884.208333333328</v>
      </c>
      <c r="T413" s="8">
        <f t="shared" si="25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8">
        <f t="shared" si="24"/>
        <v>41642.25</v>
      </c>
      <c r="T414" s="8">
        <f t="shared" si="25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8">
        <f t="shared" si="24"/>
        <v>43431.25</v>
      </c>
      <c r="T415" s="8">
        <f t="shared" si="25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8">
        <f t="shared" si="24"/>
        <v>40288.208333333336</v>
      </c>
      <c r="T416" s="8">
        <f t="shared" si="25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8">
        <f t="shared" si="24"/>
        <v>40921.25</v>
      </c>
      <c r="T417" s="8">
        <f t="shared" si="25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8">
        <f t="shared" si="24"/>
        <v>40560.25</v>
      </c>
      <c r="T418" s="8">
        <f t="shared" si="25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8">
        <f t="shared" si="24"/>
        <v>43407.208333333328</v>
      </c>
      <c r="T419" s="8">
        <f t="shared" si="25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8">
        <f t="shared" si="24"/>
        <v>41035.208333333336</v>
      </c>
      <c r="T420" s="8">
        <f t="shared" si="25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8">
        <f t="shared" si="24"/>
        <v>40899.25</v>
      </c>
      <c r="T421" s="8">
        <f t="shared" si="25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8">
        <f t="shared" si="24"/>
        <v>42911.208333333328</v>
      </c>
      <c r="T422" s="8">
        <f t="shared" si="25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8">
        <f t="shared" si="24"/>
        <v>42915.208333333328</v>
      </c>
      <c r="T423" s="8">
        <f t="shared" si="25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8">
        <f t="shared" si="24"/>
        <v>40285.208333333336</v>
      </c>
      <c r="T424" s="8">
        <f t="shared" si="25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8">
        <f t="shared" si="24"/>
        <v>40808.208333333336</v>
      </c>
      <c r="T425" s="8">
        <f t="shared" si="25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8">
        <f t="shared" si="24"/>
        <v>43208.208333333328</v>
      </c>
      <c r="T426" s="8">
        <f t="shared" si="25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8">
        <f t="shared" si="24"/>
        <v>42213.208333333328</v>
      </c>
      <c r="T427" s="8">
        <f t="shared" si="25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8">
        <f t="shared" si="24"/>
        <v>41332.25</v>
      </c>
      <c r="T428" s="8">
        <f t="shared" si="25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8">
        <f t="shared" si="24"/>
        <v>41895.208333333336</v>
      </c>
      <c r="T429" s="8">
        <f t="shared" si="25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8">
        <f t="shared" si="24"/>
        <v>40585.25</v>
      </c>
      <c r="T430" s="8">
        <f t="shared" si="25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8">
        <f t="shared" si="24"/>
        <v>41680.25</v>
      </c>
      <c r="T431" s="8">
        <f t="shared" si="25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8">
        <f t="shared" si="24"/>
        <v>43737.208333333328</v>
      </c>
      <c r="T432" s="8">
        <f t="shared" si="25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8">
        <f t="shared" si="24"/>
        <v>43273.208333333328</v>
      </c>
      <c r="T433" s="8">
        <f t="shared" si="25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8">
        <f t="shared" si="24"/>
        <v>41761.208333333336</v>
      </c>
      <c r="T434" s="8">
        <f t="shared" si="25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8">
        <f t="shared" si="24"/>
        <v>41603.25</v>
      </c>
      <c r="T435" s="8">
        <f t="shared" si="25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8">
        <f t="shared" si="24"/>
        <v>42705.25</v>
      </c>
      <c r="T436" s="8">
        <f t="shared" si="25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8">
        <f t="shared" si="24"/>
        <v>41988.25</v>
      </c>
      <c r="T437" s="8">
        <f t="shared" si="25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8">
        <f t="shared" si="24"/>
        <v>43575.208333333328</v>
      </c>
      <c r="T438" s="8">
        <f t="shared" si="25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8">
        <f t="shared" si="24"/>
        <v>42260.208333333328</v>
      </c>
      <c r="T439" s="8">
        <f t="shared" si="25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8">
        <f t="shared" si="24"/>
        <v>41337.25</v>
      </c>
      <c r="T440" s="8">
        <f t="shared" si="25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8">
        <f t="shared" si="24"/>
        <v>42680.208333333328</v>
      </c>
      <c r="T441" s="8">
        <f t="shared" si="25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8">
        <f t="shared" si="24"/>
        <v>42916.208333333328</v>
      </c>
      <c r="T442" s="8">
        <f t="shared" si="25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8">
        <f t="shared" si="24"/>
        <v>41025.208333333336</v>
      </c>
      <c r="T443" s="8">
        <f t="shared" si="25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8">
        <f t="shared" si="24"/>
        <v>42980.208333333328</v>
      </c>
      <c r="T444" s="8">
        <f t="shared" si="25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8">
        <f t="shared" si="24"/>
        <v>40451.208333333336</v>
      </c>
      <c r="T445" s="8">
        <f t="shared" si="25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8">
        <f t="shared" si="24"/>
        <v>40748.208333333336</v>
      </c>
      <c r="T446" s="8">
        <f t="shared" si="25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8">
        <f t="shared" si="24"/>
        <v>40515.25</v>
      </c>
      <c r="T447" s="8">
        <f t="shared" si="25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8">
        <f t="shared" si="24"/>
        <v>41261.25</v>
      </c>
      <c r="T448" s="8">
        <f t="shared" si="25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8">
        <f t="shared" si="24"/>
        <v>43088.25</v>
      </c>
      <c r="T449" s="8">
        <f t="shared" si="25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8">
        <f t="shared" si="24"/>
        <v>41378.208333333336</v>
      </c>
      <c r="T450" s="8">
        <f t="shared" si="25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8">
        <f t="shared" ref="S451:S514" si="28">(((L451/60)/60)/24)+DATE(1970,1,1)</f>
        <v>43530.25</v>
      </c>
      <c r="T451" s="8">
        <f t="shared" ref="T451:T514" si="29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(E452/D452)*100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8">
        <f t="shared" si="28"/>
        <v>43394.208333333328</v>
      </c>
      <c r="T452" s="8">
        <f t="shared" si="2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8">
        <f t="shared" si="28"/>
        <v>42935.208333333328</v>
      </c>
      <c r="T453" s="8">
        <f t="shared" si="2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8">
        <f t="shared" si="28"/>
        <v>40365.208333333336</v>
      </c>
      <c r="T454" s="8">
        <f t="shared" si="2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8">
        <f t="shared" si="28"/>
        <v>42705.25</v>
      </c>
      <c r="T455" s="8">
        <f t="shared" si="2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8">
        <f t="shared" si="28"/>
        <v>41568.208333333336</v>
      </c>
      <c r="T456" s="8">
        <f t="shared" si="2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8">
        <f t="shared" si="28"/>
        <v>40809.208333333336</v>
      </c>
      <c r="T457" s="8">
        <f t="shared" si="2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8">
        <f t="shared" si="28"/>
        <v>43141.25</v>
      </c>
      <c r="T458" s="8">
        <f t="shared" si="2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8">
        <f t="shared" si="28"/>
        <v>42657.208333333328</v>
      </c>
      <c r="T459" s="8">
        <f t="shared" si="2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8">
        <f t="shared" si="28"/>
        <v>40265.208333333336</v>
      </c>
      <c r="T460" s="8">
        <f t="shared" si="2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8">
        <f t="shared" si="28"/>
        <v>42001.25</v>
      </c>
      <c r="T461" s="8">
        <f t="shared" si="2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8">
        <f t="shared" si="28"/>
        <v>40399.208333333336</v>
      </c>
      <c r="T462" s="8">
        <f t="shared" si="2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8">
        <f t="shared" si="28"/>
        <v>41757.208333333336</v>
      </c>
      <c r="T463" s="8">
        <f t="shared" si="2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8">
        <f t="shared" si="28"/>
        <v>41304.25</v>
      </c>
      <c r="T464" s="8">
        <f t="shared" si="2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8">
        <f t="shared" si="28"/>
        <v>41639.25</v>
      </c>
      <c r="T465" s="8">
        <f t="shared" si="2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8">
        <f t="shared" si="28"/>
        <v>43142.25</v>
      </c>
      <c r="T466" s="8">
        <f t="shared" si="2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8">
        <f t="shared" si="28"/>
        <v>43127.25</v>
      </c>
      <c r="T467" s="8">
        <f t="shared" si="2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8">
        <f t="shared" si="28"/>
        <v>41409.208333333336</v>
      </c>
      <c r="T468" s="8">
        <f t="shared" si="2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8">
        <f t="shared" si="28"/>
        <v>42331.25</v>
      </c>
      <c r="T469" s="8">
        <f t="shared" si="2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8">
        <f t="shared" si="28"/>
        <v>43569.208333333328</v>
      </c>
      <c r="T470" s="8">
        <f t="shared" si="2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8">
        <f t="shared" si="28"/>
        <v>42142.208333333328</v>
      </c>
      <c r="T471" s="8">
        <f t="shared" si="2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8">
        <f t="shared" si="28"/>
        <v>42716.25</v>
      </c>
      <c r="T472" s="8">
        <f t="shared" si="2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8">
        <f t="shared" si="28"/>
        <v>41031.208333333336</v>
      </c>
      <c r="T473" s="8">
        <f t="shared" si="29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8">
        <f t="shared" si="28"/>
        <v>43535.208333333328</v>
      </c>
      <c r="T474" s="8">
        <f t="shared" si="2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8">
        <f t="shared" si="28"/>
        <v>43277.208333333328</v>
      </c>
      <c r="T475" s="8">
        <f t="shared" si="2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8">
        <f t="shared" si="28"/>
        <v>41989.25</v>
      </c>
      <c r="T476" s="8">
        <f t="shared" si="2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8">
        <f t="shared" si="28"/>
        <v>41450.208333333336</v>
      </c>
      <c r="T477" s="8">
        <f t="shared" si="2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8">
        <f t="shared" si="28"/>
        <v>43322.208333333328</v>
      </c>
      <c r="T478" s="8">
        <f t="shared" si="2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8">
        <f t="shared" si="28"/>
        <v>40720.208333333336</v>
      </c>
      <c r="T479" s="8">
        <f t="shared" si="2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8">
        <f t="shared" si="28"/>
        <v>42072.208333333328</v>
      </c>
      <c r="T480" s="8">
        <f t="shared" si="2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8">
        <f t="shared" si="28"/>
        <v>42945.208333333328</v>
      </c>
      <c r="T481" s="8">
        <f t="shared" si="2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8">
        <f t="shared" si="28"/>
        <v>40248.25</v>
      </c>
      <c r="T482" s="8">
        <f t="shared" si="2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8">
        <f t="shared" si="28"/>
        <v>41913.208333333336</v>
      </c>
      <c r="T483" s="8">
        <f t="shared" si="2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8">
        <f t="shared" si="28"/>
        <v>40963.25</v>
      </c>
      <c r="T484" s="8">
        <f t="shared" si="2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8">
        <f t="shared" si="28"/>
        <v>43811.25</v>
      </c>
      <c r="T485" s="8">
        <f t="shared" si="2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8">
        <f t="shared" si="28"/>
        <v>41855.208333333336</v>
      </c>
      <c r="T486" s="8">
        <f t="shared" si="2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8">
        <f t="shared" si="28"/>
        <v>43626.208333333328</v>
      </c>
      <c r="T487" s="8">
        <f t="shared" si="2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8">
        <f t="shared" si="28"/>
        <v>43168.25</v>
      </c>
      <c r="T488" s="8">
        <f t="shared" si="2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8">
        <f t="shared" si="28"/>
        <v>42845.208333333328</v>
      </c>
      <c r="T489" s="8">
        <f t="shared" si="2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8">
        <f t="shared" si="28"/>
        <v>42403.25</v>
      </c>
      <c r="T490" s="8">
        <f t="shared" si="2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8">
        <f t="shared" si="28"/>
        <v>40406.208333333336</v>
      </c>
      <c r="T491" s="8">
        <f t="shared" si="2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8">
        <f t="shared" si="28"/>
        <v>43786.25</v>
      </c>
      <c r="T492" s="8">
        <f t="shared" si="2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8">
        <f t="shared" si="28"/>
        <v>41456.208333333336</v>
      </c>
      <c r="T493" s="8">
        <f t="shared" si="2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8">
        <f t="shared" si="28"/>
        <v>40336.208333333336</v>
      </c>
      <c r="T494" s="8">
        <f t="shared" si="2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8">
        <f t="shared" si="28"/>
        <v>43645.208333333328</v>
      </c>
      <c r="T495" s="8">
        <f t="shared" si="2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8">
        <f t="shared" si="28"/>
        <v>40990.208333333336</v>
      </c>
      <c r="T496" s="8">
        <f t="shared" si="2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8">
        <f t="shared" si="28"/>
        <v>41800.208333333336</v>
      </c>
      <c r="T497" s="8">
        <f t="shared" si="2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8">
        <f t="shared" si="28"/>
        <v>42876.208333333328</v>
      </c>
      <c r="T498" s="8">
        <f t="shared" si="2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8">
        <f t="shared" si="28"/>
        <v>42724.25</v>
      </c>
      <c r="T499" s="8">
        <f t="shared" si="2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8">
        <f t="shared" si="28"/>
        <v>42005.25</v>
      </c>
      <c r="T500" s="8">
        <f t="shared" si="2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8">
        <f t="shared" si="28"/>
        <v>42444.208333333328</v>
      </c>
      <c r="T501" s="8">
        <f t="shared" si="2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8">
        <f t="shared" si="28"/>
        <v>41395.208333333336</v>
      </c>
      <c r="T502" s="8">
        <f t="shared" si="2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8">
        <f t="shared" si="28"/>
        <v>41345.208333333336</v>
      </c>
      <c r="T503" s="8">
        <f t="shared" si="2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8">
        <f t="shared" si="28"/>
        <v>41117.208333333336</v>
      </c>
      <c r="T504" s="8">
        <f t="shared" si="2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8">
        <f t="shared" si="28"/>
        <v>42186.208333333328</v>
      </c>
      <c r="T505" s="8">
        <f t="shared" si="2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8">
        <f t="shared" si="28"/>
        <v>42142.208333333328</v>
      </c>
      <c r="T506" s="8">
        <f t="shared" si="2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8">
        <f t="shared" si="28"/>
        <v>41341.25</v>
      </c>
      <c r="T507" s="8">
        <f t="shared" si="2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8">
        <f t="shared" si="28"/>
        <v>43062.25</v>
      </c>
      <c r="T508" s="8">
        <f t="shared" si="2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8">
        <f t="shared" si="28"/>
        <v>41373.208333333336</v>
      </c>
      <c r="T509" s="8">
        <f t="shared" si="2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8">
        <f t="shared" si="28"/>
        <v>43310.208333333328</v>
      </c>
      <c r="T510" s="8">
        <f t="shared" si="2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8">
        <f t="shared" si="28"/>
        <v>41034.208333333336</v>
      </c>
      <c r="T511" s="8">
        <f t="shared" si="2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8">
        <f t="shared" si="28"/>
        <v>43251.208333333328</v>
      </c>
      <c r="T512" s="8">
        <f t="shared" si="2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8">
        <f t="shared" si="28"/>
        <v>43671.208333333328</v>
      </c>
      <c r="T513" s="8">
        <f t="shared" si="2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8">
        <f t="shared" si="28"/>
        <v>41825.208333333336</v>
      </c>
      <c r="T514" s="8">
        <f t="shared" si="2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8">
        <f t="shared" ref="S515:S578" si="32">(((L515/60)/60)/24)+DATE(1970,1,1)</f>
        <v>40430.208333333336</v>
      </c>
      <c r="T515" s="8">
        <f t="shared" ref="T515:T578" si="33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(E516/D516)*100</f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8">
        <f t="shared" si="32"/>
        <v>41614.25</v>
      </c>
      <c r="T516" s="8">
        <f t="shared" si="3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8">
        <f t="shared" si="32"/>
        <v>40900.25</v>
      </c>
      <c r="T517" s="8">
        <f t="shared" si="3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8">
        <f t="shared" si="32"/>
        <v>40396.208333333336</v>
      </c>
      <c r="T518" s="8">
        <f t="shared" si="3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8">
        <f t="shared" si="32"/>
        <v>42860.208333333328</v>
      </c>
      <c r="T519" s="8">
        <f t="shared" si="3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8">
        <f t="shared" si="32"/>
        <v>43154.25</v>
      </c>
      <c r="T520" s="8">
        <f t="shared" si="3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8">
        <f t="shared" si="32"/>
        <v>42012.25</v>
      </c>
      <c r="T521" s="8">
        <f t="shared" si="3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8">
        <f t="shared" si="32"/>
        <v>43574.208333333328</v>
      </c>
      <c r="T522" s="8">
        <f t="shared" si="3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8">
        <f t="shared" si="32"/>
        <v>42605.208333333328</v>
      </c>
      <c r="T523" s="8">
        <f t="shared" si="3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8">
        <f t="shared" si="32"/>
        <v>41093.208333333336</v>
      </c>
      <c r="T524" s="8">
        <f t="shared" si="3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8">
        <f t="shared" si="32"/>
        <v>40241.25</v>
      </c>
      <c r="T525" s="8">
        <f t="shared" si="3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8">
        <f t="shared" si="32"/>
        <v>40294.208333333336</v>
      </c>
      <c r="T526" s="8">
        <f t="shared" si="3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8">
        <f t="shared" si="32"/>
        <v>40505.25</v>
      </c>
      <c r="T527" s="8">
        <f t="shared" si="3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8">
        <f t="shared" si="32"/>
        <v>42364.25</v>
      </c>
      <c r="T528" s="8">
        <f t="shared" si="3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8">
        <f t="shared" si="32"/>
        <v>42405.25</v>
      </c>
      <c r="T529" s="8">
        <f t="shared" si="3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8">
        <f t="shared" si="32"/>
        <v>41601.25</v>
      </c>
      <c r="T530" s="8">
        <f t="shared" si="3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8">
        <f t="shared" si="32"/>
        <v>41769.208333333336</v>
      </c>
      <c r="T531" s="8">
        <f t="shared" si="3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8">
        <f t="shared" si="32"/>
        <v>40421.208333333336</v>
      </c>
      <c r="T532" s="8">
        <f t="shared" si="3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8">
        <f t="shared" si="32"/>
        <v>41589.25</v>
      </c>
      <c r="T533" s="8">
        <f t="shared" si="3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8">
        <f t="shared" si="32"/>
        <v>43125.25</v>
      </c>
      <c r="T534" s="8">
        <f t="shared" si="3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8">
        <f t="shared" si="32"/>
        <v>41479.208333333336</v>
      </c>
      <c r="T535" s="8">
        <f t="shared" si="3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8">
        <f t="shared" si="32"/>
        <v>43329.208333333328</v>
      </c>
      <c r="T536" s="8">
        <f t="shared" si="3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8">
        <f t="shared" si="32"/>
        <v>43259.208333333328</v>
      </c>
      <c r="T537" s="8">
        <f t="shared" si="3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8">
        <f t="shared" si="32"/>
        <v>40414.208333333336</v>
      </c>
      <c r="T538" s="8">
        <f t="shared" si="3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8">
        <f t="shared" si="32"/>
        <v>43342.208333333328</v>
      </c>
      <c r="T539" s="8">
        <f t="shared" si="3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8">
        <f t="shared" si="32"/>
        <v>41539.208333333336</v>
      </c>
      <c r="T540" s="8">
        <f t="shared" si="3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8">
        <f t="shared" si="32"/>
        <v>43647.208333333328</v>
      </c>
      <c r="T541" s="8">
        <f t="shared" si="3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8">
        <f t="shared" si="32"/>
        <v>43225.208333333328</v>
      </c>
      <c r="T542" s="8">
        <f t="shared" si="3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8">
        <f t="shared" si="32"/>
        <v>42165.208333333328</v>
      </c>
      <c r="T543" s="8">
        <f t="shared" si="3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8">
        <f t="shared" si="32"/>
        <v>42391.25</v>
      </c>
      <c r="T544" s="8">
        <f t="shared" si="3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8">
        <f t="shared" si="32"/>
        <v>41528.208333333336</v>
      </c>
      <c r="T545" s="8">
        <f t="shared" si="3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8">
        <f t="shared" si="32"/>
        <v>42377.25</v>
      </c>
      <c r="T546" s="8">
        <f t="shared" si="3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8">
        <f t="shared" si="32"/>
        <v>43824.25</v>
      </c>
      <c r="T547" s="8">
        <f t="shared" si="3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8">
        <f t="shared" si="32"/>
        <v>43360.208333333328</v>
      </c>
      <c r="T548" s="8">
        <f t="shared" si="3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8">
        <f t="shared" si="32"/>
        <v>42029.25</v>
      </c>
      <c r="T549" s="8">
        <f t="shared" si="3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8">
        <f t="shared" si="32"/>
        <v>42461.208333333328</v>
      </c>
      <c r="T550" s="8">
        <f t="shared" si="3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8">
        <f t="shared" si="32"/>
        <v>41422.208333333336</v>
      </c>
      <c r="T551" s="8">
        <f t="shared" si="3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8">
        <f t="shared" si="32"/>
        <v>40968.25</v>
      </c>
      <c r="T552" s="8">
        <f t="shared" si="3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8">
        <f t="shared" si="32"/>
        <v>41993.25</v>
      </c>
      <c r="T553" s="8">
        <f t="shared" si="3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8">
        <f t="shared" si="32"/>
        <v>42700.25</v>
      </c>
      <c r="T554" s="8">
        <f t="shared" si="3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8">
        <f t="shared" si="32"/>
        <v>40545.25</v>
      </c>
      <c r="T555" s="8">
        <f t="shared" si="3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8">
        <f t="shared" si="32"/>
        <v>42723.25</v>
      </c>
      <c r="T556" s="8">
        <f t="shared" si="3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8">
        <f t="shared" si="32"/>
        <v>41731.208333333336</v>
      </c>
      <c r="T557" s="8">
        <f t="shared" si="3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8">
        <f t="shared" si="32"/>
        <v>40792.208333333336</v>
      </c>
      <c r="T558" s="8">
        <f t="shared" si="3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8">
        <f t="shared" si="32"/>
        <v>42279.208333333328</v>
      </c>
      <c r="T559" s="8">
        <f t="shared" si="3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8">
        <f t="shared" si="32"/>
        <v>42424.25</v>
      </c>
      <c r="T560" s="8">
        <f t="shared" si="3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8">
        <f t="shared" si="32"/>
        <v>42584.208333333328</v>
      </c>
      <c r="T561" s="8">
        <f t="shared" si="3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8">
        <f t="shared" si="32"/>
        <v>40865.25</v>
      </c>
      <c r="T562" s="8">
        <f t="shared" si="3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8">
        <f t="shared" si="32"/>
        <v>40833.208333333336</v>
      </c>
      <c r="T563" s="8">
        <f t="shared" si="3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8">
        <f t="shared" si="32"/>
        <v>43536.208333333328</v>
      </c>
      <c r="T564" s="8">
        <f t="shared" si="3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8">
        <f t="shared" si="32"/>
        <v>43417.25</v>
      </c>
      <c r="T565" s="8">
        <f t="shared" si="3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8">
        <f t="shared" si="32"/>
        <v>42078.208333333328</v>
      </c>
      <c r="T566" s="8">
        <f t="shared" si="3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8">
        <f t="shared" si="32"/>
        <v>40862.25</v>
      </c>
      <c r="T567" s="8">
        <f t="shared" si="3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8">
        <f t="shared" si="32"/>
        <v>42424.25</v>
      </c>
      <c r="T568" s="8">
        <f t="shared" si="3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8">
        <f t="shared" si="32"/>
        <v>41830.208333333336</v>
      </c>
      <c r="T569" s="8">
        <f t="shared" si="3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8">
        <f t="shared" si="32"/>
        <v>40374.208333333336</v>
      </c>
      <c r="T570" s="8">
        <f t="shared" si="3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8">
        <f t="shared" si="32"/>
        <v>40554.25</v>
      </c>
      <c r="T571" s="8">
        <f t="shared" si="3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8">
        <f t="shared" si="32"/>
        <v>41993.25</v>
      </c>
      <c r="T572" s="8">
        <f t="shared" si="3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8">
        <f t="shared" si="32"/>
        <v>42174.208333333328</v>
      </c>
      <c r="T573" s="8">
        <f t="shared" si="3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8">
        <f t="shared" si="32"/>
        <v>42275.208333333328</v>
      </c>
      <c r="T574" s="8">
        <f t="shared" si="3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8">
        <f t="shared" si="32"/>
        <v>41761.208333333336</v>
      </c>
      <c r="T575" s="8">
        <f t="shared" si="3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8">
        <f t="shared" si="32"/>
        <v>43806.25</v>
      </c>
      <c r="T576" s="8">
        <f t="shared" si="3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8">
        <f t="shared" si="32"/>
        <v>41779.208333333336</v>
      </c>
      <c r="T577" s="8">
        <f t="shared" si="3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8">
        <f t="shared" si="32"/>
        <v>43040.208333333328</v>
      </c>
      <c r="T578" s="8">
        <f t="shared" si="3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8">
        <f t="shared" ref="S579:S642" si="36">(((L579/60)/60)/24)+DATE(1970,1,1)</f>
        <v>40613.25</v>
      </c>
      <c r="T579" s="8">
        <f t="shared" ref="T579:T642" si="37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(E580/D580)*100</f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8">
        <f t="shared" si="36"/>
        <v>40878.25</v>
      </c>
      <c r="T580" s="8">
        <f t="shared" si="3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8">
        <f t="shared" si="36"/>
        <v>40762.208333333336</v>
      </c>
      <c r="T581" s="8">
        <f t="shared" si="3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8">
        <f t="shared" si="36"/>
        <v>41696.25</v>
      </c>
      <c r="T582" s="8">
        <f t="shared" si="3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8">
        <f t="shared" si="36"/>
        <v>40662.208333333336</v>
      </c>
      <c r="T583" s="8">
        <f t="shared" si="3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8">
        <f t="shared" si="36"/>
        <v>42165.208333333328</v>
      </c>
      <c r="T584" s="8">
        <f t="shared" si="3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8">
        <f t="shared" si="36"/>
        <v>40959.25</v>
      </c>
      <c r="T585" s="8">
        <f t="shared" si="37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8">
        <f t="shared" si="36"/>
        <v>41024.208333333336</v>
      </c>
      <c r="T586" s="8">
        <f t="shared" si="3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8">
        <f t="shared" si="36"/>
        <v>40255.208333333336</v>
      </c>
      <c r="T587" s="8">
        <f t="shared" si="3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8">
        <f t="shared" si="36"/>
        <v>40499.25</v>
      </c>
      <c r="T588" s="8">
        <f t="shared" si="3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8">
        <f t="shared" si="36"/>
        <v>43484.25</v>
      </c>
      <c r="T589" s="8">
        <f t="shared" si="3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8">
        <f t="shared" si="36"/>
        <v>40262.208333333336</v>
      </c>
      <c r="T590" s="8">
        <f t="shared" si="3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8">
        <f t="shared" si="36"/>
        <v>42190.208333333328</v>
      </c>
      <c r="T591" s="8">
        <f t="shared" si="3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8">
        <f t="shared" si="36"/>
        <v>41994.25</v>
      </c>
      <c r="T592" s="8">
        <f t="shared" si="3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8">
        <f t="shared" si="36"/>
        <v>40373.208333333336</v>
      </c>
      <c r="T593" s="8">
        <f t="shared" si="3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8">
        <f t="shared" si="36"/>
        <v>41789.208333333336</v>
      </c>
      <c r="T594" s="8">
        <f t="shared" si="37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8">
        <f t="shared" si="36"/>
        <v>41724.208333333336</v>
      </c>
      <c r="T595" s="8">
        <f t="shared" si="3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8">
        <f t="shared" si="36"/>
        <v>42548.208333333328</v>
      </c>
      <c r="T596" s="8">
        <f t="shared" si="3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8">
        <f t="shared" si="36"/>
        <v>40253.208333333336</v>
      </c>
      <c r="T597" s="8">
        <f t="shared" si="3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8">
        <f t="shared" si="36"/>
        <v>42434.25</v>
      </c>
      <c r="T598" s="8">
        <f t="shared" si="3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8">
        <f t="shared" si="36"/>
        <v>43786.25</v>
      </c>
      <c r="T599" s="8">
        <f t="shared" si="3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8">
        <f t="shared" si="36"/>
        <v>40344.208333333336</v>
      </c>
      <c r="T600" s="8">
        <f t="shared" si="3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8">
        <f t="shared" si="36"/>
        <v>42047.25</v>
      </c>
      <c r="T601" s="8">
        <f t="shared" si="3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8">
        <f t="shared" si="36"/>
        <v>41485.208333333336</v>
      </c>
      <c r="T602" s="8">
        <f t="shared" si="3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8">
        <f t="shared" si="36"/>
        <v>41789.208333333336</v>
      </c>
      <c r="T603" s="8">
        <f t="shared" si="3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8">
        <f t="shared" si="36"/>
        <v>42160.208333333328</v>
      </c>
      <c r="T604" s="8">
        <f t="shared" si="3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8">
        <f t="shared" si="36"/>
        <v>43573.208333333328</v>
      </c>
      <c r="T605" s="8">
        <f t="shared" si="3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8">
        <f t="shared" si="36"/>
        <v>40565.25</v>
      </c>
      <c r="T606" s="8">
        <f t="shared" si="3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8">
        <f t="shared" si="36"/>
        <v>42280.208333333328</v>
      </c>
      <c r="T607" s="8">
        <f t="shared" si="3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8">
        <f t="shared" si="36"/>
        <v>42436.25</v>
      </c>
      <c r="T608" s="8">
        <f t="shared" si="3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8">
        <f t="shared" si="36"/>
        <v>41721.208333333336</v>
      </c>
      <c r="T609" s="8">
        <f t="shared" si="3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8">
        <f t="shared" si="36"/>
        <v>43530.25</v>
      </c>
      <c r="T610" s="8">
        <f t="shared" si="3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8">
        <f t="shared" si="36"/>
        <v>43481.25</v>
      </c>
      <c r="T611" s="8">
        <f t="shared" si="3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8">
        <f t="shared" si="36"/>
        <v>41259.25</v>
      </c>
      <c r="T612" s="8">
        <f t="shared" si="3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8">
        <f t="shared" si="36"/>
        <v>41480.208333333336</v>
      </c>
      <c r="T613" s="8">
        <f t="shared" si="3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8">
        <f t="shared" si="36"/>
        <v>40474.208333333336</v>
      </c>
      <c r="T614" s="8">
        <f t="shared" si="37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8">
        <f t="shared" si="36"/>
        <v>42973.208333333328</v>
      </c>
      <c r="T615" s="8">
        <f t="shared" si="3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8">
        <f t="shared" si="36"/>
        <v>42746.25</v>
      </c>
      <c r="T616" s="8">
        <f t="shared" si="3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8">
        <f t="shared" si="36"/>
        <v>42489.208333333328</v>
      </c>
      <c r="T617" s="8">
        <f t="shared" si="3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8">
        <f t="shared" si="36"/>
        <v>41537.208333333336</v>
      </c>
      <c r="T618" s="8">
        <f t="shared" si="3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8">
        <f t="shared" si="36"/>
        <v>41794.208333333336</v>
      </c>
      <c r="T619" s="8">
        <f t="shared" si="3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8">
        <f t="shared" si="36"/>
        <v>41396.208333333336</v>
      </c>
      <c r="T620" s="8">
        <f t="shared" si="3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8">
        <f t="shared" si="36"/>
        <v>40669.208333333336</v>
      </c>
      <c r="T621" s="8">
        <f t="shared" si="3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8">
        <f t="shared" si="36"/>
        <v>42559.208333333328</v>
      </c>
      <c r="T622" s="8">
        <f t="shared" si="3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8">
        <f t="shared" si="36"/>
        <v>42626.208333333328</v>
      </c>
      <c r="T623" s="8">
        <f t="shared" si="3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8">
        <f t="shared" si="36"/>
        <v>43205.208333333328</v>
      </c>
      <c r="T624" s="8">
        <f t="shared" si="3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8">
        <f t="shared" si="36"/>
        <v>42201.208333333328</v>
      </c>
      <c r="T625" s="8">
        <f t="shared" si="3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8">
        <f t="shared" si="36"/>
        <v>42029.25</v>
      </c>
      <c r="T626" s="8">
        <f t="shared" si="3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8">
        <f t="shared" si="36"/>
        <v>43857.25</v>
      </c>
      <c r="T627" s="8">
        <f t="shared" si="3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8">
        <f t="shared" si="36"/>
        <v>40449.208333333336</v>
      </c>
      <c r="T628" s="8">
        <f t="shared" si="3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8">
        <f t="shared" si="36"/>
        <v>40345.208333333336</v>
      </c>
      <c r="T629" s="8">
        <f t="shared" si="3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8">
        <f t="shared" si="36"/>
        <v>40455.208333333336</v>
      </c>
      <c r="T630" s="8">
        <f t="shared" si="3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8">
        <f t="shared" si="36"/>
        <v>42557.208333333328</v>
      </c>
      <c r="T631" s="8">
        <f t="shared" si="3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8">
        <f t="shared" si="36"/>
        <v>43586.208333333328</v>
      </c>
      <c r="T632" s="8">
        <f t="shared" si="3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8">
        <f t="shared" si="36"/>
        <v>43550.208333333328</v>
      </c>
      <c r="T633" s="8">
        <f t="shared" si="3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8">
        <f t="shared" si="36"/>
        <v>41945.208333333336</v>
      </c>
      <c r="T634" s="8">
        <f t="shared" si="37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8">
        <f t="shared" si="36"/>
        <v>42315.25</v>
      </c>
      <c r="T635" s="8">
        <f t="shared" si="3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8">
        <f t="shared" si="36"/>
        <v>42819.208333333328</v>
      </c>
      <c r="T636" s="8">
        <f t="shared" si="3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8">
        <f t="shared" si="36"/>
        <v>41314.25</v>
      </c>
      <c r="T637" s="8">
        <f t="shared" si="3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8">
        <f t="shared" si="36"/>
        <v>40926.25</v>
      </c>
      <c r="T638" s="8">
        <f t="shared" si="3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8">
        <f t="shared" si="36"/>
        <v>42688.25</v>
      </c>
      <c r="T639" s="8">
        <f t="shared" si="3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8">
        <f t="shared" si="36"/>
        <v>40386.208333333336</v>
      </c>
      <c r="T640" s="8">
        <f t="shared" si="3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8">
        <f t="shared" si="36"/>
        <v>43309.208333333328</v>
      </c>
      <c r="T641" s="8">
        <f t="shared" si="3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8">
        <f t="shared" si="36"/>
        <v>42387.25</v>
      </c>
      <c r="T642" s="8">
        <f t="shared" si="3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8">
        <f t="shared" ref="S643:S706" si="40">(((L643/60)/60)/24)+DATE(1970,1,1)</f>
        <v>42786.25</v>
      </c>
      <c r="T643" s="8">
        <f t="shared" ref="T643:T706" si="41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(E644/D644)*100</f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8">
        <f t="shared" si="40"/>
        <v>43451.25</v>
      </c>
      <c r="T644" s="8">
        <f t="shared" si="41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8">
        <f t="shared" si="40"/>
        <v>42795.25</v>
      </c>
      <c r="T645" s="8">
        <f t="shared" si="41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8">
        <f t="shared" si="40"/>
        <v>43452.25</v>
      </c>
      <c r="T646" s="8">
        <f t="shared" si="41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8">
        <f t="shared" si="40"/>
        <v>43369.208333333328</v>
      </c>
      <c r="T647" s="8">
        <f t="shared" si="41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8">
        <f t="shared" si="40"/>
        <v>41346.208333333336</v>
      </c>
      <c r="T648" s="8">
        <f t="shared" si="41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8">
        <f t="shared" si="40"/>
        <v>43199.208333333328</v>
      </c>
      <c r="T649" s="8">
        <f t="shared" si="41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8">
        <f t="shared" si="40"/>
        <v>42922.208333333328</v>
      </c>
      <c r="T650" s="8">
        <f t="shared" si="41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8">
        <f t="shared" si="40"/>
        <v>40471.208333333336</v>
      </c>
      <c r="T651" s="8">
        <f t="shared" si="41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8">
        <f t="shared" si="40"/>
        <v>41828.208333333336</v>
      </c>
      <c r="T652" s="8">
        <f t="shared" si="41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8">
        <f t="shared" si="40"/>
        <v>41692.25</v>
      </c>
      <c r="T653" s="8">
        <f t="shared" si="41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8">
        <f t="shared" si="40"/>
        <v>42587.208333333328</v>
      </c>
      <c r="T654" s="8">
        <f t="shared" si="41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8">
        <f t="shared" si="40"/>
        <v>42468.208333333328</v>
      </c>
      <c r="T655" s="8">
        <f t="shared" si="41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8">
        <f t="shared" si="40"/>
        <v>42240.208333333328</v>
      </c>
      <c r="T656" s="8">
        <f t="shared" si="41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8">
        <f t="shared" si="40"/>
        <v>42796.25</v>
      </c>
      <c r="T657" s="8">
        <f t="shared" si="41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8">
        <f t="shared" si="40"/>
        <v>43097.25</v>
      </c>
      <c r="T658" s="8">
        <f t="shared" si="41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8">
        <f t="shared" si="40"/>
        <v>43096.25</v>
      </c>
      <c r="T659" s="8">
        <f t="shared" si="41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8">
        <f t="shared" si="40"/>
        <v>42246.208333333328</v>
      </c>
      <c r="T660" s="8">
        <f t="shared" si="41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8">
        <f t="shared" si="40"/>
        <v>40570.25</v>
      </c>
      <c r="T661" s="8">
        <f t="shared" si="41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8">
        <f t="shared" si="40"/>
        <v>42237.208333333328</v>
      </c>
      <c r="T662" s="8">
        <f t="shared" si="41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8">
        <f t="shared" si="40"/>
        <v>40996.208333333336</v>
      </c>
      <c r="T663" s="8">
        <f t="shared" si="41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8">
        <f t="shared" si="40"/>
        <v>43443.25</v>
      </c>
      <c r="T664" s="8">
        <f t="shared" si="41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8">
        <f t="shared" si="40"/>
        <v>40458.208333333336</v>
      </c>
      <c r="T665" s="8">
        <f t="shared" si="41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8">
        <f t="shared" si="40"/>
        <v>40959.25</v>
      </c>
      <c r="T666" s="8">
        <f t="shared" si="41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8">
        <f t="shared" si="40"/>
        <v>40733.208333333336</v>
      </c>
      <c r="T667" s="8">
        <f t="shared" si="41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8">
        <f t="shared" si="40"/>
        <v>41516.208333333336</v>
      </c>
      <c r="T668" s="8">
        <f t="shared" si="41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8">
        <f t="shared" si="40"/>
        <v>41892.208333333336</v>
      </c>
      <c r="T669" s="8">
        <f t="shared" si="41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8">
        <f t="shared" si="40"/>
        <v>41122.208333333336</v>
      </c>
      <c r="T670" s="8">
        <f t="shared" si="41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8">
        <f t="shared" si="40"/>
        <v>42912.208333333328</v>
      </c>
      <c r="T671" s="8">
        <f t="shared" si="41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8">
        <f t="shared" si="40"/>
        <v>42425.25</v>
      </c>
      <c r="T672" s="8">
        <f t="shared" si="41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8">
        <f t="shared" si="40"/>
        <v>40390.208333333336</v>
      </c>
      <c r="T673" s="8">
        <f t="shared" si="41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8">
        <f t="shared" si="40"/>
        <v>43180.208333333328</v>
      </c>
      <c r="T674" s="8">
        <f t="shared" si="41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8">
        <f t="shared" si="40"/>
        <v>42475.208333333328</v>
      </c>
      <c r="T675" s="8">
        <f t="shared" si="41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8">
        <f t="shared" si="40"/>
        <v>40774.208333333336</v>
      </c>
      <c r="T676" s="8">
        <f t="shared" si="41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8">
        <f t="shared" si="40"/>
        <v>43719.208333333328</v>
      </c>
      <c r="T677" s="8">
        <f t="shared" si="41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8">
        <f t="shared" si="40"/>
        <v>41178.208333333336</v>
      </c>
      <c r="T678" s="8">
        <f t="shared" si="41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8">
        <f t="shared" si="40"/>
        <v>42561.208333333328</v>
      </c>
      <c r="T679" s="8">
        <f t="shared" si="41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8">
        <f t="shared" si="40"/>
        <v>43484.25</v>
      </c>
      <c r="T680" s="8">
        <f t="shared" si="41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8">
        <f t="shared" si="40"/>
        <v>43756.208333333328</v>
      </c>
      <c r="T681" s="8">
        <f t="shared" si="41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8">
        <f t="shared" si="40"/>
        <v>43813.25</v>
      </c>
      <c r="T682" s="8">
        <f t="shared" si="41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8">
        <f t="shared" si="40"/>
        <v>40898.25</v>
      </c>
      <c r="T683" s="8">
        <f t="shared" si="41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8">
        <f t="shared" si="40"/>
        <v>41619.25</v>
      </c>
      <c r="T684" s="8">
        <f t="shared" si="41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8">
        <f t="shared" si="40"/>
        <v>43359.208333333328</v>
      </c>
      <c r="T685" s="8">
        <f t="shared" si="41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8">
        <f t="shared" si="40"/>
        <v>40358.208333333336</v>
      </c>
      <c r="T686" s="8">
        <f t="shared" si="41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8">
        <f t="shared" si="40"/>
        <v>42239.208333333328</v>
      </c>
      <c r="T687" s="8">
        <f t="shared" si="41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8">
        <f t="shared" si="40"/>
        <v>43186.208333333328</v>
      </c>
      <c r="T688" s="8">
        <f t="shared" si="41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8">
        <f t="shared" si="40"/>
        <v>42806.25</v>
      </c>
      <c r="T689" s="8">
        <f t="shared" si="41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8">
        <f t="shared" si="40"/>
        <v>43475.25</v>
      </c>
      <c r="T690" s="8">
        <f t="shared" si="41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8">
        <f t="shared" si="40"/>
        <v>41576.208333333336</v>
      </c>
      <c r="T691" s="8">
        <f t="shared" si="41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8">
        <f t="shared" si="40"/>
        <v>40874.25</v>
      </c>
      <c r="T692" s="8">
        <f t="shared" si="41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8">
        <f t="shared" si="40"/>
        <v>41185.208333333336</v>
      </c>
      <c r="T693" s="8">
        <f t="shared" si="41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8">
        <f t="shared" si="40"/>
        <v>43655.208333333328</v>
      </c>
      <c r="T694" s="8">
        <f t="shared" si="41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8">
        <f t="shared" si="40"/>
        <v>43025.208333333328</v>
      </c>
      <c r="T695" s="8">
        <f t="shared" si="41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8">
        <f t="shared" si="40"/>
        <v>43066.25</v>
      </c>
      <c r="T696" s="8">
        <f t="shared" si="41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8">
        <f t="shared" si="40"/>
        <v>42322.25</v>
      </c>
      <c r="T697" s="8">
        <f t="shared" si="41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8">
        <f t="shared" si="40"/>
        <v>42114.208333333328</v>
      </c>
      <c r="T698" s="8">
        <f t="shared" si="41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8">
        <f t="shared" si="40"/>
        <v>43190.208333333328</v>
      </c>
      <c r="T699" s="8">
        <f t="shared" si="41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8">
        <f t="shared" si="40"/>
        <v>40871.25</v>
      </c>
      <c r="T700" s="8">
        <f t="shared" si="41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8">
        <f t="shared" si="40"/>
        <v>43641.208333333328</v>
      </c>
      <c r="T701" s="8">
        <f t="shared" si="41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8">
        <f t="shared" si="40"/>
        <v>40203.25</v>
      </c>
      <c r="T702" s="8">
        <f t="shared" si="41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8">
        <f t="shared" si="40"/>
        <v>40629.208333333336</v>
      </c>
      <c r="T703" s="8">
        <f t="shared" si="41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8">
        <f t="shared" si="40"/>
        <v>41477.208333333336</v>
      </c>
      <c r="T704" s="8">
        <f t="shared" si="41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8">
        <f t="shared" si="40"/>
        <v>41020.208333333336</v>
      </c>
      <c r="T705" s="8">
        <f t="shared" si="41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8">
        <f t="shared" si="40"/>
        <v>42555.208333333328</v>
      </c>
      <c r="T706" s="8">
        <f t="shared" si="41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8">
        <f t="shared" ref="S707:S770" si="44">(((L707/60)/60)/24)+DATE(1970,1,1)</f>
        <v>41619.25</v>
      </c>
      <c r="T707" s="8">
        <f t="shared" ref="T707:T770" si="45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(E708/D708)*100</f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8">
        <f t="shared" si="44"/>
        <v>43471.25</v>
      </c>
      <c r="T708" s="8">
        <f t="shared" si="45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8">
        <f t="shared" si="44"/>
        <v>43442.25</v>
      </c>
      <c r="T709" s="8">
        <f t="shared" si="45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8">
        <f t="shared" si="44"/>
        <v>42877.208333333328</v>
      </c>
      <c r="T710" s="8">
        <f t="shared" si="45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8">
        <f t="shared" si="44"/>
        <v>41018.208333333336</v>
      </c>
      <c r="T711" s="8">
        <f t="shared" si="45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8">
        <f t="shared" si="44"/>
        <v>43295.208333333328</v>
      </c>
      <c r="T712" s="8">
        <f t="shared" si="45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8">
        <f t="shared" si="44"/>
        <v>42393.25</v>
      </c>
      <c r="T713" s="8">
        <f t="shared" si="45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8">
        <f t="shared" si="44"/>
        <v>42559.208333333328</v>
      </c>
      <c r="T714" s="8">
        <f t="shared" si="45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8">
        <f t="shared" si="44"/>
        <v>42604.208333333328</v>
      </c>
      <c r="T715" s="8">
        <f t="shared" si="45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8">
        <f t="shared" si="44"/>
        <v>41870.208333333336</v>
      </c>
      <c r="T716" s="8">
        <f t="shared" si="45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8">
        <f t="shared" si="44"/>
        <v>40397.208333333336</v>
      </c>
      <c r="T717" s="8">
        <f t="shared" si="45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8">
        <f t="shared" si="44"/>
        <v>41465.208333333336</v>
      </c>
      <c r="T718" s="8">
        <f t="shared" si="45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8">
        <f t="shared" si="44"/>
        <v>40777.208333333336</v>
      </c>
      <c r="T719" s="8">
        <f t="shared" si="45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8">
        <f t="shared" si="44"/>
        <v>41442.208333333336</v>
      </c>
      <c r="T720" s="8">
        <f t="shared" si="45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8">
        <f t="shared" si="44"/>
        <v>41058.208333333336</v>
      </c>
      <c r="T721" s="8">
        <f t="shared" si="45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8">
        <f t="shared" si="44"/>
        <v>43152.25</v>
      </c>
      <c r="T722" s="8">
        <f t="shared" si="45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8">
        <f t="shared" si="44"/>
        <v>43194.208333333328</v>
      </c>
      <c r="T723" s="8">
        <f t="shared" si="45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8">
        <f t="shared" si="44"/>
        <v>43045.25</v>
      </c>
      <c r="T724" s="8">
        <f t="shared" si="45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8">
        <f t="shared" si="44"/>
        <v>42431.25</v>
      </c>
      <c r="T725" s="8">
        <f t="shared" si="45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8">
        <f t="shared" si="44"/>
        <v>41934.208333333336</v>
      </c>
      <c r="T726" s="8">
        <f t="shared" si="45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8">
        <f t="shared" si="44"/>
        <v>41958.25</v>
      </c>
      <c r="T727" s="8">
        <f t="shared" si="45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8">
        <f t="shared" si="44"/>
        <v>40476.208333333336</v>
      </c>
      <c r="T728" s="8">
        <f t="shared" si="45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8">
        <f t="shared" si="44"/>
        <v>43485.25</v>
      </c>
      <c r="T729" s="8">
        <f t="shared" si="45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8">
        <f t="shared" si="44"/>
        <v>42515.208333333328</v>
      </c>
      <c r="T730" s="8">
        <f t="shared" si="45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8">
        <f t="shared" si="44"/>
        <v>41309.25</v>
      </c>
      <c r="T731" s="8">
        <f t="shared" si="45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8">
        <f t="shared" si="44"/>
        <v>42147.208333333328</v>
      </c>
      <c r="T732" s="8">
        <f t="shared" si="45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8">
        <f t="shared" si="44"/>
        <v>42939.208333333328</v>
      </c>
      <c r="T733" s="8">
        <f t="shared" si="45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8">
        <f t="shared" si="44"/>
        <v>42816.208333333328</v>
      </c>
      <c r="T734" s="8">
        <f t="shared" si="45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8">
        <f t="shared" si="44"/>
        <v>41844.208333333336</v>
      </c>
      <c r="T735" s="8">
        <f t="shared" si="45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8">
        <f t="shared" si="44"/>
        <v>42763.25</v>
      </c>
      <c r="T736" s="8">
        <f t="shared" si="45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8">
        <f t="shared" si="44"/>
        <v>42459.208333333328</v>
      </c>
      <c r="T737" s="8">
        <f t="shared" si="45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8">
        <f t="shared" si="44"/>
        <v>42055.25</v>
      </c>
      <c r="T738" s="8">
        <f t="shared" si="45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8">
        <f t="shared" si="44"/>
        <v>42685.25</v>
      </c>
      <c r="T739" s="8">
        <f t="shared" si="45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8">
        <f t="shared" si="44"/>
        <v>41959.25</v>
      </c>
      <c r="T740" s="8">
        <f t="shared" si="45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8">
        <f t="shared" si="44"/>
        <v>41089.208333333336</v>
      </c>
      <c r="T741" s="8">
        <f t="shared" si="45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8">
        <f t="shared" si="44"/>
        <v>42769.25</v>
      </c>
      <c r="T742" s="8">
        <f t="shared" si="45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8">
        <f t="shared" si="44"/>
        <v>40321.208333333336</v>
      </c>
      <c r="T743" s="8">
        <f t="shared" si="45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8">
        <f t="shared" si="44"/>
        <v>40197.25</v>
      </c>
      <c r="T744" s="8">
        <f t="shared" si="45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8">
        <f t="shared" si="44"/>
        <v>42298.208333333328</v>
      </c>
      <c r="T745" s="8">
        <f t="shared" si="45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8">
        <f t="shared" si="44"/>
        <v>43322.208333333328</v>
      </c>
      <c r="T746" s="8">
        <f t="shared" si="45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8">
        <f t="shared" si="44"/>
        <v>40328.208333333336</v>
      </c>
      <c r="T747" s="8">
        <f t="shared" si="45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8">
        <f t="shared" si="44"/>
        <v>40825.208333333336</v>
      </c>
      <c r="T748" s="8">
        <f t="shared" si="45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8">
        <f t="shared" si="44"/>
        <v>40423.208333333336</v>
      </c>
      <c r="T749" s="8">
        <f t="shared" si="45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8">
        <f t="shared" si="44"/>
        <v>40238.25</v>
      </c>
      <c r="T750" s="8">
        <f t="shared" si="45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8">
        <f t="shared" si="44"/>
        <v>41920.208333333336</v>
      </c>
      <c r="T751" s="8">
        <f t="shared" si="45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8">
        <f t="shared" si="44"/>
        <v>40360.208333333336</v>
      </c>
      <c r="T752" s="8">
        <f t="shared" si="45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8">
        <f t="shared" si="44"/>
        <v>42446.208333333328</v>
      </c>
      <c r="T753" s="8">
        <f t="shared" si="45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8">
        <f t="shared" si="44"/>
        <v>40395.208333333336</v>
      </c>
      <c r="T754" s="8">
        <f t="shared" si="45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8">
        <f t="shared" si="44"/>
        <v>40321.208333333336</v>
      </c>
      <c r="T755" s="8">
        <f t="shared" si="45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8">
        <f t="shared" si="44"/>
        <v>41210.208333333336</v>
      </c>
      <c r="T756" s="8">
        <f t="shared" si="45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8">
        <f t="shared" si="44"/>
        <v>43096.25</v>
      </c>
      <c r="T757" s="8">
        <f t="shared" si="45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8">
        <f t="shared" si="44"/>
        <v>42024.25</v>
      </c>
      <c r="T758" s="8">
        <f t="shared" si="45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8">
        <f t="shared" si="44"/>
        <v>40675.208333333336</v>
      </c>
      <c r="T759" s="8">
        <f t="shared" si="45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8">
        <f t="shared" si="44"/>
        <v>41936.208333333336</v>
      </c>
      <c r="T760" s="8">
        <f t="shared" si="45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8">
        <f t="shared" si="44"/>
        <v>43136.25</v>
      </c>
      <c r="T761" s="8">
        <f t="shared" si="45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8">
        <f t="shared" si="44"/>
        <v>43678.208333333328</v>
      </c>
      <c r="T762" s="8">
        <f t="shared" si="45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8">
        <f t="shared" si="44"/>
        <v>42938.208333333328</v>
      </c>
      <c r="T763" s="8">
        <f t="shared" si="45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8">
        <f t="shared" si="44"/>
        <v>41241.25</v>
      </c>
      <c r="T764" s="8">
        <f t="shared" si="45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8">
        <f t="shared" si="44"/>
        <v>41037.208333333336</v>
      </c>
      <c r="T765" s="8">
        <f t="shared" si="45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8">
        <f t="shared" si="44"/>
        <v>40676.208333333336</v>
      </c>
      <c r="T766" s="8">
        <f t="shared" si="45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8">
        <f t="shared" si="44"/>
        <v>42840.208333333328</v>
      </c>
      <c r="T767" s="8">
        <f t="shared" si="45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8">
        <f t="shared" si="44"/>
        <v>43362.208333333328</v>
      </c>
      <c r="T768" s="8">
        <f t="shared" si="45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8">
        <f t="shared" si="44"/>
        <v>42283.208333333328</v>
      </c>
      <c r="T769" s="8">
        <f t="shared" si="45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8">
        <f t="shared" si="44"/>
        <v>41619.25</v>
      </c>
      <c r="T770" s="8">
        <f t="shared" si="45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8">
        <f t="shared" ref="S771:S834" si="48">(((L771/60)/60)/24)+DATE(1970,1,1)</f>
        <v>41501.208333333336</v>
      </c>
      <c r="T771" s="8">
        <f t="shared" ref="T771:T834" si="49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(E772/D772)*100</f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8">
        <f t="shared" si="48"/>
        <v>41743.208333333336</v>
      </c>
      <c r="T772" s="8">
        <f t="shared" si="49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8">
        <f t="shared" si="48"/>
        <v>43491.25</v>
      </c>
      <c r="T773" s="8">
        <f t="shared" si="49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8">
        <f t="shared" si="48"/>
        <v>43505.25</v>
      </c>
      <c r="T774" s="8">
        <f t="shared" si="49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8">
        <f t="shared" si="48"/>
        <v>42838.208333333328</v>
      </c>
      <c r="T775" s="8">
        <f t="shared" si="49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8">
        <f t="shared" si="48"/>
        <v>42513.208333333328</v>
      </c>
      <c r="T776" s="8">
        <f t="shared" si="49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8">
        <f t="shared" si="48"/>
        <v>41949.25</v>
      </c>
      <c r="T777" s="8">
        <f t="shared" si="49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8">
        <f t="shared" si="48"/>
        <v>43650.208333333328</v>
      </c>
      <c r="T778" s="8">
        <f t="shared" si="49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8">
        <f t="shared" si="48"/>
        <v>40809.208333333336</v>
      </c>
      <c r="T779" s="8">
        <f t="shared" si="49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8">
        <f t="shared" si="48"/>
        <v>40768.208333333336</v>
      </c>
      <c r="T780" s="8">
        <f t="shared" si="49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8">
        <f t="shared" si="48"/>
        <v>42230.208333333328</v>
      </c>
      <c r="T781" s="8">
        <f t="shared" si="49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8">
        <f t="shared" si="48"/>
        <v>42573.208333333328</v>
      </c>
      <c r="T782" s="8">
        <f t="shared" si="49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8">
        <f t="shared" si="48"/>
        <v>40482.208333333336</v>
      </c>
      <c r="T783" s="8">
        <f t="shared" si="49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8">
        <f t="shared" si="48"/>
        <v>40603.25</v>
      </c>
      <c r="T784" s="8">
        <f t="shared" si="49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8">
        <f t="shared" si="48"/>
        <v>41625.25</v>
      </c>
      <c r="T785" s="8">
        <f t="shared" si="49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8">
        <f t="shared" si="48"/>
        <v>42435.25</v>
      </c>
      <c r="T786" s="8">
        <f t="shared" si="49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8">
        <f t="shared" si="48"/>
        <v>43582.208333333328</v>
      </c>
      <c r="T787" s="8">
        <f t="shared" si="49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8">
        <f t="shared" si="48"/>
        <v>43186.208333333328</v>
      </c>
      <c r="T788" s="8">
        <f t="shared" si="49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8">
        <f t="shared" si="48"/>
        <v>40684.208333333336</v>
      </c>
      <c r="T789" s="8">
        <f t="shared" si="49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8">
        <f t="shared" si="48"/>
        <v>41202.208333333336</v>
      </c>
      <c r="T790" s="8">
        <f t="shared" si="49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8">
        <f t="shared" si="48"/>
        <v>41786.208333333336</v>
      </c>
      <c r="T791" s="8">
        <f t="shared" si="49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8">
        <f t="shared" si="48"/>
        <v>40223.25</v>
      </c>
      <c r="T792" s="8">
        <f t="shared" si="49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8">
        <f t="shared" si="48"/>
        <v>42715.25</v>
      </c>
      <c r="T793" s="8">
        <f t="shared" si="49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8">
        <f t="shared" si="48"/>
        <v>41451.208333333336</v>
      </c>
      <c r="T794" s="8">
        <f t="shared" si="49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8">
        <f t="shared" si="48"/>
        <v>41450.208333333336</v>
      </c>
      <c r="T795" s="8">
        <f t="shared" si="49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8">
        <f t="shared" si="48"/>
        <v>43091.25</v>
      </c>
      <c r="T796" s="8">
        <f t="shared" si="49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8">
        <f t="shared" si="48"/>
        <v>42675.208333333328</v>
      </c>
      <c r="T797" s="8">
        <f t="shared" si="49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8">
        <f t="shared" si="48"/>
        <v>41859.208333333336</v>
      </c>
      <c r="T798" s="8">
        <f t="shared" si="49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8">
        <f t="shared" si="48"/>
        <v>43464.25</v>
      </c>
      <c r="T799" s="8">
        <f t="shared" si="49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8">
        <f t="shared" si="48"/>
        <v>41060.208333333336</v>
      </c>
      <c r="T800" s="8">
        <f t="shared" si="49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8">
        <f t="shared" si="48"/>
        <v>42399.25</v>
      </c>
      <c r="T801" s="8">
        <f t="shared" si="49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8">
        <f t="shared" si="48"/>
        <v>42167.208333333328</v>
      </c>
      <c r="T802" s="8">
        <f t="shared" si="49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8">
        <f t="shared" si="48"/>
        <v>43830.25</v>
      </c>
      <c r="T803" s="8">
        <f t="shared" si="49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8">
        <f t="shared" si="48"/>
        <v>43650.208333333328</v>
      </c>
      <c r="T804" s="8">
        <f t="shared" si="49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8">
        <f t="shared" si="48"/>
        <v>43492.25</v>
      </c>
      <c r="T805" s="8">
        <f t="shared" si="49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8">
        <f t="shared" si="48"/>
        <v>43102.25</v>
      </c>
      <c r="T806" s="8">
        <f t="shared" si="49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8">
        <f t="shared" si="48"/>
        <v>41958.25</v>
      </c>
      <c r="T807" s="8">
        <f t="shared" si="49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8">
        <f t="shared" si="48"/>
        <v>40973.25</v>
      </c>
      <c r="T808" s="8">
        <f t="shared" si="49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8">
        <f t="shared" si="48"/>
        <v>43753.208333333328</v>
      </c>
      <c r="T809" s="8">
        <f t="shared" si="49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8">
        <f t="shared" si="48"/>
        <v>42507.208333333328</v>
      </c>
      <c r="T810" s="8">
        <f t="shared" si="49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8">
        <f t="shared" si="48"/>
        <v>41135.208333333336</v>
      </c>
      <c r="T811" s="8">
        <f t="shared" si="49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8">
        <f t="shared" si="48"/>
        <v>43067.25</v>
      </c>
      <c r="T812" s="8">
        <f t="shared" si="49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8">
        <f t="shared" si="48"/>
        <v>42378.25</v>
      </c>
      <c r="T813" s="8">
        <f t="shared" si="49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8">
        <f t="shared" si="48"/>
        <v>43206.208333333328</v>
      </c>
      <c r="T814" s="8">
        <f t="shared" si="49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8">
        <f t="shared" si="48"/>
        <v>41148.208333333336</v>
      </c>
      <c r="T815" s="8">
        <f t="shared" si="49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8">
        <f t="shared" si="48"/>
        <v>42517.208333333328</v>
      </c>
      <c r="T816" s="8">
        <f t="shared" si="49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8">
        <f t="shared" si="48"/>
        <v>43068.25</v>
      </c>
      <c r="T817" s="8">
        <f t="shared" si="49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8">
        <f t="shared" si="48"/>
        <v>41680.25</v>
      </c>
      <c r="T818" s="8">
        <f t="shared" si="49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8">
        <f t="shared" si="48"/>
        <v>43589.208333333328</v>
      </c>
      <c r="T819" s="8">
        <f t="shared" si="49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8">
        <f t="shared" si="48"/>
        <v>43486.25</v>
      </c>
      <c r="T820" s="8">
        <f t="shared" si="49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8">
        <f t="shared" si="48"/>
        <v>41237.25</v>
      </c>
      <c r="T821" s="8">
        <f t="shared" si="49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8">
        <f t="shared" si="48"/>
        <v>43310.208333333328</v>
      </c>
      <c r="T822" s="8">
        <f t="shared" si="49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8">
        <f t="shared" si="48"/>
        <v>42794.25</v>
      </c>
      <c r="T823" s="8">
        <f t="shared" si="49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8">
        <f t="shared" si="48"/>
        <v>41698.25</v>
      </c>
      <c r="T824" s="8">
        <f t="shared" si="49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8">
        <f t="shared" si="48"/>
        <v>41892.208333333336</v>
      </c>
      <c r="T825" s="8">
        <f t="shared" si="49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8">
        <f t="shared" si="48"/>
        <v>40348.208333333336</v>
      </c>
      <c r="T826" s="8">
        <f t="shared" si="49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8">
        <f t="shared" si="48"/>
        <v>42941.208333333328</v>
      </c>
      <c r="T827" s="8">
        <f t="shared" si="49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8">
        <f t="shared" si="48"/>
        <v>40525.25</v>
      </c>
      <c r="T828" s="8">
        <f t="shared" si="49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8">
        <f t="shared" si="48"/>
        <v>40666.208333333336</v>
      </c>
      <c r="T829" s="8">
        <f t="shared" si="49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8">
        <f t="shared" si="48"/>
        <v>43340.208333333328</v>
      </c>
      <c r="T830" s="8">
        <f t="shared" si="49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8">
        <f t="shared" si="48"/>
        <v>42164.208333333328</v>
      </c>
      <c r="T831" s="8">
        <f t="shared" si="49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8">
        <f t="shared" si="48"/>
        <v>43103.25</v>
      </c>
      <c r="T832" s="8">
        <f t="shared" si="49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8">
        <f t="shared" si="48"/>
        <v>40994.208333333336</v>
      </c>
      <c r="T833" s="8">
        <f t="shared" si="49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8">
        <f t="shared" si="48"/>
        <v>42299.208333333328</v>
      </c>
      <c r="T834" s="8">
        <f t="shared" si="49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8">
        <f t="shared" ref="S835:S898" si="52">(((L835/60)/60)/24)+DATE(1970,1,1)</f>
        <v>40588.25</v>
      </c>
      <c r="T835" s="8">
        <f t="shared" ref="T835:T898" si="53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(E836/D836)*100</f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8">
        <f t="shared" si="52"/>
        <v>41448.208333333336</v>
      </c>
      <c r="T836" s="8">
        <f t="shared" si="5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8">
        <f t="shared" si="52"/>
        <v>42063.25</v>
      </c>
      <c r="T837" s="8">
        <f t="shared" si="5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8">
        <f t="shared" si="52"/>
        <v>40214.25</v>
      </c>
      <c r="T838" s="8">
        <f t="shared" si="5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8">
        <f t="shared" si="52"/>
        <v>40629.208333333336</v>
      </c>
      <c r="T839" s="8">
        <f t="shared" si="5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8">
        <f t="shared" si="52"/>
        <v>43370.208333333328</v>
      </c>
      <c r="T840" s="8">
        <f t="shared" si="5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8">
        <f t="shared" si="52"/>
        <v>41715.208333333336</v>
      </c>
      <c r="T841" s="8">
        <f t="shared" si="5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8">
        <f t="shared" si="52"/>
        <v>41836.208333333336</v>
      </c>
      <c r="T842" s="8">
        <f t="shared" si="5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8">
        <f t="shared" si="52"/>
        <v>42419.25</v>
      </c>
      <c r="T843" s="8">
        <f t="shared" si="5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8">
        <f t="shared" si="52"/>
        <v>43266.208333333328</v>
      </c>
      <c r="T844" s="8">
        <f t="shared" si="5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8">
        <f t="shared" si="52"/>
        <v>43338.208333333328</v>
      </c>
      <c r="T845" s="8">
        <f t="shared" si="5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8">
        <f t="shared" si="52"/>
        <v>40930.25</v>
      </c>
      <c r="T846" s="8">
        <f t="shared" si="5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8">
        <f t="shared" si="52"/>
        <v>43235.208333333328</v>
      </c>
      <c r="T847" s="8">
        <f t="shared" si="5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8">
        <f t="shared" si="52"/>
        <v>43302.208333333328</v>
      </c>
      <c r="T848" s="8">
        <f t="shared" si="5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8">
        <f t="shared" si="52"/>
        <v>43107.25</v>
      </c>
      <c r="T849" s="8">
        <f t="shared" si="5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8">
        <f t="shared" si="52"/>
        <v>40341.208333333336</v>
      </c>
      <c r="T850" s="8">
        <f t="shared" si="5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8">
        <f t="shared" si="52"/>
        <v>40948.25</v>
      </c>
      <c r="T851" s="8">
        <f t="shared" si="5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8">
        <f t="shared" si="52"/>
        <v>40866.25</v>
      </c>
      <c r="T852" s="8">
        <f t="shared" si="5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8">
        <f t="shared" si="52"/>
        <v>41031.208333333336</v>
      </c>
      <c r="T853" s="8">
        <f t="shared" si="5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8">
        <f t="shared" si="52"/>
        <v>40740.208333333336</v>
      </c>
      <c r="T854" s="8">
        <f t="shared" si="5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8">
        <f t="shared" si="52"/>
        <v>40714.208333333336</v>
      </c>
      <c r="T855" s="8">
        <f t="shared" si="5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8">
        <f t="shared" si="52"/>
        <v>43787.25</v>
      </c>
      <c r="T856" s="8">
        <f t="shared" si="5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8">
        <f t="shared" si="52"/>
        <v>40712.208333333336</v>
      </c>
      <c r="T857" s="8">
        <f t="shared" si="5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8">
        <f t="shared" si="52"/>
        <v>41023.208333333336</v>
      </c>
      <c r="T858" s="8">
        <f t="shared" si="5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8">
        <f t="shared" si="52"/>
        <v>40944.25</v>
      </c>
      <c r="T859" s="8">
        <f t="shared" si="5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8">
        <f t="shared" si="52"/>
        <v>43211.208333333328</v>
      </c>
      <c r="T860" s="8">
        <f t="shared" si="5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8">
        <f t="shared" si="52"/>
        <v>41334.25</v>
      </c>
      <c r="T861" s="8">
        <f t="shared" si="5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8">
        <f t="shared" si="52"/>
        <v>43515.25</v>
      </c>
      <c r="T862" s="8">
        <f t="shared" si="5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8">
        <f t="shared" si="52"/>
        <v>40258.208333333336</v>
      </c>
      <c r="T863" s="8">
        <f t="shared" si="5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8">
        <f t="shared" si="52"/>
        <v>40756.208333333336</v>
      </c>
      <c r="T864" s="8">
        <f t="shared" si="5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8">
        <f t="shared" si="52"/>
        <v>42172.208333333328</v>
      </c>
      <c r="T865" s="8">
        <f t="shared" si="5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8">
        <f t="shared" si="52"/>
        <v>42601.208333333328</v>
      </c>
      <c r="T866" s="8">
        <f t="shared" si="5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8">
        <f t="shared" si="52"/>
        <v>41897.208333333336</v>
      </c>
      <c r="T867" s="8">
        <f t="shared" si="5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8">
        <f t="shared" si="52"/>
        <v>40671.208333333336</v>
      </c>
      <c r="T868" s="8">
        <f t="shared" si="5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8">
        <f t="shared" si="52"/>
        <v>43382.208333333328</v>
      </c>
      <c r="T869" s="8">
        <f t="shared" si="5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8">
        <f t="shared" si="52"/>
        <v>41559.208333333336</v>
      </c>
      <c r="T870" s="8">
        <f t="shared" si="5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8">
        <f t="shared" si="52"/>
        <v>40350.208333333336</v>
      </c>
      <c r="T871" s="8">
        <f t="shared" si="5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8">
        <f t="shared" si="52"/>
        <v>42240.208333333328</v>
      </c>
      <c r="T872" s="8">
        <f t="shared" si="5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8">
        <f t="shared" si="52"/>
        <v>43040.208333333328</v>
      </c>
      <c r="T873" s="8">
        <f t="shared" si="5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8">
        <f t="shared" si="52"/>
        <v>43346.208333333328</v>
      </c>
      <c r="T874" s="8">
        <f t="shared" si="5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8">
        <f t="shared" si="52"/>
        <v>41647.25</v>
      </c>
      <c r="T875" s="8">
        <f t="shared" si="5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8">
        <f t="shared" si="52"/>
        <v>40291.208333333336</v>
      </c>
      <c r="T876" s="8">
        <f t="shared" si="5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8">
        <f t="shared" si="52"/>
        <v>40556.25</v>
      </c>
      <c r="T877" s="8">
        <f t="shared" si="5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8">
        <f t="shared" si="52"/>
        <v>43624.208333333328</v>
      </c>
      <c r="T878" s="8">
        <f t="shared" si="5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8">
        <f t="shared" si="52"/>
        <v>42577.208333333328</v>
      </c>
      <c r="T879" s="8">
        <f t="shared" si="5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8">
        <f t="shared" si="52"/>
        <v>43845.25</v>
      </c>
      <c r="T880" s="8">
        <f t="shared" si="5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8">
        <f t="shared" si="52"/>
        <v>42788.25</v>
      </c>
      <c r="T881" s="8">
        <f t="shared" si="5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8">
        <f t="shared" si="52"/>
        <v>43667.208333333328</v>
      </c>
      <c r="T882" s="8">
        <f t="shared" si="5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8">
        <f t="shared" si="52"/>
        <v>42194.208333333328</v>
      </c>
      <c r="T883" s="8">
        <f t="shared" si="5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8">
        <f t="shared" si="52"/>
        <v>42025.25</v>
      </c>
      <c r="T884" s="8">
        <f t="shared" si="5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8">
        <f t="shared" si="52"/>
        <v>40323.208333333336</v>
      </c>
      <c r="T885" s="8">
        <f t="shared" si="5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8">
        <f t="shared" si="52"/>
        <v>41763.208333333336</v>
      </c>
      <c r="T886" s="8">
        <f t="shared" si="5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8">
        <f t="shared" si="52"/>
        <v>40335.208333333336</v>
      </c>
      <c r="T887" s="8">
        <f t="shared" si="5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8">
        <f t="shared" si="52"/>
        <v>40416.208333333336</v>
      </c>
      <c r="T888" s="8">
        <f t="shared" si="5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8">
        <f t="shared" si="52"/>
        <v>42202.208333333328</v>
      </c>
      <c r="T889" s="8">
        <f t="shared" si="5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8">
        <f t="shared" si="52"/>
        <v>42836.208333333328</v>
      </c>
      <c r="T890" s="8">
        <f t="shared" si="5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8">
        <f t="shared" si="52"/>
        <v>41710.208333333336</v>
      </c>
      <c r="T891" s="8">
        <f t="shared" si="5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8">
        <f t="shared" si="52"/>
        <v>43640.208333333328</v>
      </c>
      <c r="T892" s="8">
        <f t="shared" si="5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8">
        <f t="shared" si="52"/>
        <v>40880.25</v>
      </c>
      <c r="T893" s="8">
        <f t="shared" si="5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8">
        <f t="shared" si="52"/>
        <v>40319.208333333336</v>
      </c>
      <c r="T894" s="8">
        <f t="shared" si="5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8">
        <f t="shared" si="52"/>
        <v>42170.208333333328</v>
      </c>
      <c r="T895" s="8">
        <f t="shared" si="5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8">
        <f t="shared" si="52"/>
        <v>41466.208333333336</v>
      </c>
      <c r="T896" s="8">
        <f t="shared" si="5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8">
        <f t="shared" si="52"/>
        <v>43134.25</v>
      </c>
      <c r="T897" s="8">
        <f t="shared" si="5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8">
        <f t="shared" si="52"/>
        <v>40738.208333333336</v>
      </c>
      <c r="T898" s="8">
        <f t="shared" si="5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8">
        <f t="shared" ref="S899:S962" si="56">(((L899/60)/60)/24)+DATE(1970,1,1)</f>
        <v>43583.208333333328</v>
      </c>
      <c r="T899" s="8">
        <f t="shared" ref="T899:T962" si="57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(E900/D900)*100</f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8">
        <f t="shared" si="56"/>
        <v>43815.25</v>
      </c>
      <c r="T900" s="8">
        <f t="shared" si="5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8">
        <f t="shared" si="56"/>
        <v>41554.208333333336</v>
      </c>
      <c r="T901" s="8">
        <f t="shared" si="5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8">
        <f t="shared" si="56"/>
        <v>41901.208333333336</v>
      </c>
      <c r="T902" s="8">
        <f t="shared" si="5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8">
        <f t="shared" si="56"/>
        <v>43298.208333333328</v>
      </c>
      <c r="T903" s="8">
        <f t="shared" si="5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8">
        <f t="shared" si="56"/>
        <v>42399.25</v>
      </c>
      <c r="T904" s="8">
        <f t="shared" si="5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8">
        <f t="shared" si="56"/>
        <v>41034.208333333336</v>
      </c>
      <c r="T905" s="8">
        <f t="shared" si="5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8">
        <f t="shared" si="56"/>
        <v>41186.208333333336</v>
      </c>
      <c r="T906" s="8">
        <f t="shared" si="5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8">
        <f t="shared" si="56"/>
        <v>41536.208333333336</v>
      </c>
      <c r="T907" s="8">
        <f t="shared" si="5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8">
        <f t="shared" si="56"/>
        <v>42868.208333333328</v>
      </c>
      <c r="T908" s="8">
        <f t="shared" si="5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8">
        <f t="shared" si="56"/>
        <v>40660.208333333336</v>
      </c>
      <c r="T909" s="8">
        <f t="shared" si="5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8">
        <f t="shared" si="56"/>
        <v>41031.208333333336</v>
      </c>
      <c r="T910" s="8">
        <f t="shared" si="5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8">
        <f t="shared" si="56"/>
        <v>43255.208333333328</v>
      </c>
      <c r="T911" s="8">
        <f t="shared" si="5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8">
        <f t="shared" si="56"/>
        <v>42026.25</v>
      </c>
      <c r="T912" s="8">
        <f t="shared" si="5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8">
        <f t="shared" si="56"/>
        <v>43717.208333333328</v>
      </c>
      <c r="T913" s="8">
        <f t="shared" si="5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8">
        <f t="shared" si="56"/>
        <v>41157.208333333336</v>
      </c>
      <c r="T914" s="8">
        <f t="shared" si="5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8">
        <f t="shared" si="56"/>
        <v>43597.208333333328</v>
      </c>
      <c r="T915" s="8">
        <f t="shared" si="5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8">
        <f t="shared" si="56"/>
        <v>41490.208333333336</v>
      </c>
      <c r="T916" s="8">
        <f t="shared" si="57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8">
        <f t="shared" si="56"/>
        <v>42976.208333333328</v>
      </c>
      <c r="T917" s="8">
        <f t="shared" si="5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8">
        <f t="shared" si="56"/>
        <v>41991.25</v>
      </c>
      <c r="T918" s="8">
        <f t="shared" si="5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8">
        <f t="shared" si="56"/>
        <v>40722.208333333336</v>
      </c>
      <c r="T919" s="8">
        <f t="shared" si="5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8">
        <f t="shared" si="56"/>
        <v>41117.208333333336</v>
      </c>
      <c r="T920" s="8">
        <f t="shared" si="5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8">
        <f t="shared" si="56"/>
        <v>43022.208333333328</v>
      </c>
      <c r="T921" s="8">
        <f t="shared" si="5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8">
        <f t="shared" si="56"/>
        <v>43503.25</v>
      </c>
      <c r="T922" s="8">
        <f t="shared" si="5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8">
        <f t="shared" si="56"/>
        <v>40951.25</v>
      </c>
      <c r="T923" s="8">
        <f t="shared" si="5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8">
        <f t="shared" si="56"/>
        <v>43443.25</v>
      </c>
      <c r="T924" s="8">
        <f t="shared" si="5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8">
        <f t="shared" si="56"/>
        <v>40373.208333333336</v>
      </c>
      <c r="T925" s="8">
        <f t="shared" si="5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8">
        <f t="shared" si="56"/>
        <v>43769.208333333328</v>
      </c>
      <c r="T926" s="8">
        <f t="shared" si="5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8">
        <f t="shared" si="56"/>
        <v>43000.208333333328</v>
      </c>
      <c r="T927" s="8">
        <f t="shared" si="5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8">
        <f t="shared" si="56"/>
        <v>42502.208333333328</v>
      </c>
      <c r="T928" s="8">
        <f t="shared" si="5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8">
        <f t="shared" si="56"/>
        <v>41102.208333333336</v>
      </c>
      <c r="T929" s="8">
        <f t="shared" si="5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8">
        <f t="shared" si="56"/>
        <v>41637.25</v>
      </c>
      <c r="T930" s="8">
        <f t="shared" si="5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8">
        <f t="shared" si="56"/>
        <v>42858.208333333328</v>
      </c>
      <c r="T931" s="8">
        <f t="shared" si="5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8">
        <f t="shared" si="56"/>
        <v>42060.25</v>
      </c>
      <c r="T932" s="8">
        <f t="shared" si="5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8">
        <f t="shared" si="56"/>
        <v>41818.208333333336</v>
      </c>
      <c r="T933" s="8">
        <f t="shared" si="5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8">
        <f t="shared" si="56"/>
        <v>41709.208333333336</v>
      </c>
      <c r="T934" s="8">
        <f t="shared" si="5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8">
        <f t="shared" si="56"/>
        <v>41372.208333333336</v>
      </c>
      <c r="T935" s="8">
        <f t="shared" si="5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8">
        <f t="shared" si="56"/>
        <v>42422.25</v>
      </c>
      <c r="T936" s="8">
        <f t="shared" si="5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8">
        <f t="shared" si="56"/>
        <v>42209.208333333328</v>
      </c>
      <c r="T937" s="8">
        <f t="shared" si="5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8">
        <f t="shared" si="56"/>
        <v>43668.208333333328</v>
      </c>
      <c r="T938" s="8">
        <f t="shared" si="5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8">
        <f t="shared" si="56"/>
        <v>42334.25</v>
      </c>
      <c r="T939" s="8">
        <f t="shared" si="5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8">
        <f t="shared" si="56"/>
        <v>43263.208333333328</v>
      </c>
      <c r="T940" s="8">
        <f t="shared" si="5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8">
        <f t="shared" si="56"/>
        <v>40670.208333333336</v>
      </c>
      <c r="T941" s="8">
        <f t="shared" si="5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8">
        <f t="shared" si="56"/>
        <v>41244.25</v>
      </c>
      <c r="T942" s="8">
        <f t="shared" si="5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8">
        <f t="shared" si="56"/>
        <v>40552.25</v>
      </c>
      <c r="T943" s="8">
        <f t="shared" si="5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8">
        <f t="shared" si="56"/>
        <v>40568.25</v>
      </c>
      <c r="T944" s="8">
        <f t="shared" si="5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8">
        <f t="shared" si="56"/>
        <v>41906.208333333336</v>
      </c>
      <c r="T945" s="8">
        <f t="shared" si="5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8">
        <f t="shared" si="56"/>
        <v>42776.25</v>
      </c>
      <c r="T946" s="8">
        <f t="shared" si="5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8">
        <f t="shared" si="56"/>
        <v>41004.208333333336</v>
      </c>
      <c r="T947" s="8">
        <f t="shared" si="5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8">
        <f t="shared" si="56"/>
        <v>40710.208333333336</v>
      </c>
      <c r="T948" s="8">
        <f t="shared" si="5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8">
        <f t="shared" si="56"/>
        <v>41908.208333333336</v>
      </c>
      <c r="T949" s="8">
        <f t="shared" si="5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8">
        <f t="shared" si="56"/>
        <v>41985.25</v>
      </c>
      <c r="T950" s="8">
        <f t="shared" si="5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8">
        <f t="shared" si="56"/>
        <v>42112.208333333328</v>
      </c>
      <c r="T951" s="8">
        <f t="shared" si="57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8">
        <f t="shared" si="56"/>
        <v>43571.208333333328</v>
      </c>
      <c r="T952" s="8">
        <f t="shared" si="5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8">
        <f t="shared" si="56"/>
        <v>42730.25</v>
      </c>
      <c r="T953" s="8">
        <f t="shared" si="5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8">
        <f t="shared" si="56"/>
        <v>42591.208333333328</v>
      </c>
      <c r="T954" s="8">
        <f t="shared" si="5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8">
        <f t="shared" si="56"/>
        <v>42358.25</v>
      </c>
      <c r="T955" s="8">
        <f t="shared" si="5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8">
        <f t="shared" si="56"/>
        <v>41174.208333333336</v>
      </c>
      <c r="T956" s="8">
        <f t="shared" si="5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8">
        <f t="shared" si="56"/>
        <v>41238.25</v>
      </c>
      <c r="T957" s="8">
        <f t="shared" si="5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8">
        <f t="shared" si="56"/>
        <v>42360.25</v>
      </c>
      <c r="T958" s="8">
        <f t="shared" si="5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8">
        <f t="shared" si="56"/>
        <v>40955.25</v>
      </c>
      <c r="T959" s="8">
        <f t="shared" si="5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8">
        <f t="shared" si="56"/>
        <v>40350.208333333336</v>
      </c>
      <c r="T960" s="8">
        <f t="shared" si="5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8">
        <f t="shared" si="56"/>
        <v>40357.208333333336</v>
      </c>
      <c r="T961" s="8">
        <f t="shared" si="5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8">
        <f t="shared" si="56"/>
        <v>42408.25</v>
      </c>
      <c r="T962" s="8">
        <f t="shared" si="5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8">
        <f t="shared" ref="S963:S1001" si="60">(((L963/60)/60)/24)+DATE(1970,1,1)</f>
        <v>40591.25</v>
      </c>
      <c r="T963" s="8">
        <f t="shared" ref="T963:T1001" si="61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(E964/D964)*100</f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8">
        <f t="shared" si="60"/>
        <v>41592.25</v>
      </c>
      <c r="T964" s="8">
        <f t="shared" si="61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8">
        <f t="shared" si="60"/>
        <v>40607.25</v>
      </c>
      <c r="T965" s="8">
        <f t="shared" si="61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8">
        <f t="shared" si="60"/>
        <v>42135.208333333328</v>
      </c>
      <c r="T966" s="8">
        <f t="shared" si="61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8">
        <f t="shared" si="60"/>
        <v>40203.25</v>
      </c>
      <c r="T967" s="8">
        <f t="shared" si="61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8">
        <f t="shared" si="60"/>
        <v>42901.208333333328</v>
      </c>
      <c r="T968" s="8">
        <f t="shared" si="61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8">
        <f t="shared" si="60"/>
        <v>41005.208333333336</v>
      </c>
      <c r="T969" s="8">
        <f t="shared" si="61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8">
        <f t="shared" si="60"/>
        <v>40544.25</v>
      </c>
      <c r="T970" s="8">
        <f t="shared" si="61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8">
        <f t="shared" si="60"/>
        <v>43821.25</v>
      </c>
      <c r="T971" s="8">
        <f t="shared" si="61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8">
        <f t="shared" si="60"/>
        <v>40672.208333333336</v>
      </c>
      <c r="T972" s="8">
        <f t="shared" si="61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8">
        <f t="shared" si="60"/>
        <v>41555.208333333336</v>
      </c>
      <c r="T973" s="8">
        <f t="shared" si="61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8">
        <f t="shared" si="60"/>
        <v>41792.208333333336</v>
      </c>
      <c r="T974" s="8">
        <f t="shared" si="61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8">
        <f t="shared" si="60"/>
        <v>40522.25</v>
      </c>
      <c r="T975" s="8">
        <f t="shared" si="61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8">
        <f t="shared" si="60"/>
        <v>41412.208333333336</v>
      </c>
      <c r="T976" s="8">
        <f t="shared" si="61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8">
        <f t="shared" si="60"/>
        <v>42337.25</v>
      </c>
      <c r="T977" s="8">
        <f t="shared" si="61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8">
        <f t="shared" si="60"/>
        <v>40571.25</v>
      </c>
      <c r="T978" s="8">
        <f t="shared" si="61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8">
        <f t="shared" si="60"/>
        <v>43138.25</v>
      </c>
      <c r="T979" s="8">
        <f t="shared" si="61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8">
        <f t="shared" si="60"/>
        <v>42686.25</v>
      </c>
      <c r="T980" s="8">
        <f t="shared" si="61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8">
        <f t="shared" si="60"/>
        <v>42078.208333333328</v>
      </c>
      <c r="T981" s="8">
        <f t="shared" si="61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8">
        <f t="shared" si="60"/>
        <v>42307.208333333328</v>
      </c>
      <c r="T982" s="8">
        <f t="shared" si="61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8">
        <f t="shared" si="60"/>
        <v>43094.25</v>
      </c>
      <c r="T983" s="8">
        <f t="shared" si="61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8">
        <f t="shared" si="60"/>
        <v>40743.208333333336</v>
      </c>
      <c r="T984" s="8">
        <f t="shared" si="61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8">
        <f t="shared" si="60"/>
        <v>43681.208333333328</v>
      </c>
      <c r="T985" s="8">
        <f t="shared" si="61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8">
        <f t="shared" si="60"/>
        <v>43716.208333333328</v>
      </c>
      <c r="T986" s="8">
        <f t="shared" si="61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8">
        <f t="shared" si="60"/>
        <v>41614.25</v>
      </c>
      <c r="T987" s="8">
        <f t="shared" si="61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8">
        <f t="shared" si="60"/>
        <v>40638.208333333336</v>
      </c>
      <c r="T988" s="8">
        <f t="shared" si="61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8">
        <f t="shared" si="60"/>
        <v>42852.208333333328</v>
      </c>
      <c r="T989" s="8">
        <f t="shared" si="61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8">
        <f t="shared" si="60"/>
        <v>42686.25</v>
      </c>
      <c r="T990" s="8">
        <f t="shared" si="61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8">
        <f t="shared" si="60"/>
        <v>43571.208333333328</v>
      </c>
      <c r="T991" s="8">
        <f t="shared" si="61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8">
        <f t="shared" si="60"/>
        <v>42432.25</v>
      </c>
      <c r="T992" s="8">
        <f t="shared" si="61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8">
        <f t="shared" si="60"/>
        <v>41907.208333333336</v>
      </c>
      <c r="T993" s="8">
        <f t="shared" si="61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8">
        <f t="shared" si="60"/>
        <v>43227.208333333328</v>
      </c>
      <c r="T994" s="8">
        <f t="shared" si="61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8">
        <f t="shared" si="60"/>
        <v>42362.25</v>
      </c>
      <c r="T995" s="8">
        <f t="shared" si="61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8">
        <f t="shared" si="60"/>
        <v>41929.208333333336</v>
      </c>
      <c r="T996" s="8">
        <f t="shared" si="61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8">
        <f t="shared" si="60"/>
        <v>43408.208333333328</v>
      </c>
      <c r="T997" s="8">
        <f t="shared" si="61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8">
        <f t="shared" si="60"/>
        <v>41276.25</v>
      </c>
      <c r="T998" s="8">
        <f t="shared" si="61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8">
        <f t="shared" si="60"/>
        <v>41659.25</v>
      </c>
      <c r="T999" s="8">
        <f t="shared" si="61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8">
        <f t="shared" si="60"/>
        <v>40220.25</v>
      </c>
      <c r="T1000" s="8">
        <f t="shared" si="61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8">
        <f t="shared" si="60"/>
        <v>42550.208333333328</v>
      </c>
      <c r="T1001" s="8">
        <f t="shared" si="61"/>
        <v>42557.208333333328</v>
      </c>
    </row>
  </sheetData>
  <conditionalFormatting sqref="F1:F1048576">
    <cfRule type="colorScale" priority="2">
      <colorScale>
        <cfvo type="min"/>
        <cfvo type="percentile" val="50"/>
        <cfvo type="percent" val="100"/>
        <color rgb="FFF8696B"/>
        <color rgb="FFFFEB84"/>
        <color rgb="FF63BE7B"/>
      </colorScale>
    </cfRule>
    <cfRule type="colorScale" priority="4">
      <colorScale>
        <cfvo type="min"/>
        <cfvo type="num" val="100"/>
        <cfvo type="num" val="200"/>
        <color rgb="FFF8696B"/>
        <color rgb="FFFFEB84"/>
        <color rgb="FF63BE7B"/>
      </colorScale>
    </cfRule>
    <cfRule type="colorScale" priority="5">
      <colorScale>
        <cfvo type="min"/>
        <cfvo type="percentile" val="100"/>
        <cfvo type="max"/>
        <color rgb="FFF8696B"/>
        <color rgb="FFFFEB84"/>
        <color rgb="FF63BE7B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D29C-6E29-405E-B187-C93CEC893DA2}">
  <dimension ref="A1:F14"/>
  <sheetViews>
    <sheetView workbookViewId="0">
      <selection activeCell="B2" sqref="B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2069</v>
      </c>
      <c r="B3" s="6" t="s">
        <v>2068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35">
      <c r="A6" s="7" t="s">
        <v>2033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35">
      <c r="A7" s="7" t="s">
        <v>2050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35">
      <c r="A8" s="7" t="s">
        <v>2064</v>
      </c>
      <c r="B8" s="20"/>
      <c r="C8" s="20"/>
      <c r="D8" s="20"/>
      <c r="E8" s="20">
        <v>4</v>
      </c>
      <c r="F8" s="20">
        <v>4</v>
      </c>
    </row>
    <row r="9" spans="1:6" x14ac:dyDescent="0.35">
      <c r="A9" s="7" t="s">
        <v>2035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35">
      <c r="A10" s="7" t="s">
        <v>2054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35">
      <c r="A11" s="7" t="s">
        <v>2047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35">
      <c r="A12" s="7" t="s">
        <v>2037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35">
      <c r="A13" s="7" t="s">
        <v>2039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35">
      <c r="A14" s="7" t="s">
        <v>2067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0126-BEB6-4E0D-8908-FFA93E3C5548}">
  <dimension ref="A1:F30"/>
  <sheetViews>
    <sheetView workbookViewId="0">
      <selection activeCell="Q10" sqref="Q10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425F-0B06-411C-B713-ACFBB25E0B3B}">
  <dimension ref="A2:G18"/>
  <sheetViews>
    <sheetView workbookViewId="0">
      <selection activeCell="Q11" sqref="Q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2" spans="1:7" x14ac:dyDescent="0.35">
      <c r="A2" s="6" t="s">
        <v>2031</v>
      </c>
      <c r="B2" t="s">
        <v>2070</v>
      </c>
    </row>
    <row r="4" spans="1:7" x14ac:dyDescent="0.35">
      <c r="A4" s="6" t="s">
        <v>2069</v>
      </c>
      <c r="B4" s="6" t="s">
        <v>2068</v>
      </c>
    </row>
    <row r="5" spans="1:7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hidden="1" x14ac:dyDescent="0.35">
      <c r="A6" s="7" t="s">
        <v>2074</v>
      </c>
    </row>
    <row r="7" spans="1:7" x14ac:dyDescent="0.35">
      <c r="A7" s="7" t="s">
        <v>2075</v>
      </c>
      <c r="B7">
        <v>14</v>
      </c>
      <c r="C7">
        <v>35</v>
      </c>
      <c r="D7">
        <v>1</v>
      </c>
      <c r="E7">
        <v>58</v>
      </c>
      <c r="G7">
        <v>108</v>
      </c>
    </row>
    <row r="8" spans="1:7" x14ac:dyDescent="0.35">
      <c r="A8" s="7" t="s">
        <v>2076</v>
      </c>
      <c r="B8">
        <v>6</v>
      </c>
      <c r="C8">
        <v>40</v>
      </c>
      <c r="D8">
        <v>1</v>
      </c>
      <c r="E8">
        <v>56</v>
      </c>
      <c r="G8">
        <v>103</v>
      </c>
    </row>
    <row r="9" spans="1:7" x14ac:dyDescent="0.35">
      <c r="A9" s="7" t="s">
        <v>2077</v>
      </c>
      <c r="B9">
        <v>4</v>
      </c>
      <c r="C9">
        <v>32</v>
      </c>
      <c r="D9">
        <v>3</v>
      </c>
      <c r="E9">
        <v>45</v>
      </c>
      <c r="G9">
        <v>84</v>
      </c>
    </row>
    <row r="10" spans="1:7" x14ac:dyDescent="0.35">
      <c r="A10" s="7" t="s">
        <v>2078</v>
      </c>
      <c r="B10">
        <v>4</v>
      </c>
      <c r="C10">
        <v>35</v>
      </c>
      <c r="D10">
        <v>1</v>
      </c>
      <c r="E10">
        <v>48</v>
      </c>
      <c r="G10">
        <v>88</v>
      </c>
    </row>
    <row r="11" spans="1:7" x14ac:dyDescent="0.35">
      <c r="A11" s="7" t="s">
        <v>2079</v>
      </c>
      <c r="B11">
        <v>4</v>
      </c>
      <c r="C11">
        <v>37</v>
      </c>
      <c r="D11">
        <v>1</v>
      </c>
      <c r="E11">
        <v>60</v>
      </c>
      <c r="G11">
        <v>102</v>
      </c>
    </row>
    <row r="12" spans="1:7" x14ac:dyDescent="0.35">
      <c r="A12" s="7" t="s">
        <v>2080</v>
      </c>
      <c r="B12">
        <v>7</v>
      </c>
      <c r="C12">
        <v>42</v>
      </c>
      <c r="D12">
        <v>2</v>
      </c>
      <c r="E12">
        <v>54</v>
      </c>
      <c r="G12">
        <v>105</v>
      </c>
    </row>
    <row r="13" spans="1:7" x14ac:dyDescent="0.35">
      <c r="A13" s="7" t="s">
        <v>2081</v>
      </c>
      <c r="B13">
        <v>5</v>
      </c>
      <c r="C13">
        <v>42</v>
      </c>
      <c r="D13">
        <v>2</v>
      </c>
      <c r="E13">
        <v>49</v>
      </c>
      <c r="G13">
        <v>98</v>
      </c>
    </row>
    <row r="14" spans="1:7" x14ac:dyDescent="0.35">
      <c r="A14" s="7" t="s">
        <v>2082</v>
      </c>
      <c r="B14">
        <v>5</v>
      </c>
      <c r="C14">
        <v>28</v>
      </c>
      <c r="D14">
        <v>1</v>
      </c>
      <c r="E14">
        <v>67</v>
      </c>
      <c r="G14">
        <v>101</v>
      </c>
    </row>
    <row r="15" spans="1:7" x14ac:dyDescent="0.35">
      <c r="A15" s="7" t="s">
        <v>2083</v>
      </c>
      <c r="B15">
        <v>4</v>
      </c>
      <c r="C15">
        <v>35</v>
      </c>
      <c r="D15">
        <v>2</v>
      </c>
      <c r="E15">
        <v>61</v>
      </c>
      <c r="G15">
        <v>102</v>
      </c>
    </row>
    <row r="16" spans="1:7" x14ac:dyDescent="0.35">
      <c r="A16" s="7" t="s">
        <v>2084</v>
      </c>
      <c r="B16">
        <v>4</v>
      </c>
      <c r="C16">
        <v>36</v>
      </c>
      <c r="E16">
        <v>67</v>
      </c>
      <c r="G16">
        <v>107</v>
      </c>
    </row>
    <row r="17" spans="1:7" x14ac:dyDescent="0.35">
      <c r="A17" s="7" t="s">
        <v>2085</v>
      </c>
      <c r="C17">
        <v>2</v>
      </c>
      <c r="G17">
        <v>2</v>
      </c>
    </row>
    <row r="18" spans="1:7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G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CA4-F0D7-4177-9F0C-68BC0627FC60}">
  <dimension ref="A1:H15"/>
  <sheetViews>
    <sheetView workbookViewId="0">
      <selection activeCell="B3" sqref="B3"/>
    </sheetView>
  </sheetViews>
  <sheetFormatPr defaultRowHeight="15.5" x14ac:dyDescent="0.35"/>
  <cols>
    <col min="1" max="1" width="14.9140625" customWidth="1"/>
    <col min="2" max="2" width="17.4140625" customWidth="1"/>
    <col min="3" max="3" width="17.08203125" customWidth="1"/>
    <col min="4" max="4" width="17.1640625" customWidth="1"/>
    <col min="5" max="5" width="16.83203125" customWidth="1"/>
    <col min="6" max="6" width="19.75" style="12" customWidth="1"/>
    <col min="7" max="7" width="20.83203125" customWidth="1"/>
    <col min="8" max="8" width="19.83203125" customWidth="1"/>
  </cols>
  <sheetData>
    <row r="1" spans="1:8" x14ac:dyDescent="0.35">
      <c r="A1" s="17" t="s">
        <v>2086</v>
      </c>
      <c r="B1" s="17" t="s">
        <v>2105</v>
      </c>
      <c r="C1" s="17" t="s">
        <v>2087</v>
      </c>
      <c r="D1" s="17" t="s">
        <v>2088</v>
      </c>
      <c r="E1" s="17" t="s">
        <v>2089</v>
      </c>
      <c r="F1" s="18" t="s">
        <v>2090</v>
      </c>
      <c r="G1" s="17" t="s">
        <v>2091</v>
      </c>
      <c r="H1" s="17" t="s">
        <v>2092</v>
      </c>
    </row>
    <row r="2" spans="1:8" x14ac:dyDescent="0.35">
      <c r="A2" s="19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COUNTIFS(Crowdfunding!G2:G1001,"canceled",Crowdfunding!E2:E1001,"&lt;1000")</f>
        <v>2</v>
      </c>
      <c r="E2">
        <f>SUM(B2+C2+D2)</f>
        <v>52</v>
      </c>
      <c r="F2" s="13">
        <f>B2/E2</f>
        <v>0.57692307692307687</v>
      </c>
      <c r="G2" s="13">
        <f>C2/E2</f>
        <v>0.38461538461538464</v>
      </c>
      <c r="H2" s="13">
        <f>D2/E2</f>
        <v>3.8461538461538464E-2</v>
      </c>
    </row>
    <row r="3" spans="1:8" x14ac:dyDescent="0.35">
      <c r="A3" s="19" t="s">
        <v>2094</v>
      </c>
      <c r="B3">
        <f>COUNTIFS(Crowdfunding!$G2:G1001,"successful",Crowdfunding!$D2:$D1001,"&gt;=1000",Crowdfunding!$D2:$D1001,"&lt;4999")</f>
        <v>191</v>
      </c>
      <c r="C3">
        <f>COUNTIFS(Crowdfunding!$G2:G1001,"failed",Crowdfunding!$D2:$D1001,"&gt;=1000",Crowdfunding!$D2:$D1001,"&lt;4999")</f>
        <v>38</v>
      </c>
      <c r="D3">
        <f>COUNTIFS(Crowdfunding!$G2:G1001,"canceled",Crowdfunding!$D2:$D1001,"&gt;=1000",Crowdfunding!$D2:$D1001,"&lt;4999")</f>
        <v>2</v>
      </c>
      <c r="E3">
        <f t="shared" ref="E3:E13" si="0">SUM(B3+C3+D3)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s="19" t="s">
        <v>2095</v>
      </c>
      <c r="B4">
        <f>COUNTIFS(Crowdfunding!$G2:G1001,"successful",Crowdfunding!$D2:$D1001,"&gt;=5000",Crowdfunding!$D2:$D1001,"&lt;9999")</f>
        <v>164</v>
      </c>
      <c r="C4">
        <f>COUNTIFS(Crowdfunding!$G3:G1002,"failed",Crowdfunding!$D3:$D1002,"&gt;=5000",Crowdfunding!$D3:$D1002,"&lt;9999")</f>
        <v>126</v>
      </c>
      <c r="D4">
        <f>COUNTIFS(Crowdfunding!$G2:G1001,"canceled",Crowdfunding!$D2:$D1001,"&gt;=5000",Crowdfunding!$D2:$D1001,"&lt;9999")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s="19" t="s">
        <v>2096</v>
      </c>
      <c r="B5">
        <f>COUNTIFS(Crowdfunding!$G2:G1003,"successful",Crowdfunding!$D2:$D1003,"&gt;=10000",Crowdfunding!$D2:$D1003,"&lt;14999")</f>
        <v>4</v>
      </c>
      <c r="C5">
        <f>COUNTIFS(Crowdfunding!$G2:G1001,"failed",Crowdfunding!$D2:$D1001,"&gt;=10000",Crowdfunding!$D2:$D1001,"&lt;14999")</f>
        <v>5</v>
      </c>
      <c r="D5">
        <f>COUNTIFS(Crowdfunding!$G2:G1001,"canceled",Crowdfunding!$D2:$D1001,"&gt;=10000",Crowdfunding!$D2:$D1001,"&lt;14999")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s="19" t="s">
        <v>2097</v>
      </c>
      <c r="B6">
        <f>COUNTIFS(Crowdfunding!$G2:G1004,"successful",Crowdfunding!$D2:$D1004,"&gt;=15000",Crowdfunding!$D2:$D1004,"&lt;19999")</f>
        <v>10</v>
      </c>
      <c r="C6">
        <f>COUNTIFS(Crowdfunding!$G2:G1001,"failedl",Crowdfunding!$D2:$D1001,"&gt;=15000",Crowdfunding!$D2:$D1001,"&lt;19999")</f>
        <v>0</v>
      </c>
      <c r="D6">
        <f>COUNTIFS(Crowdfunding!$G2:G1001,"canceled",Crowdfunding!$D2:$D1001,"&gt;=15000",Crowdfunding!$D2:$D1001,"&lt;19999")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s="19" t="s">
        <v>2098</v>
      </c>
      <c r="B7">
        <f>COUNTIFS(Crowdfunding!$G2:G1005,"successful",Crowdfunding!$D2:$D1005,"&gt;=20000",Crowdfunding!$D2:$D1005,"&lt;24999")</f>
        <v>7</v>
      </c>
      <c r="C7">
        <f>COUNTIFS(Crowdfunding!$G2:G1005,"failed",Crowdfunding!$D2:$D1005,"&gt;=20000",Crowdfunding!$D2:$D1005,"&lt;24999")</f>
        <v>0</v>
      </c>
      <c r="D7">
        <f>COUNTIFS(Crowdfunding!$G2:G1005,"canceled",Crowdfunding!$D2:$D1005,"&gt;=20000",Crowdfunding!$D2:$D1005,"&lt;24999")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s="19" t="s">
        <v>2099</v>
      </c>
      <c r="B8">
        <f>COUNTIFS(Crowdfunding!$G2:G1006,"successful",Crowdfunding!$D2:$D1006,"&gt;=25000",Crowdfunding!$D2:$D1006,"&lt;29999")</f>
        <v>11</v>
      </c>
      <c r="C8">
        <f>COUNTIFS(Crowdfunding!$G2:G1006,"failed",Crowdfunding!$D2:$D1006,"&gt;=25000",Crowdfunding!$D2:$D1006,"&lt;29999")</f>
        <v>3</v>
      </c>
      <c r="D8">
        <f>COUNTIFS(Crowdfunding!$G2:G1006,"canceled",Crowdfunding!$D2:$D1006,"&gt;=25000",Crowdfunding!$D2:$D1006,"&lt;29999")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s="19" t="s">
        <v>2100</v>
      </c>
      <c r="B9">
        <f>COUNTIFS(Crowdfunding!$G2:G1007,"successful",Crowdfunding!$D2:$D1007,"&gt;=30000",Crowdfunding!$D2:$D1007,"&lt;34999")</f>
        <v>7</v>
      </c>
      <c r="C9">
        <f>COUNTIFS(Crowdfunding!$G2:G1007,"failed",Crowdfunding!$D2:$D1007,"&gt;=30000",Crowdfunding!$D2:$D1007,"&lt;34999")</f>
        <v>0</v>
      </c>
      <c r="D9">
        <f>COUNTIFS(Crowdfunding!$G2:G1007,"canceled",Crowdfunding!$D2:$D1007,"&gt;=30000",Crowdfunding!$D2:$D1007,"&lt;34999")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s="19" t="s">
        <v>2101</v>
      </c>
      <c r="B10">
        <f>COUNTIFS(Crowdfunding!$G2:G1008,"successful",Crowdfunding!$D2:$D1008,"&gt;=35000",Crowdfunding!$D2:$D1008,"&lt;39999")</f>
        <v>8</v>
      </c>
      <c r="C10">
        <f>COUNTIFS(Crowdfunding!$G2:G1008,"failed",Crowdfunding!$D2:$D1008,"&gt;=35000",Crowdfunding!$D2:$D1008,"&lt;39999")</f>
        <v>3</v>
      </c>
      <c r="D10">
        <f>COUNTIFS(Crowdfunding!$G2:G1008,"canceled",Crowdfunding!$D2:$D1008,"&gt;=35000",Crowdfunding!$D2:$D1008,"&lt;39999")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s="19" t="s">
        <v>2102</v>
      </c>
      <c r="B11">
        <f>COUNTIFS(Crowdfunding!$G2:G1009,"successful",Crowdfunding!$D2:$D1009,"&gt;=40000",Crowdfunding!$D2:$D1009,"&lt;44999")</f>
        <v>11</v>
      </c>
      <c r="C11">
        <f>COUNTIFS(Crowdfunding!$G2:G1009,"failed",Crowdfunding!$D2:$D1009,"&gt;=40000",Crowdfunding!$D2:$D1009,"&lt;44999")</f>
        <v>3</v>
      </c>
      <c r="D11">
        <f>COUNTIFS(Crowdfunding!$G2:G1009,"canceled",Crowdfunding!$D2:$D1009,"&gt;=40000",Crowdfunding!$D2:$D1009,"&lt;44999")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s="19" t="s">
        <v>2103</v>
      </c>
      <c r="B12">
        <f>COUNTIFS(Crowdfunding!$G2:G1010,"successful",Crowdfunding!$D2:$D1010,"&gt;=45000",Crowdfunding!$D2:$D1010,"&lt;49999")</f>
        <v>8</v>
      </c>
      <c r="C12">
        <f>COUNTIFS(Crowdfunding!$G2:G1010,"failed",Crowdfunding!$D2:$D1010,"&gt;=45000",Crowdfunding!$D2:$D1010,"&lt;49999")</f>
        <v>3</v>
      </c>
      <c r="D12">
        <f>COUNTIFS(Crowdfunding!$G2:G1010,"canceled",Crowdfunding!$D2:$D1010,"&gt;=45000",Crowdfunding!$D2:$D1010,"&lt;49999")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6.5" customHeight="1" x14ac:dyDescent="0.35">
      <c r="A13" s="19" t="s">
        <v>2104</v>
      </c>
      <c r="B13">
        <f>COUNTIFS(Crowdfunding!$G2:G1011,"successful",Crowdfunding!$D2:$D1011,"&gt;=50000")</f>
        <v>114</v>
      </c>
      <c r="C13">
        <f>COUNTIFS(Crowdfunding!$G2:G1011,"failed",Crowdfunding!$D2:$D1011,"&gt;=50000")</f>
        <v>163</v>
      </c>
      <c r="D13">
        <f>COUNTIFS(Crowdfunding!$G2:G1011,"canceled",Crowdfunding!$D2:$D1011,"&gt;=50000")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35">
      <c r="F14" s="13"/>
    </row>
    <row r="15" spans="1:8" x14ac:dyDescent="0.35">
      <c r="F15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0325-FEBA-4462-B778-604EC86B00AB}">
  <dimension ref="A1:K566"/>
  <sheetViews>
    <sheetView workbookViewId="0">
      <selection activeCell="J12" sqref="J12"/>
    </sheetView>
  </sheetViews>
  <sheetFormatPr defaultRowHeight="15.5" x14ac:dyDescent="0.35"/>
  <cols>
    <col min="2" max="2" width="13.33203125" customWidth="1"/>
    <col min="4" max="4" width="13.6640625" customWidth="1"/>
    <col min="5" max="5" width="13.83203125" customWidth="1"/>
    <col min="8" max="8" width="33.4140625" customWidth="1"/>
    <col min="11" max="11" width="38.5" customWidth="1"/>
  </cols>
  <sheetData>
    <row r="1" spans="1:11" x14ac:dyDescent="0.35">
      <c r="A1" s="10" t="s">
        <v>4</v>
      </c>
      <c r="B1" s="1" t="s">
        <v>5</v>
      </c>
      <c r="D1" s="10" t="s">
        <v>4</v>
      </c>
      <c r="E1" s="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</row>
    <row r="3" spans="1:11" ht="34.5" customHeight="1" x14ac:dyDescent="0.35">
      <c r="A3" t="s">
        <v>20</v>
      </c>
      <c r="B3">
        <v>1425</v>
      </c>
      <c r="D3" t="s">
        <v>14</v>
      </c>
      <c r="E3">
        <v>24</v>
      </c>
      <c r="H3" t="s">
        <v>2106</v>
      </c>
      <c r="I3">
        <f>AVERAGE(B:B)</f>
        <v>851.14690265486729</v>
      </c>
      <c r="K3" s="16" t="s">
        <v>2116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H4" t="s">
        <v>2107</v>
      </c>
      <c r="I4">
        <f>MEDIAN(B:B)</f>
        <v>201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H5" t="s">
        <v>2114</v>
      </c>
      <c r="I5">
        <f>MODE(B:B)</f>
        <v>85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H6" t="s">
        <v>2108</v>
      </c>
      <c r="I6">
        <f>MIN(B:B)</f>
        <v>16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H7" t="s">
        <v>2109</v>
      </c>
      <c r="I7">
        <f>MAX(B:B)</f>
        <v>7295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  <c r="H8" s="14" t="s">
        <v>2110</v>
      </c>
      <c r="I8">
        <f>VAR(B:B)</f>
        <v>1606216.5936295739</v>
      </c>
    </row>
    <row r="9" spans="1:11" ht="25" x14ac:dyDescent="0.35">
      <c r="A9" t="s">
        <v>20</v>
      </c>
      <c r="B9">
        <v>1249</v>
      </c>
      <c r="D9" t="s">
        <v>14</v>
      </c>
      <c r="E9">
        <v>200</v>
      </c>
      <c r="H9" s="15" t="s">
        <v>2111</v>
      </c>
      <c r="I9">
        <f>STDEV(B:B)</f>
        <v>1267.366006183523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H10" s="15"/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  <c r="H13" t="s">
        <v>2112</v>
      </c>
      <c r="I13">
        <f>AVERAGE(E:E)</f>
        <v>585.61538461538464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  <c r="H14" t="s">
        <v>2113</v>
      </c>
      <c r="I14">
        <f>MEDIAN(E:E)</f>
        <v>114.5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  <c r="H15" t="s">
        <v>2115</v>
      </c>
      <c r="I15">
        <f>_xlfn.MODE.SNGL(E:E)</f>
        <v>1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  <c r="H16" t="s">
        <v>2108</v>
      </c>
      <c r="I16">
        <f>MIN(E:E)</f>
        <v>0</v>
      </c>
    </row>
    <row r="17" spans="1:9" x14ac:dyDescent="0.35">
      <c r="A17" t="s">
        <v>20</v>
      </c>
      <c r="B17">
        <v>129</v>
      </c>
      <c r="D17" t="s">
        <v>14</v>
      </c>
      <c r="E17">
        <v>1</v>
      </c>
      <c r="H17" t="s">
        <v>2109</v>
      </c>
      <c r="I17">
        <f>MAX(E:E)</f>
        <v>6080</v>
      </c>
    </row>
    <row r="18" spans="1:9" x14ac:dyDescent="0.35">
      <c r="A18" t="s">
        <v>20</v>
      </c>
      <c r="B18">
        <v>226</v>
      </c>
      <c r="D18" t="s">
        <v>14</v>
      </c>
      <c r="E18">
        <v>1467</v>
      </c>
      <c r="H18" s="14" t="s">
        <v>2110</v>
      </c>
      <c r="I18">
        <f>VAR(E:E)</f>
        <v>924113.45496927318</v>
      </c>
    </row>
    <row r="19" spans="1:9" ht="25" x14ac:dyDescent="0.35">
      <c r="A19" t="s">
        <v>20</v>
      </c>
      <c r="B19">
        <v>5419</v>
      </c>
      <c r="D19" t="s">
        <v>14</v>
      </c>
      <c r="E19">
        <v>75</v>
      </c>
      <c r="H19" s="15" t="s">
        <v>2111</v>
      </c>
      <c r="I19">
        <f>STDEV(E:E)</f>
        <v>961.30819978260524</v>
      </c>
    </row>
    <row r="20" spans="1:9" x14ac:dyDescent="0.35">
      <c r="A20" t="s">
        <v>20</v>
      </c>
      <c r="B20">
        <v>165</v>
      </c>
      <c r="D20" t="s">
        <v>14</v>
      </c>
      <c r="E20">
        <v>120</v>
      </c>
    </row>
    <row r="21" spans="1:9" x14ac:dyDescent="0.35">
      <c r="A21" t="s">
        <v>20</v>
      </c>
      <c r="B21">
        <v>1965</v>
      </c>
      <c r="D21" t="s">
        <v>14</v>
      </c>
      <c r="E21">
        <v>2253</v>
      </c>
    </row>
    <row r="22" spans="1:9" x14ac:dyDescent="0.35">
      <c r="A22" t="s">
        <v>20</v>
      </c>
      <c r="B22">
        <v>16</v>
      </c>
      <c r="D22" t="s">
        <v>14</v>
      </c>
      <c r="E22">
        <v>5</v>
      </c>
    </row>
    <row r="23" spans="1:9" x14ac:dyDescent="0.35">
      <c r="A23" t="s">
        <v>20</v>
      </c>
      <c r="B23">
        <v>107</v>
      </c>
      <c r="D23" t="s">
        <v>14</v>
      </c>
      <c r="E23">
        <v>38</v>
      </c>
    </row>
    <row r="24" spans="1:9" x14ac:dyDescent="0.35">
      <c r="A24" t="s">
        <v>20</v>
      </c>
      <c r="B24">
        <v>134</v>
      </c>
      <c r="D24" t="s">
        <v>14</v>
      </c>
      <c r="E24">
        <v>12</v>
      </c>
    </row>
    <row r="25" spans="1:9" x14ac:dyDescent="0.35">
      <c r="A25" t="s">
        <v>20</v>
      </c>
      <c r="B25">
        <v>198</v>
      </c>
      <c r="D25" t="s">
        <v>14</v>
      </c>
      <c r="E25">
        <v>1684</v>
      </c>
    </row>
    <row r="26" spans="1:9" x14ac:dyDescent="0.35">
      <c r="A26" t="s">
        <v>20</v>
      </c>
      <c r="B26">
        <v>111</v>
      </c>
      <c r="D26" t="s">
        <v>14</v>
      </c>
      <c r="E26">
        <v>56</v>
      </c>
    </row>
    <row r="27" spans="1:9" x14ac:dyDescent="0.35">
      <c r="A27" t="s">
        <v>20</v>
      </c>
      <c r="B27">
        <v>222</v>
      </c>
      <c r="D27" t="s">
        <v>14</v>
      </c>
      <c r="E27">
        <v>838</v>
      </c>
    </row>
    <row r="28" spans="1:9" x14ac:dyDescent="0.35">
      <c r="A28" t="s">
        <v>20</v>
      </c>
      <c r="B28">
        <v>6212</v>
      </c>
      <c r="D28" t="s">
        <v>14</v>
      </c>
      <c r="E28">
        <v>1000</v>
      </c>
    </row>
    <row r="29" spans="1:9" x14ac:dyDescent="0.35">
      <c r="A29" t="s">
        <v>20</v>
      </c>
      <c r="B29">
        <v>98</v>
      </c>
      <c r="D29" t="s">
        <v>14</v>
      </c>
      <c r="E29">
        <v>1482</v>
      </c>
    </row>
    <row r="30" spans="1:9" x14ac:dyDescent="0.35">
      <c r="A30" t="s">
        <v>20</v>
      </c>
      <c r="B30">
        <v>92</v>
      </c>
      <c r="D30" t="s">
        <v>14</v>
      </c>
      <c r="E30">
        <v>106</v>
      </c>
    </row>
    <row r="31" spans="1:9" x14ac:dyDescent="0.35">
      <c r="A31" t="s">
        <v>20</v>
      </c>
      <c r="B31">
        <v>149</v>
      </c>
      <c r="D31" t="s">
        <v>14</v>
      </c>
      <c r="E31">
        <v>679</v>
      </c>
    </row>
    <row r="32" spans="1:9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 vs outcome count</vt:lpstr>
      <vt:lpstr>Category vas otcome count</vt:lpstr>
      <vt:lpstr>category vs year</vt:lpstr>
      <vt:lpstr>Goal amount vs outcome</vt:lpstr>
      <vt:lpstr>outcome vs 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Jyotshna Jha</cp:lastModifiedBy>
  <dcterms:created xsi:type="dcterms:W3CDTF">2021-09-29T18:52:28Z</dcterms:created>
  <dcterms:modified xsi:type="dcterms:W3CDTF">2024-06-04T05:22:42Z</dcterms:modified>
</cp:coreProperties>
</file>