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021G1352\OneDrive\ドキュメント\My Data Sources\"/>
    </mc:Choice>
  </mc:AlternateContent>
  <bookViews>
    <workbookView xWindow="0" yWindow="0" windowWidth="23040" windowHeight="8652"/>
  </bookViews>
  <sheets>
    <sheet name="情報まとめ" sheetId="1" r:id="rId1"/>
    <sheet name="国別ランキング" sheetId="3" r:id="rId2"/>
  </sheets>
  <definedNames>
    <definedName name="_xlnm._FilterDatabase" localSheetId="1" hidden="1">国別ランキング!$I$1:$K$143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0" i="1" l="1"/>
  <c r="S129" i="1"/>
  <c r="S121" i="1"/>
  <c r="S120" i="1"/>
  <c r="S119" i="1"/>
  <c r="S76" i="1"/>
  <c r="S69" i="1"/>
  <c r="S68" i="1"/>
  <c r="S66" i="1"/>
  <c r="S65" i="1"/>
  <c r="S59" i="1"/>
  <c r="S36" i="1"/>
  <c r="S23" i="1"/>
  <c r="S21" i="1"/>
  <c r="S13" i="1"/>
  <c r="S12" i="1"/>
  <c r="S5" i="1"/>
  <c r="S6" i="1"/>
  <c r="S7" i="1"/>
  <c r="S8" i="1"/>
  <c r="S9" i="1"/>
  <c r="S10" i="1"/>
  <c r="S11" i="1"/>
  <c r="S2" i="1"/>
  <c r="S91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28" i="1"/>
  <c r="S127" i="1"/>
  <c r="S126" i="1"/>
  <c r="S125" i="1"/>
  <c r="S124" i="1"/>
  <c r="S123" i="1"/>
  <c r="S122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5" i="1"/>
  <c r="S74" i="1"/>
  <c r="S73" i="1"/>
  <c r="S72" i="1"/>
  <c r="S71" i="1"/>
  <c r="S70" i="1"/>
  <c r="S67" i="1"/>
  <c r="S64" i="1"/>
  <c r="S63" i="1"/>
  <c r="S62" i="1"/>
  <c r="S61" i="1"/>
  <c r="S60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5" i="1"/>
  <c r="S34" i="1"/>
  <c r="S33" i="1"/>
  <c r="S32" i="1"/>
  <c r="S31" i="1"/>
  <c r="S30" i="1"/>
  <c r="S29" i="1"/>
  <c r="S28" i="1"/>
  <c r="S27" i="1"/>
  <c r="S26" i="1"/>
  <c r="S25" i="1"/>
  <c r="S24" i="1"/>
  <c r="S22" i="1"/>
  <c r="S20" i="1"/>
  <c r="S19" i="1"/>
  <c r="S18" i="1"/>
  <c r="S17" i="1"/>
  <c r="S16" i="1"/>
  <c r="S15" i="1"/>
  <c r="S14" i="1"/>
  <c r="S4" i="1"/>
  <c r="S3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129" i="1"/>
  <c r="M147" i="1"/>
  <c r="M148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143" i="3" l="1"/>
  <c r="P2" i="1"/>
  <c r="P3" i="1"/>
  <c r="P4" i="1"/>
  <c r="P5" i="1"/>
  <c r="P6" i="1"/>
  <c r="P7" i="1"/>
  <c r="P8" i="1"/>
  <c r="P9" i="1"/>
  <c r="P10" i="1"/>
  <c r="K97" i="3" s="1"/>
  <c r="P11" i="1"/>
  <c r="K108" i="3" s="1"/>
  <c r="P12" i="1"/>
  <c r="K98" i="3" s="1"/>
  <c r="P13" i="1"/>
  <c r="K117" i="3" s="1"/>
  <c r="P14" i="1"/>
  <c r="P15" i="1"/>
  <c r="P16" i="1"/>
  <c r="P17" i="1"/>
  <c r="P18" i="1"/>
  <c r="P19" i="1"/>
  <c r="P20" i="1"/>
  <c r="P21" i="1"/>
  <c r="K132" i="3" s="1"/>
  <c r="P22" i="1"/>
  <c r="K75" i="3" s="1"/>
  <c r="P23" i="1"/>
  <c r="K29" i="3" s="1"/>
  <c r="P24" i="1"/>
  <c r="K36" i="3" s="1"/>
  <c r="P25" i="1"/>
  <c r="K72" i="3" s="1"/>
  <c r="P26" i="1"/>
  <c r="P27" i="1"/>
  <c r="P28" i="1"/>
  <c r="P29" i="1"/>
  <c r="P30" i="1"/>
  <c r="P31" i="1"/>
  <c r="P32" i="1"/>
  <c r="P33" i="1"/>
  <c r="K118" i="3" s="1"/>
  <c r="P34" i="1"/>
  <c r="K9" i="3" s="1"/>
  <c r="P35" i="1"/>
  <c r="K50" i="3" s="1"/>
  <c r="P36" i="1"/>
  <c r="K2" i="3" s="1"/>
  <c r="P37" i="1"/>
  <c r="K49" i="3" s="1"/>
  <c r="P38" i="1"/>
  <c r="P39" i="1"/>
  <c r="P40" i="1"/>
  <c r="P41" i="1"/>
  <c r="P42" i="1"/>
  <c r="P43" i="1"/>
  <c r="P44" i="1"/>
  <c r="P45" i="1"/>
  <c r="K79" i="3" s="1"/>
  <c r="P46" i="1"/>
  <c r="K45" i="3" s="1"/>
  <c r="P47" i="1"/>
  <c r="K70" i="3" s="1"/>
  <c r="P48" i="1"/>
  <c r="K57" i="3" s="1"/>
  <c r="P49" i="1"/>
  <c r="K61" i="3" s="1"/>
  <c r="P50" i="1"/>
  <c r="P51" i="1"/>
  <c r="P52" i="1"/>
  <c r="P53" i="1"/>
  <c r="P54" i="1"/>
  <c r="P55" i="1"/>
  <c r="P56" i="1"/>
  <c r="P57" i="1"/>
  <c r="K122" i="3" s="1"/>
  <c r="P58" i="1"/>
  <c r="K114" i="3" s="1"/>
  <c r="P59" i="1"/>
  <c r="K112" i="3" s="1"/>
  <c r="P60" i="1"/>
  <c r="K130" i="3" s="1"/>
  <c r="P61" i="1"/>
  <c r="K125" i="3" s="1"/>
  <c r="P62" i="1"/>
  <c r="P63" i="1"/>
  <c r="P64" i="1"/>
  <c r="P65" i="1"/>
  <c r="P66" i="1"/>
  <c r="P67" i="1"/>
  <c r="P68" i="1"/>
  <c r="P69" i="1"/>
  <c r="K16" i="3" s="1"/>
  <c r="P70" i="1"/>
  <c r="K18" i="3" s="1"/>
  <c r="P71" i="1"/>
  <c r="K105" i="3" s="1"/>
  <c r="P72" i="1"/>
  <c r="K109" i="3" s="1"/>
  <c r="P73" i="1"/>
  <c r="K51" i="3" s="1"/>
  <c r="P74" i="1"/>
  <c r="P75" i="1"/>
  <c r="K94" i="3" s="1"/>
  <c r="P76" i="1"/>
  <c r="P77" i="1"/>
  <c r="P78" i="1"/>
  <c r="P79" i="1"/>
  <c r="P80" i="1"/>
  <c r="P81" i="1"/>
  <c r="K96" i="3" s="1"/>
  <c r="P82" i="1"/>
  <c r="K43" i="3" s="1"/>
  <c r="P83" i="1"/>
  <c r="K95" i="3" s="1"/>
  <c r="P84" i="1"/>
  <c r="K104" i="3" s="1"/>
  <c r="P85" i="1"/>
  <c r="K26" i="3" s="1"/>
  <c r="P86" i="1"/>
  <c r="P87" i="1"/>
  <c r="P88" i="1"/>
  <c r="P89" i="1"/>
  <c r="P90" i="1"/>
  <c r="P91" i="1"/>
  <c r="P92" i="1"/>
  <c r="P93" i="1"/>
  <c r="K25" i="3" s="1"/>
  <c r="P94" i="1"/>
  <c r="K101" i="3" s="1"/>
  <c r="P95" i="1"/>
  <c r="K141" i="3" s="1"/>
  <c r="P96" i="1"/>
  <c r="K136" i="3" s="1"/>
  <c r="P97" i="1"/>
  <c r="K134" i="3" s="1"/>
  <c r="P98" i="1"/>
  <c r="P99" i="1"/>
  <c r="K107" i="3" s="1"/>
  <c r="P100" i="1"/>
  <c r="K65" i="3" s="1"/>
  <c r="P101" i="1"/>
  <c r="P102" i="1"/>
  <c r="P103" i="1"/>
  <c r="P104" i="1"/>
  <c r="K15" i="3" s="1"/>
  <c r="P105" i="1"/>
  <c r="K12" i="3" s="1"/>
  <c r="P106" i="1"/>
  <c r="K14" i="3" s="1"/>
  <c r="P107" i="1"/>
  <c r="K84" i="3" s="1"/>
  <c r="P108" i="1"/>
  <c r="K78" i="3" s="1"/>
  <c r="P109" i="1"/>
  <c r="K129" i="3" s="1"/>
  <c r="P110" i="1"/>
  <c r="P111" i="1"/>
  <c r="K71" i="3" s="1"/>
  <c r="P112" i="1"/>
  <c r="K93" i="3" s="1"/>
  <c r="P113" i="1"/>
  <c r="K91" i="3" s="1"/>
  <c r="P114" i="1"/>
  <c r="P115" i="1"/>
  <c r="K53" i="3" s="1"/>
  <c r="P116" i="1"/>
  <c r="K83" i="3" s="1"/>
  <c r="P117" i="1"/>
  <c r="K64" i="3" s="1"/>
  <c r="P118" i="1"/>
  <c r="K68" i="3" s="1"/>
  <c r="P119" i="1"/>
  <c r="K22" i="3" s="1"/>
  <c r="P120" i="1"/>
  <c r="K24" i="3" s="1"/>
  <c r="P121" i="1"/>
  <c r="K54" i="3" s="1"/>
  <c r="P122" i="1"/>
  <c r="K59" i="3" s="1"/>
  <c r="P123" i="1"/>
  <c r="K46" i="3" s="1"/>
  <c r="P124" i="1"/>
  <c r="K99" i="3" s="1"/>
  <c r="P125" i="1"/>
  <c r="P126" i="1"/>
  <c r="K120" i="3" s="1"/>
  <c r="P127" i="1"/>
  <c r="K139" i="3" s="1"/>
  <c r="P128" i="1"/>
  <c r="K110" i="3" s="1"/>
  <c r="P130" i="1"/>
  <c r="K92" i="3" s="1"/>
  <c r="P131" i="1"/>
  <c r="K35" i="3" s="1"/>
  <c r="P132" i="1"/>
  <c r="K42" i="3" s="1"/>
  <c r="P133" i="1"/>
  <c r="K40" i="3" s="1"/>
  <c r="P134" i="1"/>
  <c r="K48" i="3" s="1"/>
  <c r="P135" i="1"/>
  <c r="K47" i="3" s="1"/>
  <c r="P136" i="1"/>
  <c r="K87" i="3" s="1"/>
  <c r="P137" i="1"/>
  <c r="K85" i="3" s="1"/>
  <c r="P138" i="1"/>
  <c r="K82" i="3" s="1"/>
  <c r="P139" i="1"/>
  <c r="K102" i="3" s="1"/>
  <c r="P140" i="1"/>
  <c r="K86" i="3" s="1"/>
  <c r="P141" i="1"/>
  <c r="K100" i="3" s="1"/>
  <c r="P142" i="1"/>
  <c r="K113" i="3" s="1"/>
  <c r="P143" i="1"/>
  <c r="K77" i="3" s="1"/>
  <c r="P144" i="1"/>
  <c r="P145" i="1"/>
  <c r="P146" i="1"/>
  <c r="K124" i="3"/>
  <c r="K7" i="3"/>
  <c r="K66" i="3"/>
  <c r="K44" i="3"/>
  <c r="K52" i="3"/>
  <c r="K5" i="3"/>
  <c r="K121" i="3"/>
  <c r="K73" i="3"/>
  <c r="K8" i="3"/>
  <c r="K4" i="3"/>
  <c r="K90" i="3"/>
  <c r="K62" i="3"/>
  <c r="K123" i="3"/>
  <c r="K6" i="3"/>
  <c r="K111" i="3"/>
  <c r="K21" i="3"/>
  <c r="K41" i="3"/>
  <c r="K135" i="3"/>
  <c r="K115" i="3"/>
  <c r="K127" i="3"/>
  <c r="K142" i="3"/>
  <c r="K137" i="3"/>
  <c r="K128" i="3"/>
  <c r="K119" i="3"/>
  <c r="K76" i="3"/>
  <c r="K89" i="3"/>
  <c r="K32" i="3"/>
  <c r="K126" i="3"/>
  <c r="K131" i="3"/>
  <c r="K133" i="3"/>
  <c r="K69" i="3"/>
  <c r="K67" i="3"/>
  <c r="K80" i="3"/>
  <c r="K60" i="3"/>
  <c r="K81" i="3"/>
  <c r="K63" i="3"/>
  <c r="K39" i="3"/>
  <c r="K11" i="3"/>
  <c r="K27" i="3"/>
  <c r="K17" i="3"/>
  <c r="K106" i="3"/>
  <c r="K74" i="3"/>
  <c r="K116" i="3"/>
  <c r="K88" i="3"/>
  <c r="K37" i="3"/>
  <c r="K30" i="3"/>
  <c r="K58" i="3"/>
  <c r="K31" i="3"/>
  <c r="K10" i="3"/>
  <c r="K3" i="3"/>
  <c r="K103" i="3"/>
  <c r="K20" i="3"/>
  <c r="K19" i="3"/>
  <c r="K34" i="3"/>
  <c r="K23" i="3"/>
  <c r="K143" i="3"/>
  <c r="K55" i="3"/>
  <c r="K28" i="3"/>
  <c r="K140" i="3"/>
  <c r="K13" i="3"/>
  <c r="K33" i="3"/>
  <c r="K38" i="3"/>
  <c r="J77" i="3"/>
  <c r="J112" i="3"/>
  <c r="J100" i="3"/>
  <c r="J86" i="3"/>
  <c r="J102" i="3"/>
  <c r="J82" i="3"/>
  <c r="J85" i="3"/>
  <c r="J87" i="3"/>
  <c r="J48" i="3"/>
  <c r="J49" i="3"/>
  <c r="J41" i="3"/>
  <c r="J43" i="3"/>
  <c r="J36" i="3"/>
  <c r="J92" i="3"/>
  <c r="J57" i="3"/>
  <c r="J109" i="3"/>
  <c r="J136" i="3"/>
  <c r="J119" i="3"/>
  <c r="J122" i="3"/>
  <c r="J99" i="3"/>
  <c r="J47" i="3"/>
  <c r="J60" i="3"/>
  <c r="J55" i="3"/>
  <c r="J25" i="3"/>
  <c r="J22" i="3"/>
  <c r="J69" i="3"/>
  <c r="J65" i="3"/>
  <c r="J83" i="3"/>
  <c r="J54" i="3"/>
  <c r="J8" i="3"/>
  <c r="J91" i="3"/>
  <c r="J93" i="3"/>
  <c r="J72" i="3"/>
  <c r="J67" i="3"/>
  <c r="J127" i="3"/>
  <c r="J78" i="3"/>
  <c r="J84" i="3"/>
  <c r="J14" i="3"/>
  <c r="J12" i="3"/>
  <c r="J15" i="3"/>
  <c r="J45" i="3"/>
  <c r="J53" i="3"/>
  <c r="J6" i="3"/>
  <c r="J66" i="3"/>
  <c r="J139" i="3"/>
  <c r="J141" i="3"/>
  <c r="J140" i="3"/>
  <c r="J142" i="3"/>
  <c r="J101" i="3"/>
  <c r="J26" i="3"/>
  <c r="J74" i="3"/>
  <c r="J9" i="3"/>
  <c r="J5" i="3"/>
  <c r="J90" i="3"/>
  <c r="J63" i="3"/>
  <c r="J121" i="3"/>
  <c r="J7" i="3"/>
  <c r="J27" i="3"/>
  <c r="J104" i="3"/>
  <c r="J95" i="3"/>
  <c r="J44" i="3"/>
  <c r="J96" i="3"/>
  <c r="J110" i="3"/>
  <c r="J21" i="3"/>
  <c r="J42" i="3"/>
  <c r="J132" i="3"/>
  <c r="J114" i="3"/>
  <c r="J94" i="3"/>
  <c r="J125" i="3"/>
  <c r="J52" i="3"/>
  <c r="J108" i="3"/>
  <c r="J105" i="3"/>
  <c r="J18" i="3"/>
  <c r="J16" i="3"/>
  <c r="J138" i="3"/>
  <c r="J133" i="3"/>
  <c r="J126" i="3"/>
  <c r="J118" i="3"/>
  <c r="J76" i="3"/>
  <c r="J89" i="3"/>
  <c r="J33" i="3"/>
  <c r="J123" i="3"/>
  <c r="J128" i="3"/>
  <c r="J111" i="3"/>
  <c r="J113" i="3"/>
  <c r="J120" i="3"/>
  <c r="J124" i="3"/>
  <c r="J129" i="3"/>
  <c r="J131" i="3"/>
  <c r="J70" i="3"/>
  <c r="J68" i="3"/>
  <c r="J80" i="3"/>
  <c r="J61" i="3"/>
  <c r="J62" i="3"/>
  <c r="J58" i="3"/>
  <c r="J71" i="3"/>
  <c r="J46" i="3"/>
  <c r="J79" i="3"/>
  <c r="J81" i="3"/>
  <c r="J64" i="3"/>
  <c r="J40" i="3"/>
  <c r="J11" i="3"/>
  <c r="J28" i="3"/>
  <c r="J17" i="3"/>
  <c r="J106" i="3"/>
  <c r="J50" i="3"/>
  <c r="J2" i="3"/>
  <c r="J51" i="3"/>
  <c r="J4" i="3"/>
  <c r="J117" i="3"/>
  <c r="J75" i="3"/>
  <c r="J115" i="3"/>
  <c r="J88" i="3"/>
  <c r="J38" i="3"/>
  <c r="J31" i="3"/>
  <c r="J24" i="3"/>
  <c r="J32" i="3"/>
  <c r="J73" i="3"/>
  <c r="J37" i="3"/>
  <c r="J30" i="3"/>
  <c r="J59" i="3"/>
  <c r="J130" i="3"/>
  <c r="J10" i="3"/>
  <c r="J3" i="3"/>
  <c r="J103" i="3"/>
  <c r="J20" i="3"/>
  <c r="J19" i="3"/>
  <c r="J35" i="3"/>
  <c r="J23" i="3"/>
  <c r="J116" i="3"/>
  <c r="J98" i="3"/>
  <c r="J107" i="3"/>
  <c r="J97" i="3"/>
  <c r="J134" i="3"/>
  <c r="J135" i="3"/>
  <c r="J56" i="3"/>
  <c r="J29" i="3"/>
  <c r="J137" i="3"/>
  <c r="J13" i="3"/>
  <c r="J34" i="3"/>
  <c r="J39" i="3"/>
  <c r="N2" i="3"/>
  <c r="O137" i="3"/>
  <c r="G137" i="3"/>
  <c r="N137" i="3"/>
  <c r="F137" i="3"/>
  <c r="C141" i="3"/>
  <c r="B141" i="3"/>
  <c r="B149" i="1"/>
  <c r="B150" i="1"/>
  <c r="H147" i="1"/>
  <c r="Q148" i="1"/>
  <c r="H148" i="1"/>
  <c r="Q147" i="1"/>
  <c r="C79" i="3"/>
  <c r="O99" i="3"/>
  <c r="O105" i="3"/>
  <c r="O83" i="3"/>
  <c r="O101" i="3"/>
  <c r="O66" i="3"/>
  <c r="O81" i="3"/>
  <c r="O84" i="3"/>
  <c r="O79" i="3"/>
  <c r="O77" i="3"/>
  <c r="O78" i="3"/>
  <c r="O71" i="3"/>
  <c r="O72" i="3"/>
  <c r="O69" i="3"/>
  <c r="O143" i="3"/>
  <c r="O142" i="3"/>
  <c r="O6" i="3"/>
  <c r="O76" i="3"/>
  <c r="O92" i="3"/>
  <c r="O100" i="3"/>
  <c r="O97" i="3"/>
  <c r="O11" i="3"/>
  <c r="O67" i="3"/>
  <c r="O141" i="3"/>
  <c r="O140" i="3"/>
  <c r="O139" i="3"/>
  <c r="O112" i="3"/>
  <c r="O120" i="3"/>
  <c r="O113" i="3"/>
  <c r="O91" i="3"/>
  <c r="O13" i="3"/>
  <c r="O102" i="3"/>
  <c r="O88" i="3"/>
  <c r="O114" i="3"/>
  <c r="O103" i="3"/>
  <c r="O118" i="3"/>
  <c r="O125" i="3"/>
  <c r="O110" i="3"/>
  <c r="O107" i="3"/>
  <c r="O109" i="3"/>
  <c r="O104" i="3"/>
  <c r="O17" i="3"/>
  <c r="O21" i="3"/>
  <c r="O2" i="3"/>
  <c r="O3" i="3"/>
  <c r="O9" i="3"/>
  <c r="O8" i="3"/>
  <c r="O7" i="3"/>
  <c r="O16" i="3"/>
  <c r="O14" i="3"/>
  <c r="O5" i="3"/>
  <c r="O111" i="3"/>
  <c r="O90" i="3"/>
  <c r="O89" i="3"/>
  <c r="O65" i="3"/>
  <c r="O19" i="3"/>
  <c r="O64" i="3"/>
  <c r="O63" i="3"/>
  <c r="O115" i="3"/>
  <c r="O82" i="3"/>
  <c r="O4" i="3"/>
  <c r="O49" i="3"/>
  <c r="O108" i="3"/>
  <c r="O58" i="3"/>
  <c r="O98" i="3"/>
  <c r="O23" i="3"/>
  <c r="O41" i="3"/>
  <c r="O117" i="3"/>
  <c r="O138" i="3"/>
  <c r="O59" i="3"/>
  <c r="O10" i="3"/>
  <c r="O123" i="3"/>
  <c r="O22" i="3"/>
  <c r="O18" i="3"/>
  <c r="O12" i="3"/>
  <c r="O136" i="3"/>
  <c r="O121" i="3"/>
  <c r="O135" i="3"/>
  <c r="O134" i="3"/>
  <c r="O86" i="3"/>
  <c r="O45" i="3"/>
  <c r="O61" i="3"/>
  <c r="O126" i="3"/>
  <c r="O124" i="3"/>
  <c r="O133" i="3"/>
  <c r="O127" i="3"/>
  <c r="O122" i="3"/>
  <c r="O119" i="3"/>
  <c r="O106" i="3"/>
  <c r="O80" i="3"/>
  <c r="O36" i="3"/>
  <c r="O85" i="3"/>
  <c r="O93" i="3"/>
  <c r="O68" i="3"/>
  <c r="O73" i="3"/>
  <c r="O40" i="3"/>
  <c r="O57" i="3"/>
  <c r="O95" i="3"/>
  <c r="O30" i="3"/>
  <c r="O47" i="3"/>
  <c r="O70" i="3"/>
  <c r="O55" i="3"/>
  <c r="O62" i="3"/>
  <c r="O35" i="3"/>
  <c r="O28" i="3"/>
  <c r="O116" i="3"/>
  <c r="O96" i="3"/>
  <c r="O132" i="3"/>
  <c r="O44" i="3"/>
  <c r="O87" i="3"/>
  <c r="O27" i="3"/>
  <c r="O51" i="3"/>
  <c r="O34" i="3"/>
  <c r="O52" i="3"/>
  <c r="O33" i="3"/>
  <c r="O43" i="3"/>
  <c r="O20" i="3"/>
  <c r="O54" i="3"/>
  <c r="O32" i="3"/>
  <c r="O94" i="3"/>
  <c r="O131" i="3"/>
  <c r="O15" i="3"/>
  <c r="O130" i="3"/>
  <c r="O53" i="3"/>
  <c r="O60" i="3"/>
  <c r="O24" i="3"/>
  <c r="O75" i="3"/>
  <c r="O39" i="3"/>
  <c r="O38" i="3"/>
  <c r="O26" i="3"/>
  <c r="O129" i="3"/>
  <c r="O128" i="3"/>
  <c r="O50" i="3"/>
  <c r="O31" i="3"/>
  <c r="O29" i="3"/>
  <c r="O25" i="3"/>
  <c r="O46" i="3"/>
  <c r="O56" i="3"/>
  <c r="O37" i="3"/>
  <c r="O74" i="3"/>
  <c r="O48" i="3"/>
  <c r="O42" i="3"/>
  <c r="G80" i="3"/>
  <c r="G59" i="3"/>
  <c r="G99" i="3"/>
  <c r="G62" i="3"/>
  <c r="G81" i="3"/>
  <c r="G79" i="3"/>
  <c r="G83" i="3"/>
  <c r="G78" i="3"/>
  <c r="G84" i="3"/>
  <c r="G85" i="3"/>
  <c r="G76" i="3"/>
  <c r="G77" i="3"/>
  <c r="G69" i="3"/>
  <c r="G35" i="3"/>
  <c r="G5" i="3"/>
  <c r="G101" i="3"/>
  <c r="G116" i="3"/>
  <c r="G117" i="3"/>
  <c r="G51" i="3"/>
  <c r="G63" i="3"/>
  <c r="G109" i="3"/>
  <c r="G67" i="3"/>
  <c r="G45" i="3"/>
  <c r="G23" i="3"/>
  <c r="G98" i="3"/>
  <c r="G104" i="3"/>
  <c r="G111" i="3"/>
  <c r="G89" i="3"/>
  <c r="G6" i="3"/>
  <c r="G102" i="3"/>
  <c r="G123" i="3"/>
  <c r="G92" i="3"/>
  <c r="G110" i="3"/>
  <c r="G96" i="3"/>
  <c r="G118" i="3"/>
  <c r="G105" i="3"/>
  <c r="G50" i="3"/>
  <c r="G52" i="3"/>
  <c r="G49" i="3"/>
  <c r="G40" i="3"/>
  <c r="G36" i="3"/>
  <c r="G4" i="3"/>
  <c r="G8" i="3"/>
  <c r="G122" i="3"/>
  <c r="G126" i="3"/>
  <c r="G127" i="3"/>
  <c r="G131" i="3"/>
  <c r="G132" i="3"/>
  <c r="G14" i="3"/>
  <c r="G119" i="3"/>
  <c r="G61" i="3"/>
  <c r="G42" i="3"/>
  <c r="G32" i="3"/>
  <c r="G55" i="3"/>
  <c r="G60" i="3"/>
  <c r="G120" i="3"/>
  <c r="G13" i="3"/>
  <c r="G28" i="3"/>
  <c r="G3" i="3"/>
  <c r="G74" i="3"/>
  <c r="G87" i="3"/>
  <c r="G88" i="3"/>
  <c r="G97" i="3"/>
  <c r="G15" i="3"/>
  <c r="G24" i="3"/>
  <c r="G70" i="3"/>
  <c r="G47" i="3"/>
  <c r="G113" i="3"/>
  <c r="G72" i="3"/>
  <c r="G90" i="3"/>
  <c r="G34" i="3"/>
  <c r="G29" i="3"/>
  <c r="G11" i="3"/>
  <c r="G139" i="3"/>
  <c r="G136" i="3"/>
  <c r="G143" i="3"/>
  <c r="G94" i="3"/>
  <c r="G91" i="3"/>
  <c r="G103" i="3"/>
  <c r="G100" i="3"/>
  <c r="G138" i="3"/>
  <c r="G135" i="3"/>
  <c r="G141" i="3"/>
  <c r="G140" i="3"/>
  <c r="G133" i="3"/>
  <c r="G134" i="3"/>
  <c r="G125" i="3"/>
  <c r="G93" i="3"/>
  <c r="G107" i="3"/>
  <c r="G121" i="3"/>
  <c r="G112" i="3"/>
  <c r="G73" i="3"/>
  <c r="G82" i="3"/>
  <c r="G39" i="3"/>
  <c r="G86" i="3"/>
  <c r="G114" i="3"/>
  <c r="G68" i="3"/>
  <c r="G75" i="3"/>
  <c r="G71" i="3"/>
  <c r="G106" i="3"/>
  <c r="G18" i="3"/>
  <c r="G64" i="3"/>
  <c r="G10" i="3"/>
  <c r="G128" i="3"/>
  <c r="G108" i="3"/>
  <c r="G115" i="3"/>
  <c r="G48" i="3"/>
  <c r="G12" i="3"/>
  <c r="G56" i="3"/>
  <c r="G53" i="3"/>
  <c r="G58" i="3"/>
  <c r="G65" i="3"/>
  <c r="G27" i="3"/>
  <c r="G30" i="3"/>
  <c r="G25" i="3"/>
  <c r="G54" i="3"/>
  <c r="G22" i="3"/>
  <c r="G124" i="3"/>
  <c r="G37" i="3"/>
  <c r="G20" i="3"/>
  <c r="G129" i="3"/>
  <c r="G38" i="3"/>
  <c r="G17" i="3"/>
  <c r="G21" i="3"/>
  <c r="G66" i="3"/>
  <c r="G46" i="3"/>
  <c r="G9" i="3"/>
  <c r="G26" i="3"/>
  <c r="G130" i="3"/>
  <c r="G142" i="3"/>
  <c r="G43" i="3"/>
  <c r="G33" i="3"/>
  <c r="G16" i="3"/>
  <c r="G19" i="3"/>
  <c r="G31" i="3"/>
  <c r="G57" i="3"/>
  <c r="G41" i="3"/>
  <c r="G44" i="3"/>
  <c r="G7" i="3"/>
  <c r="G2" i="3"/>
  <c r="C71" i="3"/>
  <c r="C38" i="3"/>
  <c r="C75" i="3"/>
  <c r="C51" i="3"/>
  <c r="C62" i="3"/>
  <c r="C67" i="3"/>
  <c r="C70" i="3"/>
  <c r="C66" i="3"/>
  <c r="C96" i="3"/>
  <c r="C100" i="3"/>
  <c r="C89" i="3"/>
  <c r="C90" i="3"/>
  <c r="C85" i="3"/>
  <c r="C24" i="3"/>
  <c r="C114" i="3"/>
  <c r="C3" i="3"/>
  <c r="C46" i="3"/>
  <c r="C91" i="3"/>
  <c r="C87" i="3"/>
  <c r="C35" i="3"/>
  <c r="C69" i="3"/>
  <c r="C119" i="3"/>
  <c r="C73" i="3"/>
  <c r="C68" i="3"/>
  <c r="C47" i="3"/>
  <c r="C106" i="3"/>
  <c r="C116" i="3"/>
  <c r="C110" i="3"/>
  <c r="C104" i="3"/>
  <c r="C16" i="3"/>
  <c r="C94" i="3"/>
  <c r="C126" i="3"/>
  <c r="C98" i="3"/>
  <c r="C117" i="3"/>
  <c r="C56" i="3"/>
  <c r="C121" i="3"/>
  <c r="C101" i="3"/>
  <c r="C108" i="3"/>
  <c r="C115" i="3"/>
  <c r="C105" i="3"/>
  <c r="C37" i="3"/>
  <c r="C36" i="3"/>
  <c r="C12" i="3"/>
  <c r="C6" i="3"/>
  <c r="C48" i="3"/>
  <c r="C55" i="3"/>
  <c r="C58" i="3"/>
  <c r="C72" i="3"/>
  <c r="C63" i="3"/>
  <c r="C8" i="3"/>
  <c r="C130" i="3"/>
  <c r="C57" i="3"/>
  <c r="C102" i="3"/>
  <c r="C97" i="3"/>
  <c r="C39" i="3"/>
  <c r="C61" i="3"/>
  <c r="C99" i="3"/>
  <c r="C27" i="3"/>
  <c r="C42" i="3"/>
  <c r="C2" i="3"/>
  <c r="C60" i="3"/>
  <c r="C103" i="3"/>
  <c r="C77" i="3"/>
  <c r="C26" i="3"/>
  <c r="C29" i="3"/>
  <c r="C25" i="3"/>
  <c r="C23" i="3"/>
  <c r="C109" i="3"/>
  <c r="C33" i="3"/>
  <c r="C107" i="3"/>
  <c r="C18" i="3"/>
  <c r="C17" i="3"/>
  <c r="C15" i="3"/>
  <c r="C136" i="3"/>
  <c r="C135" i="3"/>
  <c r="C142" i="3"/>
  <c r="C65" i="3"/>
  <c r="C86" i="3"/>
  <c r="C95" i="3"/>
  <c r="C124" i="3"/>
  <c r="C137" i="3"/>
  <c r="C131" i="3"/>
  <c r="C140" i="3"/>
  <c r="C139" i="3"/>
  <c r="C134" i="3"/>
  <c r="C133" i="3"/>
  <c r="C118" i="3"/>
  <c r="C49" i="3"/>
  <c r="C112" i="3"/>
  <c r="C128" i="3"/>
  <c r="C113" i="3"/>
  <c r="C78" i="3"/>
  <c r="C84" i="3"/>
  <c r="C34" i="3"/>
  <c r="C81" i="3"/>
  <c r="C125" i="3"/>
  <c r="C59" i="3"/>
  <c r="C64" i="3"/>
  <c r="C74" i="3"/>
  <c r="C122" i="3"/>
  <c r="C43" i="3"/>
  <c r="C92" i="3"/>
  <c r="C14" i="3"/>
  <c r="C129" i="3"/>
  <c r="C120" i="3"/>
  <c r="C138" i="3"/>
  <c r="C53" i="3"/>
  <c r="C44" i="3"/>
  <c r="C28" i="3"/>
  <c r="C41" i="3"/>
  <c r="C30" i="3"/>
  <c r="C52" i="3"/>
  <c r="C31" i="3"/>
  <c r="C40" i="3"/>
  <c r="C45" i="3"/>
  <c r="C76" i="3"/>
  <c r="C19" i="3"/>
  <c r="C132" i="3"/>
  <c r="C54" i="3"/>
  <c r="C20" i="3"/>
  <c r="C123" i="3"/>
  <c r="C88" i="3"/>
  <c r="C82" i="3"/>
  <c r="C13" i="3"/>
  <c r="C111" i="3"/>
  <c r="C80" i="3"/>
  <c r="C10" i="3"/>
  <c r="C50" i="3"/>
  <c r="C127" i="3"/>
  <c r="C143" i="3"/>
  <c r="C21" i="3"/>
  <c r="C22" i="3"/>
  <c r="C5" i="3"/>
  <c r="C7" i="3"/>
  <c r="C32" i="3"/>
  <c r="C83" i="3"/>
  <c r="C11" i="3"/>
  <c r="C93" i="3"/>
  <c r="C9" i="3"/>
  <c r="C4" i="3"/>
  <c r="N99" i="3"/>
  <c r="N105" i="3"/>
  <c r="N83" i="3"/>
  <c r="N101" i="3"/>
  <c r="N66" i="3"/>
  <c r="N81" i="3"/>
  <c r="N84" i="3"/>
  <c r="N79" i="3"/>
  <c r="N77" i="3"/>
  <c r="N78" i="3"/>
  <c r="N71" i="3"/>
  <c r="N72" i="3"/>
  <c r="N69" i="3"/>
  <c r="N143" i="3"/>
  <c r="N142" i="3"/>
  <c r="N6" i="3"/>
  <c r="N76" i="3"/>
  <c r="N92" i="3"/>
  <c r="N100" i="3"/>
  <c r="N97" i="3"/>
  <c r="N11" i="3"/>
  <c r="N67" i="3"/>
  <c r="N141" i="3"/>
  <c r="N140" i="3"/>
  <c r="N139" i="3"/>
  <c r="N112" i="3"/>
  <c r="N120" i="3"/>
  <c r="N113" i="3"/>
  <c r="N91" i="3"/>
  <c r="N13" i="3"/>
  <c r="N102" i="3"/>
  <c r="N88" i="3"/>
  <c r="N114" i="3"/>
  <c r="N103" i="3"/>
  <c r="N118" i="3"/>
  <c r="N125" i="3"/>
  <c r="N110" i="3"/>
  <c r="N107" i="3"/>
  <c r="N109" i="3"/>
  <c r="N104" i="3"/>
  <c r="N17" i="3"/>
  <c r="N21" i="3"/>
  <c r="N3" i="3"/>
  <c r="N9" i="3"/>
  <c r="N8" i="3"/>
  <c r="N7" i="3"/>
  <c r="N16" i="3"/>
  <c r="N14" i="3"/>
  <c r="N5" i="3"/>
  <c r="N111" i="3"/>
  <c r="N90" i="3"/>
  <c r="N89" i="3"/>
  <c r="N65" i="3"/>
  <c r="N19" i="3"/>
  <c r="N64" i="3"/>
  <c r="N63" i="3"/>
  <c r="N115" i="3"/>
  <c r="N82" i="3"/>
  <c r="N4" i="3"/>
  <c r="N49" i="3"/>
  <c r="N108" i="3"/>
  <c r="N58" i="3"/>
  <c r="N98" i="3"/>
  <c r="N23" i="3"/>
  <c r="N41" i="3"/>
  <c r="N117" i="3"/>
  <c r="N138" i="3"/>
  <c r="N59" i="3"/>
  <c r="N10" i="3"/>
  <c r="N123" i="3"/>
  <c r="N22" i="3"/>
  <c r="N18" i="3"/>
  <c r="N12" i="3"/>
  <c r="N136" i="3"/>
  <c r="N121" i="3"/>
  <c r="N135" i="3"/>
  <c r="N134" i="3"/>
  <c r="N86" i="3"/>
  <c r="N45" i="3"/>
  <c r="N61" i="3"/>
  <c r="N126" i="3"/>
  <c r="N124" i="3"/>
  <c r="N133" i="3"/>
  <c r="N127" i="3"/>
  <c r="N122" i="3"/>
  <c r="N119" i="3"/>
  <c r="N106" i="3"/>
  <c r="N80" i="3"/>
  <c r="N36" i="3"/>
  <c r="N85" i="3"/>
  <c r="N93" i="3"/>
  <c r="N68" i="3"/>
  <c r="N73" i="3"/>
  <c r="N40" i="3"/>
  <c r="N57" i="3"/>
  <c r="N95" i="3"/>
  <c r="N30" i="3"/>
  <c r="N47" i="3"/>
  <c r="N70" i="3"/>
  <c r="N55" i="3"/>
  <c r="N62" i="3"/>
  <c r="N35" i="3"/>
  <c r="N28" i="3"/>
  <c r="N116" i="3"/>
  <c r="N96" i="3"/>
  <c r="N132" i="3"/>
  <c r="N44" i="3"/>
  <c r="N87" i="3"/>
  <c r="N27" i="3"/>
  <c r="N51" i="3"/>
  <c r="N34" i="3"/>
  <c r="N52" i="3"/>
  <c r="N33" i="3"/>
  <c r="N43" i="3"/>
  <c r="N20" i="3"/>
  <c r="N54" i="3"/>
  <c r="N32" i="3"/>
  <c r="N94" i="3"/>
  <c r="N131" i="3"/>
  <c r="N15" i="3"/>
  <c r="N130" i="3"/>
  <c r="N53" i="3"/>
  <c r="N60" i="3"/>
  <c r="N24" i="3"/>
  <c r="N75" i="3"/>
  <c r="N39" i="3"/>
  <c r="N38" i="3"/>
  <c r="N26" i="3"/>
  <c r="N129" i="3"/>
  <c r="N128" i="3"/>
  <c r="N50" i="3"/>
  <c r="N31" i="3"/>
  <c r="N29" i="3"/>
  <c r="N25" i="3"/>
  <c r="N46" i="3"/>
  <c r="N56" i="3"/>
  <c r="N37" i="3"/>
  <c r="N74" i="3"/>
  <c r="N48" i="3"/>
  <c r="N42" i="3"/>
  <c r="F80" i="3"/>
  <c r="F59" i="3"/>
  <c r="F99" i="3"/>
  <c r="F62" i="3"/>
  <c r="F81" i="3"/>
  <c r="F79" i="3"/>
  <c r="F83" i="3"/>
  <c r="F78" i="3"/>
  <c r="F84" i="3"/>
  <c r="F85" i="3"/>
  <c r="F76" i="3"/>
  <c r="F77" i="3"/>
  <c r="F69" i="3"/>
  <c r="F35" i="3"/>
  <c r="F95" i="3"/>
  <c r="F5" i="3"/>
  <c r="F101" i="3"/>
  <c r="F116" i="3"/>
  <c r="F117" i="3"/>
  <c r="F51" i="3"/>
  <c r="F63" i="3"/>
  <c r="F109" i="3"/>
  <c r="F67" i="3"/>
  <c r="F45" i="3"/>
  <c r="F23" i="3"/>
  <c r="F98" i="3"/>
  <c r="F104" i="3"/>
  <c r="F111" i="3"/>
  <c r="F89" i="3"/>
  <c r="F6" i="3"/>
  <c r="F102" i="3"/>
  <c r="F123" i="3"/>
  <c r="F92" i="3"/>
  <c r="F110" i="3"/>
  <c r="F96" i="3"/>
  <c r="F118" i="3"/>
  <c r="F105" i="3"/>
  <c r="F50" i="3"/>
  <c r="F52" i="3"/>
  <c r="F49" i="3"/>
  <c r="F40" i="3"/>
  <c r="F36" i="3"/>
  <c r="F4" i="3"/>
  <c r="F8" i="3"/>
  <c r="F122" i="3"/>
  <c r="F126" i="3"/>
  <c r="F127" i="3"/>
  <c r="F131" i="3"/>
  <c r="F132" i="3"/>
  <c r="F14" i="3"/>
  <c r="F119" i="3"/>
  <c r="F61" i="3"/>
  <c r="F42" i="3"/>
  <c r="F32" i="3"/>
  <c r="F55" i="3"/>
  <c r="F60" i="3"/>
  <c r="F120" i="3"/>
  <c r="F13" i="3"/>
  <c r="F28" i="3"/>
  <c r="F3" i="3"/>
  <c r="F74" i="3"/>
  <c r="F87" i="3"/>
  <c r="F88" i="3"/>
  <c r="F97" i="3"/>
  <c r="F15" i="3"/>
  <c r="F24" i="3"/>
  <c r="F70" i="3"/>
  <c r="F47" i="3"/>
  <c r="F113" i="3"/>
  <c r="F72" i="3"/>
  <c r="F90" i="3"/>
  <c r="F34" i="3"/>
  <c r="F29" i="3"/>
  <c r="F11" i="3"/>
  <c r="F139" i="3"/>
  <c r="F136" i="3"/>
  <c r="F143" i="3"/>
  <c r="F94" i="3"/>
  <c r="F91" i="3"/>
  <c r="F103" i="3"/>
  <c r="F100" i="3"/>
  <c r="F138" i="3"/>
  <c r="F135" i="3"/>
  <c r="F141" i="3"/>
  <c r="F140" i="3"/>
  <c r="F133" i="3"/>
  <c r="F134" i="3"/>
  <c r="F125" i="3"/>
  <c r="F93" i="3"/>
  <c r="F107" i="3"/>
  <c r="F121" i="3"/>
  <c r="F112" i="3"/>
  <c r="F73" i="3"/>
  <c r="F82" i="3"/>
  <c r="F39" i="3"/>
  <c r="F86" i="3"/>
  <c r="F114" i="3"/>
  <c r="F68" i="3"/>
  <c r="F75" i="3"/>
  <c r="F71" i="3"/>
  <c r="F106" i="3"/>
  <c r="F18" i="3"/>
  <c r="F64" i="3"/>
  <c r="F10" i="3"/>
  <c r="F128" i="3"/>
  <c r="F108" i="3"/>
  <c r="F115" i="3"/>
  <c r="F48" i="3"/>
  <c r="F12" i="3"/>
  <c r="F56" i="3"/>
  <c r="F53" i="3"/>
  <c r="F58" i="3"/>
  <c r="F65" i="3"/>
  <c r="F27" i="3"/>
  <c r="F30" i="3"/>
  <c r="F25" i="3"/>
  <c r="F54" i="3"/>
  <c r="F22" i="3"/>
  <c r="F124" i="3"/>
  <c r="F37" i="3"/>
  <c r="F20" i="3"/>
  <c r="F129" i="3"/>
  <c r="F38" i="3"/>
  <c r="F17" i="3"/>
  <c r="F21" i="3"/>
  <c r="F66" i="3"/>
  <c r="F46" i="3"/>
  <c r="F9" i="3"/>
  <c r="F26" i="3"/>
  <c r="F130" i="3"/>
  <c r="F142" i="3"/>
  <c r="F43" i="3"/>
  <c r="F33" i="3"/>
  <c r="F16" i="3"/>
  <c r="F19" i="3"/>
  <c r="F31" i="3"/>
  <c r="F57" i="3"/>
  <c r="F41" i="3"/>
  <c r="F44" i="3"/>
  <c r="F7" i="3"/>
  <c r="F2" i="3"/>
  <c r="B71" i="3"/>
  <c r="B38" i="3"/>
  <c r="B75" i="3"/>
  <c r="B51" i="3"/>
  <c r="B62" i="3"/>
  <c r="B67" i="3"/>
  <c r="B70" i="3"/>
  <c r="B66" i="3"/>
  <c r="B96" i="3"/>
  <c r="B100" i="3"/>
  <c r="B89" i="3"/>
  <c r="B90" i="3"/>
  <c r="B85" i="3"/>
  <c r="B24" i="3"/>
  <c r="B114" i="3"/>
  <c r="B3" i="3"/>
  <c r="B46" i="3"/>
  <c r="B91" i="3"/>
  <c r="B87" i="3"/>
  <c r="B35" i="3"/>
  <c r="B69" i="3"/>
  <c r="B119" i="3"/>
  <c r="B73" i="3"/>
  <c r="B68" i="3"/>
  <c r="B47" i="3"/>
  <c r="B106" i="3"/>
  <c r="B116" i="3"/>
  <c r="B110" i="3"/>
  <c r="B104" i="3"/>
  <c r="B16" i="3"/>
  <c r="B94" i="3"/>
  <c r="B126" i="3"/>
  <c r="B98" i="3"/>
  <c r="B117" i="3"/>
  <c r="B56" i="3"/>
  <c r="B121" i="3"/>
  <c r="B101" i="3"/>
  <c r="B108" i="3"/>
  <c r="B115" i="3"/>
  <c r="B105" i="3"/>
  <c r="B37" i="3"/>
  <c r="B36" i="3"/>
  <c r="B12" i="3"/>
  <c r="B6" i="3"/>
  <c r="B48" i="3"/>
  <c r="B55" i="3"/>
  <c r="B58" i="3"/>
  <c r="B72" i="3"/>
  <c r="B63" i="3"/>
  <c r="B8" i="3"/>
  <c r="B130" i="3"/>
  <c r="B57" i="3"/>
  <c r="B102" i="3"/>
  <c r="B97" i="3"/>
  <c r="B39" i="3"/>
  <c r="B61" i="3"/>
  <c r="B99" i="3"/>
  <c r="B27" i="3"/>
  <c r="B42" i="3"/>
  <c r="B2" i="3"/>
  <c r="B60" i="3"/>
  <c r="B103" i="3"/>
  <c r="B79" i="3"/>
  <c r="B77" i="3"/>
  <c r="B26" i="3"/>
  <c r="B29" i="3"/>
  <c r="B25" i="3"/>
  <c r="B23" i="3"/>
  <c r="B109" i="3"/>
  <c r="B33" i="3"/>
  <c r="B107" i="3"/>
  <c r="B18" i="3"/>
  <c r="B17" i="3"/>
  <c r="B15" i="3"/>
  <c r="B136" i="3"/>
  <c r="B135" i="3"/>
  <c r="B142" i="3"/>
  <c r="B65" i="3"/>
  <c r="B86" i="3"/>
  <c r="B95" i="3"/>
  <c r="B124" i="3"/>
  <c r="B137" i="3"/>
  <c r="B131" i="3"/>
  <c r="B140" i="3"/>
  <c r="B139" i="3"/>
  <c r="B134" i="3"/>
  <c r="B133" i="3"/>
  <c r="B118" i="3"/>
  <c r="B49" i="3"/>
  <c r="B112" i="3"/>
  <c r="B128" i="3"/>
  <c r="B113" i="3"/>
  <c r="B78" i="3"/>
  <c r="B84" i="3"/>
  <c r="B34" i="3"/>
  <c r="B81" i="3"/>
  <c r="B125" i="3"/>
  <c r="B59" i="3"/>
  <c r="B64" i="3"/>
  <c r="B74" i="3"/>
  <c r="B122" i="3"/>
  <c r="B43" i="3"/>
  <c r="B92" i="3"/>
  <c r="B14" i="3"/>
  <c r="B129" i="3"/>
  <c r="B120" i="3"/>
  <c r="B138" i="3"/>
  <c r="B53" i="3"/>
  <c r="B44" i="3"/>
  <c r="B28" i="3"/>
  <c r="B41" i="3"/>
  <c r="B30" i="3"/>
  <c r="B52" i="3"/>
  <c r="B31" i="3"/>
  <c r="B40" i="3"/>
  <c r="B45" i="3"/>
  <c r="B76" i="3"/>
  <c r="B19" i="3"/>
  <c r="B132" i="3"/>
  <c r="B54" i="3"/>
  <c r="B20" i="3"/>
  <c r="B123" i="3"/>
  <c r="B88" i="3"/>
  <c r="B82" i="3"/>
  <c r="B13" i="3"/>
  <c r="B111" i="3"/>
  <c r="B80" i="3"/>
  <c r="B10" i="3"/>
  <c r="B50" i="3"/>
  <c r="B127" i="3"/>
  <c r="B143" i="3"/>
  <c r="B21" i="3"/>
  <c r="B22" i="3"/>
  <c r="B5" i="3"/>
  <c r="B7" i="3"/>
  <c r="B32" i="3"/>
  <c r="B83" i="3"/>
  <c r="B11" i="3"/>
  <c r="B93" i="3"/>
  <c r="B9" i="3"/>
  <c r="B4" i="3"/>
  <c r="P129" i="1" l="1"/>
  <c r="K56" i="3" s="1"/>
  <c r="K138" i="3"/>
  <c r="G95" i="3"/>
  <c r="P148" i="1" l="1"/>
</calcChain>
</file>

<file path=xl/sharedStrings.xml><?xml version="1.0" encoding="utf-8"?>
<sst xmlns="http://schemas.openxmlformats.org/spreadsheetml/2006/main" count="1459" uniqueCount="1001">
  <si>
    <t>首都</t>
  </si>
  <si>
    <t>言語(語)</t>
  </si>
  <si>
    <t>通貨</t>
  </si>
  <si>
    <t>人種</t>
  </si>
  <si>
    <t>国歌</t>
  </si>
  <si>
    <t>連邦国</t>
  </si>
  <si>
    <t>西アース</t>
  </si>
  <si>
    <t>ドナルド・バイデン</t>
  </si>
  <si>
    <t>ヴィル</t>
  </si>
  <si>
    <t>アース人、アクアート人</t>
  </si>
  <si>
    <t>ウォルシング・マチルダ</t>
  </si>
  <si>
    <t>エッダ</t>
  </si>
  <si>
    <t>民主国</t>
  </si>
  <si>
    <t>コード</t>
  </si>
  <si>
    <t>ウィルソン</t>
  </si>
  <si>
    <t>アンチ・エッダ</t>
  </si>
  <si>
    <t>山岳信仰、ジアース</t>
  </si>
  <si>
    <t>直接民主制民主国</t>
  </si>
  <si>
    <t>ベルン</t>
  </si>
  <si>
    <t>東アース</t>
  </si>
  <si>
    <t>カレリアン・スオミ</t>
  </si>
  <si>
    <t>アース人</t>
  </si>
  <si>
    <t>北の大地</t>
  </si>
  <si>
    <t>グリーム</t>
  </si>
  <si>
    <t>ハル・ナカマ</t>
  </si>
  <si>
    <t>アインシュッツエンゲル・イズ・ゴッド</t>
  </si>
  <si>
    <t>頭領国</t>
  </si>
  <si>
    <t>サリチルサンメチル</t>
  </si>
  <si>
    <t>南アース</t>
  </si>
  <si>
    <t>ホース・ト</t>
  </si>
  <si>
    <t>ビスタルト</t>
  </si>
  <si>
    <t>壊滅ディペンデント</t>
  </si>
  <si>
    <t>民主共和国</t>
  </si>
  <si>
    <t>カメン</t>
  </si>
  <si>
    <t>セリタル・アスガルド</t>
  </si>
  <si>
    <t>朦朧センチメンタル</t>
  </si>
  <si>
    <t>調和国</t>
  </si>
  <si>
    <t>ツイッター</t>
  </si>
  <si>
    <t>バズ・ライトイヤー</t>
  </si>
  <si>
    <t>バズランド</t>
  </si>
  <si>
    <t>おしゃかさま</t>
  </si>
  <si>
    <t>スリュム</t>
  </si>
  <si>
    <t>ヘイムダル</t>
  </si>
  <si>
    <t>ケープランド</t>
  </si>
  <si>
    <t>バルデル・リパブリック</t>
  </si>
  <si>
    <t>共和国</t>
  </si>
  <si>
    <t>ルーマ</t>
  </si>
  <si>
    <t>南アクアート</t>
  </si>
  <si>
    <t>ナイス・ルー</t>
  </si>
  <si>
    <t>サウスランド・ヴィル</t>
  </si>
  <si>
    <t>商誉の詩</t>
  </si>
  <si>
    <t>アクアリア、ジアース</t>
  </si>
  <si>
    <t>民主主義国</t>
  </si>
  <si>
    <t>ホッド</t>
  </si>
  <si>
    <t>ラッパーノ・ゼッド</t>
  </si>
  <si>
    <t>ホッドヴィル</t>
  </si>
  <si>
    <t>船乗りの詩</t>
  </si>
  <si>
    <t>王国</t>
  </si>
  <si>
    <t>アウターフロウ</t>
  </si>
  <si>
    <t>アースネウ</t>
  </si>
  <si>
    <t>ローレンシウ</t>
  </si>
  <si>
    <t>バレン</t>
  </si>
  <si>
    <t>ナイトシーアランドトゥー</t>
  </si>
  <si>
    <t>二重王国</t>
  </si>
  <si>
    <t>東都</t>
  </si>
  <si>
    <t>西アース、火付</t>
  </si>
  <si>
    <t>片</t>
  </si>
  <si>
    <t>火付人、アース人</t>
  </si>
  <si>
    <t>2つの民</t>
  </si>
  <si>
    <t>(なし)</t>
  </si>
  <si>
    <t>アース</t>
  </si>
  <si>
    <t>アースランド4世</t>
  </si>
  <si>
    <t>ウォル</t>
  </si>
  <si>
    <t>ユーラネシア狂想曲</t>
  </si>
  <si>
    <t>連邦共和国</t>
  </si>
  <si>
    <t>アズヘルム</t>
  </si>
  <si>
    <t>ウィングヘルム21世</t>
  </si>
  <si>
    <t>翼軍行進曲</t>
  </si>
  <si>
    <t>民主工業国</t>
  </si>
  <si>
    <t>マニファクチュア</t>
  </si>
  <si>
    <t>サウザントリーフ＝マニファクチュア</t>
  </si>
  <si>
    <t>直接民主制頭領国</t>
  </si>
  <si>
    <t>シンドリ</t>
  </si>
  <si>
    <t>ブロック</t>
  </si>
  <si>
    <t>北国の詩</t>
  </si>
  <si>
    <t>立憲君主制共和国</t>
  </si>
  <si>
    <t>行政首都　ガムラ
司法首都　ウプサラ
立法首都　シンクタンク</t>
  </si>
  <si>
    <t>ウェスタン・エレクトリック</t>
  </si>
  <si>
    <t>始まりの地</t>
  </si>
  <si>
    <t>ルナトール</t>
  </si>
  <si>
    <t>主にアース</t>
  </si>
  <si>
    <t>ルイジアナ</t>
  </si>
  <si>
    <t>ジール</t>
  </si>
  <si>
    <t>（統計なし）</t>
  </si>
  <si>
    <t>ラ・マルセイエーズ・フラーヴ</t>
  </si>
  <si>
    <t>チバコシティ</t>
  </si>
  <si>
    <t>コーガ・アクィン</t>
  </si>
  <si>
    <t>ヴァイキングの末裔</t>
  </si>
  <si>
    <t>北翼連合</t>
  </si>
  <si>
    <t>立憲君主制連合国</t>
  </si>
  <si>
    <t>ヴァイキング9世</t>
  </si>
  <si>
    <t>ヴァイキングの詩</t>
  </si>
  <si>
    <t>翼州連合</t>
  </si>
  <si>
    <t>キャッスラン</t>
  </si>
  <si>
    <t>エリザベート67世</t>
  </si>
  <si>
    <t>シリング</t>
  </si>
  <si>
    <t>翼州賛歌</t>
  </si>
  <si>
    <t>ウォーターゲート</t>
  </si>
  <si>
    <t>北アクアート</t>
  </si>
  <si>
    <t>トマス・アボガドロ</t>
  </si>
  <si>
    <t>アクィン</t>
  </si>
  <si>
    <t>アクアート人、アース人</t>
  </si>
  <si>
    <t>アクアート愛国歌</t>
  </si>
  <si>
    <t>アクアリア</t>
  </si>
  <si>
    <t>ニューウォーター</t>
  </si>
  <si>
    <t>ハルカナ・マタカ</t>
  </si>
  <si>
    <t>アクアート人</t>
  </si>
  <si>
    <t>マカン</t>
  </si>
  <si>
    <t>デデデ・アクアート</t>
  </si>
  <si>
    <t>立憲君主国</t>
  </si>
  <si>
    <t>ゴディバ</t>
  </si>
  <si>
    <t>ババ・ディストリ</t>
  </si>
  <si>
    <t>ベッカム・ペンギン</t>
  </si>
  <si>
    <t>アタマラード</t>
  </si>
  <si>
    <t>ヤーマ・ハタカル</t>
  </si>
  <si>
    <t>ポーラン</t>
  </si>
  <si>
    <t>ヤマカ・ハタル</t>
  </si>
  <si>
    <t>フレイムナイトランド</t>
  </si>
  <si>
    <t>ヒム・ガルド</t>
  </si>
  <si>
    <t>フレイム・イン・ザ・エンジンバシラ</t>
  </si>
  <si>
    <t>エンジン</t>
  </si>
  <si>
    <t>立憲民主国</t>
  </si>
  <si>
    <t>ネバラ</t>
  </si>
  <si>
    <t>ユダヘルム19世</t>
  </si>
  <si>
    <t>ドリアランド</t>
  </si>
  <si>
    <t>アクアート人、アース人
アトランタ人</t>
  </si>
  <si>
    <t>フォルティモ・タラシネッセ</t>
  </si>
  <si>
    <t>アクアリア、エッダ
イーラット、ジアース</t>
  </si>
  <si>
    <t>シャッシャウ</t>
  </si>
  <si>
    <t>アレグロシティ</t>
  </si>
  <si>
    <t>ユカイナ・ナカーマ</t>
  </si>
  <si>
    <t>アクアート人、黒人</t>
  </si>
  <si>
    <t>踊れ！先人！</t>
  </si>
  <si>
    <t>火付国</t>
  </si>
  <si>
    <t>参都</t>
  </si>
  <si>
    <t>火付</t>
  </si>
  <si>
    <t>比布院 晋三</t>
  </si>
  <si>
    <t>貝</t>
  </si>
  <si>
    <t>火付人</t>
  </si>
  <si>
    <t>鳥の詩</t>
  </si>
  <si>
    <t>蘭</t>
  </si>
  <si>
    <t>産業調和国</t>
  </si>
  <si>
    <t>フロータークリア</t>
  </si>
  <si>
    <t>ダッヒ</t>
  </si>
  <si>
    <t>アボリジニー、アクアート人</t>
  </si>
  <si>
    <t>フローターランド</t>
  </si>
  <si>
    <t>シークレットアクア</t>
  </si>
  <si>
    <t>シャワクアート</t>
  </si>
  <si>
    <t>イリヒ・トルンテルン</t>
  </si>
  <si>
    <t>シャワー人、アクアート人</t>
  </si>
  <si>
    <t>神秘の秘境</t>
  </si>
  <si>
    <t>タルタル</t>
  </si>
  <si>
    <t>火付、シラタオ</t>
  </si>
  <si>
    <t>テシマ・アオイ</t>
  </si>
  <si>
    <t>タイト</t>
  </si>
  <si>
    <t>散菊国破滅の歌</t>
  </si>
  <si>
    <t>（なし）</t>
  </si>
  <si>
    <t>トルコシティ</t>
  </si>
  <si>
    <t>漢、シラタオ</t>
  </si>
  <si>
    <t>チー・トモロッコ</t>
  </si>
  <si>
    <t>黄色応援歌</t>
  </si>
  <si>
    <t>大港国</t>
  </si>
  <si>
    <t>鼎護苑</t>
  </si>
  <si>
    <t>ハーファ</t>
  </si>
  <si>
    <t>処流手</t>
  </si>
  <si>
    <t>ハーファ人、火付人</t>
  </si>
  <si>
    <t>散菊国破滅の歌・苑</t>
  </si>
  <si>
    <t>散菊国</t>
  </si>
  <si>
    <t>椿柊</t>
  </si>
  <si>
    <t>火付、アトランタ
ハーファ、漢</t>
  </si>
  <si>
    <t>榎楸</t>
  </si>
  <si>
    <t>クシー</t>
  </si>
  <si>
    <t>春夏秋冬 〜役〜</t>
  </si>
  <si>
    <t>雷頼</t>
  </si>
  <si>
    <t>共産主義国</t>
  </si>
  <si>
    <t>沛洛</t>
  </si>
  <si>
    <t>陽来巣</t>
  </si>
  <si>
    <t>干</t>
  </si>
  <si>
    <t>火付人、ハーファ人</t>
  </si>
  <si>
    <t>雷に頼る</t>
  </si>
  <si>
    <t>仿対</t>
  </si>
  <si>
    <t>関城国</t>
  </si>
  <si>
    <t>関参院</t>
  </si>
  <si>
    <t>半対乱</t>
  </si>
  <si>
    <t>ハーファ人</t>
  </si>
  <si>
    <t>散菊国破滅の歌・院</t>
  </si>
  <si>
    <t>民主主義共和国</t>
  </si>
  <si>
    <t>北命</t>
  </si>
  <si>
    <t>漢、火付</t>
  </si>
  <si>
    <t>感鐵</t>
  </si>
  <si>
    <t>钇</t>
  </si>
  <si>
    <t>火付人、漢人
アクアート人</t>
  </si>
  <si>
    <t>火漢調和組曲 -似-</t>
  </si>
  <si>
    <t>霊泉</t>
  </si>
  <si>
    <t>漢</t>
  </si>
  <si>
    <t>網英</t>
  </si>
  <si>
    <t>火付人、漢人</t>
  </si>
  <si>
    <t>火漢調和組曲 -産-</t>
  </si>
  <si>
    <t>徊猿</t>
  </si>
  <si>
    <t>蘭都</t>
  </si>
  <si>
    <t>産沛拝</t>
  </si>
  <si>
    <t>火漢調和組曲 -逸-</t>
  </si>
  <si>
    <t>東国</t>
  </si>
  <si>
    <t>ダミーサウ</t>
  </si>
  <si>
    <t>シラタオ</t>
  </si>
  <si>
    <t>ユージ・ナカザワ</t>
  </si>
  <si>
    <t>トリス</t>
  </si>
  <si>
    <t>帝国の支配者</t>
  </si>
  <si>
    <t>ローレライ</t>
  </si>
  <si>
    <t>オーレル</t>
  </si>
  <si>
    <t>シラタオ
イッスーナ</t>
  </si>
  <si>
    <t>ケイスケ・ホンダ</t>
  </si>
  <si>
    <t>火付人、コーリプス人</t>
  </si>
  <si>
    <t>ルーラ</t>
  </si>
  <si>
    <t>イーラット
イッスーナ</t>
  </si>
  <si>
    <t>スワヒリナイト・
サンチャンスカ</t>
  </si>
  <si>
    <t>サンドランド</t>
  </si>
  <si>
    <t>ヘーコウシヘンケェ</t>
  </si>
  <si>
    <t>ミン式ショルテルティア
軍事崇</t>
  </si>
  <si>
    <t>ベギラマ</t>
  </si>
  <si>
    <t>イーラット</t>
  </si>
  <si>
    <t>キャノン・ウォーター</t>
  </si>
  <si>
    <t>シャワー人、アクアート人
サンドアイランド人ミン派</t>
  </si>
  <si>
    <t>ロクジュウイチ</t>
  </si>
  <si>
    <t>ミン式ショルテルティア
アクアリア</t>
  </si>
  <si>
    <t>ホイミ</t>
  </si>
  <si>
    <t>コーラ・ミン</t>
  </si>
  <si>
    <t>アボリジニー
サンドアイランド人ミン派
アクアート人</t>
  </si>
  <si>
    <t>アンズペート</t>
  </si>
  <si>
    <t>ミン式ショルテルティア</t>
  </si>
  <si>
    <t>タッカー</t>
  </si>
  <si>
    <t>シャワー</t>
  </si>
  <si>
    <t>オーリー・カズコ</t>
  </si>
  <si>
    <t>シャワーシェル</t>
  </si>
  <si>
    <t>アトランティス愛歌</t>
  </si>
  <si>
    <t>ヨウサイ</t>
  </si>
  <si>
    <t>コゾウ・ボーヤ</t>
  </si>
  <si>
    <t>シャワー人
アボリジニー
アクアート人</t>
  </si>
  <si>
    <t>ゴボウメン</t>
  </si>
  <si>
    <t>カジリア</t>
  </si>
  <si>
    <t>ウドンズキー</t>
  </si>
  <si>
    <t>ハジリア</t>
  </si>
  <si>
    <t>アボリジニー
シャワー人
アクアート人</t>
  </si>
  <si>
    <t>ユーノㇲケ</t>
  </si>
  <si>
    <t>シロップ</t>
  </si>
  <si>
    <t>アボリジニー
シャワー人</t>
  </si>
  <si>
    <t>ヌンテネリア</t>
  </si>
  <si>
    <t>クロップ</t>
  </si>
  <si>
    <t>アボリジニー
サンドアイランド人シス派</t>
  </si>
  <si>
    <t>ホッペネリア</t>
  </si>
  <si>
    <t>トップエデン</t>
  </si>
  <si>
    <t>アクア・ウォーター</t>
  </si>
  <si>
    <t>のぼれ！すすめ！高い塔</t>
  </si>
  <si>
    <t>ビショップナイト</t>
  </si>
  <si>
    <t>イミズ・フチュ</t>
  </si>
  <si>
    <t>フローターランドを守るは青い島</t>
  </si>
  <si>
    <t>ラッシー</t>
  </si>
  <si>
    <t>ナジマル・エデン</t>
  </si>
  <si>
    <t>シャワー人、アボリジニー
アクアート人</t>
  </si>
  <si>
    <t>いざゆかん！</t>
  </si>
  <si>
    <t>アグレイ</t>
  </si>
  <si>
    <t>ハン・ブルク・テン</t>
  </si>
  <si>
    <t>タカラ</t>
  </si>
  <si>
    <t>シャワー人、アボリジニー</t>
  </si>
  <si>
    <t>南北調和聖歌</t>
  </si>
  <si>
    <t>ボンボヤージュ</t>
  </si>
  <si>
    <t>シヌセワールクリン</t>
  </si>
  <si>
    <t>アボリジニー
サンドアイランド人ミン派</t>
  </si>
  <si>
    <t>クライアントサイド</t>
  </si>
  <si>
    <t>東アグレイ
ミン式ショルテルティア</t>
  </si>
  <si>
    <t>ムシナ</t>
  </si>
  <si>
    <t>オ・シト</t>
  </si>
  <si>
    <t>コリアリャントラ</t>
  </si>
  <si>
    <t>東アグレイ</t>
  </si>
  <si>
    <t>カテリア</t>
  </si>
  <si>
    <t>ホイ・ト・ラン</t>
  </si>
  <si>
    <t>ミーシャス・アメト</t>
  </si>
  <si>
    <t>大漢民国</t>
  </si>
  <si>
    <t>経済特区　漢都
行政首都　宮都
立法首都　締都
司法首都　礎都</t>
  </si>
  <si>
    <t>毛近平</t>
  </si>
  <si>
    <t>大漢民賛歌</t>
  </si>
  <si>
    <t>帝国</t>
  </si>
  <si>
    <t>ルーイン</t>
  </si>
  <si>
    <t>コーリプス</t>
  </si>
  <si>
    <t>コラプセル27世</t>
  </si>
  <si>
    <t>イーリー</t>
  </si>
  <si>
    <t>コーリプス人</t>
  </si>
  <si>
    <t>ルインコラプターMk-Ⅰ</t>
  </si>
  <si>
    <t>イーリア</t>
  </si>
  <si>
    <t>イーリアス33世</t>
  </si>
  <si>
    <t>ツリーム</t>
  </si>
  <si>
    <t>ルインコラプターMk-Ⅱ</t>
  </si>
  <si>
    <t>テン</t>
  </si>
  <si>
    <t>ヤイオン・リコチン</t>
  </si>
  <si>
    <t>軍神神話</t>
  </si>
  <si>
    <t>ショルテルティア
軍事崇</t>
  </si>
  <si>
    <t>アトランタシティ</t>
  </si>
  <si>
    <t>アトランタ</t>
  </si>
  <si>
    <t>ジョー・ダック</t>
  </si>
  <si>
    <t>シェル</t>
  </si>
  <si>
    <t>白人賛歌</t>
  </si>
  <si>
    <t>セプトン、アクアリア
イーラット、軍事崇
エッダ、蘭</t>
  </si>
  <si>
    <t>ファイアウルフ</t>
  </si>
  <si>
    <t>カイロ・レン</t>
  </si>
  <si>
    <t>カルロス</t>
  </si>
  <si>
    <t>イーラット、軍事崇</t>
  </si>
  <si>
    <t>フローズンタイガー</t>
  </si>
  <si>
    <t>ハン・ソロ</t>
  </si>
  <si>
    <t>ゴーン</t>
  </si>
  <si>
    <t>いて座のエデン</t>
  </si>
  <si>
    <t>ターメルン</t>
  </si>
  <si>
    <t>ニコラス・ガイジ・アクア</t>
  </si>
  <si>
    <t>スタースウィル・ライズアゲイン</t>
  </si>
  <si>
    <t>イーラット、アクアリア</t>
  </si>
  <si>
    <t>ンメール</t>
  </si>
  <si>
    <t>フレイム・ボルケーノ</t>
  </si>
  <si>
    <t>セブン</t>
  </si>
  <si>
    <t>フォーアギトス</t>
  </si>
  <si>
    <t>イーラット、セプトン</t>
  </si>
  <si>
    <t>ントラヒアッティー</t>
  </si>
  <si>
    <t>セプチルゴン</t>
  </si>
  <si>
    <t>ホース・アイリス</t>
  </si>
  <si>
    <t>ホーク</t>
  </si>
  <si>
    <t>光が君の道標となるならば</t>
  </si>
  <si>
    <t>セプトン</t>
  </si>
  <si>
    <t>ビンバーラ</t>
  </si>
  <si>
    <t>南アクアート
西アース</t>
  </si>
  <si>
    <t>ラクシャ・クテー</t>
  </si>
  <si>
    <t>アユティ</t>
  </si>
  <si>
    <t>ショルテ愛国</t>
  </si>
  <si>
    <t>アクアリア、エッダ</t>
  </si>
  <si>
    <t>コンガーラ</t>
  </si>
  <si>
    <t>カイブン・ネマ</t>
  </si>
  <si>
    <t>ナユティ</t>
  </si>
  <si>
    <t>マバーラ</t>
  </si>
  <si>
    <t>ソーガ・ラマ</t>
  </si>
  <si>
    <t>ソウギィ</t>
  </si>
  <si>
    <t>サンド</t>
  </si>
  <si>
    <t>ムハンマド・カレー</t>
  </si>
  <si>
    <t>サンドアイランド人
アース人</t>
  </si>
  <si>
    <t>ムハンマドの末裔</t>
  </si>
  <si>
    <t>ショルテルティア
エッダ</t>
  </si>
  <si>
    <t>原子主義国</t>
  </si>
  <si>
    <t>釔都</t>
  </si>
  <si>
    <t>釔王明</t>
  </si>
  <si>
    <t>釔</t>
  </si>
  <si>
    <t>イットリウム愛詩</t>
  </si>
  <si>
    <t>原子崇</t>
  </si>
  <si>
    <t>鉍都</t>
  </si>
  <si>
    <t>火付、漢</t>
  </si>
  <si>
    <t>衣威直弼</t>
  </si>
  <si>
    <t>ビスマスの元に国家はあるなり</t>
  </si>
  <si>
    <t>グルーヴ</t>
  </si>
  <si>
    <t>ナイト・メア</t>
  </si>
  <si>
    <t>ツリーム・オブ・ゴッド</t>
  </si>
  <si>
    <t>ナトー</t>
  </si>
  <si>
    <t>モール・ラッシュ</t>
  </si>
  <si>
    <t>セプチルゴン属
アクアート人</t>
  </si>
  <si>
    <t>イリジウムはインジウムではありません。</t>
  </si>
  <si>
    <t>ヤンナルク</t>
  </si>
  <si>
    <t>ヤム・クルス</t>
  </si>
  <si>
    <t>セプチルゴン属</t>
  </si>
  <si>
    <t>オゾンホール・ロックダウン</t>
  </si>
  <si>
    <t>サニブ</t>
  </si>
  <si>
    <t>ハイサイ・ラン</t>
  </si>
  <si>
    <t>コーリプス人
サンドアイランド人</t>
  </si>
  <si>
    <t>ムキムキ！ナイト</t>
  </si>
  <si>
    <t>ラウンア</t>
  </si>
  <si>
    <t>キリ・タ・ラオ</t>
  </si>
  <si>
    <t>ムキムキ・ナイト</t>
  </si>
  <si>
    <t>ブデル</t>
  </si>
  <si>
    <t>ローカスト・ヌル</t>
  </si>
  <si>
    <t>ムキムキ☆ナイト</t>
  </si>
  <si>
    <t>ハキーム</t>
  </si>
  <si>
    <t>インテ・リア</t>
  </si>
  <si>
    <t>ムキムキナイト</t>
  </si>
  <si>
    <t>ユリマサトシ</t>
  </si>
  <si>
    <t>クックッ・クエ</t>
  </si>
  <si>
    <t>ムキムキ♡ナイト</t>
  </si>
  <si>
    <t>ギラ</t>
  </si>
  <si>
    <t>ヴィシエイト</t>
  </si>
  <si>
    <t>アボリジニー
アクアート人
サンドアイランド人シス派</t>
  </si>
  <si>
    <t>世界の果てには君と2人で</t>
  </si>
  <si>
    <t>シス式ショルテルティア</t>
  </si>
  <si>
    <t>メラミ</t>
  </si>
  <si>
    <t>ジョウノウチ・シス</t>
  </si>
  <si>
    <t>黒人、アクアート人
サンドアイランド人シス派</t>
  </si>
  <si>
    <t>回快希譚</t>
  </si>
  <si>
    <t>イオナズン</t>
  </si>
  <si>
    <t>ダース・ベイダー</t>
  </si>
  <si>
    <t>黒人、白人アフリカ
サンドアイランド人シス派
アクアート人</t>
  </si>
  <si>
    <t>ミン派撲滅賛歌</t>
  </si>
  <si>
    <t>シス式ショルテルティア
アクアリア</t>
  </si>
  <si>
    <t>中心国</t>
  </si>
  <si>
    <t>トンデケー</t>
  </si>
  <si>
    <t>ジネディーヌ・ジダン</t>
  </si>
  <si>
    <t>ミカェル</t>
  </si>
  <si>
    <t>ネイマール・ジュニオール</t>
  </si>
  <si>
    <t>サウ</t>
  </si>
  <si>
    <t>クリスティアーノ・ロナウド</t>
  </si>
  <si>
    <t>イリウサウ</t>
  </si>
  <si>
    <t>ハメス・ロドリゲス</t>
  </si>
  <si>
    <t>カッタウシティ</t>
  </si>
  <si>
    <t>カッタウ</t>
  </si>
  <si>
    <t>カッタウマン</t>
  </si>
  <si>
    <t>元円</t>
  </si>
  <si>
    <t>カッタウ人</t>
  </si>
  <si>
    <t>カッタウ国歌</t>
  </si>
  <si>
    <t>蘭、ローレライ</t>
  </si>
  <si>
    <t>難宮</t>
  </si>
  <si>
    <t>ナマヤカ・シュヤウ</t>
  </si>
  <si>
    <t>シラタオ人</t>
  </si>
  <si>
    <t>偉大汗</t>
  </si>
  <si>
    <t>ドメスチン</t>
  </si>
  <si>
    <t>イトゥ・クァイヂ</t>
  </si>
  <si>
    <t>ペリカ</t>
  </si>
  <si>
    <r>
      <rPr>
        <sz val="11"/>
        <color rgb="FF000000"/>
        <rFont val="MS PGothic"/>
        <family val="3"/>
        <charset val="128"/>
      </rPr>
      <t>曲解-極</t>
    </r>
    <r>
      <rPr>
        <sz val="11"/>
        <color rgb="FF000000"/>
        <rFont val="MS PGothic"/>
        <family val="3"/>
        <charset val="128"/>
      </rPr>
      <t>-</t>
    </r>
  </si>
  <si>
    <t>フォート</t>
  </si>
  <si>
    <t>絶対君主国</t>
  </si>
  <si>
    <t>サイボウズ</t>
  </si>
  <si>
    <t>トネガワ・ユキオ</t>
  </si>
  <si>
    <t>曲解-載-</t>
  </si>
  <si>
    <t>キシワ</t>
  </si>
  <si>
    <t>セプチルゴン
ハーファ</t>
  </si>
  <si>
    <t>ノグラ・カカラ</t>
  </si>
  <si>
    <t>トルン</t>
  </si>
  <si>
    <t>ルーメン・ムンナ</t>
  </si>
  <si>
    <t>ルーメン</t>
  </si>
  <si>
    <t>西成国</t>
  </si>
  <si>
    <t>カントーネ</t>
  </si>
  <si>
    <t>カリアッタ・アレー</t>
  </si>
  <si>
    <t>ガー</t>
  </si>
  <si>
    <t>雯明開歌</t>
  </si>
  <si>
    <t>商国</t>
  </si>
  <si>
    <t>漢陵唐</t>
  </si>
  <si>
    <t>燦喃子</t>
  </si>
  <si>
    <t>ハーファ讃歌</t>
  </si>
  <si>
    <t>印上</t>
  </si>
  <si>
    <t>帝京</t>
  </si>
  <si>
    <t>火付、イッスーナ</t>
  </si>
  <si>
    <t>回山高史</t>
  </si>
  <si>
    <t>斗</t>
  </si>
  <si>
    <t>流山大鷹之森中央公園</t>
  </si>
  <si>
    <t>音手</t>
  </si>
  <si>
    <t>回園</t>
  </si>
  <si>
    <t>ハッシャ・アレイ</t>
  </si>
  <si>
    <t>陳</t>
  </si>
  <si>
    <t>シラタオ人、コーリプス人</t>
  </si>
  <si>
    <t>広大な幽園</t>
  </si>
  <si>
    <t>サンライン</t>
  </si>
  <si>
    <t>ショルテ</t>
  </si>
  <si>
    <t>イ・コンテ・ラオス</t>
  </si>
  <si>
    <t>ケロカ</t>
  </si>
  <si>
    <t>ショルテ組曲 -序章-</t>
  </si>
  <si>
    <t>タイラ</t>
  </si>
  <si>
    <t>イリアース</t>
  </si>
  <si>
    <t>キリアーナ・サンサル</t>
  </si>
  <si>
    <t>ショルテ組曲 -邂逅-</t>
  </si>
  <si>
    <t>ラコスチン</t>
  </si>
  <si>
    <t>ユーネス・アラン</t>
  </si>
  <si>
    <t>ショルテ組曲 -薄明-</t>
  </si>
  <si>
    <t>イーラット、セプトン
タイラ</t>
  </si>
  <si>
    <t>キース</t>
  </si>
  <si>
    <t>ンコール・ワコール</t>
  </si>
  <si>
    <t>ショルテ組曲 -別れ-</t>
  </si>
  <si>
    <t>カリコ</t>
  </si>
  <si>
    <t>ホクトゥワ・シン</t>
  </si>
  <si>
    <t>ショルテ組曲 -解-</t>
  </si>
  <si>
    <t>レストン</t>
  </si>
  <si>
    <t>グェン・コトゥ</t>
  </si>
  <si>
    <t>ショルテ組曲 -再会-</t>
  </si>
  <si>
    <t>ョック</t>
  </si>
  <si>
    <t>ラーメン・ツケメン</t>
  </si>
  <si>
    <t>ショルテ組曲 -運命-</t>
  </si>
  <si>
    <t>タイラ、軍事崇</t>
  </si>
  <si>
    <t>セイレーンイザベル</t>
  </si>
  <si>
    <t>ワールド7
（7人の種族が違う人）</t>
  </si>
  <si>
    <t>アリシャ
（電子通貨）
ポクセル
（仮想通貨）</t>
  </si>
  <si>
    <t>セプトン、アクアリア
イーラット、軍事崇
エッダ、タイラ
チョーシ</t>
  </si>
  <si>
    <t>ホーライラッシャ</t>
  </si>
  <si>
    <t>ダツ・ダーツ・ターミナル</t>
  </si>
  <si>
    <t>ショルテ組曲 -永遠-</t>
  </si>
  <si>
    <t>アースオアシス</t>
  </si>
  <si>
    <t>ボク・イケメン</t>
  </si>
  <si>
    <t>ショルテ組曲 -悪夢-</t>
  </si>
  <si>
    <t>タイラ、エッダ</t>
  </si>
  <si>
    <t>リィーンラッシャ</t>
  </si>
  <si>
    <t>イェアオリス・ハーメルン・スリザリン</t>
  </si>
  <si>
    <t>ショルテ組曲 -最期-</t>
  </si>
  <si>
    <t>アリシアラッシャ</t>
  </si>
  <si>
    <t>インサート・サリア</t>
  </si>
  <si>
    <t>ショルテ組曲 -終焉-</t>
  </si>
  <si>
    <t>ジャスティスソード</t>
  </si>
  <si>
    <t>セプチルゴン
アクアート
イーラット</t>
  </si>
  <si>
    <t>ローズ・ファクトリー</t>
  </si>
  <si>
    <t>グレートジャスティス</t>
  </si>
  <si>
    <t>チョーシ、軍事崇
イーラット、理数</t>
  </si>
  <si>
    <t>ローズ</t>
  </si>
  <si>
    <t>フォー・カーペン</t>
  </si>
  <si>
    <t>トーチ</t>
  </si>
  <si>
    <t>解解開歌</t>
  </si>
  <si>
    <t>アクアリア、トーチ
軍事崇</t>
  </si>
  <si>
    <t>イーブン</t>
  </si>
  <si>
    <t>ソー・カーペン</t>
  </si>
  <si>
    <t>白人アフリカ
アクアート人
コーリプス人</t>
  </si>
  <si>
    <t>才才開歌</t>
  </si>
  <si>
    <t>オムニアス</t>
  </si>
  <si>
    <t>ハイサイ・カーペン</t>
  </si>
  <si>
    <t>白人アフリカ
アクアート人</t>
  </si>
  <si>
    <t>拝拝開歌</t>
  </si>
  <si>
    <t>セイントサン</t>
  </si>
  <si>
    <t>カプリカ・カーペン</t>
  </si>
  <si>
    <t>光明開歌</t>
  </si>
  <si>
    <t>ブラッディムーン</t>
  </si>
  <si>
    <t>イーリス・カーペン</t>
  </si>
  <si>
    <t>月明開歌</t>
  </si>
  <si>
    <t>シスイ</t>
  </si>
  <si>
    <t>カモガ</t>
  </si>
  <si>
    <t>ヤチマ・タコ</t>
  </si>
  <si>
    <t>タテマ</t>
  </si>
  <si>
    <t>白人アフリカ</t>
  </si>
  <si>
    <t>キッ・サラッ・ツッ</t>
  </si>
  <si>
    <t>アサヒ</t>
  </si>
  <si>
    <t>トヤマー</t>
  </si>
  <si>
    <t>トナミ</t>
  </si>
  <si>
    <t>ヒミ・ヲズ</t>
  </si>
  <si>
    <t>クロペ</t>
  </si>
  <si>
    <t>分散制民主国</t>
  </si>
  <si>
    <t>ナガノ</t>
  </si>
  <si>
    <t>キソ</t>
  </si>
  <si>
    <t>白人アフリカ、アース人</t>
  </si>
  <si>
    <t>アヅミノ・ウルギ</t>
  </si>
  <si>
    <t>理数</t>
  </si>
  <si>
    <t>ニセイペッ</t>
  </si>
  <si>
    <t>アイヌ</t>
  </si>
  <si>
    <t>カムイ・アイヌ</t>
  </si>
  <si>
    <t>カニ</t>
  </si>
  <si>
    <t>白人アフリカ、コーリプス人</t>
  </si>
  <si>
    <t>オキクルミシノッチャ</t>
  </si>
  <si>
    <t>カムイ</t>
  </si>
  <si>
    <t>リトルクライシス</t>
  </si>
  <si>
    <t>ナルト・カンザス</t>
  </si>
  <si>
    <t>ミア</t>
  </si>
  <si>
    <t>雨降りメッセリア</t>
  </si>
  <si>
    <t>トーチ、チョーシ</t>
  </si>
  <si>
    <t>サンタリアラリス</t>
  </si>
  <si>
    <t>ア・リィ・テン</t>
  </si>
  <si>
    <t>ペルセチアの啼く月夜</t>
  </si>
  <si>
    <t>クリスタリアイラス</t>
  </si>
  <si>
    <t>オメガ・スパイス</t>
  </si>
  <si>
    <t>ネルガスの咲く夏</t>
  </si>
  <si>
    <t>ユリナ</t>
  </si>
  <si>
    <t>イラヴ</t>
  </si>
  <si>
    <t>陸</t>
  </si>
  <si>
    <t>ガネ</t>
  </si>
  <si>
    <t>玉砕光明讃歌-斬-</t>
  </si>
  <si>
    <t>チョーシ、理数</t>
  </si>
  <si>
    <t>トーガネ</t>
  </si>
  <si>
    <t>キーリアフィロ</t>
  </si>
  <si>
    <t>ヲータキ・カツーラ</t>
  </si>
  <si>
    <t>ナガラ</t>
  </si>
  <si>
    <t>キャッシャ</t>
  </si>
  <si>
    <t>チョーシ</t>
  </si>
  <si>
    <t>モリブデン</t>
  </si>
  <si>
    <t>アリス・ハメール</t>
  </si>
  <si>
    <t>黒人、アクアート人</t>
  </si>
  <si>
    <t>アリンサライ！</t>
  </si>
  <si>
    <t>アトランタ
アクアリア
セプトン</t>
  </si>
  <si>
    <t>ハイセン</t>
  </si>
  <si>
    <t>レイ・ガン</t>
  </si>
  <si>
    <t>那利多行進曲</t>
  </si>
  <si>
    <t>サンダーベア</t>
  </si>
  <si>
    <t>ガラス・シス</t>
  </si>
  <si>
    <t>リツ</t>
  </si>
  <si>
    <t>プレアデス</t>
  </si>
  <si>
    <t>ウッドカンガルー</t>
  </si>
  <si>
    <t>アナキン・スカイウォーカー</t>
  </si>
  <si>
    <t>プラネット・シェイカー</t>
  </si>
  <si>
    <t>アステロイドランド</t>
  </si>
  <si>
    <t>ジャイアン・ゴーダ</t>
  </si>
  <si>
    <t>ヴァットコイン
ヴィル</t>
  </si>
  <si>
    <t>黒人</t>
  </si>
  <si>
    <t>クァートエルホ</t>
  </si>
  <si>
    <t>ブットン</t>
  </si>
  <si>
    <t>リリシア王、カイメ王</t>
  </si>
  <si>
    <t>愛の三連符</t>
  </si>
  <si>
    <t>チョーシ、イーリア</t>
  </si>
  <si>
    <t>特別自治区</t>
  </si>
  <si>
    <t>藍色民族保護区</t>
  </si>
  <si>
    <t>コーリプス
アイヌ</t>
  </si>
  <si>
    <t>コーリプス人、藍色民族</t>
  </si>
  <si>
    <t>軍事崇、カムイ</t>
  </si>
  <si>
    <t>主国歌　レインボーダッシュ
副国歌　ショルテ組曲 -宿命-</t>
    <phoneticPr fontId="4"/>
  </si>
  <si>
    <t>セプチルゴン
アトランタ、アース
漢、コーリプス
アクアート、シラタオ</t>
    <phoneticPr fontId="4"/>
  </si>
  <si>
    <t>黒人、アクアート人、漢人</t>
    <phoneticPr fontId="4"/>
  </si>
  <si>
    <t>合衆国</t>
  </si>
  <si>
    <t>民主主義国</t>
    <phoneticPr fontId="4"/>
  </si>
  <si>
    <t>アース(東西混合)</t>
  </si>
  <si>
    <t>アース(東西混合)</t>
    <phoneticPr fontId="4"/>
  </si>
  <si>
    <t>西アース</t>
    <phoneticPr fontId="4"/>
  </si>
  <si>
    <t>チュウザン</t>
    <phoneticPr fontId="4"/>
  </si>
  <si>
    <t>グレートアーム7世</t>
  </si>
  <si>
    <t>ランド</t>
  </si>
  <si>
    <t>主にエッダ</t>
  </si>
  <si>
    <t>アクアート
アース、アトランタ</t>
    <phoneticPr fontId="4"/>
  </si>
  <si>
    <t>アクアリア</t>
    <phoneticPr fontId="4"/>
  </si>
  <si>
    <t>アムス山脈を仰ぎ見て</t>
  </si>
  <si>
    <t>ウィーン</t>
  </si>
  <si>
    <t>タッスル</t>
  </si>
  <si>
    <t>インヅァイ・マ・キノォハラ</t>
  </si>
  <si>
    <t>テルミー・テルル</t>
  </si>
  <si>
    <t>マルク</t>
  </si>
  <si>
    <t>サウスマルク</t>
  </si>
  <si>
    <t>ナイトシープ・ランドマーク</t>
  </si>
  <si>
    <t>如月女王
メリーランド王</t>
    <phoneticPr fontId="4"/>
  </si>
  <si>
    <t>ゲーン</t>
  </si>
  <si>
    <t>アクアート(南北混合)</t>
    <phoneticPr fontId="4"/>
  </si>
  <si>
    <t>ポンポコ・フチュウ</t>
  </si>
  <si>
    <t>レッド</t>
  </si>
  <si>
    <t>アクアート人</t>
    <rPh sb="5" eb="6">
      <t>ニン</t>
    </rPh>
    <phoneticPr fontId="4"/>
  </si>
  <si>
    <t>遥か彼方のフローターランド</t>
  </si>
  <si>
    <t>ジェーン</t>
  </si>
  <si>
    <t>スーパーバイザー・コール</t>
  </si>
  <si>
    <t>カトリック・ノートン</t>
  </si>
  <si>
    <t>キング</t>
  </si>
  <si>
    <t>シャッシャウランド</t>
  </si>
  <si>
    <t>(統計なし)</t>
  </si>
  <si>
    <t>アース人、アトランタ人</t>
  </si>
  <si>
    <t>ここで出会ったことは永遠に忘れない</t>
  </si>
  <si>
    <t>シャッシャウェデン</t>
  </si>
  <si>
    <t>アトランタ、アース
アクアート</t>
    <phoneticPr fontId="4"/>
  </si>
  <si>
    <t>東ニヴルヘイム</t>
    <phoneticPr fontId="4"/>
  </si>
  <si>
    <t>オイト・テルシス</t>
  </si>
  <si>
    <t>トランプ</t>
    <phoneticPr fontId="4"/>
  </si>
  <si>
    <t>トランプシティ</t>
    <phoneticPr fontId="4"/>
  </si>
  <si>
    <t>アース人、アクアート人</t>
    <rPh sb="10" eb="11">
      <t>ニン</t>
    </rPh>
    <phoneticPr fontId="4"/>
  </si>
  <si>
    <t>エッダ、アクアリア</t>
    <phoneticPr fontId="4"/>
  </si>
  <si>
    <t>西アース
アクアート(南北混合)</t>
    <phoneticPr fontId="4"/>
  </si>
  <si>
    <t>遠い空</t>
  </si>
  <si>
    <t>セプトン、アクアリア</t>
    <phoneticPr fontId="4"/>
  </si>
  <si>
    <t>人口ランキング</t>
    <rPh sb="0" eb="2">
      <t>ジンコウ</t>
    </rPh>
    <phoneticPr fontId="4"/>
  </si>
  <si>
    <t>GDPランキング</t>
    <phoneticPr fontId="4"/>
  </si>
  <si>
    <t>国数</t>
    <phoneticPr fontId="4"/>
  </si>
  <si>
    <t>特別自治区数</t>
    <rPh sb="0" eb="5">
      <t>トクベツジチク</t>
    </rPh>
    <rPh sb="5" eb="6">
      <t>カズ</t>
    </rPh>
    <phoneticPr fontId="4"/>
  </si>
  <si>
    <t>総兵力(千人)</t>
    <phoneticPr fontId="4"/>
  </si>
  <si>
    <t>総兵力ランキング</t>
    <rPh sb="0" eb="1">
      <t>ソウ</t>
    </rPh>
    <phoneticPr fontId="4"/>
  </si>
  <si>
    <t>バンテリン</t>
    <phoneticPr fontId="4"/>
  </si>
  <si>
    <t>火付人、シラタオ人</t>
    <rPh sb="8" eb="9">
      <t>ニン</t>
    </rPh>
    <phoneticPr fontId="4"/>
  </si>
  <si>
    <t>火付人、シラタオ人
コーリプス人</t>
    <phoneticPr fontId="4"/>
  </si>
  <si>
    <t>火付人、シラタオ人</t>
    <phoneticPr fontId="4"/>
  </si>
  <si>
    <t>シラタオ人、コーリプス人
サンドアイランド人</t>
    <phoneticPr fontId="4"/>
  </si>
  <si>
    <t>ハーファ人、ショルテ人
アース人</t>
    <rPh sb="10" eb="11">
      <t>ニン</t>
    </rPh>
    <phoneticPr fontId="4"/>
  </si>
  <si>
    <t>ハーファ人、ショルテ人
アース人</t>
    <phoneticPr fontId="4"/>
  </si>
  <si>
    <t>ショルテ人、アース人、漢人</t>
    <phoneticPr fontId="4"/>
  </si>
  <si>
    <t>漢人、ショルテ人、アース人</t>
    <phoneticPr fontId="4"/>
  </si>
  <si>
    <t>黒人、コーリプス人
ショルテ人、アース人</t>
    <phoneticPr fontId="4"/>
  </si>
  <si>
    <t>黒人、コーリプス人
ショルテ人</t>
    <phoneticPr fontId="4"/>
  </si>
  <si>
    <t>黒人、ショルテ人、アース人</t>
    <phoneticPr fontId="4"/>
  </si>
  <si>
    <t>黒人、コーリプス人</t>
    <rPh sb="0" eb="1">
      <t>クロ</t>
    </rPh>
    <phoneticPr fontId="4"/>
  </si>
  <si>
    <t>黒人、アボリジニー
アクアート人</t>
    <phoneticPr fontId="4"/>
  </si>
  <si>
    <t>カッタウ人、漢人、ハーファ人</t>
    <rPh sb="4" eb="5">
      <t>ニン</t>
    </rPh>
    <phoneticPr fontId="4"/>
  </si>
  <si>
    <t>漢人、火付人、カッタウ人</t>
    <rPh sb="1" eb="2">
      <t>ニン</t>
    </rPh>
    <rPh sb="5" eb="6">
      <t>ニン</t>
    </rPh>
    <rPh sb="11" eb="12">
      <t>ニン</t>
    </rPh>
    <phoneticPr fontId="4"/>
  </si>
  <si>
    <t>火付人、コーリプス人
シラタオ人
サンドアイランド人ミン派</t>
    <rPh sb="15" eb="16">
      <t>ニン</t>
    </rPh>
    <phoneticPr fontId="4"/>
  </si>
  <si>
    <t>諸藩連合国</t>
    <phoneticPr fontId="4"/>
  </si>
  <si>
    <t>白人主義国</t>
    <phoneticPr fontId="4"/>
  </si>
  <si>
    <t>立憲君主制民主主義共和国</t>
    <phoneticPr fontId="4"/>
  </si>
  <si>
    <t>立憲君主制共和国</t>
    <phoneticPr fontId="4"/>
  </si>
  <si>
    <t>共産主義共和国</t>
    <phoneticPr fontId="4"/>
  </si>
  <si>
    <t>共産主義国</t>
    <phoneticPr fontId="4"/>
  </si>
  <si>
    <t>絶対君主制共産主義国</t>
    <phoneticPr fontId="4"/>
  </si>
  <si>
    <t>原子主義国</t>
    <phoneticPr fontId="4"/>
  </si>
  <si>
    <t>全世界主要特別合衆国</t>
    <phoneticPr fontId="4"/>
  </si>
  <si>
    <t>民主調和国</t>
    <phoneticPr fontId="4"/>
  </si>
  <si>
    <t>産業調和国</t>
    <phoneticPr fontId="4"/>
  </si>
  <si>
    <t>分散制民主国</t>
    <phoneticPr fontId="4"/>
  </si>
  <si>
    <t>(なし)</t>
    <phoneticPr fontId="4"/>
  </si>
  <si>
    <t>帝国</t>
    <phoneticPr fontId="4"/>
  </si>
  <si>
    <t>イーリア、地下神</t>
    <rPh sb="5" eb="7">
      <t>チカ</t>
    </rPh>
    <rPh sb="7" eb="8">
      <t>カミ</t>
    </rPh>
    <phoneticPr fontId="4"/>
  </si>
  <si>
    <t>軍事崇</t>
    <phoneticPr fontId="4"/>
  </si>
  <si>
    <t>国名</t>
    <phoneticPr fontId="4"/>
  </si>
  <si>
    <t>国名(火付漢字名)</t>
    <rPh sb="3" eb="5">
      <t>ヒツケ</t>
    </rPh>
    <phoneticPr fontId="4"/>
  </si>
  <si>
    <t>仁不爾泙无</t>
  </si>
  <si>
    <t>加明出辺</t>
  </si>
  <si>
    <t>毛牢芹樽</t>
  </si>
  <si>
    <t>馬頭</t>
  </si>
  <si>
    <t>北希府</t>
  </si>
  <si>
    <t>南希府</t>
  </si>
  <si>
    <t>庵渡峰</t>
  </si>
  <si>
    <t>依利心</t>
  </si>
  <si>
    <t>隠徒峰</t>
  </si>
  <si>
    <t>火地</t>
  </si>
  <si>
    <t>阿州我流弩</t>
  </si>
  <si>
    <t>王都阿州我流弩</t>
  </si>
  <si>
    <t>南阿州我流弩</t>
  </si>
  <si>
    <t>翼翔</t>
  </si>
  <si>
    <t>比布連洲都</t>
  </si>
  <si>
    <t>鳥飛国</t>
  </si>
  <si>
    <t>花園</t>
  </si>
  <si>
    <t>希府蘭</t>
  </si>
  <si>
    <t>編蘭</t>
  </si>
  <si>
    <t>水門</t>
  </si>
  <si>
    <t>水里</t>
  </si>
  <si>
    <t>水獄・水極</t>
    <rPh sb="4" eb="5">
      <t>ゴク</t>
    </rPh>
    <phoneticPr fontId="4"/>
  </si>
  <si>
    <t>水塞</t>
  </si>
  <si>
    <t>水要</t>
  </si>
  <si>
    <t>水刀</t>
  </si>
  <si>
    <t>水刃</t>
  </si>
  <si>
    <t>炎神柱</t>
  </si>
  <si>
    <t>三種四宗</t>
  </si>
  <si>
    <t>韮依叶</t>
  </si>
  <si>
    <t>射々魚</t>
  </si>
  <si>
    <t>亜令黒</t>
  </si>
  <si>
    <t>浮遊要塞</t>
  </si>
  <si>
    <t>猿去亜</t>
  </si>
  <si>
    <t>黄島</t>
  </si>
  <si>
    <t>人切犬</t>
  </si>
  <si>
    <t>仲恵馬年</t>
  </si>
  <si>
    <t>離羅民</t>
  </si>
  <si>
    <t>水民</t>
  </si>
  <si>
    <t>民</t>
  </si>
  <si>
    <t>娑琶</t>
  </si>
  <si>
    <t>楊田中</t>
  </si>
  <si>
    <t>齧留</t>
  </si>
  <si>
    <t>端留</t>
  </si>
  <si>
    <t>塗手</t>
  </si>
  <si>
    <t>頬手</t>
  </si>
  <si>
    <t>新水刀</t>
  </si>
  <si>
    <t>楊都</t>
  </si>
  <si>
    <t>有世亜紅</t>
  </si>
  <si>
    <t>新沼世湾留</t>
  </si>
  <si>
    <t>美羅</t>
  </si>
  <si>
    <t>利猿素園</t>
  </si>
  <si>
    <t>新水獄・新水極</t>
    <rPh sb="6" eb="7">
      <t>ゴク</t>
    </rPh>
    <phoneticPr fontId="4"/>
  </si>
  <si>
    <t>朝蘭・麻蘭</t>
    <rPh sb="3" eb="4">
      <t>アサ</t>
    </rPh>
    <rPh sb="4" eb="5">
      <t>ラン</t>
    </rPh>
    <phoneticPr fontId="4"/>
  </si>
  <si>
    <t>後蘭他・後蘭多</t>
    <rPh sb="6" eb="7">
      <t>オオ</t>
    </rPh>
    <phoneticPr fontId="4"/>
  </si>
  <si>
    <t>空都</t>
  </si>
  <si>
    <t>璃星</t>
  </si>
  <si>
    <t>半璃星・反璃星</t>
    <rPh sb="4" eb="5">
      <t>ハン</t>
    </rPh>
    <phoneticPr fontId="4"/>
  </si>
  <si>
    <t>馬印</t>
  </si>
  <si>
    <t>対頭</t>
  </si>
  <si>
    <t>爾久遠</t>
  </si>
  <si>
    <t>爾固甫</t>
  </si>
  <si>
    <t>西覇華</t>
  </si>
  <si>
    <t>覇華</t>
  </si>
  <si>
    <t>流面</t>
  </si>
  <si>
    <t>秭𥝱汗国</t>
  </si>
  <si>
    <t>鉍升</t>
  </si>
  <si>
    <t>雄</t>
  </si>
  <si>
    <t>恵馬年</t>
  </si>
  <si>
    <t>南恵馬年</t>
  </si>
  <si>
    <t>利己沈</t>
  </si>
  <si>
    <t>破軍</t>
  </si>
  <si>
    <t>多蘭</t>
  </si>
  <si>
    <t>壱鹵</t>
  </si>
  <si>
    <t>凸乱今</t>
  </si>
  <si>
    <t>王都多蘭</t>
  </si>
  <si>
    <t>射離臼</t>
  </si>
  <si>
    <t>孤離排</t>
  </si>
  <si>
    <t>砂島</t>
  </si>
  <si>
    <t>水久塵</t>
  </si>
  <si>
    <t>水久沈</t>
  </si>
  <si>
    <t>水久填</t>
  </si>
  <si>
    <t>一羅布</t>
  </si>
  <si>
    <t>二転</t>
  </si>
  <si>
    <t>二星仁</t>
  </si>
  <si>
    <t>三瑠璃</t>
  </si>
  <si>
    <t>四面</t>
  </si>
  <si>
    <t>五須</t>
  </si>
  <si>
    <t>七竜</t>
  </si>
  <si>
    <t>八枝</t>
  </si>
  <si>
    <t>九帯</t>
  </si>
  <si>
    <t>十里羅</t>
  </si>
  <si>
    <t>土里羅</t>
  </si>
  <si>
    <t>対樽天</t>
  </si>
  <si>
    <t>音造弐武</t>
  </si>
  <si>
    <t>阿囹</t>
  </si>
  <si>
    <t>表裏蘭</t>
  </si>
  <si>
    <t>御宿</t>
  </si>
  <si>
    <t>大止</t>
  </si>
  <si>
    <t>萬止</t>
  </si>
  <si>
    <t>針止</t>
  </si>
  <si>
    <t>紅度亜摂蘭呈</t>
  </si>
  <si>
    <t>版斗阿星鹵</t>
  </si>
  <si>
    <t>亜番利部都</t>
  </si>
  <si>
    <t>才</t>
  </si>
  <si>
    <t>解</t>
  </si>
  <si>
    <t>拝</t>
  </si>
  <si>
    <t>光明</t>
  </si>
  <si>
    <t>月明</t>
  </si>
  <si>
    <t>易亜摂蘭呈</t>
  </si>
  <si>
    <t>白雉</t>
  </si>
  <si>
    <t>杯尻内</t>
  </si>
  <si>
    <t>幌別</t>
  </si>
  <si>
    <t>越中</t>
  </si>
  <si>
    <t>王琳</t>
  </si>
  <si>
    <t>白馬</t>
  </si>
  <si>
    <t>印西</t>
  </si>
  <si>
    <t>ニヴルヘイム</t>
  </si>
  <si>
    <t>アインシュッツエンゲル</t>
  </si>
  <si>
    <t>カーメーディペン</t>
  </si>
  <si>
    <t>モーローセリタル</t>
  </si>
  <si>
    <t>バズ</t>
  </si>
  <si>
    <t>ノースケープ</t>
  </si>
  <si>
    <t>サウスケープ</t>
  </si>
  <si>
    <t>エリシン</t>
  </si>
  <si>
    <t>エンドランド</t>
  </si>
  <si>
    <t>エンターランド</t>
  </si>
  <si>
    <t>火アース</t>
  </si>
  <si>
    <t>アスガルド</t>
  </si>
  <si>
    <t>オストアスガルド</t>
  </si>
  <si>
    <t>サウスアスガルド</t>
  </si>
  <si>
    <t>ウィングランド連邦</t>
  </si>
  <si>
    <t>ウィングランド工業国</t>
  </si>
  <si>
    <t>バードランド</t>
  </si>
  <si>
    <t>ビフレスト</t>
  </si>
  <si>
    <t>フラーヴ</t>
  </si>
  <si>
    <t>アームランド</t>
  </si>
  <si>
    <t>アクリス</t>
  </si>
  <si>
    <t>アクリア</t>
  </si>
  <si>
    <t>アクエル</t>
  </si>
  <si>
    <t>アクトア</t>
  </si>
  <si>
    <t>アクルス</t>
  </si>
  <si>
    <t>アクシス</t>
  </si>
  <si>
    <t>アクシン</t>
  </si>
  <si>
    <t>エンジンバシラ</t>
  </si>
  <si>
    <t>トリプルクアドリアン</t>
  </si>
  <si>
    <t>ニライカナイ</t>
  </si>
  <si>
    <t>アレグロ</t>
  </si>
  <si>
    <t>サルサリア</t>
  </si>
  <si>
    <t>アザーランド</t>
  </si>
  <si>
    <t>イエロー</t>
  </si>
  <si>
    <t>ホウツァイ</t>
  </si>
  <si>
    <t>イッサルト</t>
  </si>
  <si>
    <t>仲エバートシ</t>
  </si>
  <si>
    <t>リラミン</t>
  </si>
  <si>
    <t>アクミン</t>
  </si>
  <si>
    <t>ミン</t>
  </si>
  <si>
    <t>ヤンキータナカ</t>
  </si>
  <si>
    <t>カジル</t>
  </si>
  <si>
    <t>ハジル</t>
  </si>
  <si>
    <t>ヌンテ</t>
  </si>
  <si>
    <t>ホッペ</t>
  </si>
  <si>
    <t>ニューアクシス</t>
  </si>
  <si>
    <t>ニューアクリア</t>
  </si>
  <si>
    <t>ヤント</t>
  </si>
  <si>
    <t>ユーヨーアグレイ</t>
  </si>
  <si>
    <t>シヌセワール</t>
  </si>
  <si>
    <t>ミラ</t>
  </si>
  <si>
    <t>リーサルスヴェン</t>
  </si>
  <si>
    <t>ソラート</t>
  </si>
  <si>
    <t>リスター</t>
  </si>
  <si>
    <t>ハンリスター</t>
  </si>
  <si>
    <t>ヴァイン</t>
  </si>
  <si>
    <t>ツインズ</t>
  </si>
  <si>
    <t>ンコッホ</t>
  </si>
  <si>
    <t>ンリッヒ</t>
  </si>
  <si>
    <t>ウェストハーファ</t>
  </si>
  <si>
    <t>イットリウム</t>
  </si>
  <si>
    <t>ビスマス</t>
  </si>
  <si>
    <t>オズ</t>
  </si>
  <si>
    <t>エバートシ</t>
  </si>
  <si>
    <t>南エバートシ</t>
  </si>
  <si>
    <t>リコチン</t>
  </si>
  <si>
    <t>パグン</t>
  </si>
  <si>
    <t>タラン</t>
  </si>
  <si>
    <t>イチロ</t>
  </si>
  <si>
    <t>デコロンゴン</t>
  </si>
  <si>
    <t>オストタラン</t>
  </si>
  <si>
    <t>イリウス</t>
  </si>
  <si>
    <t>サンドアイランド</t>
  </si>
  <si>
    <t>インサイドアイランド</t>
  </si>
  <si>
    <t>アスチル</t>
  </si>
  <si>
    <t>アスチン</t>
  </si>
  <si>
    <t>アステン</t>
  </si>
  <si>
    <t>モーノグラフ</t>
  </si>
  <si>
    <t>ジステン</t>
  </si>
  <si>
    <t>ジスタージン</t>
  </si>
  <si>
    <t>トリルリー</t>
  </si>
  <si>
    <t>テトラーン</t>
  </si>
  <si>
    <t>ペンテース</t>
  </si>
  <si>
    <t>オクーチス</t>
  </si>
  <si>
    <t>ノーナン</t>
  </si>
  <si>
    <t>デカリーラ</t>
  </si>
  <si>
    <t>ウンデカリーラ</t>
  </si>
  <si>
    <t>ツォイツァルツェン</t>
  </si>
  <si>
    <t>イリジウム</t>
  </si>
  <si>
    <t>オゾニウム</t>
  </si>
  <si>
    <t>アレッヒ</t>
  </si>
  <si>
    <t>オモテウランド</t>
  </si>
  <si>
    <t>ヲンジュク</t>
  </si>
  <si>
    <t>オーシス</t>
  </si>
  <si>
    <t>マンシス</t>
  </si>
  <si>
    <t>ハリシス</t>
  </si>
  <si>
    <t>グレートアトランティス</t>
  </si>
  <si>
    <t>ヴァットアステロイド</t>
  </si>
  <si>
    <t>アドバンシヴリブート</t>
  </si>
  <si>
    <t>カイ</t>
  </si>
  <si>
    <t>サイ</t>
  </si>
  <si>
    <t>ファイ</t>
  </si>
  <si>
    <t>ソル</t>
  </si>
  <si>
    <t>ルナ</t>
  </si>
  <si>
    <t>イージーアトランティス</t>
  </si>
  <si>
    <t>ハイシリナイ</t>
  </si>
  <si>
    <t>ハクァツェル</t>
  </si>
  <si>
    <t>ホロベツ</t>
  </si>
  <si>
    <t>エッチュウ</t>
  </si>
  <si>
    <t>オーリン</t>
  </si>
  <si>
    <t>インザイ</t>
  </si>
  <si>
    <t>ハクバ</t>
  </si>
  <si>
    <t>六須</t>
  </si>
  <si>
    <t>ヘキス</t>
    <phoneticPr fontId="4"/>
  </si>
  <si>
    <t>アース人</t>
    <phoneticPr fontId="4"/>
  </si>
  <si>
    <t>ビヨンド・ディメンション</t>
    <phoneticPr fontId="4"/>
  </si>
  <si>
    <t>共和国</t>
    <phoneticPr fontId="4"/>
  </si>
  <si>
    <t>アトランタ人、イーラット人
黒人、漢人</t>
    <rPh sb="12" eb="13">
      <t>ニン</t>
    </rPh>
    <phoneticPr fontId="4"/>
  </si>
  <si>
    <t>イーラット人</t>
  </si>
  <si>
    <t>ハーファ人、火付人
漢人、イーラット人
コーリプス人</t>
  </si>
  <si>
    <t>イーラット人、黒人
アクアート人
コーリプス人</t>
  </si>
  <si>
    <t>アクアート人
イーラット人</t>
  </si>
  <si>
    <t>黒人、アクアート人
イーラット人</t>
  </si>
  <si>
    <t>イーラット人、黒人</t>
  </si>
  <si>
    <t>イーラット人
セプチルゴン属</t>
    <phoneticPr fontId="4"/>
  </si>
  <si>
    <t>イーラット人、黒人
アクアート人</t>
  </si>
  <si>
    <t>ハーファ人、イーラット人</t>
  </si>
  <si>
    <t>イーラット人
ショルテ人
セプチルゴン属</t>
    <phoneticPr fontId="4"/>
  </si>
  <si>
    <t>イーラット人、黒人、漢人
コーリプス人、ショルテ人
アクアート人、セプチルゴン属、アース人</t>
  </si>
  <si>
    <t>イーラット人、黒人
アトランタ人
コーリプス人、漢人
アース人、アクアート人</t>
  </si>
  <si>
    <t>イーラット人、黒人
ショルテ人</t>
  </si>
  <si>
    <t>白人アフリカ、イーラット人
黒人、ショルテ人</t>
  </si>
  <si>
    <t>黒人、イーラット人
セプチルゴン属
コーリプス人</t>
  </si>
  <si>
    <t>黒人、白人アフリカ
コーリプス人、イーラット人</t>
  </si>
  <si>
    <t>釔斗</t>
    <phoneticPr fontId="4"/>
  </si>
  <si>
    <t>庵出徍</t>
    <phoneticPr fontId="4"/>
  </si>
  <si>
    <t>銥里地</t>
    <phoneticPr fontId="4"/>
  </si>
  <si>
    <t>勝笇</t>
    <phoneticPr fontId="4"/>
  </si>
  <si>
    <t>钇</t>
    <phoneticPr fontId="4"/>
  </si>
  <si>
    <t>ㇱネョオ・マェ</t>
    <phoneticPr fontId="4"/>
  </si>
  <si>
    <t>クㇽハ・デニーズ</t>
    <phoneticPr fontId="4"/>
  </si>
  <si>
    <t>アウㇱユ・ビッツ</t>
    <phoneticPr fontId="4"/>
  </si>
  <si>
    <t>リシㇼ・ヵメーン</t>
    <phoneticPr fontId="4"/>
  </si>
  <si>
    <t>ア・シㇼト゚</t>
    <phoneticPr fontId="4"/>
  </si>
  <si>
    <t>南アクアート</t>
    <phoneticPr fontId="4"/>
  </si>
  <si>
    <t>铋</t>
    <phoneticPr fontId="4"/>
  </si>
  <si>
    <t>絶対君主国</t>
    <phoneticPr fontId="4"/>
  </si>
  <si>
    <t>アボリジニー</t>
    <phoneticPr fontId="4"/>
  </si>
  <si>
    <t>ハーファ人</t>
    <phoneticPr fontId="4"/>
  </si>
  <si>
    <t>計</t>
    <rPh sb="0" eb="1">
      <t>ケイ</t>
    </rPh>
    <phoneticPr fontId="4"/>
  </si>
  <si>
    <t>平均</t>
    <rPh sb="0" eb="2">
      <t>ヘイキン</t>
    </rPh>
    <phoneticPr fontId="4"/>
  </si>
  <si>
    <t>ウェルネス諸島</t>
    <rPh sb="5" eb="7">
      <t>ショトウ</t>
    </rPh>
    <phoneticPr fontId="4"/>
  </si>
  <si>
    <t>上瑠根</t>
  </si>
  <si>
    <t>イーヴニス</t>
  </si>
  <si>
    <t>リス・ハイチ</t>
  </si>
  <si>
    <t>アトランタ人</t>
  </si>
  <si>
    <t>偉大な航海士</t>
  </si>
  <si>
    <t>GDP(億$)</t>
    <phoneticPr fontId="4"/>
  </si>
  <si>
    <t>1人当たりのGDP(億$)</t>
    <rPh sb="1" eb="2">
      <t>ニン</t>
    </rPh>
    <rPh sb="2" eb="3">
      <t>ア</t>
    </rPh>
    <phoneticPr fontId="4"/>
  </si>
  <si>
    <t>人口1人当たりのGDPランキング</t>
    <rPh sb="0" eb="2">
      <t>ジンコウ</t>
    </rPh>
    <rPh sb="3" eb="4">
      <t>ニン</t>
    </rPh>
    <rPh sb="4" eb="5">
      <t>ア</t>
    </rPh>
    <phoneticPr fontId="4"/>
  </si>
  <si>
    <t>アトランタ、ピペロル</t>
  </si>
  <si>
    <t>ピペロル、セプチルゴン</t>
  </si>
  <si>
    <t>ピペロル
アクアート</t>
  </si>
  <si>
    <t>ピペロル</t>
  </si>
  <si>
    <t>ピペロル
セプチルゴン</t>
  </si>
  <si>
    <t>シャワー、アトランタ</t>
  </si>
  <si>
    <t>国家体制</t>
    <phoneticPr fontId="4"/>
  </si>
  <si>
    <t>国家元首</t>
    <phoneticPr fontId="4"/>
  </si>
  <si>
    <t>伊蘭孥</t>
    <phoneticPr fontId="4"/>
  </si>
  <si>
    <t>新翼</t>
    <phoneticPr fontId="4"/>
  </si>
  <si>
    <t>ヴィンランド</t>
    <phoneticPr fontId="4"/>
  </si>
  <si>
    <t>ニューウィング</t>
    <phoneticPr fontId="4"/>
  </si>
  <si>
    <t>連邦合衆国</t>
    <phoneticPr fontId="4"/>
  </si>
  <si>
    <t>ウィングヘルム</t>
    <phoneticPr fontId="4"/>
  </si>
  <si>
    <t>日本語単位付き人口</t>
    <rPh sb="0" eb="3">
      <t>ニホンゴ</t>
    </rPh>
    <rPh sb="3" eb="5">
      <t>タンイ</t>
    </rPh>
    <rPh sb="5" eb="6">
      <t>ツ</t>
    </rPh>
    <rPh sb="7" eb="9">
      <t>ジンコウ</t>
    </rPh>
    <phoneticPr fontId="4"/>
  </si>
  <si>
    <t>人口(万人)</t>
    <rPh sb="3" eb="5">
      <t>マンニン</t>
    </rPh>
    <phoneticPr fontId="4"/>
  </si>
  <si>
    <t>人口(人)</t>
    <rPh sb="0" eb="2">
      <t>ジンコウ</t>
    </rPh>
    <rPh sb="3" eb="4">
      <t>ニン</t>
    </rPh>
    <phoneticPr fontId="4"/>
  </si>
  <si>
    <t>GDP(万$)</t>
    <rPh sb="4" eb="5">
      <t>マン</t>
    </rPh>
    <phoneticPr fontId="4"/>
  </si>
  <si>
    <t>日本語単位付きGDP</t>
    <rPh sb="0" eb="3">
      <t>ニホンゴ</t>
    </rPh>
    <rPh sb="3" eb="5">
      <t>タンイ</t>
    </rPh>
    <rPh sb="5" eb="6">
      <t>ツ</t>
    </rPh>
    <phoneticPr fontId="4"/>
  </si>
  <si>
    <t>日本語単位付き総兵力</t>
    <phoneticPr fontId="4"/>
  </si>
  <si>
    <t>宗教(教)</t>
    <phoneticPr fontId="4"/>
  </si>
  <si>
    <t>螺旋エヴリデイ</t>
    <rPh sb="0" eb="2">
      <t>ラセン</t>
    </rPh>
    <phoneticPr fontId="4"/>
  </si>
  <si>
    <t>ダンケルク</t>
    <phoneticPr fontId="4"/>
  </si>
  <si>
    <t>イテリーゼ</t>
    <phoneticPr fontId="4"/>
  </si>
  <si>
    <t>セプチルゴン
南アトランタ
南アクアート</t>
    <phoneticPr fontId="4"/>
  </si>
  <si>
    <t>卍カリ・凸シス</t>
    <rPh sb="0" eb="1">
      <t xml:space="preserve"> マ</t>
    </rPh>
    <rPh sb="4" eb="5">
      <t>ハリ</t>
    </rPh>
    <phoneticPr fontId="4"/>
  </si>
  <si>
    <t>内島</t>
    <rPh sb="0" eb="1">
      <t>ウチ</t>
    </rPh>
    <rPh sb="1" eb="2">
      <t>シマ</t>
    </rPh>
    <phoneticPr fontId="4"/>
  </si>
  <si>
    <t>アース人、イーラット人
アトランタ人、セプチルゴン属</t>
    <rPh sb="10" eb="11">
      <t>ニン</t>
    </rPh>
    <rPh sb="17" eb="18">
      <t>ニン</t>
    </rPh>
    <rPh sb="25" eb="26">
      <t>ゾク</t>
    </rPh>
    <phoneticPr fontId="4"/>
  </si>
  <si>
    <t>帝国</t>
    <phoneticPr fontId="4"/>
  </si>
  <si>
    <t>シス式ショルテルティア
(サンドアイランド人)</t>
    <phoneticPr fontId="4"/>
  </si>
  <si>
    <t>シャワー人
アトランタ人</t>
    <phoneticPr fontId="4"/>
  </si>
  <si>
    <t>アクアリア
(アクアート人)</t>
    <phoneticPr fontId="4"/>
  </si>
  <si>
    <t>アトランタ人
コーリプス人</t>
    <phoneticPr fontId="4"/>
  </si>
  <si>
    <t>立憲民主主義国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</si>
</sst>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&quot;億&quot;####&quot;万&quot;####"/>
    <numFmt numFmtId="177" formatCode="#,##0_);\(#,##0\)"/>
  </numFmts>
  <fonts count="6">
    <font>
      <sz val="11"/>
      <color rgb="FF000000"/>
      <name val="MS PGothic"/>
    </font>
    <font>
      <sz val="11"/>
      <color rgb="FF000000"/>
      <name val="NSimSun"/>
    </font>
    <font>
      <sz val="11"/>
      <color rgb="FF3A3A3A"/>
      <name val="MS PGothic"/>
      <family val="3"/>
      <charset val="128"/>
    </font>
    <font>
      <sz val="11"/>
      <color rgb="FF000000"/>
      <name val="MS PGothic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NSimSun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9999FF"/>
        <bgColor rgb="FF9999FF"/>
      </patternFill>
    </fill>
    <fill>
      <patternFill patternType="solid">
        <fgColor rgb="FF3399FF"/>
        <bgColor rgb="FF3399FF"/>
      </patternFill>
    </fill>
    <fill>
      <patternFill patternType="solid">
        <fgColor rgb="FFFF66CC"/>
        <bgColor rgb="FFFF66CC"/>
      </patternFill>
    </fill>
    <fill>
      <patternFill patternType="solid">
        <fgColor rgb="FFC5E0B3"/>
        <bgColor rgb="FFC5E0B3"/>
      </patternFill>
    </fill>
    <fill>
      <patternFill patternType="solid">
        <fgColor rgb="FF4472C4"/>
        <bgColor rgb="FF4472C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 diagonalUp="1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/>
      <right style="thin">
        <color rgb="FF000000"/>
      </right>
      <top/>
      <bottom style="thin">
        <color rgb="FF000000"/>
      </bottom>
      <diagonal/>
    </border>
    <border diagonalUp="1">
      <left/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 style="thin">
        <color rgb="FF000000"/>
      </diagonal>
    </border>
    <border>
      <left/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7" xfId="0" applyFont="1" applyBorder="1" applyAlignment="1">
      <alignment vertical="center" wrapText="1"/>
    </xf>
    <xf numFmtId="0" fontId="0" fillId="3" borderId="5" xfId="0" applyFont="1" applyFill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0" fillId="4" borderId="5" xfId="0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6" xfId="0" applyFont="1" applyBorder="1" applyAlignment="1">
      <alignment vertical="center" wrapText="1"/>
    </xf>
    <xf numFmtId="0" fontId="0" fillId="0" borderId="17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 wrapText="1"/>
    </xf>
    <xf numFmtId="0" fontId="3" fillId="6" borderId="19" xfId="0" applyFont="1" applyFill="1" applyBorder="1" applyAlignment="1">
      <alignment vertical="center"/>
    </xf>
    <xf numFmtId="0" fontId="3" fillId="6" borderId="8" xfId="0" applyFont="1" applyFill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5" borderId="8" xfId="0" applyFont="1" applyFill="1" applyBorder="1" applyAlignment="1">
      <alignment vertical="center"/>
    </xf>
    <xf numFmtId="0" fontId="3" fillId="5" borderId="15" xfId="0" applyFont="1" applyFill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35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27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25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3" fillId="7" borderId="26" xfId="0" applyFont="1" applyFill="1" applyBorder="1" applyAlignment="1">
      <alignment vertical="center"/>
    </xf>
    <xf numFmtId="0" fontId="3" fillId="8" borderId="26" xfId="0" applyFont="1" applyFill="1" applyBorder="1" applyAlignment="1">
      <alignment vertical="center"/>
    </xf>
    <xf numFmtId="0" fontId="3" fillId="9" borderId="26" xfId="0" applyFont="1" applyFill="1" applyBorder="1" applyAlignment="1">
      <alignment vertical="center"/>
    </xf>
    <xf numFmtId="0" fontId="3" fillId="9" borderId="36" xfId="0" applyFont="1" applyFill="1" applyBorder="1" applyAlignment="1">
      <alignment vertical="center"/>
    </xf>
    <xf numFmtId="0" fontId="3" fillId="10" borderId="26" xfId="0" applyFont="1" applyFill="1" applyBorder="1" applyAlignment="1">
      <alignment vertical="center"/>
    </xf>
    <xf numFmtId="0" fontId="3" fillId="10" borderId="36" xfId="0" applyFont="1" applyFill="1" applyBorder="1" applyAlignment="1">
      <alignment vertical="center"/>
    </xf>
    <xf numFmtId="0" fontId="3" fillId="8" borderId="36" xfId="0" applyFont="1" applyFill="1" applyBorder="1" applyAlignment="1">
      <alignment vertical="center"/>
    </xf>
    <xf numFmtId="0" fontId="5" fillId="0" borderId="7" xfId="0" applyFont="1" applyBorder="1" applyAlignment="1">
      <alignment vertical="center"/>
    </xf>
    <xf numFmtId="0" fontId="0" fillId="6" borderId="39" xfId="0" applyFont="1" applyFill="1" applyBorder="1" applyAlignment="1">
      <alignment vertical="center"/>
    </xf>
    <xf numFmtId="0" fontId="0" fillId="0" borderId="40" xfId="0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0" fillId="0" borderId="39" xfId="0" applyFont="1" applyBorder="1" applyAlignment="1">
      <alignment vertical="center" wrapText="1"/>
    </xf>
    <xf numFmtId="0" fontId="0" fillId="0" borderId="41" xfId="0" applyFont="1" applyBorder="1" applyAlignment="1">
      <alignment vertical="center"/>
    </xf>
    <xf numFmtId="0" fontId="0" fillId="0" borderId="37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12" borderId="42" xfId="0" applyFont="1" applyFill="1" applyBorder="1" applyAlignment="1">
      <alignment vertical="center"/>
    </xf>
    <xf numFmtId="0" fontId="0" fillId="11" borderId="43" xfId="0" applyFont="1" applyFill="1" applyBorder="1" applyAlignment="1">
      <alignment vertical="center"/>
    </xf>
    <xf numFmtId="0" fontId="0" fillId="12" borderId="43" xfId="0" applyFont="1" applyFill="1" applyBorder="1" applyAlignment="1">
      <alignment vertical="center"/>
    </xf>
    <xf numFmtId="0" fontId="0" fillId="11" borderId="44" xfId="0" applyFont="1" applyFill="1" applyBorder="1" applyAlignment="1">
      <alignment vertical="center"/>
    </xf>
    <xf numFmtId="0" fontId="3" fillId="12" borderId="24" xfId="0" applyFont="1" applyFill="1" applyBorder="1" applyAlignment="1">
      <alignment vertical="center"/>
    </xf>
    <xf numFmtId="0" fontId="0" fillId="11" borderId="46" xfId="0" applyFont="1" applyFill="1" applyBorder="1" applyAlignment="1">
      <alignment vertical="center"/>
    </xf>
    <xf numFmtId="0" fontId="0" fillId="12" borderId="46" xfId="0" applyFont="1" applyFill="1" applyBorder="1" applyAlignment="1">
      <alignment vertical="center"/>
    </xf>
    <xf numFmtId="0" fontId="0" fillId="11" borderId="31" xfId="0" applyFont="1" applyFill="1" applyBorder="1" applyAlignment="1">
      <alignment vertical="center"/>
    </xf>
    <xf numFmtId="0" fontId="0" fillId="11" borderId="47" xfId="0" applyFont="1" applyFill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50" xfId="0" applyFont="1" applyBorder="1" applyAlignment="1">
      <alignment vertical="center"/>
    </xf>
    <xf numFmtId="0" fontId="0" fillId="0" borderId="45" xfId="0" applyFont="1" applyBorder="1" applyAlignment="1">
      <alignment vertical="center"/>
    </xf>
    <xf numFmtId="0" fontId="0" fillId="0" borderId="51" xfId="0" applyFont="1" applyFill="1" applyBorder="1" applyAlignment="1">
      <alignment vertical="center"/>
    </xf>
    <xf numFmtId="0" fontId="3" fillId="0" borderId="38" xfId="0" applyFont="1" applyFill="1" applyBorder="1" applyAlignment="1">
      <alignment vertical="center"/>
    </xf>
    <xf numFmtId="0" fontId="0" fillId="0" borderId="52" xfId="0" applyFont="1" applyFill="1" applyBorder="1" applyAlignment="1">
      <alignment vertical="center"/>
    </xf>
    <xf numFmtId="0" fontId="0" fillId="0" borderId="53" xfId="0" applyFont="1" applyBorder="1" applyAlignment="1">
      <alignment vertical="center"/>
    </xf>
    <xf numFmtId="0" fontId="0" fillId="7" borderId="20" xfId="0" applyFont="1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0" fillId="9" borderId="20" xfId="0" applyFont="1" applyFill="1" applyBorder="1" applyAlignment="1">
      <alignment vertical="center"/>
    </xf>
    <xf numFmtId="0" fontId="0" fillId="8" borderId="20" xfId="0" applyFont="1" applyFill="1" applyBorder="1" applyAlignment="1">
      <alignment vertical="center"/>
    </xf>
    <xf numFmtId="0" fontId="0" fillId="7" borderId="26" xfId="0" applyFont="1" applyFill="1" applyBorder="1" applyAlignment="1">
      <alignment vertical="center"/>
    </xf>
    <xf numFmtId="0" fontId="0" fillId="0" borderId="54" xfId="0" applyFont="1" applyBorder="1" applyAlignment="1">
      <alignment vertical="center"/>
    </xf>
    <xf numFmtId="0" fontId="0" fillId="0" borderId="55" xfId="0" applyFont="1" applyBorder="1" applyAlignment="1">
      <alignment vertical="center"/>
    </xf>
    <xf numFmtId="0" fontId="0" fillId="10" borderId="46" xfId="0" applyFont="1" applyFill="1" applyBorder="1" applyAlignment="1">
      <alignment vertical="center"/>
    </xf>
    <xf numFmtId="176" fontId="0" fillId="0" borderId="0" xfId="0" applyNumberFormat="1" applyFont="1" applyAlignment="1">
      <alignment vertical="center"/>
    </xf>
    <xf numFmtId="177" fontId="0" fillId="0" borderId="7" xfId="0" applyNumberFormat="1" applyFont="1" applyBorder="1" applyAlignment="1">
      <alignment vertical="center"/>
    </xf>
    <xf numFmtId="177" fontId="0" fillId="0" borderId="7" xfId="0" applyNumberFormat="1" applyFont="1" applyBorder="1" applyAlignment="1">
      <alignment horizontal="right" vertical="center"/>
    </xf>
    <xf numFmtId="177" fontId="0" fillId="0" borderId="16" xfId="0" applyNumberFormat="1" applyFont="1" applyBorder="1" applyAlignment="1">
      <alignment horizontal="right" vertical="center"/>
    </xf>
    <xf numFmtId="177" fontId="3" fillId="0" borderId="7" xfId="0" applyNumberFormat="1" applyFont="1" applyBorder="1" applyAlignment="1">
      <alignment vertical="center"/>
    </xf>
    <xf numFmtId="177" fontId="0" fillId="0" borderId="16" xfId="0" applyNumberFormat="1" applyFont="1" applyBorder="1" applyAlignment="1">
      <alignment vertical="center"/>
    </xf>
    <xf numFmtId="177" fontId="0" fillId="0" borderId="39" xfId="0" applyNumberFormat="1" applyFont="1" applyBorder="1" applyAlignment="1">
      <alignment vertical="center"/>
    </xf>
    <xf numFmtId="177" fontId="0" fillId="12" borderId="43" xfId="0" applyNumberFormat="1" applyFont="1" applyFill="1" applyBorder="1" applyAlignment="1">
      <alignment vertical="center"/>
    </xf>
    <xf numFmtId="177" fontId="0" fillId="12" borderId="46" xfId="0" applyNumberFormat="1" applyFont="1" applyFill="1" applyBorder="1" applyAlignment="1">
      <alignment vertical="center"/>
    </xf>
    <xf numFmtId="177" fontId="0" fillId="0" borderId="0" xfId="0" applyNumberFormat="1" applyFont="1" applyAlignment="1">
      <alignment vertical="center"/>
    </xf>
    <xf numFmtId="177" fontId="3" fillId="0" borderId="3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177" fontId="0" fillId="0" borderId="21" xfId="0" applyNumberFormat="1" applyFont="1" applyBorder="1" applyAlignment="1">
      <alignment vertical="center"/>
    </xf>
    <xf numFmtId="0" fontId="0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176" fontId="0" fillId="0" borderId="20" xfId="0" applyNumberFormat="1" applyFont="1" applyBorder="1" applyAlignment="1">
      <alignment vertical="center"/>
    </xf>
    <xf numFmtId="0" fontId="3" fillId="0" borderId="56" xfId="0" applyFont="1" applyBorder="1" applyAlignment="1">
      <alignment vertical="center"/>
    </xf>
    <xf numFmtId="0" fontId="0" fillId="12" borderId="57" xfId="0" applyFont="1" applyFill="1" applyBorder="1" applyAlignment="1">
      <alignment vertical="center"/>
    </xf>
    <xf numFmtId="0" fontId="0" fillId="12" borderId="58" xfId="0" applyFont="1" applyFill="1" applyBorder="1" applyAlignment="1">
      <alignment vertical="center"/>
    </xf>
    <xf numFmtId="0" fontId="3" fillId="0" borderId="3" xfId="0" applyNumberFormat="1" applyFont="1" applyBorder="1" applyAlignment="1">
      <alignment vertical="center"/>
    </xf>
    <xf numFmtId="0" fontId="0" fillId="0" borderId="7" xfId="0" applyNumberFormat="1" applyFont="1" applyBorder="1" applyAlignment="1">
      <alignment vertical="center"/>
    </xf>
    <xf numFmtId="0" fontId="0" fillId="0" borderId="16" xfId="0" applyNumberFormat="1" applyFont="1" applyBorder="1" applyAlignment="1">
      <alignment vertical="center"/>
    </xf>
    <xf numFmtId="0" fontId="3" fillId="0" borderId="7" xfId="0" applyNumberFormat="1" applyFont="1" applyBorder="1" applyAlignment="1">
      <alignment vertical="center"/>
    </xf>
    <xf numFmtId="0" fontId="0" fillId="0" borderId="39" xfId="0" applyNumberFormat="1" applyFont="1" applyBorder="1" applyAlignment="1">
      <alignment vertical="center"/>
    </xf>
    <xf numFmtId="0" fontId="0" fillId="12" borderId="43" xfId="0" applyNumberFormat="1" applyFont="1" applyFill="1" applyBorder="1" applyAlignment="1">
      <alignment vertical="center"/>
    </xf>
    <xf numFmtId="0" fontId="0" fillId="12" borderId="46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ユーザー定義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9999FF"/>
      </a:accent1>
      <a:accent2>
        <a:srgbClr val="3399FF"/>
      </a:accent2>
      <a:accent3>
        <a:srgbClr val="FF66CC"/>
      </a:accent3>
      <a:accent4>
        <a:srgbClr val="C5E0B3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"/>
  <sheetViews>
    <sheetView tabSelected="1" zoomScale="115" zoomScaleNormal="115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D81" sqref="D81"/>
    </sheetView>
  </sheetViews>
  <sheetFormatPr defaultColWidth="14.44140625" defaultRowHeight="15" customHeight="1"/>
  <cols>
    <col min="1" max="1" width="19.33203125" customWidth="1"/>
    <col min="2" max="2" width="15.44140625" style="11" customWidth="1"/>
    <col min="3" max="3" width="24.6640625" customWidth="1"/>
    <col min="4" max="4" width="20.77734375" customWidth="1"/>
    <col min="5" max="5" width="19.6640625" customWidth="1"/>
    <col min="6" max="6" width="23.44140625" customWidth="1"/>
    <col min="7" max="7" width="17.33203125" customWidth="1"/>
    <col min="8" max="8" width="12.109375" style="108" customWidth="1"/>
    <col min="9" max="9" width="14.77734375" style="108" hidden="1" customWidth="1"/>
    <col min="10" max="10" width="18.77734375" style="108" hidden="1" customWidth="1"/>
    <col min="11" max="11" width="22.6640625" customWidth="1"/>
    <col min="12" max="12" width="34.44140625" customWidth="1"/>
    <col min="13" max="13" width="12.77734375" style="110" customWidth="1"/>
    <col min="14" max="15" width="14.44140625" style="108" hidden="1" customWidth="1"/>
    <col min="16" max="16" width="12.77734375" style="11" customWidth="1"/>
    <col min="17" max="17" width="11.33203125" customWidth="1"/>
    <col min="18" max="19" width="11.33203125" style="11" hidden="1" customWidth="1"/>
    <col min="20" max="20" width="21.33203125" customWidth="1"/>
    <col min="21" max="21" width="13.109375" customWidth="1"/>
  </cols>
  <sheetData>
    <row r="1" spans="1:21" ht="12.75" customHeight="1" thickBot="1">
      <c r="A1" s="37" t="s">
        <v>689</v>
      </c>
      <c r="B1" s="38" t="s">
        <v>690</v>
      </c>
      <c r="C1" s="38" t="s">
        <v>973</v>
      </c>
      <c r="D1" s="1" t="s">
        <v>0</v>
      </c>
      <c r="E1" s="1" t="s">
        <v>1</v>
      </c>
      <c r="F1" s="35" t="s">
        <v>974</v>
      </c>
      <c r="G1" s="1" t="s">
        <v>2</v>
      </c>
      <c r="H1" s="109" t="s">
        <v>982</v>
      </c>
      <c r="I1" s="109" t="s">
        <v>983</v>
      </c>
      <c r="J1" s="109" t="s">
        <v>981</v>
      </c>
      <c r="K1" s="1" t="s">
        <v>3</v>
      </c>
      <c r="L1" s="1" t="s">
        <v>4</v>
      </c>
      <c r="M1" s="119" t="s">
        <v>964</v>
      </c>
      <c r="N1" s="35" t="s">
        <v>984</v>
      </c>
      <c r="O1" s="109" t="s">
        <v>985</v>
      </c>
      <c r="P1" s="35" t="s">
        <v>965</v>
      </c>
      <c r="Q1" s="35" t="s">
        <v>654</v>
      </c>
      <c r="R1" s="116"/>
      <c r="S1" s="116" t="s">
        <v>986</v>
      </c>
      <c r="T1" s="126" t="s">
        <v>987</v>
      </c>
      <c r="U1" s="31"/>
    </row>
    <row r="2" spans="1:21" ht="12.75" customHeight="1">
      <c r="A2" s="39" t="s">
        <v>977</v>
      </c>
      <c r="B2" s="20" t="s">
        <v>975</v>
      </c>
      <c r="C2" s="20" t="s">
        <v>979</v>
      </c>
      <c r="D2" s="22" t="s">
        <v>980</v>
      </c>
      <c r="E2" s="3" t="s">
        <v>6</v>
      </c>
      <c r="F2" s="3" t="s">
        <v>7</v>
      </c>
      <c r="G2" s="3" t="s">
        <v>8</v>
      </c>
      <c r="H2" s="100">
        <v>103000</v>
      </c>
      <c r="I2" s="100">
        <f>H2*10000</f>
        <v>1030000000</v>
      </c>
      <c r="J2" s="99" t="str">
        <f t="shared" ref="J2:J33" si="0">TEXT(LEFT(I2,MAX(0,LEN(I2)-8)),"[&lt;&gt;0]#,##0億;")&amp;TEXT(LEFT(RIGHT(I2,8),MAX(0,LEN(RIGHT(I2,8))-4)),"[&lt;&gt;0]#,##0万;")&amp;TEXT(RIGHT(I2,4),"[&lt;&gt;0]#,##0人;人")</f>
        <v>10億3,000万人</v>
      </c>
      <c r="K2" s="3" t="s">
        <v>9</v>
      </c>
      <c r="L2" s="3" t="s">
        <v>10</v>
      </c>
      <c r="M2" s="120">
        <v>268300</v>
      </c>
      <c r="N2" s="17">
        <f>M2*10000</f>
        <v>2683000000</v>
      </c>
      <c r="O2" s="99" t="str">
        <f>TEXT(LEFT(N2,MAX(0,LEN(N2)-8)),"[&lt;&gt;0]#,##0兆;")&amp;TEXT(LEFT(RIGHT(N2,8),MAX(0,LEN(RIGHT(N2,8))-4)),"[&lt;&gt;0]#,##0億;")&amp;TEXT(RIGHT(N2,4),"[&lt;&gt;0]#,##0万$;$")</f>
        <v>26兆8,300億$</v>
      </c>
      <c r="P2" s="17">
        <f>M2/H2*10000</f>
        <v>26048.543689320388</v>
      </c>
      <c r="Q2" s="3">
        <v>199</v>
      </c>
      <c r="R2" s="28">
        <f>Q2*1000</f>
        <v>199000</v>
      </c>
      <c r="S2" s="99" t="str">
        <f>TEXT(LEFT(R2,MAX(0,LEN(R2)-8)),"[&lt;&gt;0]#,##0億;")&amp;TEXT(LEFT(RIGHT(R2,8),MAX(0,LEN(RIGHT(R2,8))-4)),"[&lt;&gt;0]#,##0万;")&amp;TEXT(RIGHT(R2,4),"[&lt;&gt;0]#,##0人;人")</f>
        <v>19万9,000人</v>
      </c>
      <c r="T2" s="4" t="s">
        <v>11</v>
      </c>
      <c r="U2" s="99"/>
    </row>
    <row r="3" spans="1:21" ht="12.75" customHeight="1">
      <c r="A3" s="39" t="s">
        <v>978</v>
      </c>
      <c r="B3" s="20" t="s">
        <v>976</v>
      </c>
      <c r="C3" s="2" t="s">
        <v>605</v>
      </c>
      <c r="D3" s="3" t="s">
        <v>13</v>
      </c>
      <c r="E3" s="3" t="s">
        <v>6</v>
      </c>
      <c r="F3" s="3" t="s">
        <v>14</v>
      </c>
      <c r="G3" s="3" t="s">
        <v>8</v>
      </c>
      <c r="H3" s="100">
        <v>25695</v>
      </c>
      <c r="I3" s="111">
        <f t="shared" ref="I3:I66" si="1">H3*10000</f>
        <v>256950000</v>
      </c>
      <c r="J3" s="115" t="str">
        <f t="shared" si="0"/>
        <v>2億5,695万人</v>
      </c>
      <c r="K3" s="20" t="s">
        <v>921</v>
      </c>
      <c r="L3" s="3" t="s">
        <v>15</v>
      </c>
      <c r="M3" s="120">
        <v>75698</v>
      </c>
      <c r="N3" s="17">
        <f t="shared" ref="N3:N66" si="2">M3*10000</f>
        <v>756980000</v>
      </c>
      <c r="O3" s="99" t="str">
        <f t="shared" ref="O3:O66" si="3">TEXT(LEFT(N3,MAX(0,LEN(N3)-8)),"[&lt;&gt;0]#,##0兆;")&amp;TEXT(LEFT(RIGHT(N3,8),MAX(0,LEN(RIGHT(N3,8))-4)),"[&lt;&gt;0]#,##0億;")&amp;TEXT(RIGHT(N3,4),"[&lt;&gt;0]#,##0万$;$")</f>
        <v>7兆5,698億$</v>
      </c>
      <c r="P3" s="17">
        <f t="shared" ref="P3:P66" si="4">M3/H3*10000</f>
        <v>29460.20626581047</v>
      </c>
      <c r="Q3" s="3">
        <v>170</v>
      </c>
      <c r="R3" s="28">
        <f t="shared" ref="R3:R66" si="5">Q3*1000</f>
        <v>170000</v>
      </c>
      <c r="S3" s="99" t="str">
        <f t="shared" ref="S3:S64" si="6">TEXT(LEFT(R3,MAX(0,LEN(R3)-8)),"[&lt;&gt;0]#,##0億;")&amp;TEXT(LEFT(RIGHT(R3,8),MAX(0,LEN(RIGHT(R3,8))-4)),"[&lt;&gt;0]#,##0万;")&amp;TEXT(RIGHT(R3,4),"[&lt;&gt;0]#,##0人;人")</f>
        <v>17万人</v>
      </c>
      <c r="T3" s="4" t="s">
        <v>16</v>
      </c>
    </row>
    <row r="4" spans="1:21" ht="12.75" customHeight="1">
      <c r="A4" s="39" t="s">
        <v>807</v>
      </c>
      <c r="B4" s="2" t="s">
        <v>691</v>
      </c>
      <c r="C4" s="2" t="s">
        <v>17</v>
      </c>
      <c r="D4" s="17" t="s">
        <v>18</v>
      </c>
      <c r="E4" s="3" t="s">
        <v>19</v>
      </c>
      <c r="F4" s="3" t="s">
        <v>20</v>
      </c>
      <c r="G4" s="17" t="s">
        <v>8</v>
      </c>
      <c r="H4" s="100">
        <v>730</v>
      </c>
      <c r="I4" s="111">
        <f t="shared" si="1"/>
        <v>7300000</v>
      </c>
      <c r="J4" s="115" t="str">
        <f t="shared" si="0"/>
        <v>730万人</v>
      </c>
      <c r="K4" s="2" t="s">
        <v>21</v>
      </c>
      <c r="L4" s="3" t="s">
        <v>22</v>
      </c>
      <c r="M4" s="120">
        <v>5866</v>
      </c>
      <c r="N4" s="17">
        <f t="shared" si="2"/>
        <v>58660000</v>
      </c>
      <c r="O4" s="99" t="str">
        <f t="shared" si="3"/>
        <v>5,866億$</v>
      </c>
      <c r="P4" s="17">
        <f t="shared" si="4"/>
        <v>80356.164383561641</v>
      </c>
      <c r="Q4" s="3">
        <v>50</v>
      </c>
      <c r="R4" s="28">
        <f t="shared" si="5"/>
        <v>50000</v>
      </c>
      <c r="S4" s="99" t="str">
        <f t="shared" si="6"/>
        <v>5万人</v>
      </c>
      <c r="T4" s="4" t="s">
        <v>11</v>
      </c>
    </row>
    <row r="5" spans="1:21" ht="12.75" customHeight="1">
      <c r="A5" s="39" t="s">
        <v>808</v>
      </c>
      <c r="B5" s="20" t="s">
        <v>942</v>
      </c>
      <c r="C5" s="2" t="s">
        <v>12</v>
      </c>
      <c r="D5" s="3" t="s">
        <v>23</v>
      </c>
      <c r="E5" s="3" t="s">
        <v>6</v>
      </c>
      <c r="F5" s="3" t="s">
        <v>24</v>
      </c>
      <c r="G5" s="3" t="s">
        <v>8</v>
      </c>
      <c r="H5" s="100">
        <v>15641</v>
      </c>
      <c r="I5" s="111">
        <f t="shared" si="1"/>
        <v>156410000</v>
      </c>
      <c r="J5" s="115" t="str">
        <f t="shared" si="0"/>
        <v>1億5,641万人</v>
      </c>
      <c r="K5" s="20" t="s">
        <v>921</v>
      </c>
      <c r="L5" s="3" t="s">
        <v>25</v>
      </c>
      <c r="M5" s="120">
        <v>6654</v>
      </c>
      <c r="N5" s="17">
        <f t="shared" si="2"/>
        <v>66540000</v>
      </c>
      <c r="O5" s="99" t="str">
        <f t="shared" si="3"/>
        <v>6,654億$</v>
      </c>
      <c r="P5" s="17">
        <f t="shared" si="4"/>
        <v>4254.2036954158939</v>
      </c>
      <c r="Q5" s="3">
        <v>250</v>
      </c>
      <c r="R5" s="28">
        <f t="shared" si="5"/>
        <v>250000</v>
      </c>
      <c r="S5" s="99" t="str">
        <f t="shared" si="6"/>
        <v>25万人</v>
      </c>
      <c r="T5" s="5" t="s">
        <v>11</v>
      </c>
    </row>
    <row r="6" spans="1:21" ht="12.75" customHeight="1">
      <c r="A6" s="39" t="s">
        <v>809</v>
      </c>
      <c r="B6" s="2" t="s">
        <v>692</v>
      </c>
      <c r="C6" s="2" t="s">
        <v>26</v>
      </c>
      <c r="D6" s="3" t="s">
        <v>27</v>
      </c>
      <c r="E6" s="17" t="s">
        <v>28</v>
      </c>
      <c r="F6" s="3" t="s">
        <v>29</v>
      </c>
      <c r="G6" s="3" t="s">
        <v>30</v>
      </c>
      <c r="H6" s="100">
        <v>870</v>
      </c>
      <c r="I6" s="111">
        <f t="shared" si="1"/>
        <v>8700000</v>
      </c>
      <c r="J6" s="115" t="str">
        <f t="shared" si="0"/>
        <v>870万人</v>
      </c>
      <c r="K6" s="2" t="s">
        <v>9</v>
      </c>
      <c r="L6" s="3" t="s">
        <v>31</v>
      </c>
      <c r="M6" s="120">
        <v>3346.8629999999998</v>
      </c>
      <c r="N6" s="17">
        <f t="shared" si="2"/>
        <v>33468630</v>
      </c>
      <c r="O6" s="99" t="str">
        <f t="shared" si="3"/>
        <v>3,346億8,630万$</v>
      </c>
      <c r="P6" s="17">
        <f t="shared" si="4"/>
        <v>38469.689655172413</v>
      </c>
      <c r="Q6" s="3">
        <v>98.63</v>
      </c>
      <c r="R6" s="28">
        <f t="shared" si="5"/>
        <v>98630</v>
      </c>
      <c r="S6" s="99" t="str">
        <f t="shared" si="6"/>
        <v>9万8,630人</v>
      </c>
      <c r="T6" s="4" t="s">
        <v>11</v>
      </c>
    </row>
    <row r="7" spans="1:21" ht="12.75" customHeight="1">
      <c r="A7" s="40" t="s">
        <v>810</v>
      </c>
      <c r="B7" s="2" t="s">
        <v>693</v>
      </c>
      <c r="C7" s="2" t="s">
        <v>32</v>
      </c>
      <c r="D7" s="3" t="s">
        <v>33</v>
      </c>
      <c r="E7" s="17" t="s">
        <v>28</v>
      </c>
      <c r="F7" s="17" t="s">
        <v>34</v>
      </c>
      <c r="G7" s="17" t="s">
        <v>30</v>
      </c>
      <c r="H7" s="100">
        <v>3430</v>
      </c>
      <c r="I7" s="111">
        <f t="shared" si="1"/>
        <v>34300000</v>
      </c>
      <c r="J7" s="115" t="str">
        <f t="shared" si="0"/>
        <v>3,430万人</v>
      </c>
      <c r="K7" s="2" t="s">
        <v>9</v>
      </c>
      <c r="L7" s="17" t="s">
        <v>35</v>
      </c>
      <c r="M7" s="120">
        <v>7680</v>
      </c>
      <c r="N7" s="17">
        <f t="shared" si="2"/>
        <v>76800000</v>
      </c>
      <c r="O7" s="99" t="str">
        <f t="shared" si="3"/>
        <v>7,680億$</v>
      </c>
      <c r="P7" s="17">
        <f t="shared" si="4"/>
        <v>22390.670553935859</v>
      </c>
      <c r="Q7" s="3">
        <v>173.68</v>
      </c>
      <c r="R7" s="28">
        <f t="shared" si="5"/>
        <v>173680</v>
      </c>
      <c r="S7" s="99" t="str">
        <f t="shared" si="6"/>
        <v>17万3,680人</v>
      </c>
      <c r="T7" s="4" t="s">
        <v>11</v>
      </c>
    </row>
    <row r="8" spans="1:21" ht="12.75" customHeight="1">
      <c r="A8" s="39" t="s">
        <v>811</v>
      </c>
      <c r="B8" s="2" t="s">
        <v>694</v>
      </c>
      <c r="C8" s="2" t="s">
        <v>36</v>
      </c>
      <c r="D8" s="3" t="s">
        <v>37</v>
      </c>
      <c r="E8" s="3" t="s">
        <v>6</v>
      </c>
      <c r="F8" s="3" t="s">
        <v>38</v>
      </c>
      <c r="G8" s="3" t="s">
        <v>39</v>
      </c>
      <c r="H8" s="100">
        <v>17826</v>
      </c>
      <c r="I8" s="111">
        <f t="shared" si="1"/>
        <v>178260000</v>
      </c>
      <c r="J8" s="115" t="str">
        <f t="shared" si="0"/>
        <v>1億7,826万人</v>
      </c>
      <c r="K8" s="20" t="s">
        <v>921</v>
      </c>
      <c r="L8" s="3" t="s">
        <v>40</v>
      </c>
      <c r="M8" s="120">
        <v>6042</v>
      </c>
      <c r="N8" s="17">
        <f t="shared" si="2"/>
        <v>60420000</v>
      </c>
      <c r="O8" s="99" t="str">
        <f t="shared" si="3"/>
        <v>6,042億$</v>
      </c>
      <c r="P8" s="17">
        <f t="shared" si="4"/>
        <v>3389.4311679569169</v>
      </c>
      <c r="Q8" s="3">
        <v>143</v>
      </c>
      <c r="R8" s="28">
        <f t="shared" si="5"/>
        <v>143000</v>
      </c>
      <c r="S8" s="99" t="str">
        <f t="shared" si="6"/>
        <v>14万3,000人</v>
      </c>
      <c r="T8" s="4" t="s">
        <v>11</v>
      </c>
    </row>
    <row r="9" spans="1:21" ht="12.75" customHeight="1">
      <c r="A9" s="39" t="s">
        <v>812</v>
      </c>
      <c r="B9" s="2" t="s">
        <v>695</v>
      </c>
      <c r="C9" s="2" t="s">
        <v>12</v>
      </c>
      <c r="D9" s="3" t="s">
        <v>41</v>
      </c>
      <c r="E9" s="3" t="s">
        <v>6</v>
      </c>
      <c r="F9" s="3" t="s">
        <v>42</v>
      </c>
      <c r="G9" s="3" t="s">
        <v>43</v>
      </c>
      <c r="H9" s="100">
        <v>19523</v>
      </c>
      <c r="I9" s="111">
        <f t="shared" si="1"/>
        <v>195230000</v>
      </c>
      <c r="J9" s="115" t="str">
        <f t="shared" si="0"/>
        <v>1億9,523万人</v>
      </c>
      <c r="K9" s="20" t="s">
        <v>921</v>
      </c>
      <c r="L9" s="3" t="s">
        <v>44</v>
      </c>
      <c r="M9" s="120">
        <v>9624</v>
      </c>
      <c r="N9" s="17">
        <f t="shared" si="2"/>
        <v>96240000</v>
      </c>
      <c r="O9" s="99" t="str">
        <f t="shared" si="3"/>
        <v>9,624億$</v>
      </c>
      <c r="P9" s="17">
        <f t="shared" si="4"/>
        <v>4929.5702504738001</v>
      </c>
      <c r="Q9" s="3">
        <v>180</v>
      </c>
      <c r="R9" s="28">
        <f t="shared" si="5"/>
        <v>180000</v>
      </c>
      <c r="S9" s="99" t="str">
        <f t="shared" si="6"/>
        <v>18万人</v>
      </c>
      <c r="T9" s="4" t="s">
        <v>11</v>
      </c>
    </row>
    <row r="10" spans="1:21" ht="12.75" customHeight="1">
      <c r="A10" s="39" t="s">
        <v>813</v>
      </c>
      <c r="B10" s="2" t="s">
        <v>696</v>
      </c>
      <c r="C10" s="2" t="s">
        <v>45</v>
      </c>
      <c r="D10" s="3" t="s">
        <v>46</v>
      </c>
      <c r="E10" s="3" t="s">
        <v>47</v>
      </c>
      <c r="F10" s="3" t="s">
        <v>48</v>
      </c>
      <c r="G10" s="3" t="s">
        <v>49</v>
      </c>
      <c r="H10" s="100">
        <v>5650</v>
      </c>
      <c r="I10" s="111">
        <f t="shared" si="1"/>
        <v>56500000</v>
      </c>
      <c r="J10" s="115" t="str">
        <f t="shared" si="0"/>
        <v>5,650万人</v>
      </c>
      <c r="K10" s="2" t="s">
        <v>9</v>
      </c>
      <c r="L10" s="3" t="s">
        <v>50</v>
      </c>
      <c r="M10" s="120">
        <v>7524</v>
      </c>
      <c r="N10" s="17">
        <f t="shared" si="2"/>
        <v>75240000</v>
      </c>
      <c r="O10" s="99" t="str">
        <f t="shared" si="3"/>
        <v>7,524億$</v>
      </c>
      <c r="P10" s="17">
        <f t="shared" si="4"/>
        <v>13316.814159292036</v>
      </c>
      <c r="Q10" s="3">
        <v>270</v>
      </c>
      <c r="R10" s="28">
        <f t="shared" si="5"/>
        <v>270000</v>
      </c>
      <c r="S10" s="99" t="str">
        <f t="shared" si="6"/>
        <v>27万人</v>
      </c>
      <c r="T10" s="4" t="s">
        <v>51</v>
      </c>
    </row>
    <row r="11" spans="1:21" ht="12.75" customHeight="1">
      <c r="A11" s="39" t="s">
        <v>814</v>
      </c>
      <c r="B11" s="2" t="s">
        <v>698</v>
      </c>
      <c r="C11" s="2" t="s">
        <v>52</v>
      </c>
      <c r="D11" s="3" t="s">
        <v>53</v>
      </c>
      <c r="E11" s="3" t="s">
        <v>6</v>
      </c>
      <c r="F11" s="3" t="s">
        <v>54</v>
      </c>
      <c r="G11" s="3" t="s">
        <v>55</v>
      </c>
      <c r="H11" s="100">
        <v>5894</v>
      </c>
      <c r="I11" s="111">
        <f t="shared" si="1"/>
        <v>58940000</v>
      </c>
      <c r="J11" s="115" t="str">
        <f t="shared" si="0"/>
        <v>5,894万人</v>
      </c>
      <c r="K11" s="2" t="s">
        <v>21</v>
      </c>
      <c r="L11" s="3" t="s">
        <v>56</v>
      </c>
      <c r="M11" s="120">
        <v>5948</v>
      </c>
      <c r="N11" s="17">
        <f t="shared" si="2"/>
        <v>59480000</v>
      </c>
      <c r="O11" s="99" t="str">
        <f t="shared" si="3"/>
        <v>5,948億$</v>
      </c>
      <c r="P11" s="17">
        <f t="shared" si="4"/>
        <v>10091.618595181539</v>
      </c>
      <c r="Q11" s="3">
        <v>150</v>
      </c>
      <c r="R11" s="28">
        <f t="shared" si="5"/>
        <v>150000</v>
      </c>
      <c r="S11" s="99" t="str">
        <f t="shared" si="6"/>
        <v>15万人</v>
      </c>
      <c r="T11" s="4" t="s">
        <v>11</v>
      </c>
    </row>
    <row r="12" spans="1:21" ht="12.75" customHeight="1">
      <c r="A12" s="40" t="s">
        <v>815</v>
      </c>
      <c r="B12" s="2" t="s">
        <v>697</v>
      </c>
      <c r="C12" s="2" t="s">
        <v>57</v>
      </c>
      <c r="D12" s="3" t="s">
        <v>58</v>
      </c>
      <c r="E12" s="17" t="s">
        <v>59</v>
      </c>
      <c r="F12" s="17" t="s">
        <v>60</v>
      </c>
      <c r="G12" s="3" t="s">
        <v>61</v>
      </c>
      <c r="H12" s="100">
        <v>3.5</v>
      </c>
      <c r="I12" s="111">
        <f t="shared" si="1"/>
        <v>35000</v>
      </c>
      <c r="J12" s="115" t="str">
        <f t="shared" si="0"/>
        <v>3万5,000人</v>
      </c>
      <c r="K12" s="2" t="s">
        <v>21</v>
      </c>
      <c r="L12" s="3" t="s">
        <v>62</v>
      </c>
      <c r="M12" s="120">
        <v>4.6500000000000004</v>
      </c>
      <c r="N12" s="17">
        <f t="shared" si="2"/>
        <v>46500</v>
      </c>
      <c r="O12" s="99" t="str">
        <f t="shared" si="3"/>
        <v>4億6,500万$</v>
      </c>
      <c r="P12" s="17">
        <f t="shared" si="4"/>
        <v>13285.714285714288</v>
      </c>
      <c r="Q12" s="17">
        <v>0</v>
      </c>
      <c r="R12" s="28">
        <f t="shared" si="5"/>
        <v>0</v>
      </c>
      <c r="S12" s="99" t="str">
        <f>TEXT(LEFT(R12,MAX(0,LEN(R12)-8)),"[&lt;&gt;0]#,##0億;")&amp;TEXT(LEFT(RIGHT(R12,8),MAX(0,LEN(RIGHT(R12,8))-4)),"[&lt;&gt;0]#,##0万;")&amp;TEXT(RIGHT(R12,4),"[&lt;&gt;0]#,##人;0人")</f>
        <v>0人</v>
      </c>
      <c r="T12" s="4" t="s">
        <v>11</v>
      </c>
    </row>
    <row r="13" spans="1:21" ht="12.75" customHeight="1">
      <c r="A13" s="24" t="s">
        <v>816</v>
      </c>
      <c r="B13" s="2" t="s">
        <v>699</v>
      </c>
      <c r="C13" s="2" t="s">
        <v>52</v>
      </c>
      <c r="D13" s="17" t="s">
        <v>625</v>
      </c>
      <c r="E13" s="22" t="s">
        <v>626</v>
      </c>
      <c r="F13" s="17" t="s">
        <v>627</v>
      </c>
      <c r="G13" s="17" t="s">
        <v>628</v>
      </c>
      <c r="H13" s="100">
        <v>208</v>
      </c>
      <c r="I13" s="111">
        <f t="shared" si="1"/>
        <v>2080000</v>
      </c>
      <c r="J13" s="115" t="str">
        <f t="shared" si="0"/>
        <v>208万人</v>
      </c>
      <c r="K13" s="20" t="s">
        <v>629</v>
      </c>
      <c r="L13" s="17" t="s">
        <v>630</v>
      </c>
      <c r="M13" s="120">
        <v>180</v>
      </c>
      <c r="N13" s="17">
        <f t="shared" si="2"/>
        <v>1800000</v>
      </c>
      <c r="O13" s="99" t="str">
        <f t="shared" si="3"/>
        <v>180億$</v>
      </c>
      <c r="P13" s="17">
        <f t="shared" si="4"/>
        <v>8653.8461538461543</v>
      </c>
      <c r="Q13" s="3">
        <v>0</v>
      </c>
      <c r="R13" s="28">
        <f t="shared" si="5"/>
        <v>0</v>
      </c>
      <c r="S13" s="99" t="str">
        <f>TEXT(LEFT(R13,MAX(0,LEN(R13)-8)),"[&lt;&gt;0]#,##0億;")&amp;TEXT(LEFT(RIGHT(R13,8),MAX(0,LEN(RIGHT(R13,8))-4)),"[&lt;&gt;0]#,##0万;")&amp;TEXT(RIGHT(R13,4),"[&lt;&gt;0]#,##人;0人")</f>
        <v>0人</v>
      </c>
      <c r="T13" s="23" t="s">
        <v>615</v>
      </c>
    </row>
    <row r="14" spans="1:21" ht="12.75" customHeight="1">
      <c r="A14" s="39" t="s">
        <v>817</v>
      </c>
      <c r="B14" s="2" t="s">
        <v>700</v>
      </c>
      <c r="C14" s="2" t="s">
        <v>63</v>
      </c>
      <c r="D14" s="3" t="s">
        <v>64</v>
      </c>
      <c r="E14" s="3" t="s">
        <v>65</v>
      </c>
      <c r="F14" s="19" t="s">
        <v>624</v>
      </c>
      <c r="G14" s="3" t="s">
        <v>66</v>
      </c>
      <c r="H14" s="100">
        <v>2158</v>
      </c>
      <c r="I14" s="111">
        <f t="shared" si="1"/>
        <v>21580000</v>
      </c>
      <c r="J14" s="115" t="str">
        <f t="shared" si="0"/>
        <v>2,158万人</v>
      </c>
      <c r="K14" s="2" t="s">
        <v>67</v>
      </c>
      <c r="L14" s="3" t="s">
        <v>68</v>
      </c>
      <c r="M14" s="120">
        <v>9654</v>
      </c>
      <c r="N14" s="17">
        <f t="shared" si="2"/>
        <v>96540000</v>
      </c>
      <c r="O14" s="99" t="str">
        <f t="shared" si="3"/>
        <v>9,654億$</v>
      </c>
      <c r="P14" s="17">
        <f t="shared" si="4"/>
        <v>44735.866543095464</v>
      </c>
      <c r="Q14" s="3">
        <v>310</v>
      </c>
      <c r="R14" s="28">
        <f t="shared" si="5"/>
        <v>310000</v>
      </c>
      <c r="S14" s="99" t="str">
        <f t="shared" si="6"/>
        <v>31万人</v>
      </c>
      <c r="T14" s="4" t="s">
        <v>69</v>
      </c>
    </row>
    <row r="15" spans="1:21" ht="12.75" customHeight="1">
      <c r="A15" s="21" t="s">
        <v>818</v>
      </c>
      <c r="B15" s="2" t="s">
        <v>701</v>
      </c>
      <c r="C15" s="2" t="s">
        <v>5</v>
      </c>
      <c r="D15" s="3" t="s">
        <v>70</v>
      </c>
      <c r="E15" s="3" t="s">
        <v>6</v>
      </c>
      <c r="F15" s="3" t="s">
        <v>71</v>
      </c>
      <c r="G15" s="17" t="s">
        <v>72</v>
      </c>
      <c r="H15" s="100">
        <v>24088</v>
      </c>
      <c r="I15" s="111">
        <f t="shared" si="1"/>
        <v>240880000</v>
      </c>
      <c r="J15" s="115" t="str">
        <f t="shared" si="0"/>
        <v>2億4,088万人</v>
      </c>
      <c r="K15" s="2" t="s">
        <v>21</v>
      </c>
      <c r="L15" s="3" t="s">
        <v>73</v>
      </c>
      <c r="M15" s="120">
        <v>68260</v>
      </c>
      <c r="N15" s="17">
        <f t="shared" si="2"/>
        <v>682600000</v>
      </c>
      <c r="O15" s="99" t="str">
        <f t="shared" si="3"/>
        <v>6兆8,260億$</v>
      </c>
      <c r="P15" s="17">
        <f t="shared" si="4"/>
        <v>28337.761541016273</v>
      </c>
      <c r="Q15" s="3">
        <v>250</v>
      </c>
      <c r="R15" s="28">
        <f t="shared" si="5"/>
        <v>250000</v>
      </c>
      <c r="S15" s="99" t="str">
        <f t="shared" si="6"/>
        <v>25万人</v>
      </c>
      <c r="T15" s="4" t="s">
        <v>11</v>
      </c>
    </row>
    <row r="16" spans="1:21" ht="12.75" customHeight="1">
      <c r="A16" s="21" t="s">
        <v>819</v>
      </c>
      <c r="B16" s="2" t="s">
        <v>702</v>
      </c>
      <c r="C16" s="2" t="s">
        <v>52</v>
      </c>
      <c r="D16" s="17" t="s">
        <v>617</v>
      </c>
      <c r="E16" s="17" t="s">
        <v>6</v>
      </c>
      <c r="F16" s="17" t="s">
        <v>619</v>
      </c>
      <c r="G16" s="17" t="s">
        <v>621</v>
      </c>
      <c r="H16" s="100">
        <v>911</v>
      </c>
      <c r="I16" s="111">
        <f t="shared" si="1"/>
        <v>9110000</v>
      </c>
      <c r="J16" s="115" t="str">
        <f t="shared" si="0"/>
        <v>911万人</v>
      </c>
      <c r="K16" s="2" t="s">
        <v>21</v>
      </c>
      <c r="L16" s="22" t="s">
        <v>988</v>
      </c>
      <c r="M16" s="120">
        <v>5020</v>
      </c>
      <c r="N16" s="17">
        <f t="shared" si="2"/>
        <v>50200000</v>
      </c>
      <c r="O16" s="99" t="str">
        <f t="shared" si="3"/>
        <v>5,020億$</v>
      </c>
      <c r="P16" s="17">
        <f t="shared" si="4"/>
        <v>55104.281009879254</v>
      </c>
      <c r="Q16" s="3">
        <v>250</v>
      </c>
      <c r="R16" s="28">
        <f t="shared" si="5"/>
        <v>250000</v>
      </c>
      <c r="S16" s="99" t="str">
        <f t="shared" si="6"/>
        <v>25万人</v>
      </c>
      <c r="T16" s="4" t="s">
        <v>11</v>
      </c>
    </row>
    <row r="17" spans="1:20" ht="12.75" customHeight="1">
      <c r="A17" s="21" t="s">
        <v>820</v>
      </c>
      <c r="B17" s="20" t="s">
        <v>703</v>
      </c>
      <c r="C17" s="20" t="s">
        <v>606</v>
      </c>
      <c r="D17" s="17" t="s">
        <v>618</v>
      </c>
      <c r="E17" s="22" t="s">
        <v>609</v>
      </c>
      <c r="F17" s="17" t="s">
        <v>620</v>
      </c>
      <c r="G17" s="17" t="s">
        <v>622</v>
      </c>
      <c r="H17" s="100">
        <v>523</v>
      </c>
      <c r="I17" s="111">
        <f t="shared" si="1"/>
        <v>5230000</v>
      </c>
      <c r="J17" s="115" t="str">
        <f t="shared" si="0"/>
        <v>523万人</v>
      </c>
      <c r="K17" s="2" t="s">
        <v>21</v>
      </c>
      <c r="L17" s="17" t="s">
        <v>623</v>
      </c>
      <c r="M17" s="120">
        <v>2703</v>
      </c>
      <c r="N17" s="17">
        <f t="shared" si="2"/>
        <v>27030000</v>
      </c>
      <c r="O17" s="99" t="str">
        <f t="shared" si="3"/>
        <v>2,703億$</v>
      </c>
      <c r="P17" s="17">
        <f t="shared" si="4"/>
        <v>51682.600382409182</v>
      </c>
      <c r="Q17" s="3">
        <v>50</v>
      </c>
      <c r="R17" s="28">
        <f t="shared" si="5"/>
        <v>50000</v>
      </c>
      <c r="S17" s="99" t="str">
        <f t="shared" si="6"/>
        <v>5万人</v>
      </c>
      <c r="T17" s="4" t="s">
        <v>11</v>
      </c>
    </row>
    <row r="18" spans="1:20" ht="12.75" customHeight="1">
      <c r="A18" s="21" t="s">
        <v>821</v>
      </c>
      <c r="B18" s="2" t="s">
        <v>704</v>
      </c>
      <c r="C18" s="2" t="s">
        <v>74</v>
      </c>
      <c r="D18" s="3" t="s">
        <v>75</v>
      </c>
      <c r="E18" s="3" t="s">
        <v>19</v>
      </c>
      <c r="F18" s="3" t="s">
        <v>76</v>
      </c>
      <c r="G18" s="3" t="s">
        <v>72</v>
      </c>
      <c r="H18" s="100">
        <v>2650</v>
      </c>
      <c r="I18" s="111">
        <f t="shared" si="1"/>
        <v>26500000</v>
      </c>
      <c r="J18" s="115" t="str">
        <f t="shared" si="0"/>
        <v>2,650万人</v>
      </c>
      <c r="K18" s="2" t="s">
        <v>21</v>
      </c>
      <c r="L18" s="3" t="s">
        <v>77</v>
      </c>
      <c r="M18" s="120">
        <v>3200</v>
      </c>
      <c r="N18" s="17">
        <f t="shared" si="2"/>
        <v>32000000</v>
      </c>
      <c r="O18" s="99" t="str">
        <f t="shared" si="3"/>
        <v>3,200億$</v>
      </c>
      <c r="P18" s="17">
        <f t="shared" si="4"/>
        <v>12075.471698113208</v>
      </c>
      <c r="Q18" s="3">
        <v>80</v>
      </c>
      <c r="R18" s="28">
        <f t="shared" si="5"/>
        <v>80000</v>
      </c>
      <c r="S18" s="99" t="str">
        <f t="shared" si="6"/>
        <v>8万人</v>
      </c>
      <c r="T18" s="4" t="s">
        <v>11</v>
      </c>
    </row>
    <row r="19" spans="1:20" ht="12.75" customHeight="1">
      <c r="A19" s="21" t="s">
        <v>822</v>
      </c>
      <c r="B19" s="2" t="s">
        <v>704</v>
      </c>
      <c r="C19" s="2" t="s">
        <v>78</v>
      </c>
      <c r="D19" s="3" t="s">
        <v>79</v>
      </c>
      <c r="E19" s="3" t="s">
        <v>19</v>
      </c>
      <c r="F19" s="3" t="s">
        <v>76</v>
      </c>
      <c r="G19" s="3" t="s">
        <v>72</v>
      </c>
      <c r="H19" s="100">
        <v>890</v>
      </c>
      <c r="I19" s="111">
        <f t="shared" si="1"/>
        <v>8900000</v>
      </c>
      <c r="J19" s="115" t="str">
        <f t="shared" si="0"/>
        <v>890万人</v>
      </c>
      <c r="K19" s="2" t="s">
        <v>21</v>
      </c>
      <c r="L19" s="3" t="s">
        <v>80</v>
      </c>
      <c r="M19" s="120">
        <v>19400</v>
      </c>
      <c r="N19" s="17">
        <f t="shared" si="2"/>
        <v>194000000</v>
      </c>
      <c r="O19" s="99" t="str">
        <f t="shared" si="3"/>
        <v>1兆9,400億$</v>
      </c>
      <c r="P19" s="17">
        <f t="shared" si="4"/>
        <v>217977.52808988764</v>
      </c>
      <c r="Q19" s="3">
        <v>90</v>
      </c>
      <c r="R19" s="28">
        <f t="shared" si="5"/>
        <v>90000</v>
      </c>
      <c r="S19" s="99" t="str">
        <f t="shared" si="6"/>
        <v>9万人</v>
      </c>
      <c r="T19" s="4" t="s">
        <v>11</v>
      </c>
    </row>
    <row r="20" spans="1:20" ht="12.75" customHeight="1">
      <c r="A20" s="21" t="s">
        <v>823</v>
      </c>
      <c r="B20" s="2" t="s">
        <v>706</v>
      </c>
      <c r="C20" s="2" t="s">
        <v>81</v>
      </c>
      <c r="D20" s="3" t="s">
        <v>82</v>
      </c>
      <c r="E20" s="3" t="s">
        <v>19</v>
      </c>
      <c r="F20" s="3" t="s">
        <v>83</v>
      </c>
      <c r="G20" s="3" t="s">
        <v>72</v>
      </c>
      <c r="H20" s="100">
        <v>780</v>
      </c>
      <c r="I20" s="111">
        <f t="shared" si="1"/>
        <v>7800000</v>
      </c>
      <c r="J20" s="115" t="str">
        <f t="shared" si="0"/>
        <v>780万人</v>
      </c>
      <c r="K20" s="2" t="s">
        <v>21</v>
      </c>
      <c r="L20" s="3" t="s">
        <v>84</v>
      </c>
      <c r="M20" s="120">
        <v>6945</v>
      </c>
      <c r="N20" s="17">
        <f t="shared" si="2"/>
        <v>69450000</v>
      </c>
      <c r="O20" s="99" t="str">
        <f t="shared" si="3"/>
        <v>6,945億$</v>
      </c>
      <c r="P20" s="17">
        <f t="shared" si="4"/>
        <v>89038.461538461532</v>
      </c>
      <c r="Q20" s="3">
        <v>120</v>
      </c>
      <c r="R20" s="28">
        <f t="shared" si="5"/>
        <v>120000</v>
      </c>
      <c r="S20" s="99" t="str">
        <f t="shared" si="6"/>
        <v>12万人</v>
      </c>
      <c r="T20" s="4" t="s">
        <v>11</v>
      </c>
    </row>
    <row r="21" spans="1:20" ht="39.75" customHeight="1">
      <c r="A21" s="21" t="s">
        <v>824</v>
      </c>
      <c r="B21" s="2" t="s">
        <v>705</v>
      </c>
      <c r="C21" s="2" t="s">
        <v>85</v>
      </c>
      <c r="D21" s="6" t="s">
        <v>86</v>
      </c>
      <c r="E21" s="3" t="s">
        <v>19</v>
      </c>
      <c r="F21" s="3" t="s">
        <v>87</v>
      </c>
      <c r="G21" s="3" t="s">
        <v>72</v>
      </c>
      <c r="H21" s="100">
        <v>355</v>
      </c>
      <c r="I21" s="111">
        <f t="shared" si="1"/>
        <v>3550000</v>
      </c>
      <c r="J21" s="115" t="str">
        <f t="shared" si="0"/>
        <v>355万人</v>
      </c>
      <c r="K21" s="2" t="s">
        <v>21</v>
      </c>
      <c r="L21" s="3" t="s">
        <v>88</v>
      </c>
      <c r="M21" s="120">
        <v>198</v>
      </c>
      <c r="N21" s="17">
        <f t="shared" si="2"/>
        <v>1980000</v>
      </c>
      <c r="O21" s="99" t="str">
        <f t="shared" si="3"/>
        <v>198億$</v>
      </c>
      <c r="P21" s="17">
        <f t="shared" si="4"/>
        <v>5577.4647887323945</v>
      </c>
      <c r="Q21" s="3">
        <v>0</v>
      </c>
      <c r="R21" s="28">
        <f t="shared" si="5"/>
        <v>0</v>
      </c>
      <c r="S21" s="99" t="str">
        <f>TEXT(LEFT(R21,MAX(0,LEN(R21)-8)),"[&lt;&gt;0]#,##0億;")&amp;TEXT(LEFT(RIGHT(R21,8),MAX(0,LEN(RIGHT(R21,8))-4)),"[&lt;&gt;0]#,##0万;")&amp;TEXT(RIGHT(R21,4),"[&lt;&gt;0]#,##人;0人")</f>
        <v>0人</v>
      </c>
      <c r="T21" s="4" t="s">
        <v>11</v>
      </c>
    </row>
    <row r="22" spans="1:20" ht="12.75" customHeight="1">
      <c r="A22" s="21" t="s">
        <v>825</v>
      </c>
      <c r="B22" s="2" t="s">
        <v>707</v>
      </c>
      <c r="C22" s="2" t="s">
        <v>32</v>
      </c>
      <c r="D22" s="17" t="s">
        <v>89</v>
      </c>
      <c r="E22" s="17" t="s">
        <v>90</v>
      </c>
      <c r="F22" s="3" t="s">
        <v>91</v>
      </c>
      <c r="G22" s="3" t="s">
        <v>92</v>
      </c>
      <c r="H22" s="100">
        <v>5907</v>
      </c>
      <c r="I22" s="111">
        <f t="shared" si="1"/>
        <v>59070000</v>
      </c>
      <c r="J22" s="115" t="str">
        <f t="shared" si="0"/>
        <v>5,907万人</v>
      </c>
      <c r="K22" s="2" t="s">
        <v>93</v>
      </c>
      <c r="L22" s="3" t="s">
        <v>94</v>
      </c>
      <c r="M22" s="120">
        <v>9800</v>
      </c>
      <c r="N22" s="17">
        <f t="shared" si="2"/>
        <v>98000000</v>
      </c>
      <c r="O22" s="99" t="str">
        <f t="shared" si="3"/>
        <v>9,800億$</v>
      </c>
      <c r="P22" s="17">
        <f t="shared" si="4"/>
        <v>16590.485864228882</v>
      </c>
      <c r="Q22" s="3">
        <v>590</v>
      </c>
      <c r="R22" s="28">
        <f t="shared" si="5"/>
        <v>590000</v>
      </c>
      <c r="S22" s="99" t="str">
        <f t="shared" si="6"/>
        <v>59万人</v>
      </c>
      <c r="T22" s="4" t="s">
        <v>93</v>
      </c>
    </row>
    <row r="23" spans="1:20" ht="12.75" customHeight="1">
      <c r="A23" s="21" t="s">
        <v>43</v>
      </c>
      <c r="B23" s="2" t="s">
        <v>708</v>
      </c>
      <c r="C23" s="2" t="s">
        <v>52</v>
      </c>
      <c r="D23" s="3" t="s">
        <v>95</v>
      </c>
      <c r="E23" s="17" t="s">
        <v>19</v>
      </c>
      <c r="F23" s="3" t="s">
        <v>96</v>
      </c>
      <c r="G23" s="3" t="s">
        <v>72</v>
      </c>
      <c r="H23" s="100">
        <v>1950</v>
      </c>
      <c r="I23" s="111">
        <f t="shared" si="1"/>
        <v>19500000</v>
      </c>
      <c r="J23" s="115" t="str">
        <f t="shared" si="0"/>
        <v>1,950万人</v>
      </c>
      <c r="K23" s="2" t="s">
        <v>21</v>
      </c>
      <c r="L23" s="3" t="s">
        <v>97</v>
      </c>
      <c r="M23" s="120">
        <v>6953</v>
      </c>
      <c r="N23" s="17">
        <f t="shared" si="2"/>
        <v>69530000</v>
      </c>
      <c r="O23" s="99" t="str">
        <f t="shared" si="3"/>
        <v>6,953億$</v>
      </c>
      <c r="P23" s="17">
        <f t="shared" si="4"/>
        <v>35656.410256410258</v>
      </c>
      <c r="Q23" s="3">
        <v>0</v>
      </c>
      <c r="R23" s="28">
        <f t="shared" si="5"/>
        <v>0</v>
      </c>
      <c r="S23" s="99" t="str">
        <f>TEXT(LEFT(R23,MAX(0,LEN(R23)-8)),"[&lt;&gt;0]#,##0億;")&amp;TEXT(LEFT(RIGHT(R23,8),MAX(0,LEN(RIGHT(R23,8))-4)),"[&lt;&gt;0]#,##0万;")&amp;TEXT(RIGHT(R23,4),"[&lt;&gt;0]#,##人;0人")</f>
        <v>0人</v>
      </c>
      <c r="T23" s="4" t="s">
        <v>11</v>
      </c>
    </row>
    <row r="24" spans="1:20" ht="12.75" customHeight="1">
      <c r="A24" s="7" t="s">
        <v>98</v>
      </c>
      <c r="B24" s="41"/>
      <c r="C24" s="2" t="s">
        <v>99</v>
      </c>
      <c r="D24" s="22" t="s">
        <v>989</v>
      </c>
      <c r="E24" s="3" t="s">
        <v>19</v>
      </c>
      <c r="F24" s="3" t="s">
        <v>100</v>
      </c>
      <c r="G24" s="3" t="s">
        <v>72</v>
      </c>
      <c r="H24" s="100">
        <v>95</v>
      </c>
      <c r="I24" s="111">
        <f t="shared" si="1"/>
        <v>950000</v>
      </c>
      <c r="J24" s="115" t="str">
        <f t="shared" si="0"/>
        <v>95万人</v>
      </c>
      <c r="K24" s="2" t="s">
        <v>21</v>
      </c>
      <c r="L24" s="3" t="s">
        <v>101</v>
      </c>
      <c r="M24" s="120">
        <v>265</v>
      </c>
      <c r="N24" s="17">
        <f t="shared" si="2"/>
        <v>2650000</v>
      </c>
      <c r="O24" s="99" t="str">
        <f t="shared" si="3"/>
        <v>265億$</v>
      </c>
      <c r="P24" s="17">
        <f t="shared" si="4"/>
        <v>27894.73684210526</v>
      </c>
      <c r="Q24" s="3">
        <v>13</v>
      </c>
      <c r="R24" s="28">
        <f t="shared" si="5"/>
        <v>13000</v>
      </c>
      <c r="S24" s="99" t="str">
        <f t="shared" si="6"/>
        <v>1万3,000人</v>
      </c>
      <c r="T24" s="4" t="s">
        <v>11</v>
      </c>
    </row>
    <row r="25" spans="1:20" ht="13.95" customHeight="1">
      <c r="A25" s="7" t="s">
        <v>102</v>
      </c>
      <c r="B25" s="41"/>
      <c r="C25" s="2" t="s">
        <v>99</v>
      </c>
      <c r="D25" s="3" t="s">
        <v>103</v>
      </c>
      <c r="E25" s="19" t="s">
        <v>607</v>
      </c>
      <c r="F25" s="3" t="s">
        <v>104</v>
      </c>
      <c r="G25" s="3" t="s">
        <v>105</v>
      </c>
      <c r="H25" s="100">
        <v>6948</v>
      </c>
      <c r="I25" s="111">
        <f t="shared" si="1"/>
        <v>69480000</v>
      </c>
      <c r="J25" s="115" t="str">
        <f t="shared" si="0"/>
        <v>6,948万人</v>
      </c>
      <c r="K25" s="2" t="s">
        <v>21</v>
      </c>
      <c r="L25" s="3" t="s">
        <v>106</v>
      </c>
      <c r="M25" s="120">
        <v>11899</v>
      </c>
      <c r="N25" s="17">
        <f t="shared" si="2"/>
        <v>118990000</v>
      </c>
      <c r="O25" s="99" t="str">
        <f t="shared" si="3"/>
        <v>1兆1,899億$</v>
      </c>
      <c r="P25" s="17">
        <f t="shared" si="4"/>
        <v>17125.791594703511</v>
      </c>
      <c r="Q25" s="3">
        <v>260</v>
      </c>
      <c r="R25" s="28">
        <f t="shared" si="5"/>
        <v>260000</v>
      </c>
      <c r="S25" s="99" t="str">
        <f t="shared" si="6"/>
        <v>26万人</v>
      </c>
      <c r="T25" s="4" t="s">
        <v>11</v>
      </c>
    </row>
    <row r="26" spans="1:20" ht="36.6" customHeight="1">
      <c r="A26" s="21" t="s">
        <v>826</v>
      </c>
      <c r="B26" s="2" t="s">
        <v>709</v>
      </c>
      <c r="C26" s="2" t="s">
        <v>52</v>
      </c>
      <c r="D26" s="22" t="s">
        <v>610</v>
      </c>
      <c r="E26" s="22" t="s">
        <v>608</v>
      </c>
      <c r="F26" s="17" t="s">
        <v>611</v>
      </c>
      <c r="G26" s="17" t="s">
        <v>612</v>
      </c>
      <c r="H26" s="100">
        <v>1088</v>
      </c>
      <c r="I26" s="111">
        <f t="shared" si="1"/>
        <v>10880000</v>
      </c>
      <c r="J26" s="115" t="str">
        <f t="shared" si="0"/>
        <v>1,088万人</v>
      </c>
      <c r="K26" s="113" t="s">
        <v>994</v>
      </c>
      <c r="L26" s="17" t="s">
        <v>616</v>
      </c>
      <c r="M26" s="120">
        <v>3770</v>
      </c>
      <c r="N26" s="17">
        <f t="shared" si="2"/>
        <v>37700000</v>
      </c>
      <c r="O26" s="99" t="str">
        <f t="shared" si="3"/>
        <v>3,770億$</v>
      </c>
      <c r="P26" s="17">
        <f t="shared" si="4"/>
        <v>34650.735294117643</v>
      </c>
      <c r="Q26" s="3">
        <v>120</v>
      </c>
      <c r="R26" s="28">
        <f t="shared" si="5"/>
        <v>120000</v>
      </c>
      <c r="S26" s="99" t="str">
        <f t="shared" si="6"/>
        <v>12万人</v>
      </c>
      <c r="T26" s="4" t="s">
        <v>613</v>
      </c>
    </row>
    <row r="27" spans="1:20" ht="12.75" customHeight="1">
      <c r="A27" s="21" t="s">
        <v>827</v>
      </c>
      <c r="B27" s="2" t="s">
        <v>710</v>
      </c>
      <c r="C27" s="2" t="s">
        <v>12</v>
      </c>
      <c r="D27" s="3" t="s">
        <v>107</v>
      </c>
      <c r="E27" s="3" t="s">
        <v>108</v>
      </c>
      <c r="F27" s="17" t="s">
        <v>109</v>
      </c>
      <c r="G27" s="3" t="s">
        <v>110</v>
      </c>
      <c r="H27" s="100">
        <v>4610</v>
      </c>
      <c r="I27" s="111">
        <f t="shared" si="1"/>
        <v>46100000</v>
      </c>
      <c r="J27" s="115" t="str">
        <f t="shared" si="0"/>
        <v>4,610万人</v>
      </c>
      <c r="K27" s="2" t="s">
        <v>111</v>
      </c>
      <c r="L27" s="3" t="s">
        <v>112</v>
      </c>
      <c r="M27" s="120">
        <v>9900</v>
      </c>
      <c r="N27" s="17">
        <f t="shared" si="2"/>
        <v>99000000</v>
      </c>
      <c r="O27" s="99" t="str">
        <f t="shared" si="3"/>
        <v>9,900億$</v>
      </c>
      <c r="P27" s="17">
        <f t="shared" si="4"/>
        <v>21475.054229934925</v>
      </c>
      <c r="Q27" s="3">
        <v>390</v>
      </c>
      <c r="R27" s="28">
        <f t="shared" si="5"/>
        <v>390000</v>
      </c>
      <c r="S27" s="99" t="str">
        <f t="shared" si="6"/>
        <v>39万人</v>
      </c>
      <c r="T27" s="23" t="s">
        <v>615</v>
      </c>
    </row>
    <row r="28" spans="1:20" ht="12.75" customHeight="1">
      <c r="A28" s="21" t="s">
        <v>828</v>
      </c>
      <c r="B28" s="20" t="s">
        <v>712</v>
      </c>
      <c r="C28" s="2" t="s">
        <v>12</v>
      </c>
      <c r="D28" s="3" t="s">
        <v>114</v>
      </c>
      <c r="E28" s="3" t="s">
        <v>47</v>
      </c>
      <c r="F28" s="3" t="s">
        <v>115</v>
      </c>
      <c r="G28" s="3" t="s">
        <v>110</v>
      </c>
      <c r="H28" s="100">
        <v>2399</v>
      </c>
      <c r="I28" s="111">
        <f t="shared" si="1"/>
        <v>23990000</v>
      </c>
      <c r="J28" s="115" t="str">
        <f t="shared" si="0"/>
        <v>2,399万人</v>
      </c>
      <c r="K28" s="2" t="s">
        <v>116</v>
      </c>
      <c r="L28" s="3" t="s">
        <v>112</v>
      </c>
      <c r="M28" s="120">
        <v>8325</v>
      </c>
      <c r="N28" s="17">
        <f t="shared" si="2"/>
        <v>83250000</v>
      </c>
      <c r="O28" s="99" t="str">
        <f t="shared" si="3"/>
        <v>8,325億$</v>
      </c>
      <c r="P28" s="17">
        <f t="shared" si="4"/>
        <v>34701.959149645685</v>
      </c>
      <c r="Q28" s="3">
        <v>190</v>
      </c>
      <c r="R28" s="28">
        <f t="shared" si="5"/>
        <v>190000</v>
      </c>
      <c r="S28" s="99" t="str">
        <f t="shared" si="6"/>
        <v>19万人</v>
      </c>
      <c r="T28" s="4" t="s">
        <v>113</v>
      </c>
    </row>
    <row r="29" spans="1:20" ht="12.75" customHeight="1">
      <c r="A29" s="21" t="s">
        <v>829</v>
      </c>
      <c r="B29" s="2" t="s">
        <v>711</v>
      </c>
      <c r="C29" s="2" t="s">
        <v>12</v>
      </c>
      <c r="D29" s="3" t="s">
        <v>117</v>
      </c>
      <c r="E29" s="3" t="s">
        <v>47</v>
      </c>
      <c r="F29" s="3" t="s">
        <v>118</v>
      </c>
      <c r="G29" s="3" t="s">
        <v>110</v>
      </c>
      <c r="H29" s="100">
        <v>3556</v>
      </c>
      <c r="I29" s="111">
        <f t="shared" si="1"/>
        <v>35560000</v>
      </c>
      <c r="J29" s="115" t="str">
        <f t="shared" si="0"/>
        <v>3,556万人</v>
      </c>
      <c r="K29" s="2" t="s">
        <v>116</v>
      </c>
      <c r="L29" s="3" t="s">
        <v>112</v>
      </c>
      <c r="M29" s="120">
        <v>9622</v>
      </c>
      <c r="N29" s="17">
        <f t="shared" si="2"/>
        <v>96220000</v>
      </c>
      <c r="O29" s="99" t="str">
        <f t="shared" si="3"/>
        <v>9,622億$</v>
      </c>
      <c r="P29" s="17">
        <f t="shared" si="4"/>
        <v>27058.492688413946</v>
      </c>
      <c r="Q29" s="3">
        <v>260</v>
      </c>
      <c r="R29" s="28">
        <f t="shared" si="5"/>
        <v>260000</v>
      </c>
      <c r="S29" s="99" t="str">
        <f t="shared" si="6"/>
        <v>26万人</v>
      </c>
      <c r="T29" s="4" t="s">
        <v>113</v>
      </c>
    </row>
    <row r="30" spans="1:20" ht="12.75" customHeight="1">
      <c r="A30" s="21" t="s">
        <v>830</v>
      </c>
      <c r="B30" s="2" t="s">
        <v>713</v>
      </c>
      <c r="C30" s="2" t="s">
        <v>119</v>
      </c>
      <c r="D30" s="3" t="s">
        <v>120</v>
      </c>
      <c r="E30" s="3" t="s">
        <v>47</v>
      </c>
      <c r="F30" s="3" t="s">
        <v>121</v>
      </c>
      <c r="G30" s="3" t="s">
        <v>110</v>
      </c>
      <c r="H30" s="100">
        <v>2034</v>
      </c>
      <c r="I30" s="111">
        <f t="shared" si="1"/>
        <v>20340000</v>
      </c>
      <c r="J30" s="115" t="str">
        <f t="shared" si="0"/>
        <v>2,034万人</v>
      </c>
      <c r="K30" s="2" t="s">
        <v>116</v>
      </c>
      <c r="L30" s="3" t="s">
        <v>112</v>
      </c>
      <c r="M30" s="120">
        <v>2856</v>
      </c>
      <c r="N30" s="17">
        <f t="shared" si="2"/>
        <v>28560000</v>
      </c>
      <c r="O30" s="99" t="str">
        <f t="shared" si="3"/>
        <v>2,856億$</v>
      </c>
      <c r="P30" s="17">
        <f t="shared" si="4"/>
        <v>14041.297935103245</v>
      </c>
      <c r="Q30" s="3">
        <v>130</v>
      </c>
      <c r="R30" s="28">
        <f t="shared" si="5"/>
        <v>130000</v>
      </c>
      <c r="S30" s="99" t="str">
        <f t="shared" si="6"/>
        <v>13万人</v>
      </c>
      <c r="T30" s="4" t="s">
        <v>113</v>
      </c>
    </row>
    <row r="31" spans="1:20" ht="12.75" customHeight="1">
      <c r="A31" s="21" t="s">
        <v>831</v>
      </c>
      <c r="B31" s="2" t="s">
        <v>714</v>
      </c>
      <c r="C31" s="2" t="s">
        <v>12</v>
      </c>
      <c r="D31" s="22" t="s">
        <v>990</v>
      </c>
      <c r="E31" s="3" t="s">
        <v>47</v>
      </c>
      <c r="F31" s="3" t="s">
        <v>122</v>
      </c>
      <c r="G31" s="3" t="s">
        <v>110</v>
      </c>
      <c r="H31" s="100">
        <v>3651</v>
      </c>
      <c r="I31" s="111">
        <f t="shared" si="1"/>
        <v>36510000</v>
      </c>
      <c r="J31" s="115" t="str">
        <f t="shared" si="0"/>
        <v>3,651万人</v>
      </c>
      <c r="K31" s="2" t="s">
        <v>116</v>
      </c>
      <c r="L31" s="3" t="s">
        <v>112</v>
      </c>
      <c r="M31" s="120">
        <v>3325</v>
      </c>
      <c r="N31" s="17">
        <f t="shared" si="2"/>
        <v>33250000</v>
      </c>
      <c r="O31" s="99" t="str">
        <f t="shared" si="3"/>
        <v>3,325億$</v>
      </c>
      <c r="P31" s="17">
        <f t="shared" si="4"/>
        <v>9107.0939468638735</v>
      </c>
      <c r="Q31" s="3">
        <v>260</v>
      </c>
      <c r="R31" s="28">
        <f t="shared" si="5"/>
        <v>260000</v>
      </c>
      <c r="S31" s="99" t="str">
        <f t="shared" si="6"/>
        <v>26万人</v>
      </c>
      <c r="T31" s="4" t="s">
        <v>113</v>
      </c>
    </row>
    <row r="32" spans="1:20" ht="12.75" customHeight="1">
      <c r="A32" s="21" t="s">
        <v>832</v>
      </c>
      <c r="B32" s="2" t="s">
        <v>715</v>
      </c>
      <c r="C32" s="2" t="s">
        <v>12</v>
      </c>
      <c r="D32" s="3" t="s">
        <v>123</v>
      </c>
      <c r="E32" s="3" t="s">
        <v>47</v>
      </c>
      <c r="F32" s="3" t="s">
        <v>124</v>
      </c>
      <c r="G32" s="3" t="s">
        <v>110</v>
      </c>
      <c r="H32" s="100">
        <v>2365</v>
      </c>
      <c r="I32" s="111">
        <f t="shared" si="1"/>
        <v>23650000</v>
      </c>
      <c r="J32" s="115" t="str">
        <f t="shared" si="0"/>
        <v>2,365万人</v>
      </c>
      <c r="K32" s="2" t="s">
        <v>116</v>
      </c>
      <c r="L32" s="3" t="s">
        <v>112</v>
      </c>
      <c r="M32" s="120">
        <v>3954</v>
      </c>
      <c r="N32" s="17">
        <f t="shared" si="2"/>
        <v>39540000</v>
      </c>
      <c r="O32" s="99" t="str">
        <f t="shared" si="3"/>
        <v>3,954億$</v>
      </c>
      <c r="P32" s="17">
        <f t="shared" si="4"/>
        <v>16718.816067653279</v>
      </c>
      <c r="Q32" s="3">
        <v>150</v>
      </c>
      <c r="R32" s="28">
        <f t="shared" si="5"/>
        <v>150000</v>
      </c>
      <c r="S32" s="99" t="str">
        <f t="shared" si="6"/>
        <v>15万人</v>
      </c>
      <c r="T32" s="4" t="s">
        <v>113</v>
      </c>
    </row>
    <row r="33" spans="1:20" ht="12.75" customHeight="1">
      <c r="A33" s="21" t="s">
        <v>833</v>
      </c>
      <c r="B33" s="2" t="s">
        <v>716</v>
      </c>
      <c r="C33" s="2" t="s">
        <v>12</v>
      </c>
      <c r="D33" s="3" t="s">
        <v>125</v>
      </c>
      <c r="E33" s="3" t="s">
        <v>108</v>
      </c>
      <c r="F33" s="3" t="s">
        <v>126</v>
      </c>
      <c r="G33" s="3" t="s">
        <v>110</v>
      </c>
      <c r="H33" s="100">
        <v>3955</v>
      </c>
      <c r="I33" s="111">
        <f t="shared" si="1"/>
        <v>39550000</v>
      </c>
      <c r="J33" s="115" t="str">
        <f t="shared" si="0"/>
        <v>3,955万人</v>
      </c>
      <c r="K33" s="2" t="s">
        <v>116</v>
      </c>
      <c r="L33" s="3" t="s">
        <v>112</v>
      </c>
      <c r="M33" s="120">
        <v>3350</v>
      </c>
      <c r="N33" s="17">
        <f t="shared" si="2"/>
        <v>33500000</v>
      </c>
      <c r="O33" s="99" t="str">
        <f t="shared" si="3"/>
        <v>3,350億$</v>
      </c>
      <c r="P33" s="17">
        <f t="shared" si="4"/>
        <v>8470.2907711757271</v>
      </c>
      <c r="Q33" s="3">
        <v>290</v>
      </c>
      <c r="R33" s="28">
        <f t="shared" si="5"/>
        <v>290000</v>
      </c>
      <c r="S33" s="99" t="str">
        <f t="shared" si="6"/>
        <v>29万人</v>
      </c>
      <c r="T33" s="4" t="s">
        <v>113</v>
      </c>
    </row>
    <row r="34" spans="1:20" ht="12.75" customHeight="1">
      <c r="A34" s="21" t="s">
        <v>834</v>
      </c>
      <c r="B34" s="2" t="s">
        <v>717</v>
      </c>
      <c r="C34" s="2" t="s">
        <v>45</v>
      </c>
      <c r="D34" s="3" t="s">
        <v>127</v>
      </c>
      <c r="E34" s="3" t="s">
        <v>47</v>
      </c>
      <c r="F34" s="3" t="s">
        <v>128</v>
      </c>
      <c r="G34" s="3" t="s">
        <v>110</v>
      </c>
      <c r="H34" s="100">
        <v>4628</v>
      </c>
      <c r="I34" s="111">
        <f t="shared" si="1"/>
        <v>46280000</v>
      </c>
      <c r="J34" s="115" t="str">
        <f t="shared" ref="J34:J65" si="7">TEXT(LEFT(I34,MAX(0,LEN(I34)-8)),"[&lt;&gt;0]#,##0億;")&amp;TEXT(LEFT(RIGHT(I34,8),MAX(0,LEN(RIGHT(I34,8))-4)),"[&lt;&gt;0]#,##0万;")&amp;TEXT(RIGHT(I34,4),"[&lt;&gt;0]#,##0人;人")</f>
        <v>4,628万人</v>
      </c>
      <c r="K34" s="2" t="s">
        <v>116</v>
      </c>
      <c r="L34" s="3" t="s">
        <v>129</v>
      </c>
      <c r="M34" s="120">
        <v>43000</v>
      </c>
      <c r="N34" s="17">
        <f t="shared" si="2"/>
        <v>430000000</v>
      </c>
      <c r="O34" s="99" t="str">
        <f t="shared" si="3"/>
        <v>4兆3,000億$</v>
      </c>
      <c r="P34" s="17">
        <f t="shared" si="4"/>
        <v>92912.705272255829</v>
      </c>
      <c r="Q34" s="3">
        <v>22</v>
      </c>
      <c r="R34" s="28">
        <f t="shared" si="5"/>
        <v>22000</v>
      </c>
      <c r="S34" s="99" t="str">
        <f t="shared" si="6"/>
        <v>2万2,000人</v>
      </c>
      <c r="T34" s="4" t="s">
        <v>130</v>
      </c>
    </row>
    <row r="35" spans="1:20" ht="25.2" customHeight="1">
      <c r="A35" s="21" t="s">
        <v>835</v>
      </c>
      <c r="B35" s="2" t="s">
        <v>718</v>
      </c>
      <c r="C35" s="2" t="s">
        <v>131</v>
      </c>
      <c r="D35" s="3" t="s">
        <v>132</v>
      </c>
      <c r="E35" s="19" t="s">
        <v>614</v>
      </c>
      <c r="F35" s="3" t="s">
        <v>133</v>
      </c>
      <c r="G35" s="3" t="s">
        <v>134</v>
      </c>
      <c r="H35" s="100">
        <v>1984</v>
      </c>
      <c r="I35" s="111">
        <f t="shared" si="1"/>
        <v>19840000</v>
      </c>
      <c r="J35" s="115" t="str">
        <f t="shared" si="7"/>
        <v>1,984万人</v>
      </c>
      <c r="K35" s="112" t="s">
        <v>135</v>
      </c>
      <c r="L35" s="3" t="s">
        <v>136</v>
      </c>
      <c r="M35" s="120">
        <v>4595</v>
      </c>
      <c r="N35" s="17">
        <f t="shared" si="2"/>
        <v>45950000</v>
      </c>
      <c r="O35" s="99" t="str">
        <f t="shared" si="3"/>
        <v>4,595億$</v>
      </c>
      <c r="P35" s="17">
        <f t="shared" si="4"/>
        <v>23160.282258064515</v>
      </c>
      <c r="Q35" s="3">
        <v>190</v>
      </c>
      <c r="R35" s="28">
        <f t="shared" si="5"/>
        <v>190000</v>
      </c>
      <c r="S35" s="99" t="str">
        <f t="shared" si="6"/>
        <v>19万人</v>
      </c>
      <c r="T35" s="8" t="s">
        <v>137</v>
      </c>
    </row>
    <row r="36" spans="1:20" ht="26.4" customHeight="1">
      <c r="A36" s="21" t="s">
        <v>836</v>
      </c>
      <c r="B36" s="2" t="s">
        <v>719</v>
      </c>
      <c r="C36" s="2" t="s">
        <v>131</v>
      </c>
      <c r="D36" s="22" t="s">
        <v>656</v>
      </c>
      <c r="E36" s="19" t="s">
        <v>640</v>
      </c>
      <c r="F36" s="17" t="s">
        <v>632</v>
      </c>
      <c r="G36" s="17" t="s">
        <v>634</v>
      </c>
      <c r="H36" s="100">
        <v>23</v>
      </c>
      <c r="I36" s="111">
        <f t="shared" si="1"/>
        <v>230000</v>
      </c>
      <c r="J36" s="115" t="str">
        <f t="shared" si="7"/>
        <v>23万人</v>
      </c>
      <c r="K36" s="2" t="s">
        <v>636</v>
      </c>
      <c r="L36" s="17" t="s">
        <v>638</v>
      </c>
      <c r="M36" s="120">
        <v>655</v>
      </c>
      <c r="N36" s="17">
        <f t="shared" si="2"/>
        <v>6550000</v>
      </c>
      <c r="O36" s="99" t="str">
        <f t="shared" si="3"/>
        <v>655億$</v>
      </c>
      <c r="P36" s="17">
        <f t="shared" si="4"/>
        <v>284782.60869565216</v>
      </c>
      <c r="Q36" s="3">
        <v>0</v>
      </c>
      <c r="R36" s="28">
        <f t="shared" si="5"/>
        <v>0</v>
      </c>
      <c r="S36" s="99" t="str">
        <f>TEXT(LEFT(R36,MAX(0,LEN(R36)-8)),"[&lt;&gt;0]#,##0億;")&amp;TEXT(LEFT(RIGHT(R36,8),MAX(0,LEN(RIGHT(R36,8))-4)),"[&lt;&gt;0]#,##0万;")&amp;TEXT(RIGHT(R36,4),"[&lt;&gt;0]#,##人;0人")</f>
        <v>0人</v>
      </c>
      <c r="T36" s="4" t="s">
        <v>69</v>
      </c>
    </row>
    <row r="37" spans="1:20" ht="12.75" customHeight="1">
      <c r="A37" s="21" t="s">
        <v>138</v>
      </c>
      <c r="B37" s="2" t="s">
        <v>720</v>
      </c>
      <c r="C37" s="20" t="s">
        <v>683</v>
      </c>
      <c r="D37" s="17" t="s">
        <v>631</v>
      </c>
      <c r="E37" s="17" t="s">
        <v>138</v>
      </c>
      <c r="F37" s="17" t="s">
        <v>633</v>
      </c>
      <c r="G37" s="17" t="s">
        <v>635</v>
      </c>
      <c r="H37" s="100">
        <v>380</v>
      </c>
      <c r="I37" s="111">
        <f t="shared" si="1"/>
        <v>3800000</v>
      </c>
      <c r="J37" s="115" t="str">
        <f t="shared" si="7"/>
        <v>380万人</v>
      </c>
      <c r="K37" s="2" t="s">
        <v>637</v>
      </c>
      <c r="L37" s="17" t="s">
        <v>639</v>
      </c>
      <c r="M37" s="120">
        <v>910</v>
      </c>
      <c r="N37" s="17">
        <f t="shared" si="2"/>
        <v>9100000</v>
      </c>
      <c r="O37" s="99" t="str">
        <f t="shared" si="3"/>
        <v>910億$</v>
      </c>
      <c r="P37" s="17">
        <f t="shared" si="4"/>
        <v>23947.368421052633</v>
      </c>
      <c r="Q37" s="3">
        <v>12</v>
      </c>
      <c r="R37" s="28">
        <f t="shared" si="5"/>
        <v>12000</v>
      </c>
      <c r="S37" s="99" t="str">
        <f t="shared" si="6"/>
        <v>1万2,000人</v>
      </c>
      <c r="T37" s="4" t="s">
        <v>11</v>
      </c>
    </row>
    <row r="38" spans="1:20" ht="12.75" customHeight="1">
      <c r="A38" s="21" t="s">
        <v>837</v>
      </c>
      <c r="B38" s="17" t="s">
        <v>721</v>
      </c>
      <c r="C38" s="22" t="s">
        <v>923</v>
      </c>
      <c r="D38" s="3" t="s">
        <v>139</v>
      </c>
      <c r="E38" s="3" t="s">
        <v>47</v>
      </c>
      <c r="F38" s="3" t="s">
        <v>140</v>
      </c>
      <c r="G38" s="3" t="s">
        <v>110</v>
      </c>
      <c r="H38" s="100">
        <v>186</v>
      </c>
      <c r="I38" s="111">
        <f t="shared" si="1"/>
        <v>1860000</v>
      </c>
      <c r="J38" s="115" t="str">
        <f t="shared" si="7"/>
        <v>186万人</v>
      </c>
      <c r="K38" s="2" t="s">
        <v>141</v>
      </c>
      <c r="L38" s="3" t="s">
        <v>142</v>
      </c>
      <c r="M38" s="120">
        <v>200</v>
      </c>
      <c r="N38" s="17">
        <f t="shared" si="2"/>
        <v>2000000</v>
      </c>
      <c r="O38" s="99" t="str">
        <f t="shared" si="3"/>
        <v>200億$</v>
      </c>
      <c r="P38" s="17">
        <f t="shared" si="4"/>
        <v>10752.68817204301</v>
      </c>
      <c r="Q38" s="3">
        <v>1.3839999999999999</v>
      </c>
      <c r="R38" s="28">
        <f t="shared" si="5"/>
        <v>1384</v>
      </c>
      <c r="S38" s="99" t="str">
        <f t="shared" si="6"/>
        <v>1,384人</v>
      </c>
      <c r="T38" s="4" t="s">
        <v>113</v>
      </c>
    </row>
    <row r="39" spans="1:20" ht="12.75" customHeight="1">
      <c r="A39" s="9" t="s">
        <v>143</v>
      </c>
      <c r="B39" s="41"/>
      <c r="C39" s="2" t="s">
        <v>119</v>
      </c>
      <c r="D39" s="3" t="s">
        <v>144</v>
      </c>
      <c r="E39" s="3" t="s">
        <v>145</v>
      </c>
      <c r="F39" s="3" t="s">
        <v>146</v>
      </c>
      <c r="G39" s="3" t="s">
        <v>147</v>
      </c>
      <c r="H39" s="100">
        <v>10300</v>
      </c>
      <c r="I39" s="111">
        <f t="shared" si="1"/>
        <v>103000000</v>
      </c>
      <c r="J39" s="115" t="str">
        <f t="shared" si="7"/>
        <v>1億300万人</v>
      </c>
      <c r="K39" s="2" t="s">
        <v>148</v>
      </c>
      <c r="L39" s="3" t="s">
        <v>149</v>
      </c>
      <c r="M39" s="120">
        <v>58000</v>
      </c>
      <c r="N39" s="17">
        <f t="shared" si="2"/>
        <v>580000000</v>
      </c>
      <c r="O39" s="99" t="str">
        <f t="shared" si="3"/>
        <v>5兆8,000億$</v>
      </c>
      <c r="P39" s="17">
        <f t="shared" si="4"/>
        <v>56310.679611650485</v>
      </c>
      <c r="Q39" s="3">
        <v>290</v>
      </c>
      <c r="R39" s="28">
        <f t="shared" si="5"/>
        <v>290000</v>
      </c>
      <c r="S39" s="99" t="str">
        <f t="shared" si="6"/>
        <v>29万人</v>
      </c>
      <c r="T39" s="4" t="s">
        <v>150</v>
      </c>
    </row>
    <row r="40" spans="1:20" ht="12.75" customHeight="1">
      <c r="A40" s="42" t="s">
        <v>155</v>
      </c>
      <c r="B40" s="2" t="s">
        <v>722</v>
      </c>
      <c r="C40" s="20" t="s">
        <v>923</v>
      </c>
      <c r="D40" s="3" t="s">
        <v>152</v>
      </c>
      <c r="E40" s="3" t="s">
        <v>47</v>
      </c>
      <c r="F40" s="3" t="s">
        <v>153</v>
      </c>
      <c r="G40" s="3" t="s">
        <v>110</v>
      </c>
      <c r="H40" s="100">
        <v>749</v>
      </c>
      <c r="I40" s="111">
        <f t="shared" si="1"/>
        <v>7490000</v>
      </c>
      <c r="J40" s="115" t="str">
        <f t="shared" si="7"/>
        <v>749万人</v>
      </c>
      <c r="K40" s="2" t="s">
        <v>154</v>
      </c>
      <c r="L40" s="3" t="s">
        <v>155</v>
      </c>
      <c r="M40" s="120">
        <v>2900</v>
      </c>
      <c r="N40" s="17">
        <f t="shared" si="2"/>
        <v>29000000</v>
      </c>
      <c r="O40" s="99" t="str">
        <f t="shared" si="3"/>
        <v>2,900億$</v>
      </c>
      <c r="P40" s="17">
        <f t="shared" si="4"/>
        <v>38718.291054739653</v>
      </c>
      <c r="Q40" s="3">
        <v>260</v>
      </c>
      <c r="R40" s="28">
        <f t="shared" si="5"/>
        <v>260000</v>
      </c>
      <c r="S40" s="99" t="str">
        <f t="shared" si="6"/>
        <v>26万人</v>
      </c>
      <c r="T40" s="4" t="s">
        <v>113</v>
      </c>
    </row>
    <row r="41" spans="1:20" ht="12.75" customHeight="1">
      <c r="A41" s="42" t="s">
        <v>838</v>
      </c>
      <c r="B41" s="2" t="s">
        <v>723</v>
      </c>
      <c r="C41" s="20" t="s">
        <v>995</v>
      </c>
      <c r="D41" s="3" t="s">
        <v>156</v>
      </c>
      <c r="E41" s="3" t="s">
        <v>157</v>
      </c>
      <c r="F41" s="3" t="s">
        <v>158</v>
      </c>
      <c r="G41" s="3" t="s">
        <v>110</v>
      </c>
      <c r="H41" s="101">
        <v>2320</v>
      </c>
      <c r="I41" s="111">
        <f t="shared" si="1"/>
        <v>23200000</v>
      </c>
      <c r="J41" s="115" t="str">
        <f t="shared" si="7"/>
        <v>2,320万人</v>
      </c>
      <c r="K41" s="2" t="s">
        <v>159</v>
      </c>
      <c r="L41" s="3" t="s">
        <v>160</v>
      </c>
      <c r="M41" s="120">
        <v>18848</v>
      </c>
      <c r="N41" s="17">
        <f t="shared" si="2"/>
        <v>188480000</v>
      </c>
      <c r="O41" s="99" t="str">
        <f t="shared" si="3"/>
        <v>1兆8,848億$</v>
      </c>
      <c r="P41" s="17">
        <f t="shared" si="4"/>
        <v>81241.379310344826</v>
      </c>
      <c r="Q41" s="3">
        <v>83.2</v>
      </c>
      <c r="R41" s="28">
        <f t="shared" si="5"/>
        <v>83200</v>
      </c>
      <c r="S41" s="99" t="str">
        <f t="shared" si="6"/>
        <v>8万3,200人</v>
      </c>
      <c r="T41" s="4" t="s">
        <v>113</v>
      </c>
    </row>
    <row r="42" spans="1:20" ht="12.75" customHeight="1">
      <c r="A42" s="42" t="s">
        <v>839</v>
      </c>
      <c r="B42" s="22" t="s">
        <v>743</v>
      </c>
      <c r="C42" s="17" t="s">
        <v>151</v>
      </c>
      <c r="D42" s="3" t="s">
        <v>161</v>
      </c>
      <c r="E42" s="3" t="s">
        <v>162</v>
      </c>
      <c r="F42" s="3" t="s">
        <v>163</v>
      </c>
      <c r="G42" s="3" t="s">
        <v>164</v>
      </c>
      <c r="H42" s="100">
        <v>365</v>
      </c>
      <c r="I42" s="111">
        <f t="shared" si="1"/>
        <v>3650000</v>
      </c>
      <c r="J42" s="115" t="str">
        <f t="shared" si="7"/>
        <v>365万人</v>
      </c>
      <c r="K42" s="2" t="s">
        <v>148</v>
      </c>
      <c r="L42" s="3" t="s">
        <v>165</v>
      </c>
      <c r="M42" s="120">
        <v>937</v>
      </c>
      <c r="N42" s="17">
        <f t="shared" si="2"/>
        <v>9370000</v>
      </c>
      <c r="O42" s="99" t="str">
        <f t="shared" si="3"/>
        <v>937億$</v>
      </c>
      <c r="P42" s="17">
        <f t="shared" si="4"/>
        <v>25671.232876712325</v>
      </c>
      <c r="Q42" s="3">
        <v>110</v>
      </c>
      <c r="R42" s="28">
        <f t="shared" si="5"/>
        <v>110000</v>
      </c>
      <c r="S42" s="99" t="str">
        <f t="shared" si="6"/>
        <v>11万人</v>
      </c>
      <c r="T42" s="4" t="s">
        <v>166</v>
      </c>
    </row>
    <row r="43" spans="1:20" ht="12.75" customHeight="1">
      <c r="A43" s="42" t="s">
        <v>840</v>
      </c>
      <c r="B43" s="17" t="s">
        <v>724</v>
      </c>
      <c r="C43" s="17" t="s">
        <v>36</v>
      </c>
      <c r="D43" s="3" t="s">
        <v>167</v>
      </c>
      <c r="E43" s="3" t="s">
        <v>168</v>
      </c>
      <c r="F43" s="3" t="s">
        <v>169</v>
      </c>
      <c r="G43" s="3" t="s">
        <v>164</v>
      </c>
      <c r="H43" s="100">
        <v>1116</v>
      </c>
      <c r="I43" s="111">
        <f t="shared" si="1"/>
        <v>11160000</v>
      </c>
      <c r="J43" s="115" t="str">
        <f t="shared" si="7"/>
        <v>1,116万人</v>
      </c>
      <c r="K43" s="2" t="s">
        <v>925</v>
      </c>
      <c r="L43" s="3" t="s">
        <v>170</v>
      </c>
      <c r="M43" s="120">
        <v>2213</v>
      </c>
      <c r="N43" s="17">
        <f t="shared" si="2"/>
        <v>22130000</v>
      </c>
      <c r="O43" s="99" t="str">
        <f t="shared" si="3"/>
        <v>2,213億$</v>
      </c>
      <c r="P43" s="17">
        <f t="shared" si="4"/>
        <v>19829.749103942653</v>
      </c>
      <c r="Q43" s="3">
        <v>65</v>
      </c>
      <c r="R43" s="28">
        <f t="shared" si="5"/>
        <v>65000</v>
      </c>
      <c r="S43" s="99" t="str">
        <f t="shared" si="6"/>
        <v>6万5,000人</v>
      </c>
      <c r="T43" s="4" t="s">
        <v>166</v>
      </c>
    </row>
    <row r="44" spans="1:20" ht="12.75" customHeight="1">
      <c r="A44" s="9" t="s">
        <v>171</v>
      </c>
      <c r="B44" s="41"/>
      <c r="C44" s="17" t="s">
        <v>57</v>
      </c>
      <c r="D44" s="17" t="s">
        <v>172</v>
      </c>
      <c r="E44" s="17" t="s">
        <v>173</v>
      </c>
      <c r="F44" s="17" t="s">
        <v>174</v>
      </c>
      <c r="G44" s="17" t="s">
        <v>164</v>
      </c>
      <c r="H44" s="100">
        <v>1345</v>
      </c>
      <c r="I44" s="111">
        <f t="shared" si="1"/>
        <v>13450000</v>
      </c>
      <c r="J44" s="115" t="str">
        <f t="shared" si="7"/>
        <v>1,345万人</v>
      </c>
      <c r="K44" s="2" t="s">
        <v>175</v>
      </c>
      <c r="L44" s="17" t="s">
        <v>176</v>
      </c>
      <c r="M44" s="120">
        <v>1994</v>
      </c>
      <c r="N44" s="17">
        <f t="shared" si="2"/>
        <v>19940000</v>
      </c>
      <c r="O44" s="99" t="str">
        <f t="shared" si="3"/>
        <v>1,994億$</v>
      </c>
      <c r="P44" s="17">
        <f t="shared" si="4"/>
        <v>14825.278810408921</v>
      </c>
      <c r="Q44" s="17">
        <v>172.63</v>
      </c>
      <c r="R44" s="28">
        <f t="shared" si="5"/>
        <v>172630</v>
      </c>
      <c r="S44" s="99" t="str">
        <f t="shared" si="6"/>
        <v>17万2,630人</v>
      </c>
      <c r="T44" s="4" t="s">
        <v>166</v>
      </c>
    </row>
    <row r="45" spans="1:20" ht="37.950000000000003" customHeight="1">
      <c r="A45" s="9" t="s">
        <v>177</v>
      </c>
      <c r="B45" s="41"/>
      <c r="C45" s="17" t="s">
        <v>151</v>
      </c>
      <c r="D45" s="3" t="s">
        <v>178</v>
      </c>
      <c r="E45" s="6" t="s">
        <v>179</v>
      </c>
      <c r="F45" s="3" t="s">
        <v>180</v>
      </c>
      <c r="G45" s="3" t="s">
        <v>181</v>
      </c>
      <c r="H45" s="100">
        <v>1729</v>
      </c>
      <c r="I45" s="111">
        <f t="shared" si="1"/>
        <v>17290000</v>
      </c>
      <c r="J45" s="115" t="str">
        <f t="shared" si="7"/>
        <v>1,729万人</v>
      </c>
      <c r="K45" s="112" t="s">
        <v>926</v>
      </c>
      <c r="L45" s="3" t="s">
        <v>182</v>
      </c>
      <c r="M45" s="120">
        <v>2603</v>
      </c>
      <c r="N45" s="17">
        <f t="shared" si="2"/>
        <v>26030000</v>
      </c>
      <c r="O45" s="99" t="str">
        <f t="shared" si="3"/>
        <v>2,603億$</v>
      </c>
      <c r="P45" s="17">
        <f t="shared" si="4"/>
        <v>15054.945054945054</v>
      </c>
      <c r="Q45" s="3">
        <v>280</v>
      </c>
      <c r="R45" s="28">
        <f t="shared" si="5"/>
        <v>280000</v>
      </c>
      <c r="S45" s="99" t="str">
        <f t="shared" si="6"/>
        <v>28万人</v>
      </c>
      <c r="T45" s="4" t="s">
        <v>166</v>
      </c>
    </row>
    <row r="46" spans="1:20" ht="12.75" customHeight="1">
      <c r="A46" s="9" t="s">
        <v>183</v>
      </c>
      <c r="B46" s="41"/>
      <c r="C46" s="17" t="s">
        <v>184</v>
      </c>
      <c r="D46" s="3" t="s">
        <v>185</v>
      </c>
      <c r="E46" s="3" t="s">
        <v>145</v>
      </c>
      <c r="F46" s="3" t="s">
        <v>186</v>
      </c>
      <c r="G46" s="3" t="s">
        <v>187</v>
      </c>
      <c r="H46" s="100">
        <v>283</v>
      </c>
      <c r="I46" s="111">
        <f t="shared" si="1"/>
        <v>2830000</v>
      </c>
      <c r="J46" s="115" t="str">
        <f t="shared" si="7"/>
        <v>283万人</v>
      </c>
      <c r="K46" s="2" t="s">
        <v>188</v>
      </c>
      <c r="L46" s="3" t="s">
        <v>189</v>
      </c>
      <c r="M46" s="120">
        <v>693</v>
      </c>
      <c r="N46" s="17">
        <f t="shared" si="2"/>
        <v>6930000</v>
      </c>
      <c r="O46" s="99" t="str">
        <f t="shared" si="3"/>
        <v>693億$</v>
      </c>
      <c r="P46" s="17">
        <f t="shared" si="4"/>
        <v>24487.632508833922</v>
      </c>
      <c r="Q46" s="3">
        <v>12.5</v>
      </c>
      <c r="R46" s="28">
        <f t="shared" si="5"/>
        <v>12500</v>
      </c>
      <c r="S46" s="99" t="str">
        <f t="shared" si="6"/>
        <v>1万2,500人</v>
      </c>
      <c r="T46" s="4" t="s">
        <v>190</v>
      </c>
    </row>
    <row r="47" spans="1:20" ht="12.75" customHeight="1">
      <c r="A47" s="9" t="s">
        <v>191</v>
      </c>
      <c r="B47" s="41"/>
      <c r="C47" s="17" t="s">
        <v>57</v>
      </c>
      <c r="D47" s="3" t="s">
        <v>192</v>
      </c>
      <c r="E47" s="3" t="s">
        <v>173</v>
      </c>
      <c r="F47" s="3" t="s">
        <v>193</v>
      </c>
      <c r="G47" s="3" t="s">
        <v>164</v>
      </c>
      <c r="H47" s="100">
        <v>893</v>
      </c>
      <c r="I47" s="111">
        <f t="shared" si="1"/>
        <v>8930000</v>
      </c>
      <c r="J47" s="115" t="str">
        <f t="shared" si="7"/>
        <v>893万人</v>
      </c>
      <c r="K47" s="2" t="s">
        <v>194</v>
      </c>
      <c r="L47" s="3" t="s">
        <v>195</v>
      </c>
      <c r="M47" s="120">
        <v>1600</v>
      </c>
      <c r="N47" s="17">
        <f t="shared" si="2"/>
        <v>16000000</v>
      </c>
      <c r="O47" s="99" t="str">
        <f t="shared" si="3"/>
        <v>1,600億$</v>
      </c>
      <c r="P47" s="17">
        <f t="shared" si="4"/>
        <v>17917.133258678612</v>
      </c>
      <c r="Q47" s="3">
        <v>95</v>
      </c>
      <c r="R47" s="28">
        <f t="shared" si="5"/>
        <v>95000</v>
      </c>
      <c r="S47" s="99" t="str">
        <f t="shared" si="6"/>
        <v>9万5,000人</v>
      </c>
      <c r="T47" s="4" t="s">
        <v>166</v>
      </c>
    </row>
    <row r="48" spans="1:20" ht="12.75" customHeight="1">
      <c r="A48" s="9" t="s">
        <v>208</v>
      </c>
      <c r="B48" s="41"/>
      <c r="C48" s="17" t="s">
        <v>196</v>
      </c>
      <c r="D48" s="17" t="s">
        <v>209</v>
      </c>
      <c r="E48" s="17" t="s">
        <v>204</v>
      </c>
      <c r="F48" s="17" t="s">
        <v>210</v>
      </c>
      <c r="G48" s="66" t="s">
        <v>945</v>
      </c>
      <c r="H48" s="100">
        <v>3203</v>
      </c>
      <c r="I48" s="111">
        <f t="shared" si="1"/>
        <v>32030000</v>
      </c>
      <c r="J48" s="115" t="str">
        <f t="shared" si="7"/>
        <v>3,203万人</v>
      </c>
      <c r="K48" s="2" t="s">
        <v>148</v>
      </c>
      <c r="L48" s="17" t="s">
        <v>211</v>
      </c>
      <c r="M48" s="120">
        <v>6903</v>
      </c>
      <c r="N48" s="17">
        <f t="shared" si="2"/>
        <v>69030000</v>
      </c>
      <c r="O48" s="99" t="str">
        <f t="shared" si="3"/>
        <v>6,903億$</v>
      </c>
      <c r="P48" s="17">
        <f t="shared" si="4"/>
        <v>21551.670309085235</v>
      </c>
      <c r="Q48" s="17">
        <v>240</v>
      </c>
      <c r="R48" s="28">
        <f t="shared" si="5"/>
        <v>240000</v>
      </c>
      <c r="S48" s="99" t="str">
        <f t="shared" si="6"/>
        <v>24万人</v>
      </c>
      <c r="T48" s="4" t="s">
        <v>150</v>
      </c>
    </row>
    <row r="49" spans="1:20" ht="25.2" customHeight="1">
      <c r="A49" s="42" t="s">
        <v>841</v>
      </c>
      <c r="B49" s="17" t="s">
        <v>190</v>
      </c>
      <c r="C49" s="17" t="s">
        <v>196</v>
      </c>
      <c r="D49" s="3" t="s">
        <v>197</v>
      </c>
      <c r="E49" s="17" t="s">
        <v>198</v>
      </c>
      <c r="F49" s="3" t="s">
        <v>199</v>
      </c>
      <c r="G49" s="3" t="s">
        <v>200</v>
      </c>
      <c r="H49" s="100">
        <v>869</v>
      </c>
      <c r="I49" s="111">
        <f t="shared" si="1"/>
        <v>8690000</v>
      </c>
      <c r="J49" s="115" t="str">
        <f t="shared" si="7"/>
        <v>869万人</v>
      </c>
      <c r="K49" s="112" t="s">
        <v>201</v>
      </c>
      <c r="L49" s="3" t="s">
        <v>202</v>
      </c>
      <c r="M49" s="120">
        <v>1732</v>
      </c>
      <c r="N49" s="17">
        <f t="shared" si="2"/>
        <v>17320000</v>
      </c>
      <c r="O49" s="99" t="str">
        <f t="shared" si="3"/>
        <v>1,732億$</v>
      </c>
      <c r="P49" s="17">
        <f t="shared" si="4"/>
        <v>19930.955120828541</v>
      </c>
      <c r="Q49" s="3">
        <v>52.5</v>
      </c>
      <c r="R49" s="28">
        <f t="shared" si="5"/>
        <v>52500</v>
      </c>
      <c r="S49" s="99" t="str">
        <f t="shared" si="6"/>
        <v>5万2,500人</v>
      </c>
      <c r="T49" s="4" t="s">
        <v>190</v>
      </c>
    </row>
    <row r="50" spans="1:20" ht="12.75" customHeight="1">
      <c r="A50" s="42" t="s">
        <v>842</v>
      </c>
      <c r="B50" s="17" t="s">
        <v>725</v>
      </c>
      <c r="C50" s="17" t="s">
        <v>196</v>
      </c>
      <c r="D50" s="3" t="s">
        <v>203</v>
      </c>
      <c r="E50" s="17" t="s">
        <v>204</v>
      </c>
      <c r="F50" s="3" t="s">
        <v>205</v>
      </c>
      <c r="G50" s="10" t="s">
        <v>200</v>
      </c>
      <c r="H50" s="100">
        <v>1043</v>
      </c>
      <c r="I50" s="111">
        <f t="shared" si="1"/>
        <v>10430000</v>
      </c>
      <c r="J50" s="115" t="str">
        <f t="shared" si="7"/>
        <v>1,043万人</v>
      </c>
      <c r="K50" s="2" t="s">
        <v>206</v>
      </c>
      <c r="L50" s="3" t="s">
        <v>207</v>
      </c>
      <c r="M50" s="120">
        <v>2155</v>
      </c>
      <c r="N50" s="17">
        <f t="shared" si="2"/>
        <v>21550000</v>
      </c>
      <c r="O50" s="99" t="str">
        <f t="shared" si="3"/>
        <v>2,155億$</v>
      </c>
      <c r="P50" s="17">
        <f t="shared" si="4"/>
        <v>20661.553211888782</v>
      </c>
      <c r="Q50" s="3">
        <v>71.3</v>
      </c>
      <c r="R50" s="28">
        <f t="shared" si="5"/>
        <v>71300</v>
      </c>
      <c r="S50" s="99" t="str">
        <f t="shared" si="6"/>
        <v>7万1,300人</v>
      </c>
      <c r="T50" s="4" t="s">
        <v>190</v>
      </c>
    </row>
    <row r="51" spans="1:20" ht="12.75" customHeight="1">
      <c r="A51" s="9" t="s">
        <v>212</v>
      </c>
      <c r="B51" s="41"/>
      <c r="C51" s="2" t="s">
        <v>57</v>
      </c>
      <c r="D51" s="3" t="s">
        <v>213</v>
      </c>
      <c r="E51" s="17" t="s">
        <v>214</v>
      </c>
      <c r="F51" s="3" t="s">
        <v>215</v>
      </c>
      <c r="G51" s="3" t="s">
        <v>216</v>
      </c>
      <c r="H51" s="100">
        <v>508</v>
      </c>
      <c r="I51" s="111">
        <f t="shared" si="1"/>
        <v>5080000</v>
      </c>
      <c r="J51" s="115" t="str">
        <f t="shared" si="7"/>
        <v>508万人</v>
      </c>
      <c r="K51" s="2" t="s">
        <v>148</v>
      </c>
      <c r="L51" s="17" t="s">
        <v>217</v>
      </c>
      <c r="M51" s="120">
        <v>763</v>
      </c>
      <c r="N51" s="17">
        <f t="shared" si="2"/>
        <v>7630000</v>
      </c>
      <c r="O51" s="99" t="str">
        <f t="shared" si="3"/>
        <v>763億$</v>
      </c>
      <c r="P51" s="17">
        <f t="shared" si="4"/>
        <v>15019.685039370079</v>
      </c>
      <c r="Q51" s="3">
        <v>13.2</v>
      </c>
      <c r="R51" s="28">
        <f t="shared" si="5"/>
        <v>13200</v>
      </c>
      <c r="S51" s="99" t="str">
        <f t="shared" si="6"/>
        <v>1万3,200人</v>
      </c>
      <c r="T51" s="4" t="s">
        <v>218</v>
      </c>
    </row>
    <row r="52" spans="1:20" ht="26.25" customHeight="1">
      <c r="A52" s="42" t="s">
        <v>843</v>
      </c>
      <c r="B52" s="2" t="s">
        <v>726</v>
      </c>
      <c r="C52" s="2" t="s">
        <v>57</v>
      </c>
      <c r="D52" s="17" t="s">
        <v>219</v>
      </c>
      <c r="E52" s="6" t="s">
        <v>220</v>
      </c>
      <c r="F52" s="17" t="s">
        <v>221</v>
      </c>
      <c r="G52" s="17" t="s">
        <v>216</v>
      </c>
      <c r="H52" s="100">
        <v>202</v>
      </c>
      <c r="I52" s="111">
        <f t="shared" si="1"/>
        <v>2020000</v>
      </c>
      <c r="J52" s="115" t="str">
        <f t="shared" si="7"/>
        <v>202万人</v>
      </c>
      <c r="K52" s="2" t="s">
        <v>222</v>
      </c>
      <c r="L52" s="17" t="s">
        <v>217</v>
      </c>
      <c r="M52" s="120">
        <v>368</v>
      </c>
      <c r="N52" s="17">
        <f t="shared" si="2"/>
        <v>3680000</v>
      </c>
      <c r="O52" s="99" t="str">
        <f t="shared" si="3"/>
        <v>368億$</v>
      </c>
      <c r="P52" s="17">
        <f t="shared" si="4"/>
        <v>18217.82178217822</v>
      </c>
      <c r="Q52" s="17">
        <v>26</v>
      </c>
      <c r="R52" s="28">
        <f t="shared" si="5"/>
        <v>26000</v>
      </c>
      <c r="S52" s="99" t="str">
        <f t="shared" si="6"/>
        <v>2万6,000人</v>
      </c>
      <c r="T52" s="4" t="s">
        <v>218</v>
      </c>
    </row>
    <row r="53" spans="1:20" ht="37.200000000000003" customHeight="1">
      <c r="A53" s="42" t="s">
        <v>844</v>
      </c>
      <c r="B53" s="2" t="s">
        <v>727</v>
      </c>
      <c r="C53" s="2" t="s">
        <v>45</v>
      </c>
      <c r="D53" s="3" t="s">
        <v>223</v>
      </c>
      <c r="E53" s="6" t="s">
        <v>224</v>
      </c>
      <c r="F53" s="6" t="s">
        <v>225</v>
      </c>
      <c r="G53" s="3" t="s">
        <v>226</v>
      </c>
      <c r="H53" s="100">
        <v>518</v>
      </c>
      <c r="I53" s="111">
        <f t="shared" si="1"/>
        <v>5180000</v>
      </c>
      <c r="J53" s="115" t="str">
        <f t="shared" si="7"/>
        <v>518万人</v>
      </c>
      <c r="K53" s="113" t="s">
        <v>672</v>
      </c>
      <c r="L53" s="3" t="s">
        <v>227</v>
      </c>
      <c r="M53" s="120">
        <v>932</v>
      </c>
      <c r="N53" s="17">
        <f t="shared" si="2"/>
        <v>9320000</v>
      </c>
      <c r="O53" s="99" t="str">
        <f t="shared" si="3"/>
        <v>932億$</v>
      </c>
      <c r="P53" s="17">
        <f t="shared" si="4"/>
        <v>17992.277992277992</v>
      </c>
      <c r="Q53" s="3">
        <v>252.321</v>
      </c>
      <c r="R53" s="28">
        <f t="shared" si="5"/>
        <v>252321</v>
      </c>
      <c r="S53" s="99" t="str">
        <f t="shared" si="6"/>
        <v>25万2,321人</v>
      </c>
      <c r="T53" s="8" t="s">
        <v>228</v>
      </c>
    </row>
    <row r="54" spans="1:20" ht="25.95" customHeight="1">
      <c r="A54" s="42" t="s">
        <v>845</v>
      </c>
      <c r="B54" s="17" t="s">
        <v>728</v>
      </c>
      <c r="C54" s="17" t="s">
        <v>45</v>
      </c>
      <c r="D54" s="3" t="s">
        <v>229</v>
      </c>
      <c r="E54" s="3" t="s">
        <v>230</v>
      </c>
      <c r="F54" s="17" t="s">
        <v>231</v>
      </c>
      <c r="G54" s="3" t="s">
        <v>226</v>
      </c>
      <c r="H54" s="100">
        <v>2203</v>
      </c>
      <c r="I54" s="111">
        <f t="shared" si="1"/>
        <v>22030000</v>
      </c>
      <c r="J54" s="115" t="str">
        <f t="shared" si="7"/>
        <v>2,203万人</v>
      </c>
      <c r="K54" s="112" t="s">
        <v>232</v>
      </c>
      <c r="L54" s="3" t="s">
        <v>233</v>
      </c>
      <c r="M54" s="120">
        <v>1211.07</v>
      </c>
      <c r="N54" s="17">
        <f t="shared" si="2"/>
        <v>12110700</v>
      </c>
      <c r="O54" s="99" t="str">
        <f t="shared" si="3"/>
        <v>1,211億700万$</v>
      </c>
      <c r="P54" s="17">
        <f t="shared" si="4"/>
        <v>5497.3672265093055</v>
      </c>
      <c r="Q54" s="3">
        <v>38.401000000000003</v>
      </c>
      <c r="R54" s="28">
        <f t="shared" si="5"/>
        <v>38401</v>
      </c>
      <c r="S54" s="99" t="str">
        <f t="shared" si="6"/>
        <v>3万8,401人</v>
      </c>
      <c r="T54" s="8" t="s">
        <v>234</v>
      </c>
    </row>
    <row r="55" spans="1:20" ht="39" customHeight="1">
      <c r="A55" s="42" t="s">
        <v>846</v>
      </c>
      <c r="B55" s="17" t="s">
        <v>729</v>
      </c>
      <c r="C55" s="20" t="s">
        <v>953</v>
      </c>
      <c r="D55" s="17" t="s">
        <v>235</v>
      </c>
      <c r="E55" s="17" t="s">
        <v>230</v>
      </c>
      <c r="F55" s="3" t="s">
        <v>236</v>
      </c>
      <c r="G55" s="3" t="s">
        <v>226</v>
      </c>
      <c r="H55" s="100">
        <v>410</v>
      </c>
      <c r="I55" s="111">
        <f t="shared" si="1"/>
        <v>4100000</v>
      </c>
      <c r="J55" s="115" t="str">
        <f t="shared" si="7"/>
        <v>410万人</v>
      </c>
      <c r="K55" s="112" t="s">
        <v>237</v>
      </c>
      <c r="L55" s="3" t="s">
        <v>238</v>
      </c>
      <c r="M55" s="120">
        <v>232.25360000000001</v>
      </c>
      <c r="N55" s="17">
        <f t="shared" si="2"/>
        <v>2322536</v>
      </c>
      <c r="O55" s="99" t="str">
        <f t="shared" si="3"/>
        <v>232億2,536万$</v>
      </c>
      <c r="P55" s="17">
        <f t="shared" si="4"/>
        <v>5664.7219512195124</v>
      </c>
      <c r="Q55" s="3">
        <v>9.0239999999999991</v>
      </c>
      <c r="R55" s="28">
        <f t="shared" si="5"/>
        <v>9024</v>
      </c>
      <c r="S55" s="99" t="str">
        <f t="shared" si="6"/>
        <v>9,024人</v>
      </c>
      <c r="T55" s="4" t="s">
        <v>239</v>
      </c>
    </row>
    <row r="56" spans="1:20" ht="26.4" customHeight="1">
      <c r="A56" s="42" t="s">
        <v>241</v>
      </c>
      <c r="B56" s="2" t="s">
        <v>730</v>
      </c>
      <c r="C56" s="2" t="s">
        <v>26</v>
      </c>
      <c r="D56" s="3" t="s">
        <v>240</v>
      </c>
      <c r="E56" s="3" t="s">
        <v>972</v>
      </c>
      <c r="F56" s="3" t="s">
        <v>242</v>
      </c>
      <c r="G56" s="3" t="s">
        <v>243</v>
      </c>
      <c r="H56" s="100">
        <v>88</v>
      </c>
      <c r="I56" s="111">
        <f t="shared" si="1"/>
        <v>880000</v>
      </c>
      <c r="J56" s="115" t="str">
        <f t="shared" si="7"/>
        <v>88万人</v>
      </c>
      <c r="K56" s="113" t="s">
        <v>997</v>
      </c>
      <c r="L56" s="3" t="s">
        <v>244</v>
      </c>
      <c r="M56" s="120">
        <v>60.505000000000003</v>
      </c>
      <c r="N56" s="17">
        <f t="shared" si="2"/>
        <v>605050</v>
      </c>
      <c r="O56" s="99" t="str">
        <f t="shared" si="3"/>
        <v>60億5,050万$</v>
      </c>
      <c r="P56" s="17">
        <f t="shared" si="4"/>
        <v>6875.568181818182</v>
      </c>
      <c r="Q56" s="3">
        <v>0.93600000000000005</v>
      </c>
      <c r="R56" s="28">
        <f t="shared" si="5"/>
        <v>936</v>
      </c>
      <c r="S56" s="99" t="str">
        <f t="shared" si="6"/>
        <v>936人</v>
      </c>
      <c r="T56" s="4" t="s">
        <v>166</v>
      </c>
    </row>
    <row r="57" spans="1:20" ht="36.6" customHeight="1">
      <c r="A57" s="42" t="s">
        <v>847</v>
      </c>
      <c r="B57" s="2" t="s">
        <v>731</v>
      </c>
      <c r="C57" s="2" t="s">
        <v>26</v>
      </c>
      <c r="D57" s="3" t="s">
        <v>245</v>
      </c>
      <c r="E57" s="3" t="s">
        <v>972</v>
      </c>
      <c r="F57" s="3" t="s">
        <v>246</v>
      </c>
      <c r="G57" s="3" t="s">
        <v>243</v>
      </c>
      <c r="H57" s="100">
        <v>88</v>
      </c>
      <c r="I57" s="111">
        <f t="shared" si="1"/>
        <v>880000</v>
      </c>
      <c r="J57" s="115" t="str">
        <f t="shared" si="7"/>
        <v>88万人</v>
      </c>
      <c r="K57" s="112" t="s">
        <v>247</v>
      </c>
      <c r="L57" s="3" t="s">
        <v>248</v>
      </c>
      <c r="M57" s="120">
        <v>62.83</v>
      </c>
      <c r="N57" s="17">
        <f t="shared" si="2"/>
        <v>628300</v>
      </c>
      <c r="O57" s="99" t="str">
        <f t="shared" si="3"/>
        <v>62億8,300万$</v>
      </c>
      <c r="P57" s="17">
        <f t="shared" si="4"/>
        <v>7139.772727272727</v>
      </c>
      <c r="Q57" s="3">
        <v>0.60299999999999998</v>
      </c>
      <c r="R57" s="28">
        <f t="shared" si="5"/>
        <v>603</v>
      </c>
      <c r="S57" s="99" t="str">
        <f t="shared" si="6"/>
        <v>603人</v>
      </c>
      <c r="T57" s="127" t="s">
        <v>998</v>
      </c>
    </row>
    <row r="58" spans="1:20" ht="36.6" customHeight="1">
      <c r="A58" s="42" t="s">
        <v>848</v>
      </c>
      <c r="B58" s="2" t="s">
        <v>732</v>
      </c>
      <c r="C58" s="2" t="s">
        <v>26</v>
      </c>
      <c r="D58" s="3" t="s">
        <v>249</v>
      </c>
      <c r="E58" s="3" t="s">
        <v>972</v>
      </c>
      <c r="F58" s="22" t="s">
        <v>946</v>
      </c>
      <c r="G58" s="3" t="s">
        <v>243</v>
      </c>
      <c r="H58" s="100">
        <v>14</v>
      </c>
      <c r="I58" s="111">
        <f t="shared" si="1"/>
        <v>140000</v>
      </c>
      <c r="J58" s="115" t="str">
        <f t="shared" si="7"/>
        <v>14万人</v>
      </c>
      <c r="K58" s="112" t="s">
        <v>247</v>
      </c>
      <c r="L58" s="3" t="s">
        <v>250</v>
      </c>
      <c r="M58" s="120">
        <v>13</v>
      </c>
      <c r="N58" s="17">
        <f t="shared" si="2"/>
        <v>130000</v>
      </c>
      <c r="O58" s="99" t="str">
        <f t="shared" si="3"/>
        <v>13億$</v>
      </c>
      <c r="P58" s="17">
        <f t="shared" si="4"/>
        <v>9285.7142857142862</v>
      </c>
      <c r="Q58" s="3">
        <v>5.0999999999999997E-2</v>
      </c>
      <c r="R58" s="28">
        <f t="shared" si="5"/>
        <v>51</v>
      </c>
      <c r="S58" s="99" t="str">
        <f t="shared" si="6"/>
        <v>51人</v>
      </c>
      <c r="T58" s="127" t="s">
        <v>998</v>
      </c>
    </row>
    <row r="59" spans="1:20" ht="38.4" customHeight="1">
      <c r="A59" s="42" t="s">
        <v>849</v>
      </c>
      <c r="B59" s="2" t="s">
        <v>733</v>
      </c>
      <c r="C59" s="2" t="s">
        <v>26</v>
      </c>
      <c r="D59" s="3" t="s">
        <v>251</v>
      </c>
      <c r="E59" s="3" t="s">
        <v>972</v>
      </c>
      <c r="F59" s="22" t="s">
        <v>947</v>
      </c>
      <c r="G59" s="3" t="s">
        <v>243</v>
      </c>
      <c r="H59" s="100">
        <v>13.502000000000001</v>
      </c>
      <c r="I59" s="111">
        <f t="shared" si="1"/>
        <v>135020</v>
      </c>
      <c r="J59" s="115" t="str">
        <f t="shared" si="7"/>
        <v>13万5,020人</v>
      </c>
      <c r="K59" s="112" t="s">
        <v>252</v>
      </c>
      <c r="L59" s="3" t="s">
        <v>253</v>
      </c>
      <c r="M59" s="120">
        <v>12.9</v>
      </c>
      <c r="N59" s="17">
        <f t="shared" si="2"/>
        <v>129000</v>
      </c>
      <c r="O59" s="99" t="str">
        <f t="shared" si="3"/>
        <v>12億9,000万$</v>
      </c>
      <c r="P59" s="17">
        <f t="shared" si="4"/>
        <v>9554.1401273885349</v>
      </c>
      <c r="Q59" s="3">
        <v>0</v>
      </c>
      <c r="R59" s="28">
        <f t="shared" si="5"/>
        <v>0</v>
      </c>
      <c r="S59" s="99" t="str">
        <f>TEXT(LEFT(R59,MAX(0,LEN(R59)-8)),"[&lt;&gt;0]#,##0億;")&amp;TEXT(LEFT(RIGHT(R59,8),MAX(0,LEN(RIGHT(R59,8))-4)),"[&lt;&gt;0]#,##0万;")&amp;TEXT(RIGHT(R59,4),"[&lt;&gt;0]#,##人;0人")</f>
        <v>0人</v>
      </c>
      <c r="T59" s="127" t="s">
        <v>998</v>
      </c>
    </row>
    <row r="60" spans="1:20" ht="25.95" customHeight="1">
      <c r="A60" s="42" t="s">
        <v>850</v>
      </c>
      <c r="B60" s="2" t="s">
        <v>734</v>
      </c>
      <c r="C60" s="2" t="s">
        <v>26</v>
      </c>
      <c r="D60" s="3" t="s">
        <v>254</v>
      </c>
      <c r="E60" s="3" t="s">
        <v>972</v>
      </c>
      <c r="F60" s="22" t="s">
        <v>948</v>
      </c>
      <c r="G60" s="3" t="s">
        <v>243</v>
      </c>
      <c r="H60" s="100">
        <v>103</v>
      </c>
      <c r="I60" s="111">
        <f t="shared" si="1"/>
        <v>1030000</v>
      </c>
      <c r="J60" s="115" t="str">
        <f t="shared" si="7"/>
        <v>103万人</v>
      </c>
      <c r="K60" s="112" t="s">
        <v>255</v>
      </c>
      <c r="L60" s="3" t="s">
        <v>256</v>
      </c>
      <c r="M60" s="120">
        <v>58.75</v>
      </c>
      <c r="N60" s="17">
        <f t="shared" si="2"/>
        <v>587500</v>
      </c>
      <c r="O60" s="99" t="str">
        <f t="shared" si="3"/>
        <v>58億7,500万$</v>
      </c>
      <c r="P60" s="17">
        <f t="shared" si="4"/>
        <v>5703.8834951456311</v>
      </c>
      <c r="Q60" s="3">
        <v>0.40600000000000003</v>
      </c>
      <c r="R60" s="28">
        <f t="shared" si="5"/>
        <v>406</v>
      </c>
      <c r="S60" s="99" t="str">
        <f t="shared" si="6"/>
        <v>406人</v>
      </c>
      <c r="T60" s="4" t="s">
        <v>166</v>
      </c>
    </row>
    <row r="61" spans="1:20" ht="26.25" customHeight="1">
      <c r="A61" s="42" t="s">
        <v>851</v>
      </c>
      <c r="B61" s="2" t="s">
        <v>735</v>
      </c>
      <c r="C61" s="2" t="s">
        <v>26</v>
      </c>
      <c r="D61" s="3" t="s">
        <v>257</v>
      </c>
      <c r="E61" s="3" t="s">
        <v>972</v>
      </c>
      <c r="F61" s="22" t="s">
        <v>949</v>
      </c>
      <c r="G61" s="3" t="s">
        <v>243</v>
      </c>
      <c r="H61" s="100">
        <v>53</v>
      </c>
      <c r="I61" s="111">
        <f t="shared" si="1"/>
        <v>530000</v>
      </c>
      <c r="J61" s="115" t="str">
        <f t="shared" si="7"/>
        <v>53万人</v>
      </c>
      <c r="K61" s="112" t="s">
        <v>258</v>
      </c>
      <c r="L61" s="3" t="s">
        <v>259</v>
      </c>
      <c r="M61" s="120">
        <v>37</v>
      </c>
      <c r="N61" s="17">
        <f t="shared" si="2"/>
        <v>370000</v>
      </c>
      <c r="O61" s="99" t="str">
        <f t="shared" si="3"/>
        <v>37億$</v>
      </c>
      <c r="P61" s="17">
        <f t="shared" si="4"/>
        <v>6981.132075471698</v>
      </c>
      <c r="Q61" s="3">
        <v>7.8E-2</v>
      </c>
      <c r="R61" s="28">
        <f t="shared" si="5"/>
        <v>78</v>
      </c>
      <c r="S61" s="99" t="str">
        <f t="shared" si="6"/>
        <v>78人</v>
      </c>
      <c r="T61" s="127" t="s">
        <v>996</v>
      </c>
    </row>
    <row r="62" spans="1:20" ht="12.75" customHeight="1">
      <c r="A62" s="42" t="s">
        <v>852</v>
      </c>
      <c r="B62" s="2" t="s">
        <v>736</v>
      </c>
      <c r="C62" s="2" t="s">
        <v>12</v>
      </c>
      <c r="D62" s="3" t="s">
        <v>260</v>
      </c>
      <c r="E62" s="22" t="s">
        <v>951</v>
      </c>
      <c r="F62" s="3" t="s">
        <v>261</v>
      </c>
      <c r="G62" s="3" t="s">
        <v>110</v>
      </c>
      <c r="H62" s="100">
        <v>334</v>
      </c>
      <c r="I62" s="111">
        <f t="shared" si="1"/>
        <v>3340000</v>
      </c>
      <c r="J62" s="115" t="str">
        <f t="shared" si="7"/>
        <v>334万人</v>
      </c>
      <c r="K62" s="2" t="s">
        <v>116</v>
      </c>
      <c r="L62" s="3" t="s">
        <v>262</v>
      </c>
      <c r="M62" s="120">
        <v>1011</v>
      </c>
      <c r="N62" s="17">
        <f t="shared" si="2"/>
        <v>10110000</v>
      </c>
      <c r="O62" s="99" t="str">
        <f t="shared" si="3"/>
        <v>1,011億$</v>
      </c>
      <c r="P62" s="17">
        <f t="shared" si="4"/>
        <v>30269.461077844313</v>
      </c>
      <c r="Q62" s="3">
        <v>87.509</v>
      </c>
      <c r="R62" s="28">
        <f t="shared" si="5"/>
        <v>87509</v>
      </c>
      <c r="S62" s="99" t="str">
        <f t="shared" si="6"/>
        <v>8万7,509人</v>
      </c>
      <c r="T62" s="4" t="s">
        <v>113</v>
      </c>
    </row>
    <row r="63" spans="1:20" ht="12.75" customHeight="1">
      <c r="A63" s="42" t="s">
        <v>853</v>
      </c>
      <c r="B63" s="20" t="s">
        <v>742</v>
      </c>
      <c r="C63" s="2" t="s">
        <v>12</v>
      </c>
      <c r="D63" s="3" t="s">
        <v>263</v>
      </c>
      <c r="E63" s="3" t="s">
        <v>47</v>
      </c>
      <c r="F63" s="3" t="s">
        <v>264</v>
      </c>
      <c r="G63" s="3" t="s">
        <v>110</v>
      </c>
      <c r="H63" s="100">
        <v>706</v>
      </c>
      <c r="I63" s="111">
        <f t="shared" si="1"/>
        <v>7060000</v>
      </c>
      <c r="J63" s="115" t="str">
        <f t="shared" si="7"/>
        <v>706万人</v>
      </c>
      <c r="K63" s="2" t="s">
        <v>159</v>
      </c>
      <c r="L63" s="3" t="s">
        <v>265</v>
      </c>
      <c r="M63" s="120">
        <v>986</v>
      </c>
      <c r="N63" s="17">
        <f t="shared" si="2"/>
        <v>9860000</v>
      </c>
      <c r="O63" s="99" t="str">
        <f t="shared" si="3"/>
        <v>986億$</v>
      </c>
      <c r="P63" s="17">
        <f t="shared" si="4"/>
        <v>13966.005665722378</v>
      </c>
      <c r="Q63" s="3">
        <v>180</v>
      </c>
      <c r="R63" s="28">
        <f t="shared" si="5"/>
        <v>180000</v>
      </c>
      <c r="S63" s="99" t="str">
        <f t="shared" si="6"/>
        <v>18万人</v>
      </c>
      <c r="T63" s="4" t="s">
        <v>113</v>
      </c>
    </row>
    <row r="64" spans="1:20" ht="25.95" customHeight="1">
      <c r="A64" s="42" t="s">
        <v>854</v>
      </c>
      <c r="B64" s="2" t="s">
        <v>737</v>
      </c>
      <c r="C64" s="2" t="s">
        <v>57</v>
      </c>
      <c r="D64" s="3" t="s">
        <v>266</v>
      </c>
      <c r="E64" s="3" t="s">
        <v>47</v>
      </c>
      <c r="F64" s="3" t="s">
        <v>267</v>
      </c>
      <c r="G64" s="3" t="s">
        <v>110</v>
      </c>
      <c r="H64" s="100">
        <v>819</v>
      </c>
      <c r="I64" s="111">
        <f t="shared" si="1"/>
        <v>8190000</v>
      </c>
      <c r="J64" s="115" t="str">
        <f t="shared" si="7"/>
        <v>819万人</v>
      </c>
      <c r="K64" s="112" t="s">
        <v>268</v>
      </c>
      <c r="L64" s="3" t="s">
        <v>269</v>
      </c>
      <c r="M64" s="120">
        <v>1301</v>
      </c>
      <c r="N64" s="17">
        <f t="shared" si="2"/>
        <v>13010000</v>
      </c>
      <c r="O64" s="99" t="str">
        <f t="shared" si="3"/>
        <v>1,301億$</v>
      </c>
      <c r="P64" s="17">
        <f t="shared" si="4"/>
        <v>15885.225885225884</v>
      </c>
      <c r="Q64" s="3">
        <v>23</v>
      </c>
      <c r="R64" s="28">
        <f t="shared" si="5"/>
        <v>23000</v>
      </c>
      <c r="S64" s="99" t="str">
        <f t="shared" si="6"/>
        <v>2万3,000人</v>
      </c>
      <c r="T64" s="4" t="s">
        <v>113</v>
      </c>
    </row>
    <row r="65" spans="1:21" ht="12.75" customHeight="1">
      <c r="A65" s="42" t="s">
        <v>855</v>
      </c>
      <c r="B65" s="2" t="s">
        <v>738</v>
      </c>
      <c r="C65" s="2" t="s">
        <v>45</v>
      </c>
      <c r="D65" s="3" t="s">
        <v>270</v>
      </c>
      <c r="E65" s="3" t="s">
        <v>241</v>
      </c>
      <c r="F65" s="3" t="s">
        <v>271</v>
      </c>
      <c r="G65" s="3" t="s">
        <v>272</v>
      </c>
      <c r="H65" s="100">
        <v>1332</v>
      </c>
      <c r="I65" s="111">
        <f t="shared" si="1"/>
        <v>13320000</v>
      </c>
      <c r="J65" s="115" t="str">
        <f t="shared" si="7"/>
        <v>1,332万人</v>
      </c>
      <c r="K65" s="2" t="s">
        <v>273</v>
      </c>
      <c r="L65" s="3" t="s">
        <v>274</v>
      </c>
      <c r="M65" s="120">
        <v>1119</v>
      </c>
      <c r="N65" s="17">
        <f t="shared" si="2"/>
        <v>11190000</v>
      </c>
      <c r="O65" s="99" t="str">
        <f t="shared" si="3"/>
        <v>1,119億$</v>
      </c>
      <c r="P65" s="17">
        <f t="shared" si="4"/>
        <v>8400.9009009009005</v>
      </c>
      <c r="Q65" s="3">
        <v>0</v>
      </c>
      <c r="R65" s="28">
        <f t="shared" si="5"/>
        <v>0</v>
      </c>
      <c r="S65" s="99" t="str">
        <f t="shared" ref="S65:S66" si="8">TEXT(LEFT(R65,MAX(0,LEN(R65)-8)),"[&lt;&gt;0]#,##0億;")&amp;TEXT(LEFT(RIGHT(R65,8),MAX(0,LEN(RIGHT(R65,8))-4)),"[&lt;&gt;0]#,##0万;")&amp;TEXT(RIGHT(R65,4),"[&lt;&gt;0]#,##人;0人")</f>
        <v>0人</v>
      </c>
      <c r="T65" s="4" t="s">
        <v>270</v>
      </c>
      <c r="U65" s="11"/>
    </row>
    <row r="66" spans="1:21" ht="25.95" customHeight="1">
      <c r="A66" s="42" t="s">
        <v>856</v>
      </c>
      <c r="B66" s="2" t="s">
        <v>739</v>
      </c>
      <c r="C66" s="2" t="s">
        <v>26</v>
      </c>
      <c r="D66" s="17" t="s">
        <v>275</v>
      </c>
      <c r="E66" s="17" t="s">
        <v>241</v>
      </c>
      <c r="F66" s="22" t="s">
        <v>950</v>
      </c>
      <c r="G66" s="17" t="s">
        <v>276</v>
      </c>
      <c r="H66" s="100">
        <v>4</v>
      </c>
      <c r="I66" s="111">
        <f t="shared" si="1"/>
        <v>40000</v>
      </c>
      <c r="J66" s="115" t="str">
        <f t="shared" ref="J66:J97" si="9">TEXT(LEFT(I66,MAX(0,LEN(I66)-8)),"[&lt;&gt;0]#,##0億;")&amp;TEXT(LEFT(RIGHT(I66,8),MAX(0,LEN(RIGHT(I66,8))-4)),"[&lt;&gt;0]#,##0万;")&amp;TEXT(RIGHT(I66,4),"[&lt;&gt;0]#,##0人;人")</f>
        <v>4万人</v>
      </c>
      <c r="K66" s="112" t="s">
        <v>277</v>
      </c>
      <c r="L66" s="17" t="s">
        <v>278</v>
      </c>
      <c r="M66" s="120">
        <v>2.6</v>
      </c>
      <c r="N66" s="17">
        <f t="shared" si="2"/>
        <v>26000</v>
      </c>
      <c r="O66" s="99" t="str">
        <f t="shared" si="3"/>
        <v>2億6,000万$</v>
      </c>
      <c r="P66" s="17">
        <f t="shared" si="4"/>
        <v>6500</v>
      </c>
      <c r="Q66" s="17">
        <v>0</v>
      </c>
      <c r="R66" s="28">
        <f t="shared" si="5"/>
        <v>0</v>
      </c>
      <c r="S66" s="99" t="str">
        <f t="shared" si="8"/>
        <v>0人</v>
      </c>
      <c r="T66" s="8" t="s">
        <v>279</v>
      </c>
    </row>
    <row r="67" spans="1:21" ht="24" customHeight="1">
      <c r="A67" s="43" t="s">
        <v>857</v>
      </c>
      <c r="B67" s="2" t="s">
        <v>740</v>
      </c>
      <c r="C67" s="2" t="s">
        <v>32</v>
      </c>
      <c r="D67" s="3" t="s">
        <v>280</v>
      </c>
      <c r="E67" s="3" t="s">
        <v>241</v>
      </c>
      <c r="F67" s="3" t="s">
        <v>281</v>
      </c>
      <c r="G67" s="3" t="s">
        <v>276</v>
      </c>
      <c r="H67" s="100">
        <v>85</v>
      </c>
      <c r="I67" s="111">
        <f t="shared" ref="I67:I130" si="10">H67*10000</f>
        <v>850000</v>
      </c>
      <c r="J67" s="115" t="str">
        <f t="shared" si="9"/>
        <v>85万人</v>
      </c>
      <c r="K67" s="112" t="s">
        <v>277</v>
      </c>
      <c r="L67" s="3" t="s">
        <v>282</v>
      </c>
      <c r="M67" s="120">
        <v>43.27</v>
      </c>
      <c r="N67" s="17">
        <f t="shared" ref="N67:N130" si="11">M67*10000</f>
        <v>432700.00000000006</v>
      </c>
      <c r="O67" s="99" t="str">
        <f t="shared" ref="O67:O130" si="12">TEXT(LEFT(N67,MAX(0,LEN(N67)-8)),"[&lt;&gt;0]#,##0兆;")&amp;TEXT(LEFT(RIGHT(N67,8),MAX(0,LEN(RIGHT(N67,8))-4)),"[&lt;&gt;0]#,##0億;")&amp;TEXT(RIGHT(N67,4),"[&lt;&gt;0]#,##0万$;$")</f>
        <v>43億2,700万$</v>
      </c>
      <c r="P67" s="17">
        <f t="shared" ref="P67:P130" si="13">M67/H67*10000</f>
        <v>5090.588235294118</v>
      </c>
      <c r="Q67" s="3">
        <v>0.70799999999999996</v>
      </c>
      <c r="R67" s="28">
        <f t="shared" ref="R67:R130" si="14">Q67*1000</f>
        <v>708</v>
      </c>
      <c r="S67" s="99" t="str">
        <f t="shared" ref="S67:S128" si="15">TEXT(LEFT(R67,MAX(0,LEN(R67)-8)),"[&lt;&gt;0]#,##0億;")&amp;TEXT(LEFT(RIGHT(R67,8),MAX(0,LEN(RIGHT(R67,8))-4)),"[&lt;&gt;0]#,##0万;")&amp;TEXT(RIGHT(R67,4),"[&lt;&gt;0]#,##0人;人")</f>
        <v>708人</v>
      </c>
      <c r="T67" s="4" t="s">
        <v>283</v>
      </c>
    </row>
    <row r="68" spans="1:21" ht="12.75" customHeight="1">
      <c r="A68" s="42" t="s">
        <v>858</v>
      </c>
      <c r="B68" s="2" t="s">
        <v>741</v>
      </c>
      <c r="C68" s="2" t="s">
        <v>45</v>
      </c>
      <c r="D68" s="3" t="s">
        <v>284</v>
      </c>
      <c r="E68" s="17" t="s">
        <v>241</v>
      </c>
      <c r="F68" s="3" t="s">
        <v>285</v>
      </c>
      <c r="G68" s="3" t="s">
        <v>276</v>
      </c>
      <c r="H68" s="100">
        <v>67.7</v>
      </c>
      <c r="I68" s="111">
        <f t="shared" si="10"/>
        <v>677000</v>
      </c>
      <c r="J68" s="115" t="str">
        <f t="shared" si="9"/>
        <v>67万7,000人</v>
      </c>
      <c r="K68" s="20" t="s">
        <v>954</v>
      </c>
      <c r="L68" s="3" t="s">
        <v>286</v>
      </c>
      <c r="M68" s="120">
        <v>27.535</v>
      </c>
      <c r="N68" s="17">
        <f t="shared" si="11"/>
        <v>275350</v>
      </c>
      <c r="O68" s="99" t="str">
        <f t="shared" si="12"/>
        <v>27億5,350万$</v>
      </c>
      <c r="P68" s="17">
        <f t="shared" si="13"/>
        <v>4067.2082717872963</v>
      </c>
      <c r="Q68" s="3">
        <v>0</v>
      </c>
      <c r="R68" s="28">
        <f t="shared" si="14"/>
        <v>0</v>
      </c>
      <c r="S68" s="99" t="str">
        <f t="shared" ref="S68:S69" si="16">TEXT(LEFT(R68,MAX(0,LEN(R68)-8)),"[&lt;&gt;0]#,##0億;")&amp;TEXT(LEFT(RIGHT(R68,8),MAX(0,LEN(RIGHT(R68,8))-4)),"[&lt;&gt;0]#,##0万;")&amp;TEXT(RIGHT(R68,4),"[&lt;&gt;0]#,##人;0人")</f>
        <v>0人</v>
      </c>
      <c r="T68" s="4" t="s">
        <v>283</v>
      </c>
    </row>
    <row r="69" spans="1:21" s="11" customFormat="1" ht="12.75" customHeight="1">
      <c r="A69" s="42" t="s">
        <v>958</v>
      </c>
      <c r="B69" s="2" t="s">
        <v>959</v>
      </c>
      <c r="C69" s="2" t="s">
        <v>45</v>
      </c>
      <c r="D69" s="17" t="s">
        <v>960</v>
      </c>
      <c r="E69" s="17" t="s">
        <v>970</v>
      </c>
      <c r="F69" s="17" t="s">
        <v>961</v>
      </c>
      <c r="G69" s="17" t="s">
        <v>314</v>
      </c>
      <c r="H69" s="100">
        <v>6.5</v>
      </c>
      <c r="I69" s="111">
        <f t="shared" si="10"/>
        <v>65000</v>
      </c>
      <c r="J69" s="115" t="str">
        <f t="shared" si="9"/>
        <v>6万5,000人</v>
      </c>
      <c r="K69" s="20" t="s">
        <v>962</v>
      </c>
      <c r="L69" s="17" t="s">
        <v>963</v>
      </c>
      <c r="M69" s="120">
        <v>38.700000000000003</v>
      </c>
      <c r="N69" s="17">
        <f t="shared" si="11"/>
        <v>387000</v>
      </c>
      <c r="O69" s="99" t="str">
        <f t="shared" si="12"/>
        <v>38億7,000万$</v>
      </c>
      <c r="P69" s="17">
        <f t="shared" si="13"/>
        <v>59538.461538461539</v>
      </c>
      <c r="Q69" s="17">
        <v>0</v>
      </c>
      <c r="R69" s="28">
        <f t="shared" si="14"/>
        <v>0</v>
      </c>
      <c r="S69" s="99" t="str">
        <f t="shared" si="16"/>
        <v>0人</v>
      </c>
      <c r="T69" s="4" t="s">
        <v>230</v>
      </c>
    </row>
    <row r="70" spans="1:21" ht="25.2" customHeight="1">
      <c r="A70" s="44" t="s">
        <v>307</v>
      </c>
      <c r="B70" s="22" t="s">
        <v>744</v>
      </c>
      <c r="C70" s="22" t="s">
        <v>673</v>
      </c>
      <c r="D70" s="3" t="s">
        <v>306</v>
      </c>
      <c r="E70" s="3" t="s">
        <v>967</v>
      </c>
      <c r="F70" s="3" t="s">
        <v>308</v>
      </c>
      <c r="G70" s="3" t="s">
        <v>309</v>
      </c>
      <c r="H70" s="100">
        <v>9000</v>
      </c>
      <c r="I70" s="111">
        <f t="shared" si="10"/>
        <v>90000000</v>
      </c>
      <c r="J70" s="115" t="str">
        <f t="shared" si="9"/>
        <v>9,000万人</v>
      </c>
      <c r="K70" s="113" t="s">
        <v>924</v>
      </c>
      <c r="L70" s="3" t="s">
        <v>310</v>
      </c>
      <c r="M70" s="120">
        <v>50630</v>
      </c>
      <c r="N70" s="17">
        <f t="shared" si="11"/>
        <v>506300000</v>
      </c>
      <c r="O70" s="99" t="str">
        <f t="shared" si="12"/>
        <v>5兆630億$</v>
      </c>
      <c r="P70" s="17">
        <f t="shared" si="13"/>
        <v>56255.555555555555</v>
      </c>
      <c r="Q70" s="3">
        <v>800</v>
      </c>
      <c r="R70" s="28">
        <f t="shared" si="14"/>
        <v>800000</v>
      </c>
      <c r="S70" s="99" t="str">
        <f t="shared" si="15"/>
        <v>80万人</v>
      </c>
      <c r="T70" s="8" t="s">
        <v>311</v>
      </c>
    </row>
    <row r="71" spans="1:21" ht="25.2" customHeight="1">
      <c r="A71" s="44" t="s">
        <v>859</v>
      </c>
      <c r="B71" s="19" t="s">
        <v>745</v>
      </c>
      <c r="C71" s="19" t="s">
        <v>674</v>
      </c>
      <c r="D71" s="3" t="s">
        <v>312</v>
      </c>
      <c r="E71" s="3" t="s">
        <v>967</v>
      </c>
      <c r="F71" s="3" t="s">
        <v>313</v>
      </c>
      <c r="G71" s="17" t="s">
        <v>314</v>
      </c>
      <c r="H71" s="100">
        <v>7620</v>
      </c>
      <c r="I71" s="111">
        <f t="shared" si="10"/>
        <v>76200000</v>
      </c>
      <c r="J71" s="115" t="str">
        <f t="shared" si="9"/>
        <v>7,620万人</v>
      </c>
      <c r="K71" s="113" t="s">
        <v>999</v>
      </c>
      <c r="L71" s="17" t="s">
        <v>322</v>
      </c>
      <c r="M71" s="120">
        <v>8810.2999999999993</v>
      </c>
      <c r="N71" s="17">
        <f t="shared" si="11"/>
        <v>88103000</v>
      </c>
      <c r="O71" s="99" t="str">
        <f t="shared" si="12"/>
        <v>8,810億3,000万$</v>
      </c>
      <c r="P71" s="17">
        <f t="shared" si="13"/>
        <v>11562.073490813647</v>
      </c>
      <c r="Q71" s="3">
        <v>460</v>
      </c>
      <c r="R71" s="28">
        <f t="shared" si="14"/>
        <v>460000</v>
      </c>
      <c r="S71" s="99" t="str">
        <f t="shared" si="15"/>
        <v>46万人</v>
      </c>
      <c r="T71" s="4" t="s">
        <v>315</v>
      </c>
    </row>
    <row r="72" spans="1:21" ht="37.200000000000003" customHeight="1">
      <c r="A72" s="44" t="s">
        <v>860</v>
      </c>
      <c r="B72" s="2" t="s">
        <v>746</v>
      </c>
      <c r="C72" s="2" t="s">
        <v>151</v>
      </c>
      <c r="D72" s="3" t="s">
        <v>316</v>
      </c>
      <c r="E72" s="3" t="s">
        <v>968</v>
      </c>
      <c r="F72" s="3" t="s">
        <v>317</v>
      </c>
      <c r="G72" s="3" t="s">
        <v>318</v>
      </c>
      <c r="H72" s="100">
        <v>7443</v>
      </c>
      <c r="I72" s="111">
        <f t="shared" si="10"/>
        <v>74430000</v>
      </c>
      <c r="J72" s="115" t="str">
        <f t="shared" si="9"/>
        <v>7,443万人</v>
      </c>
      <c r="K72" s="113" t="s">
        <v>927</v>
      </c>
      <c r="L72" s="3" t="s">
        <v>319</v>
      </c>
      <c r="M72" s="120">
        <v>7280.6531999999997</v>
      </c>
      <c r="N72" s="17">
        <f t="shared" si="11"/>
        <v>72806532</v>
      </c>
      <c r="O72" s="99" t="str">
        <f t="shared" si="12"/>
        <v>7,280億6,532万$</v>
      </c>
      <c r="P72" s="17">
        <f t="shared" si="13"/>
        <v>9781.8798871422805</v>
      </c>
      <c r="Q72" s="3">
        <v>380</v>
      </c>
      <c r="R72" s="28">
        <f t="shared" si="14"/>
        <v>380000</v>
      </c>
      <c r="S72" s="99" t="str">
        <f t="shared" si="15"/>
        <v>38万人</v>
      </c>
      <c r="T72" s="4" t="s">
        <v>230</v>
      </c>
    </row>
    <row r="73" spans="1:21" ht="24.75" customHeight="1">
      <c r="A73" s="44" t="s">
        <v>861</v>
      </c>
      <c r="B73" s="20" t="s">
        <v>747</v>
      </c>
      <c r="C73" s="2" t="s">
        <v>45</v>
      </c>
      <c r="D73" s="3" t="s">
        <v>320</v>
      </c>
      <c r="E73" s="6" t="s">
        <v>969</v>
      </c>
      <c r="F73" s="3" t="s">
        <v>321</v>
      </c>
      <c r="G73" s="3" t="s">
        <v>318</v>
      </c>
      <c r="H73" s="100">
        <v>568</v>
      </c>
      <c r="I73" s="111">
        <f t="shared" si="10"/>
        <v>5680000</v>
      </c>
      <c r="J73" s="115" t="str">
        <f t="shared" si="9"/>
        <v>568万人</v>
      </c>
      <c r="K73" s="112" t="s">
        <v>928</v>
      </c>
      <c r="L73" s="22" t="s">
        <v>922</v>
      </c>
      <c r="M73" s="120">
        <v>1307</v>
      </c>
      <c r="N73" s="17">
        <f t="shared" si="11"/>
        <v>13070000</v>
      </c>
      <c r="O73" s="99" t="str">
        <f t="shared" si="12"/>
        <v>1,307億$</v>
      </c>
      <c r="P73" s="17">
        <f t="shared" si="13"/>
        <v>23010.563380281688</v>
      </c>
      <c r="Q73" s="3">
        <v>0.5</v>
      </c>
      <c r="R73" s="28">
        <f t="shared" si="14"/>
        <v>500</v>
      </c>
      <c r="S73" s="99" t="str">
        <f t="shared" si="15"/>
        <v>500人</v>
      </c>
      <c r="T73" s="4" t="s">
        <v>323</v>
      </c>
    </row>
    <row r="74" spans="1:21" ht="25.2" customHeight="1">
      <c r="A74" s="44" t="s">
        <v>862</v>
      </c>
      <c r="B74" s="2" t="s">
        <v>748</v>
      </c>
      <c r="C74" s="2" t="s">
        <v>32</v>
      </c>
      <c r="D74" s="3" t="s">
        <v>581</v>
      </c>
      <c r="E74" s="3" t="s">
        <v>970</v>
      </c>
      <c r="F74" s="3" t="s">
        <v>582</v>
      </c>
      <c r="G74" s="17" t="s">
        <v>583</v>
      </c>
      <c r="H74" s="100">
        <v>3372</v>
      </c>
      <c r="I74" s="111">
        <f t="shared" si="10"/>
        <v>33720000</v>
      </c>
      <c r="J74" s="115" t="str">
        <f t="shared" si="9"/>
        <v>3,372万人</v>
      </c>
      <c r="K74" s="112" t="s">
        <v>929</v>
      </c>
      <c r="L74" s="3" t="s">
        <v>584</v>
      </c>
      <c r="M74" s="120">
        <v>2210</v>
      </c>
      <c r="N74" s="17">
        <f t="shared" si="11"/>
        <v>22100000</v>
      </c>
      <c r="O74" s="99" t="str">
        <f t="shared" si="12"/>
        <v>2,210億$</v>
      </c>
      <c r="P74" s="17">
        <f t="shared" si="13"/>
        <v>6553.9739027283513</v>
      </c>
      <c r="Q74" s="3">
        <v>850</v>
      </c>
      <c r="R74" s="28">
        <f t="shared" si="14"/>
        <v>850000</v>
      </c>
      <c r="S74" s="99" t="str">
        <f t="shared" si="15"/>
        <v>85万人</v>
      </c>
      <c r="T74" s="4" t="s">
        <v>230</v>
      </c>
    </row>
    <row r="75" spans="1:21" ht="12.75" customHeight="1">
      <c r="A75" s="44" t="s">
        <v>863</v>
      </c>
      <c r="B75" s="2" t="s">
        <v>749</v>
      </c>
      <c r="C75" s="18" t="s">
        <v>57</v>
      </c>
      <c r="D75" s="3" t="s">
        <v>585</v>
      </c>
      <c r="E75" s="3" t="s">
        <v>970</v>
      </c>
      <c r="F75" s="3" t="s">
        <v>586</v>
      </c>
      <c r="G75" s="3" t="s">
        <v>583</v>
      </c>
      <c r="H75" s="100">
        <v>537</v>
      </c>
      <c r="I75" s="111">
        <f t="shared" si="10"/>
        <v>5370000</v>
      </c>
      <c r="J75" s="115" t="str">
        <f t="shared" si="9"/>
        <v>537万人</v>
      </c>
      <c r="K75" s="112" t="s">
        <v>930</v>
      </c>
      <c r="L75" s="3" t="s">
        <v>587</v>
      </c>
      <c r="M75" s="120">
        <v>732</v>
      </c>
      <c r="N75" s="17">
        <f t="shared" si="11"/>
        <v>7320000</v>
      </c>
      <c r="O75" s="99" t="str">
        <f t="shared" si="12"/>
        <v>732億$</v>
      </c>
      <c r="P75" s="17">
        <f t="shared" si="13"/>
        <v>13631.284916201117</v>
      </c>
      <c r="Q75" s="3">
        <v>93</v>
      </c>
      <c r="R75" s="28">
        <f t="shared" si="14"/>
        <v>93000</v>
      </c>
      <c r="S75" s="99" t="str">
        <f t="shared" si="15"/>
        <v>9万3,000人</v>
      </c>
      <c r="T75" s="4" t="s">
        <v>230</v>
      </c>
    </row>
    <row r="76" spans="1:21" ht="25.5" customHeight="1">
      <c r="A76" s="46" t="s">
        <v>864</v>
      </c>
      <c r="B76" s="47" t="s">
        <v>751</v>
      </c>
      <c r="C76" s="49" t="s">
        <v>923</v>
      </c>
      <c r="D76" s="18" t="s">
        <v>324</v>
      </c>
      <c r="E76" s="15" t="s">
        <v>971</v>
      </c>
      <c r="F76" s="14" t="s">
        <v>325</v>
      </c>
      <c r="G76" s="14" t="s">
        <v>326</v>
      </c>
      <c r="H76" s="102">
        <v>5440</v>
      </c>
      <c r="I76" s="111">
        <f t="shared" si="10"/>
        <v>54400000</v>
      </c>
      <c r="J76" s="115" t="str">
        <f t="shared" si="9"/>
        <v>5,440万人</v>
      </c>
      <c r="K76" s="114" t="s">
        <v>931</v>
      </c>
      <c r="L76" s="14" t="s">
        <v>327</v>
      </c>
      <c r="M76" s="121">
        <v>4960</v>
      </c>
      <c r="N76" s="17">
        <f t="shared" si="11"/>
        <v>49600000</v>
      </c>
      <c r="O76" s="99" t="str">
        <f t="shared" si="12"/>
        <v>4,960億$</v>
      </c>
      <c r="P76" s="17">
        <f t="shared" si="13"/>
        <v>9117.6470588235297</v>
      </c>
      <c r="Q76" s="14">
        <v>0</v>
      </c>
      <c r="R76" s="28">
        <f t="shared" si="14"/>
        <v>0</v>
      </c>
      <c r="S76" s="99" t="str">
        <f>TEXT(LEFT(R76,MAX(0,LEN(R76)-8)),"[&lt;&gt;0]#,##0億;")&amp;TEXT(LEFT(RIGHT(R76,8),MAX(0,LEN(RIGHT(R76,8))-4)),"[&lt;&gt;0]#,##0万;")&amp;TEXT(RIGHT(R76,4),"[&lt;&gt;0]#,##人;0人")</f>
        <v>0人</v>
      </c>
      <c r="T76" s="16" t="s">
        <v>328</v>
      </c>
    </row>
    <row r="77" spans="1:21" ht="26.4" customHeight="1">
      <c r="A77" s="45" t="s">
        <v>865</v>
      </c>
      <c r="B77" s="2" t="s">
        <v>750</v>
      </c>
      <c r="C77" s="48" t="s">
        <v>45</v>
      </c>
      <c r="D77" s="3" t="s">
        <v>329</v>
      </c>
      <c r="E77" s="3" t="s">
        <v>330</v>
      </c>
      <c r="F77" s="3" t="s">
        <v>331</v>
      </c>
      <c r="G77" s="2" t="s">
        <v>332</v>
      </c>
      <c r="H77" s="100">
        <v>4300</v>
      </c>
      <c r="I77" s="111">
        <f t="shared" si="10"/>
        <v>43000000</v>
      </c>
      <c r="J77" s="115" t="str">
        <f t="shared" si="9"/>
        <v>4,300万人</v>
      </c>
      <c r="K77" s="112" t="s">
        <v>932</v>
      </c>
      <c r="L77" s="3" t="s">
        <v>333</v>
      </c>
      <c r="M77" s="120">
        <v>2268</v>
      </c>
      <c r="N77" s="17">
        <f t="shared" si="11"/>
        <v>22680000</v>
      </c>
      <c r="O77" s="99" t="str">
        <f t="shared" si="12"/>
        <v>2,268億$</v>
      </c>
      <c r="P77" s="17">
        <f t="shared" si="13"/>
        <v>5274.4186046511632</v>
      </c>
      <c r="Q77" s="3">
        <v>40</v>
      </c>
      <c r="R77" s="28">
        <f t="shared" si="14"/>
        <v>40000</v>
      </c>
      <c r="S77" s="99" t="str">
        <f t="shared" si="15"/>
        <v>4万人</v>
      </c>
      <c r="T77" s="4" t="s">
        <v>334</v>
      </c>
      <c r="U77" s="13"/>
    </row>
    <row r="78" spans="1:21" ht="12.75" customHeight="1">
      <c r="A78" s="44" t="s">
        <v>866</v>
      </c>
      <c r="B78" s="2" t="s">
        <v>752</v>
      </c>
      <c r="C78" s="2" t="s">
        <v>428</v>
      </c>
      <c r="D78" s="3" t="s">
        <v>429</v>
      </c>
      <c r="E78" s="3" t="s">
        <v>173</v>
      </c>
      <c r="F78" s="3" t="s">
        <v>430</v>
      </c>
      <c r="G78" s="3" t="s">
        <v>425</v>
      </c>
      <c r="H78" s="100">
        <v>3930</v>
      </c>
      <c r="I78" s="111">
        <f t="shared" si="10"/>
        <v>39300000</v>
      </c>
      <c r="J78" s="115" t="str">
        <f t="shared" si="9"/>
        <v>3,930万人</v>
      </c>
      <c r="K78" s="2" t="s">
        <v>933</v>
      </c>
      <c r="L78" s="3" t="s">
        <v>431</v>
      </c>
      <c r="M78" s="120">
        <v>10000</v>
      </c>
      <c r="N78" s="17">
        <f t="shared" si="11"/>
        <v>100000000</v>
      </c>
      <c r="O78" s="99" t="str">
        <f t="shared" si="12"/>
        <v>1兆$</v>
      </c>
      <c r="P78" s="17">
        <f t="shared" si="13"/>
        <v>25445.292620865141</v>
      </c>
      <c r="Q78" s="3">
        <v>233.3</v>
      </c>
      <c r="R78" s="28">
        <f t="shared" si="14"/>
        <v>233300</v>
      </c>
      <c r="S78" s="99" t="str">
        <f t="shared" si="15"/>
        <v>23万3,300人</v>
      </c>
      <c r="T78" s="4" t="s">
        <v>427</v>
      </c>
      <c r="U78" s="13"/>
    </row>
    <row r="79" spans="1:21" ht="12.75" customHeight="1">
      <c r="A79" s="44" t="s">
        <v>173</v>
      </c>
      <c r="B79" s="20" t="s">
        <v>753</v>
      </c>
      <c r="C79" s="20" t="s">
        <v>675</v>
      </c>
      <c r="D79" s="3" t="s">
        <v>423</v>
      </c>
      <c r="E79" s="3" t="s">
        <v>173</v>
      </c>
      <c r="F79" s="3" t="s">
        <v>424</v>
      </c>
      <c r="G79" s="36" t="s">
        <v>425</v>
      </c>
      <c r="H79" s="100">
        <v>4260</v>
      </c>
      <c r="I79" s="111">
        <f t="shared" si="10"/>
        <v>42600000</v>
      </c>
      <c r="J79" s="115" t="str">
        <f t="shared" si="9"/>
        <v>4,260万人</v>
      </c>
      <c r="K79" s="2" t="s">
        <v>933</v>
      </c>
      <c r="L79" s="3" t="s">
        <v>426</v>
      </c>
      <c r="M79" s="120">
        <v>20530</v>
      </c>
      <c r="N79" s="17">
        <f t="shared" si="11"/>
        <v>205300000</v>
      </c>
      <c r="O79" s="99" t="str">
        <f t="shared" si="12"/>
        <v>2兆530億$</v>
      </c>
      <c r="P79" s="17">
        <f t="shared" si="13"/>
        <v>48192.488262910803</v>
      </c>
      <c r="Q79" s="3">
        <v>370</v>
      </c>
      <c r="R79" s="28">
        <f t="shared" si="14"/>
        <v>370000</v>
      </c>
      <c r="S79" s="99" t="str">
        <f t="shared" si="15"/>
        <v>37万人</v>
      </c>
      <c r="T79" s="4" t="s">
        <v>427</v>
      </c>
      <c r="U79" s="13"/>
    </row>
    <row r="80" spans="1:21" ht="24.75" customHeight="1">
      <c r="A80" s="44" t="s">
        <v>437</v>
      </c>
      <c r="B80" s="20" t="s">
        <v>754</v>
      </c>
      <c r="C80" s="20" t="s">
        <v>676</v>
      </c>
      <c r="D80" s="3" t="s">
        <v>432</v>
      </c>
      <c r="E80" s="6" t="s">
        <v>433</v>
      </c>
      <c r="F80" s="3" t="s">
        <v>434</v>
      </c>
      <c r="G80" s="3" t="s">
        <v>435</v>
      </c>
      <c r="H80" s="100">
        <v>1084</v>
      </c>
      <c r="I80" s="111">
        <f t="shared" si="10"/>
        <v>10840000</v>
      </c>
      <c r="J80" s="115" t="str">
        <f t="shared" si="9"/>
        <v>1,084万人</v>
      </c>
      <c r="K80" s="2" t="s">
        <v>933</v>
      </c>
      <c r="L80" s="3" t="s">
        <v>436</v>
      </c>
      <c r="M80" s="120">
        <v>1041</v>
      </c>
      <c r="N80" s="17">
        <f t="shared" si="11"/>
        <v>10410000</v>
      </c>
      <c r="O80" s="99" t="str">
        <f t="shared" si="12"/>
        <v>1,041億$</v>
      </c>
      <c r="P80" s="17">
        <f t="shared" si="13"/>
        <v>9603.3210332103317</v>
      </c>
      <c r="Q80" s="3">
        <v>11.3</v>
      </c>
      <c r="R80" s="28">
        <f t="shared" si="14"/>
        <v>11300</v>
      </c>
      <c r="S80" s="99" t="str">
        <f t="shared" si="15"/>
        <v>1万1,300人</v>
      </c>
      <c r="T80" s="4" t="s">
        <v>437</v>
      </c>
    </row>
    <row r="81" spans="1:21" ht="12.75" customHeight="1">
      <c r="A81" s="12" t="s">
        <v>438</v>
      </c>
      <c r="B81" s="41"/>
      <c r="C81" s="20" t="s">
        <v>677</v>
      </c>
      <c r="D81" s="3" t="s">
        <v>439</v>
      </c>
      <c r="E81" s="3" t="s">
        <v>173</v>
      </c>
      <c r="F81" s="3" t="s">
        <v>440</v>
      </c>
      <c r="G81" s="3" t="s">
        <v>441</v>
      </c>
      <c r="H81" s="100">
        <v>1032</v>
      </c>
      <c r="I81" s="111">
        <f t="shared" si="10"/>
        <v>10320000</v>
      </c>
      <c r="J81" s="115" t="str">
        <f t="shared" si="9"/>
        <v>1,032万人</v>
      </c>
      <c r="K81" s="2" t="s">
        <v>194</v>
      </c>
      <c r="L81" s="3" t="s">
        <v>442</v>
      </c>
      <c r="M81" s="120">
        <v>1383</v>
      </c>
      <c r="N81" s="17">
        <f t="shared" si="11"/>
        <v>13830000</v>
      </c>
      <c r="O81" s="99" t="str">
        <f t="shared" si="12"/>
        <v>1,383億$</v>
      </c>
      <c r="P81" s="17">
        <f t="shared" si="13"/>
        <v>13401.162790697674</v>
      </c>
      <c r="Q81" s="3">
        <v>95</v>
      </c>
      <c r="R81" s="28">
        <f t="shared" si="14"/>
        <v>95000</v>
      </c>
      <c r="S81" s="99" t="str">
        <f t="shared" si="15"/>
        <v>9万5,000人</v>
      </c>
      <c r="T81" s="4" t="s">
        <v>166</v>
      </c>
    </row>
    <row r="82" spans="1:21" ht="12.75" customHeight="1">
      <c r="A82" s="44" t="s">
        <v>413</v>
      </c>
      <c r="B82" s="20" t="s">
        <v>944</v>
      </c>
      <c r="C82" s="20" t="s">
        <v>678</v>
      </c>
      <c r="D82" s="3" t="s">
        <v>412</v>
      </c>
      <c r="E82" s="3" t="s">
        <v>413</v>
      </c>
      <c r="F82" s="3" t="s">
        <v>414</v>
      </c>
      <c r="G82" s="3" t="s">
        <v>415</v>
      </c>
      <c r="H82" s="100">
        <v>630</v>
      </c>
      <c r="I82" s="111">
        <f t="shared" si="10"/>
        <v>6300000</v>
      </c>
      <c r="J82" s="115" t="str">
        <f t="shared" si="9"/>
        <v>630万人</v>
      </c>
      <c r="K82" s="2" t="s">
        <v>416</v>
      </c>
      <c r="L82" s="3" t="s">
        <v>417</v>
      </c>
      <c r="M82" s="120">
        <v>1556</v>
      </c>
      <c r="N82" s="17">
        <f t="shared" si="11"/>
        <v>15560000</v>
      </c>
      <c r="O82" s="99" t="str">
        <f t="shared" si="12"/>
        <v>1,556億$</v>
      </c>
      <c r="P82" s="17">
        <f t="shared" si="13"/>
        <v>24698.4126984127</v>
      </c>
      <c r="Q82" s="3">
        <v>8</v>
      </c>
      <c r="R82" s="28">
        <f t="shared" si="14"/>
        <v>8000</v>
      </c>
      <c r="S82" s="99" t="str">
        <f t="shared" si="15"/>
        <v>8,000人</v>
      </c>
      <c r="T82" s="4" t="s">
        <v>418</v>
      </c>
    </row>
    <row r="83" spans="1:21" ht="12.75" customHeight="1">
      <c r="A83" s="44" t="s">
        <v>214</v>
      </c>
      <c r="B83" s="20" t="s">
        <v>755</v>
      </c>
      <c r="C83" s="20" t="s">
        <v>679</v>
      </c>
      <c r="D83" s="3" t="s">
        <v>419</v>
      </c>
      <c r="E83" s="3" t="s">
        <v>214</v>
      </c>
      <c r="F83" s="3" t="s">
        <v>420</v>
      </c>
      <c r="G83" s="3" t="s">
        <v>200</v>
      </c>
      <c r="H83" s="100">
        <v>1580</v>
      </c>
      <c r="I83" s="111">
        <f t="shared" si="10"/>
        <v>15800000</v>
      </c>
      <c r="J83" s="115" t="str">
        <f t="shared" si="9"/>
        <v>1,580万人</v>
      </c>
      <c r="K83" s="2" t="s">
        <v>421</v>
      </c>
      <c r="L83" s="3" t="s">
        <v>422</v>
      </c>
      <c r="M83" s="120">
        <v>2150</v>
      </c>
      <c r="N83" s="17">
        <f t="shared" si="11"/>
        <v>21500000</v>
      </c>
      <c r="O83" s="99" t="str">
        <f t="shared" si="12"/>
        <v>2,150億$</v>
      </c>
      <c r="P83" s="17">
        <f t="shared" si="13"/>
        <v>13607.59493670886</v>
      </c>
      <c r="Q83" s="3">
        <v>170</v>
      </c>
      <c r="R83" s="28">
        <f t="shared" si="14"/>
        <v>170000</v>
      </c>
      <c r="S83" s="99" t="str">
        <f t="shared" si="15"/>
        <v>17万人</v>
      </c>
      <c r="T83" s="4" t="s">
        <v>150</v>
      </c>
    </row>
    <row r="84" spans="1:21" ht="39" customHeight="1">
      <c r="A84" s="12" t="s">
        <v>287</v>
      </c>
      <c r="B84" s="41"/>
      <c r="C84" s="2" t="s">
        <v>1000</v>
      </c>
      <c r="D84" s="6" t="s">
        <v>288</v>
      </c>
      <c r="E84" s="3" t="s">
        <v>204</v>
      </c>
      <c r="F84" s="3" t="s">
        <v>289</v>
      </c>
      <c r="G84" s="66" t="s">
        <v>945</v>
      </c>
      <c r="H84" s="100">
        <v>138335</v>
      </c>
      <c r="I84" s="111">
        <f t="shared" si="10"/>
        <v>1383350000</v>
      </c>
      <c r="J84" s="115" t="str">
        <f t="shared" si="9"/>
        <v>13億8,335万人</v>
      </c>
      <c r="K84" s="113" t="s">
        <v>671</v>
      </c>
      <c r="L84" s="3" t="s">
        <v>290</v>
      </c>
      <c r="M84" s="120">
        <v>163000</v>
      </c>
      <c r="N84" s="17">
        <f t="shared" si="11"/>
        <v>1630000000</v>
      </c>
      <c r="O84" s="99" t="str">
        <f t="shared" si="12"/>
        <v>16兆3,000億$</v>
      </c>
      <c r="P84" s="17">
        <f t="shared" si="13"/>
        <v>11782.990566378719</v>
      </c>
      <c r="Q84" s="3">
        <v>6310</v>
      </c>
      <c r="R84" s="28">
        <f t="shared" si="14"/>
        <v>6310000</v>
      </c>
      <c r="S84" s="99" t="str">
        <f t="shared" si="15"/>
        <v>631万人</v>
      </c>
      <c r="T84" s="4" t="s">
        <v>69</v>
      </c>
      <c r="U84" s="11"/>
    </row>
    <row r="85" spans="1:21" ht="12.75" customHeight="1">
      <c r="A85" s="44" t="s">
        <v>867</v>
      </c>
      <c r="B85" s="20" t="s">
        <v>941</v>
      </c>
      <c r="C85" s="20" t="s">
        <v>680</v>
      </c>
      <c r="D85" s="3" t="s">
        <v>353</v>
      </c>
      <c r="E85" s="3" t="s">
        <v>204</v>
      </c>
      <c r="F85" s="3" t="s">
        <v>354</v>
      </c>
      <c r="G85" s="3" t="s">
        <v>355</v>
      </c>
      <c r="H85" s="100">
        <v>2365</v>
      </c>
      <c r="I85" s="111">
        <f t="shared" si="10"/>
        <v>23650000</v>
      </c>
      <c r="J85" s="115" t="str">
        <f t="shared" si="9"/>
        <v>2,365万人</v>
      </c>
      <c r="K85" s="20" t="s">
        <v>670</v>
      </c>
      <c r="L85" s="3" t="s">
        <v>356</v>
      </c>
      <c r="M85" s="120">
        <v>9513</v>
      </c>
      <c r="N85" s="17">
        <f t="shared" si="11"/>
        <v>95130000</v>
      </c>
      <c r="O85" s="99" t="str">
        <f t="shared" si="12"/>
        <v>9,513億$</v>
      </c>
      <c r="P85" s="17">
        <f t="shared" si="13"/>
        <v>40224.101479915436</v>
      </c>
      <c r="Q85" s="3">
        <v>32</v>
      </c>
      <c r="R85" s="28">
        <f t="shared" si="14"/>
        <v>32000</v>
      </c>
      <c r="S85" s="99" t="str">
        <f t="shared" si="15"/>
        <v>3万2,000人</v>
      </c>
      <c r="T85" s="4" t="s">
        <v>357</v>
      </c>
    </row>
    <row r="86" spans="1:21" ht="12.75" customHeight="1">
      <c r="A86" s="44" t="s">
        <v>868</v>
      </c>
      <c r="B86" s="2" t="s">
        <v>756</v>
      </c>
      <c r="C86" s="2" t="s">
        <v>352</v>
      </c>
      <c r="D86" s="17" t="s">
        <v>358</v>
      </c>
      <c r="E86" s="3" t="s">
        <v>359</v>
      </c>
      <c r="F86" s="3" t="s">
        <v>360</v>
      </c>
      <c r="G86" s="66" t="s">
        <v>952</v>
      </c>
      <c r="H86" s="100">
        <v>4235</v>
      </c>
      <c r="I86" s="111">
        <f t="shared" si="10"/>
        <v>42350000</v>
      </c>
      <c r="J86" s="115" t="str">
        <f t="shared" si="9"/>
        <v>4,235万人</v>
      </c>
      <c r="K86" s="2" t="s">
        <v>206</v>
      </c>
      <c r="L86" s="3" t="s">
        <v>361</v>
      </c>
      <c r="M86" s="120">
        <v>42360</v>
      </c>
      <c r="N86" s="17">
        <f t="shared" si="11"/>
        <v>423600000</v>
      </c>
      <c r="O86" s="99" t="str">
        <f t="shared" si="12"/>
        <v>4兆2,360億$</v>
      </c>
      <c r="P86" s="17">
        <f t="shared" si="13"/>
        <v>100023.61275088548</v>
      </c>
      <c r="Q86" s="3">
        <v>1.9339999999999999</v>
      </c>
      <c r="R86" s="28">
        <f t="shared" si="14"/>
        <v>1934</v>
      </c>
      <c r="S86" s="99" t="str">
        <f t="shared" si="15"/>
        <v>1,934人</v>
      </c>
      <c r="T86" s="4" t="s">
        <v>357</v>
      </c>
    </row>
    <row r="87" spans="1:21" ht="12.75" customHeight="1">
      <c r="A87" s="12" t="s">
        <v>443</v>
      </c>
      <c r="B87" s="41"/>
      <c r="C87" s="2" t="s">
        <v>196</v>
      </c>
      <c r="D87" s="3" t="s">
        <v>444</v>
      </c>
      <c r="E87" s="3" t="s">
        <v>214</v>
      </c>
      <c r="F87" s="3" t="s">
        <v>445</v>
      </c>
      <c r="G87" s="3" t="s">
        <v>200</v>
      </c>
      <c r="H87" s="100">
        <v>683</v>
      </c>
      <c r="I87" s="111">
        <f t="shared" si="10"/>
        <v>6830000</v>
      </c>
      <c r="J87" s="115" t="str">
        <f t="shared" si="9"/>
        <v>683万人</v>
      </c>
      <c r="K87" s="20" t="s">
        <v>955</v>
      </c>
      <c r="L87" s="3" t="s">
        <v>446</v>
      </c>
      <c r="M87" s="120">
        <v>487</v>
      </c>
      <c r="N87" s="17">
        <f t="shared" si="11"/>
        <v>4870000</v>
      </c>
      <c r="O87" s="99" t="str">
        <f t="shared" si="12"/>
        <v>487億$</v>
      </c>
      <c r="P87" s="17">
        <f t="shared" si="13"/>
        <v>7130.3074670571013</v>
      </c>
      <c r="Q87" s="3">
        <v>80</v>
      </c>
      <c r="R87" s="28">
        <f t="shared" si="14"/>
        <v>80000</v>
      </c>
      <c r="S87" s="99" t="str">
        <f t="shared" si="15"/>
        <v>8万人</v>
      </c>
      <c r="T87" s="4" t="s">
        <v>150</v>
      </c>
      <c r="U87" s="11"/>
    </row>
    <row r="88" spans="1:21" ht="12.75" customHeight="1">
      <c r="A88" s="12" t="s">
        <v>447</v>
      </c>
      <c r="B88" s="41"/>
      <c r="C88" s="2" t="s">
        <v>36</v>
      </c>
      <c r="D88" s="3" t="s">
        <v>448</v>
      </c>
      <c r="E88" s="3" t="s">
        <v>449</v>
      </c>
      <c r="F88" s="3" t="s">
        <v>450</v>
      </c>
      <c r="G88" s="3" t="s">
        <v>451</v>
      </c>
      <c r="H88" s="100">
        <v>1562</v>
      </c>
      <c r="I88" s="111">
        <f t="shared" si="10"/>
        <v>15620000</v>
      </c>
      <c r="J88" s="115" t="str">
        <f t="shared" si="9"/>
        <v>1,562万人</v>
      </c>
      <c r="K88" s="2" t="s">
        <v>148</v>
      </c>
      <c r="L88" s="3" t="s">
        <v>452</v>
      </c>
      <c r="M88" s="120">
        <v>3111</v>
      </c>
      <c r="N88" s="17">
        <f t="shared" si="11"/>
        <v>31110000</v>
      </c>
      <c r="O88" s="99" t="str">
        <f t="shared" si="12"/>
        <v>3,111億$</v>
      </c>
      <c r="P88" s="17">
        <f t="shared" si="13"/>
        <v>19916.773367477595</v>
      </c>
      <c r="Q88" s="3">
        <v>80</v>
      </c>
      <c r="R88" s="28">
        <f t="shared" si="14"/>
        <v>80000</v>
      </c>
      <c r="S88" s="99" t="str">
        <f t="shared" si="15"/>
        <v>8万人</v>
      </c>
      <c r="T88" s="4" t="s">
        <v>150</v>
      </c>
    </row>
    <row r="89" spans="1:21" ht="12.75" customHeight="1">
      <c r="A89" s="12" t="s">
        <v>453</v>
      </c>
      <c r="B89" s="41"/>
      <c r="C89" s="2" t="s">
        <v>184</v>
      </c>
      <c r="D89" s="3" t="s">
        <v>454</v>
      </c>
      <c r="E89" s="3" t="s">
        <v>214</v>
      </c>
      <c r="F89" s="3" t="s">
        <v>455</v>
      </c>
      <c r="G89" s="3" t="s">
        <v>456</v>
      </c>
      <c r="H89" s="100">
        <v>2603</v>
      </c>
      <c r="I89" s="111">
        <f t="shared" si="10"/>
        <v>26030000</v>
      </c>
      <c r="J89" s="115" t="str">
        <f t="shared" si="9"/>
        <v>2,603万人</v>
      </c>
      <c r="K89" s="2" t="s">
        <v>457</v>
      </c>
      <c r="L89" s="3" t="s">
        <v>458</v>
      </c>
      <c r="M89" s="120">
        <v>3632</v>
      </c>
      <c r="N89" s="17">
        <f t="shared" si="11"/>
        <v>36320000</v>
      </c>
      <c r="O89" s="99" t="str">
        <f t="shared" si="12"/>
        <v>3,632億$</v>
      </c>
      <c r="P89" s="17">
        <f t="shared" si="13"/>
        <v>13953.131002689206</v>
      </c>
      <c r="Q89" s="3">
        <v>430</v>
      </c>
      <c r="R89" s="28">
        <f t="shared" si="14"/>
        <v>430000</v>
      </c>
      <c r="S89" s="99" t="str">
        <f t="shared" si="15"/>
        <v>43万人</v>
      </c>
      <c r="T89" s="4" t="s">
        <v>150</v>
      </c>
    </row>
    <row r="90" spans="1:21" ht="12.75" customHeight="1">
      <c r="A90" s="12" t="s">
        <v>403</v>
      </c>
      <c r="B90" s="41"/>
      <c r="C90" s="2" t="s">
        <v>57</v>
      </c>
      <c r="D90" s="3" t="s">
        <v>404</v>
      </c>
      <c r="E90" s="3" t="s">
        <v>214</v>
      </c>
      <c r="F90" s="3" t="s">
        <v>405</v>
      </c>
      <c r="G90" s="3" t="s">
        <v>216</v>
      </c>
      <c r="H90" s="100">
        <v>693</v>
      </c>
      <c r="I90" s="111">
        <f t="shared" si="10"/>
        <v>6930000</v>
      </c>
      <c r="J90" s="115" t="str">
        <f t="shared" si="9"/>
        <v>693万人</v>
      </c>
      <c r="K90" s="20" t="s">
        <v>657</v>
      </c>
      <c r="L90" s="3" t="s">
        <v>217</v>
      </c>
      <c r="M90" s="120">
        <v>7600</v>
      </c>
      <c r="N90" s="17">
        <f t="shared" si="11"/>
        <v>76000000</v>
      </c>
      <c r="O90" s="99" t="str">
        <f t="shared" si="12"/>
        <v>7,600億$</v>
      </c>
      <c r="P90" s="17">
        <f t="shared" si="13"/>
        <v>109668.10966810967</v>
      </c>
      <c r="Q90" s="3">
        <v>80</v>
      </c>
      <c r="R90" s="28">
        <f t="shared" si="14"/>
        <v>80000</v>
      </c>
      <c r="S90" s="99" t="str">
        <f t="shared" si="15"/>
        <v>8万人</v>
      </c>
      <c r="T90" s="4" t="s">
        <v>218</v>
      </c>
    </row>
    <row r="91" spans="1:21" ht="23.4" customHeight="1">
      <c r="A91" s="44" t="s">
        <v>869</v>
      </c>
      <c r="B91" s="2" t="s">
        <v>757</v>
      </c>
      <c r="C91" s="2" t="s">
        <v>57</v>
      </c>
      <c r="D91" s="3" t="s">
        <v>406</v>
      </c>
      <c r="E91" s="17" t="s">
        <v>214</v>
      </c>
      <c r="F91" s="3" t="s">
        <v>407</v>
      </c>
      <c r="G91" s="3" t="s">
        <v>216</v>
      </c>
      <c r="H91" s="100">
        <v>640</v>
      </c>
      <c r="I91" s="111">
        <f t="shared" si="10"/>
        <v>6400000</v>
      </c>
      <c r="J91" s="115" t="str">
        <f t="shared" si="9"/>
        <v>640万人</v>
      </c>
      <c r="K91" s="113" t="s">
        <v>658</v>
      </c>
      <c r="L91" s="3" t="s">
        <v>217</v>
      </c>
      <c r="M91" s="120">
        <v>6320</v>
      </c>
      <c r="N91" s="17">
        <f t="shared" si="11"/>
        <v>63200000</v>
      </c>
      <c r="O91" s="99" t="str">
        <f t="shared" si="12"/>
        <v>6,320億$</v>
      </c>
      <c r="P91" s="17">
        <f t="shared" si="13"/>
        <v>98750</v>
      </c>
      <c r="Q91" s="3">
        <v>20</v>
      </c>
      <c r="R91" s="28">
        <f t="shared" si="14"/>
        <v>20000</v>
      </c>
      <c r="S91" s="99" t="str">
        <f t="shared" si="15"/>
        <v>2万人</v>
      </c>
      <c r="T91" s="4" t="s">
        <v>218</v>
      </c>
    </row>
    <row r="92" spans="1:21" ht="12.75" customHeight="1">
      <c r="A92" s="44" t="s">
        <v>870</v>
      </c>
      <c r="B92" s="2" t="s">
        <v>758</v>
      </c>
      <c r="C92" s="2" t="s">
        <v>57</v>
      </c>
      <c r="D92" s="3" t="s">
        <v>408</v>
      </c>
      <c r="E92" s="3" t="s">
        <v>214</v>
      </c>
      <c r="F92" s="3" t="s">
        <v>409</v>
      </c>
      <c r="G92" s="3" t="s">
        <v>216</v>
      </c>
      <c r="H92" s="100">
        <v>1793</v>
      </c>
      <c r="I92" s="111">
        <f t="shared" si="10"/>
        <v>17930000</v>
      </c>
      <c r="J92" s="115" t="str">
        <f t="shared" si="9"/>
        <v>1,793万人</v>
      </c>
      <c r="K92" s="20" t="s">
        <v>659</v>
      </c>
      <c r="L92" s="3" t="s">
        <v>217</v>
      </c>
      <c r="M92" s="120">
        <v>3010</v>
      </c>
      <c r="N92" s="17">
        <f t="shared" si="11"/>
        <v>30100000</v>
      </c>
      <c r="O92" s="99" t="str">
        <f t="shared" si="12"/>
        <v>3,010億$</v>
      </c>
      <c r="P92" s="17">
        <f t="shared" si="13"/>
        <v>16787.506971556053</v>
      </c>
      <c r="Q92" s="3">
        <v>20</v>
      </c>
      <c r="R92" s="28">
        <f t="shared" si="14"/>
        <v>20000</v>
      </c>
      <c r="S92" s="99" t="str">
        <f t="shared" si="15"/>
        <v>2万人</v>
      </c>
      <c r="T92" s="4" t="s">
        <v>218</v>
      </c>
    </row>
    <row r="93" spans="1:21" ht="24.6" customHeight="1">
      <c r="A93" s="44" t="s">
        <v>871</v>
      </c>
      <c r="B93" s="2" t="s">
        <v>759</v>
      </c>
      <c r="C93" s="2" t="s">
        <v>57</v>
      </c>
      <c r="D93" s="3" t="s">
        <v>410</v>
      </c>
      <c r="E93" s="3" t="s">
        <v>214</v>
      </c>
      <c r="F93" s="3" t="s">
        <v>411</v>
      </c>
      <c r="G93" s="3" t="s">
        <v>216</v>
      </c>
      <c r="H93" s="100">
        <v>135</v>
      </c>
      <c r="I93" s="111">
        <f t="shared" si="10"/>
        <v>1350000</v>
      </c>
      <c r="J93" s="115" t="str">
        <f t="shared" si="9"/>
        <v>135万人</v>
      </c>
      <c r="K93" s="113" t="s">
        <v>658</v>
      </c>
      <c r="L93" s="3" t="s">
        <v>217</v>
      </c>
      <c r="M93" s="120">
        <v>563</v>
      </c>
      <c r="N93" s="17">
        <f t="shared" si="11"/>
        <v>5630000</v>
      </c>
      <c r="O93" s="99" t="str">
        <f t="shared" si="12"/>
        <v>563億$</v>
      </c>
      <c r="P93" s="17">
        <f t="shared" si="13"/>
        <v>41703.703703703701</v>
      </c>
      <c r="Q93" s="3">
        <v>6.5</v>
      </c>
      <c r="R93" s="28">
        <f t="shared" si="14"/>
        <v>6500</v>
      </c>
      <c r="S93" s="99" t="str">
        <f t="shared" si="15"/>
        <v>6,500人</v>
      </c>
      <c r="T93" s="4" t="s">
        <v>218</v>
      </c>
    </row>
    <row r="94" spans="1:21" ht="25.95" customHeight="1">
      <c r="A94" s="44" t="s">
        <v>872</v>
      </c>
      <c r="B94" s="2" t="s">
        <v>760</v>
      </c>
      <c r="C94" s="2" t="s">
        <v>291</v>
      </c>
      <c r="D94" s="3" t="s">
        <v>302</v>
      </c>
      <c r="E94" s="3" t="s">
        <v>214</v>
      </c>
      <c r="F94" s="36" t="s">
        <v>303</v>
      </c>
      <c r="G94" s="3" t="s">
        <v>295</v>
      </c>
      <c r="H94" s="100">
        <v>32300</v>
      </c>
      <c r="I94" s="111">
        <f t="shared" si="10"/>
        <v>323000000</v>
      </c>
      <c r="J94" s="115" t="str">
        <f t="shared" si="9"/>
        <v>3億2,300万人</v>
      </c>
      <c r="K94" s="113" t="s">
        <v>660</v>
      </c>
      <c r="L94" s="3" t="s">
        <v>304</v>
      </c>
      <c r="M94" s="120">
        <v>39694</v>
      </c>
      <c r="N94" s="17">
        <f t="shared" si="11"/>
        <v>396940000</v>
      </c>
      <c r="O94" s="99" t="str">
        <f t="shared" si="12"/>
        <v>3兆9,694億$</v>
      </c>
      <c r="P94" s="17">
        <f t="shared" si="13"/>
        <v>12289.164086687308</v>
      </c>
      <c r="Q94" s="3">
        <v>2380</v>
      </c>
      <c r="R94" s="28">
        <f t="shared" si="14"/>
        <v>2380000</v>
      </c>
      <c r="S94" s="99" t="str">
        <f t="shared" si="15"/>
        <v>238万人</v>
      </c>
      <c r="T94" s="8" t="s">
        <v>305</v>
      </c>
    </row>
    <row r="95" spans="1:21" ht="25.65" customHeight="1">
      <c r="A95" s="44" t="s">
        <v>873</v>
      </c>
      <c r="B95" s="17" t="s">
        <v>761</v>
      </c>
      <c r="C95" s="17" t="s">
        <v>57</v>
      </c>
      <c r="D95" s="3" t="s">
        <v>373</v>
      </c>
      <c r="E95" s="3" t="s">
        <v>293</v>
      </c>
      <c r="F95" s="3" t="s">
        <v>374</v>
      </c>
      <c r="G95" s="3" t="s">
        <v>300</v>
      </c>
      <c r="H95" s="100">
        <v>2860</v>
      </c>
      <c r="I95" s="111">
        <f t="shared" si="10"/>
        <v>28600000</v>
      </c>
      <c r="J95" s="115" t="str">
        <f t="shared" si="9"/>
        <v>2,860万人</v>
      </c>
      <c r="K95" s="112" t="s">
        <v>375</v>
      </c>
      <c r="L95" s="3" t="s">
        <v>376</v>
      </c>
      <c r="M95" s="120">
        <v>1180.5999999999999</v>
      </c>
      <c r="N95" s="17">
        <f t="shared" si="11"/>
        <v>11806000</v>
      </c>
      <c r="O95" s="99" t="str">
        <f t="shared" si="12"/>
        <v>1,180億6,000万$</v>
      </c>
      <c r="P95" s="17">
        <f t="shared" si="13"/>
        <v>4127.9720279720277</v>
      </c>
      <c r="Q95" s="3">
        <v>708</v>
      </c>
      <c r="R95" s="28">
        <f t="shared" si="14"/>
        <v>708000</v>
      </c>
      <c r="S95" s="99" t="str">
        <f t="shared" si="15"/>
        <v>70万8,000人</v>
      </c>
      <c r="T95" s="4" t="s">
        <v>298</v>
      </c>
      <c r="U95" s="13"/>
    </row>
    <row r="96" spans="1:21" ht="25.65" customHeight="1">
      <c r="A96" s="44" t="s">
        <v>874</v>
      </c>
      <c r="B96" s="17" t="s">
        <v>762</v>
      </c>
      <c r="C96" s="17" t="s">
        <v>57</v>
      </c>
      <c r="D96" s="17" t="s">
        <v>377</v>
      </c>
      <c r="E96" s="3" t="s">
        <v>293</v>
      </c>
      <c r="F96" s="3" t="s">
        <v>378</v>
      </c>
      <c r="G96" s="3" t="s">
        <v>300</v>
      </c>
      <c r="H96" s="100">
        <v>1985</v>
      </c>
      <c r="I96" s="111">
        <f t="shared" si="10"/>
        <v>19850000</v>
      </c>
      <c r="J96" s="115" t="str">
        <f t="shared" si="9"/>
        <v>1,985万人</v>
      </c>
      <c r="K96" s="112" t="s">
        <v>375</v>
      </c>
      <c r="L96" s="3" t="s">
        <v>379</v>
      </c>
      <c r="M96" s="120">
        <v>1032.02</v>
      </c>
      <c r="N96" s="17">
        <f t="shared" si="11"/>
        <v>10320200</v>
      </c>
      <c r="O96" s="99" t="str">
        <f t="shared" si="12"/>
        <v>1,032億200万$</v>
      </c>
      <c r="P96" s="17">
        <f t="shared" si="13"/>
        <v>5199.0931989924429</v>
      </c>
      <c r="Q96" s="3">
        <v>610</v>
      </c>
      <c r="R96" s="28">
        <f t="shared" si="14"/>
        <v>610000</v>
      </c>
      <c r="S96" s="99" t="str">
        <f t="shared" si="15"/>
        <v>61万人</v>
      </c>
      <c r="T96" s="4" t="s">
        <v>298</v>
      </c>
      <c r="U96" s="13"/>
    </row>
    <row r="97" spans="1:21" ht="25.65" customHeight="1">
      <c r="A97" s="44" t="s">
        <v>875</v>
      </c>
      <c r="B97" s="17" t="s">
        <v>763</v>
      </c>
      <c r="C97" s="17" t="s">
        <v>57</v>
      </c>
      <c r="D97" s="3" t="s">
        <v>380</v>
      </c>
      <c r="E97" s="3" t="s">
        <v>293</v>
      </c>
      <c r="F97" s="3" t="s">
        <v>381</v>
      </c>
      <c r="G97" s="17" t="s">
        <v>300</v>
      </c>
      <c r="H97" s="100">
        <v>1780</v>
      </c>
      <c r="I97" s="111">
        <f t="shared" si="10"/>
        <v>17800000</v>
      </c>
      <c r="J97" s="115" t="str">
        <f t="shared" si="9"/>
        <v>1,780万人</v>
      </c>
      <c r="K97" s="112" t="s">
        <v>375</v>
      </c>
      <c r="L97" s="3" t="s">
        <v>382</v>
      </c>
      <c r="M97" s="120">
        <v>963.43200000000002</v>
      </c>
      <c r="N97" s="17">
        <f t="shared" si="11"/>
        <v>9634320</v>
      </c>
      <c r="O97" s="99" t="str">
        <f t="shared" si="12"/>
        <v>963億4,320万$</v>
      </c>
      <c r="P97" s="17">
        <f t="shared" si="13"/>
        <v>5412.5393258426966</v>
      </c>
      <c r="Q97" s="3">
        <v>960</v>
      </c>
      <c r="R97" s="28">
        <f t="shared" si="14"/>
        <v>960000</v>
      </c>
      <c r="S97" s="99" t="str">
        <f t="shared" si="15"/>
        <v>96万人</v>
      </c>
      <c r="T97" s="4" t="s">
        <v>298</v>
      </c>
      <c r="U97" s="13"/>
    </row>
    <row r="98" spans="1:21" ht="25.65" customHeight="1">
      <c r="A98" s="44" t="s">
        <v>876</v>
      </c>
      <c r="B98" s="17" t="s">
        <v>764</v>
      </c>
      <c r="C98" s="17" t="s">
        <v>57</v>
      </c>
      <c r="D98" s="3" t="s">
        <v>383</v>
      </c>
      <c r="E98" s="3" t="s">
        <v>293</v>
      </c>
      <c r="F98" s="3" t="s">
        <v>384</v>
      </c>
      <c r="G98" s="3" t="s">
        <v>300</v>
      </c>
      <c r="H98" s="100">
        <v>2906</v>
      </c>
      <c r="I98" s="111">
        <f t="shared" si="10"/>
        <v>29060000</v>
      </c>
      <c r="J98" s="115" t="str">
        <f t="shared" ref="J98:J129" si="17">TEXT(LEFT(I98,MAX(0,LEN(I98)-8)),"[&lt;&gt;0]#,##0億;")&amp;TEXT(LEFT(RIGHT(I98,8),MAX(0,LEN(RIGHT(I98,8))-4)),"[&lt;&gt;0]#,##0万;")&amp;TEXT(RIGHT(I98,4),"[&lt;&gt;0]#,##0人;人")</f>
        <v>2,906万人</v>
      </c>
      <c r="K98" s="112" t="s">
        <v>375</v>
      </c>
      <c r="L98" s="3" t="s">
        <v>385</v>
      </c>
      <c r="M98" s="120">
        <v>2301</v>
      </c>
      <c r="N98" s="17">
        <f t="shared" si="11"/>
        <v>23010000</v>
      </c>
      <c r="O98" s="99" t="str">
        <f t="shared" si="12"/>
        <v>2,301億$</v>
      </c>
      <c r="P98" s="17">
        <f t="shared" si="13"/>
        <v>7918.1004817618714</v>
      </c>
      <c r="Q98" s="3">
        <v>885</v>
      </c>
      <c r="R98" s="28">
        <f t="shared" si="14"/>
        <v>885000</v>
      </c>
      <c r="S98" s="99" t="str">
        <f t="shared" si="15"/>
        <v>88万5,000人</v>
      </c>
      <c r="T98" s="4" t="s">
        <v>298</v>
      </c>
      <c r="U98" s="13"/>
    </row>
    <row r="99" spans="1:21" ht="25.65" customHeight="1">
      <c r="A99" s="44" t="s">
        <v>877</v>
      </c>
      <c r="B99" s="17" t="s">
        <v>765</v>
      </c>
      <c r="C99" s="17" t="s">
        <v>57</v>
      </c>
      <c r="D99" s="17" t="s">
        <v>386</v>
      </c>
      <c r="E99" s="17" t="s">
        <v>293</v>
      </c>
      <c r="F99" s="17" t="s">
        <v>387</v>
      </c>
      <c r="G99" s="17" t="s">
        <v>300</v>
      </c>
      <c r="H99" s="100">
        <v>2216</v>
      </c>
      <c r="I99" s="111">
        <f t="shared" si="10"/>
        <v>22160000</v>
      </c>
      <c r="J99" s="115" t="str">
        <f t="shared" si="17"/>
        <v>2,216万人</v>
      </c>
      <c r="K99" s="112" t="s">
        <v>375</v>
      </c>
      <c r="L99" s="17" t="s">
        <v>388</v>
      </c>
      <c r="M99" s="120">
        <v>2328.6</v>
      </c>
      <c r="N99" s="17">
        <f t="shared" si="11"/>
        <v>23286000</v>
      </c>
      <c r="O99" s="99" t="str">
        <f t="shared" si="12"/>
        <v>2,328億6,000万$</v>
      </c>
      <c r="P99" s="17">
        <f t="shared" si="13"/>
        <v>10508.122743682312</v>
      </c>
      <c r="Q99" s="17">
        <v>880</v>
      </c>
      <c r="R99" s="28">
        <f t="shared" si="14"/>
        <v>880000</v>
      </c>
      <c r="S99" s="99" t="str">
        <f t="shared" si="15"/>
        <v>88万人</v>
      </c>
      <c r="T99" s="4" t="s">
        <v>298</v>
      </c>
      <c r="U99" s="13"/>
    </row>
    <row r="100" spans="1:21" ht="12.75" customHeight="1">
      <c r="A100" s="50" t="s">
        <v>878</v>
      </c>
      <c r="B100" s="20" t="s">
        <v>766</v>
      </c>
      <c r="C100" s="20" t="s">
        <v>686</v>
      </c>
      <c r="D100" s="3" t="s">
        <v>298</v>
      </c>
      <c r="E100" s="3" t="s">
        <v>293</v>
      </c>
      <c r="F100" s="3" t="s">
        <v>299</v>
      </c>
      <c r="G100" s="3" t="s">
        <v>300</v>
      </c>
      <c r="H100" s="103">
        <v>38265</v>
      </c>
      <c r="I100" s="111">
        <f t="shared" si="10"/>
        <v>382650000</v>
      </c>
      <c r="J100" s="115" t="str">
        <f t="shared" si="17"/>
        <v>3億8,265万人</v>
      </c>
      <c r="K100" s="2" t="s">
        <v>296</v>
      </c>
      <c r="L100" s="3" t="s">
        <v>301</v>
      </c>
      <c r="M100" s="120">
        <v>73343</v>
      </c>
      <c r="N100" s="17">
        <f t="shared" si="11"/>
        <v>733430000</v>
      </c>
      <c r="O100" s="99" t="str">
        <f t="shared" si="12"/>
        <v>7兆3,343億$</v>
      </c>
      <c r="P100" s="17">
        <f t="shared" si="13"/>
        <v>19167.124003658697</v>
      </c>
      <c r="Q100" s="3">
        <v>11000</v>
      </c>
      <c r="R100" s="28">
        <f t="shared" si="14"/>
        <v>11000000</v>
      </c>
      <c r="S100" s="99" t="str">
        <f t="shared" si="15"/>
        <v>1,100万人</v>
      </c>
      <c r="T100" s="23" t="s">
        <v>687</v>
      </c>
    </row>
    <row r="101" spans="1:21" ht="12.75" customHeight="1">
      <c r="A101" s="44" t="s">
        <v>293</v>
      </c>
      <c r="B101" s="2" t="s">
        <v>767</v>
      </c>
      <c r="C101" s="2" t="s">
        <v>291</v>
      </c>
      <c r="D101" s="3" t="s">
        <v>292</v>
      </c>
      <c r="E101" s="3" t="s">
        <v>293</v>
      </c>
      <c r="F101" s="3" t="s">
        <v>294</v>
      </c>
      <c r="G101" s="3" t="s">
        <v>295</v>
      </c>
      <c r="H101" s="100">
        <v>13285</v>
      </c>
      <c r="I101" s="111">
        <f t="shared" si="10"/>
        <v>132850000</v>
      </c>
      <c r="J101" s="115" t="str">
        <f t="shared" si="17"/>
        <v>1億3,285万人</v>
      </c>
      <c r="K101" s="2" t="s">
        <v>296</v>
      </c>
      <c r="L101" s="3" t="s">
        <v>297</v>
      </c>
      <c r="M101" s="120">
        <v>143286</v>
      </c>
      <c r="N101" s="17">
        <f t="shared" si="11"/>
        <v>1432860000</v>
      </c>
      <c r="O101" s="99" t="str">
        <f t="shared" si="12"/>
        <v>14兆3,286億$</v>
      </c>
      <c r="P101" s="17">
        <f t="shared" si="13"/>
        <v>107855.47610086564</v>
      </c>
      <c r="Q101" s="3">
        <v>41000</v>
      </c>
      <c r="R101" s="28">
        <f t="shared" si="14"/>
        <v>41000000</v>
      </c>
      <c r="S101" s="99" t="str">
        <f t="shared" si="15"/>
        <v>4,100万人</v>
      </c>
      <c r="T101" s="23" t="s">
        <v>688</v>
      </c>
    </row>
    <row r="102" spans="1:21" ht="25.2" customHeight="1">
      <c r="A102" s="44" t="s">
        <v>879</v>
      </c>
      <c r="B102" s="2" t="s">
        <v>768</v>
      </c>
      <c r="C102" s="2" t="s">
        <v>57</v>
      </c>
      <c r="D102" s="3" t="s">
        <v>347</v>
      </c>
      <c r="E102" s="3" t="s">
        <v>230</v>
      </c>
      <c r="F102" s="3" t="s">
        <v>348</v>
      </c>
      <c r="G102" s="3" t="s">
        <v>226</v>
      </c>
      <c r="H102" s="100">
        <v>3100</v>
      </c>
      <c r="I102" s="111">
        <f t="shared" si="10"/>
        <v>31000000</v>
      </c>
      <c r="J102" s="115" t="str">
        <f t="shared" si="17"/>
        <v>3,100万人</v>
      </c>
      <c r="K102" s="112" t="s">
        <v>349</v>
      </c>
      <c r="L102" s="3" t="s">
        <v>350</v>
      </c>
      <c r="M102" s="120">
        <v>7030</v>
      </c>
      <c r="N102" s="17">
        <f t="shared" si="11"/>
        <v>70300000</v>
      </c>
      <c r="O102" s="99" t="str">
        <f t="shared" si="12"/>
        <v>7,030億$</v>
      </c>
      <c r="P102" s="17">
        <f t="shared" si="13"/>
        <v>22677.419354838708</v>
      </c>
      <c r="Q102" s="3">
        <v>385</v>
      </c>
      <c r="R102" s="28">
        <f t="shared" si="14"/>
        <v>385000</v>
      </c>
      <c r="S102" s="99" t="str">
        <f t="shared" si="15"/>
        <v>38万5,000人</v>
      </c>
      <c r="T102" s="8" t="s">
        <v>351</v>
      </c>
    </row>
    <row r="103" spans="1:21" ht="25.2" customHeight="1">
      <c r="A103" s="25" t="s">
        <v>880</v>
      </c>
      <c r="B103" s="20" t="s">
        <v>993</v>
      </c>
      <c r="C103" s="2" t="s">
        <v>57</v>
      </c>
      <c r="D103" s="3" t="s">
        <v>578</v>
      </c>
      <c r="E103" s="3" t="s">
        <v>230</v>
      </c>
      <c r="F103" s="3" t="s">
        <v>579</v>
      </c>
      <c r="G103" s="3" t="s">
        <v>226</v>
      </c>
      <c r="H103" s="100">
        <v>2760</v>
      </c>
      <c r="I103" s="111">
        <f t="shared" si="10"/>
        <v>27600000</v>
      </c>
      <c r="J103" s="115" t="str">
        <f t="shared" si="17"/>
        <v>2,760万人</v>
      </c>
      <c r="K103" s="112" t="s">
        <v>349</v>
      </c>
      <c r="L103" s="3" t="s">
        <v>580</v>
      </c>
      <c r="M103" s="120">
        <v>6801</v>
      </c>
      <c r="N103" s="17">
        <f t="shared" si="11"/>
        <v>68010000</v>
      </c>
      <c r="O103" s="99" t="str">
        <f t="shared" si="12"/>
        <v>6,801億$</v>
      </c>
      <c r="P103" s="17">
        <f t="shared" si="13"/>
        <v>24641.304347826084</v>
      </c>
      <c r="Q103" s="3">
        <v>480</v>
      </c>
      <c r="R103" s="28">
        <f t="shared" si="14"/>
        <v>480000</v>
      </c>
      <c r="S103" s="99" t="str">
        <f t="shared" si="15"/>
        <v>48万人</v>
      </c>
      <c r="T103" s="8" t="s">
        <v>351</v>
      </c>
    </row>
    <row r="104" spans="1:21" ht="26.25" customHeight="1">
      <c r="A104" s="44" t="s">
        <v>881</v>
      </c>
      <c r="B104" s="2" t="s">
        <v>769</v>
      </c>
      <c r="C104" s="2" t="s">
        <v>57</v>
      </c>
      <c r="D104" s="3" t="s">
        <v>335</v>
      </c>
      <c r="E104" s="6" t="s">
        <v>336</v>
      </c>
      <c r="F104" s="3" t="s">
        <v>337</v>
      </c>
      <c r="G104" s="3" t="s">
        <v>338</v>
      </c>
      <c r="H104" s="100">
        <v>585</v>
      </c>
      <c r="I104" s="111">
        <f t="shared" si="10"/>
        <v>5850000</v>
      </c>
      <c r="J104" s="115" t="str">
        <f t="shared" si="17"/>
        <v>585万人</v>
      </c>
      <c r="K104" s="113" t="s">
        <v>921</v>
      </c>
      <c r="L104" s="3" t="s">
        <v>339</v>
      </c>
      <c r="M104" s="120">
        <v>4300</v>
      </c>
      <c r="N104" s="17">
        <f t="shared" si="11"/>
        <v>43000000</v>
      </c>
      <c r="O104" s="99" t="str">
        <f t="shared" si="12"/>
        <v>4,300億$</v>
      </c>
      <c r="P104" s="17">
        <f t="shared" si="13"/>
        <v>73504.2735042735</v>
      </c>
      <c r="Q104" s="3">
        <v>9.5</v>
      </c>
      <c r="R104" s="28">
        <f t="shared" si="14"/>
        <v>9500</v>
      </c>
      <c r="S104" s="99" t="str">
        <f t="shared" si="15"/>
        <v>9,500人</v>
      </c>
      <c r="T104" s="4" t="s">
        <v>340</v>
      </c>
      <c r="U104" s="13"/>
    </row>
    <row r="105" spans="1:21" ht="26.25" customHeight="1">
      <c r="A105" s="44" t="s">
        <v>882</v>
      </c>
      <c r="B105" s="2" t="s">
        <v>770</v>
      </c>
      <c r="C105" s="2" t="s">
        <v>57</v>
      </c>
      <c r="D105" s="3" t="s">
        <v>341</v>
      </c>
      <c r="E105" s="6" t="s">
        <v>336</v>
      </c>
      <c r="F105" s="3" t="s">
        <v>342</v>
      </c>
      <c r="G105" s="3" t="s">
        <v>343</v>
      </c>
      <c r="H105" s="100">
        <v>497</v>
      </c>
      <c r="I105" s="111">
        <f t="shared" si="10"/>
        <v>4970000</v>
      </c>
      <c r="J105" s="115" t="str">
        <f t="shared" si="17"/>
        <v>497万人</v>
      </c>
      <c r="K105" s="113" t="s">
        <v>921</v>
      </c>
      <c r="L105" s="3" t="s">
        <v>339</v>
      </c>
      <c r="M105" s="120">
        <v>4010</v>
      </c>
      <c r="N105" s="17">
        <f t="shared" si="11"/>
        <v>40100000</v>
      </c>
      <c r="O105" s="99" t="str">
        <f t="shared" si="12"/>
        <v>4,010億$</v>
      </c>
      <c r="P105" s="17">
        <f t="shared" si="13"/>
        <v>80684.104627766603</v>
      </c>
      <c r="Q105" s="3">
        <v>7.65</v>
      </c>
      <c r="R105" s="28">
        <f t="shared" si="14"/>
        <v>7650</v>
      </c>
      <c r="S105" s="99" t="str">
        <f t="shared" si="15"/>
        <v>7,650人</v>
      </c>
      <c r="T105" s="4" t="s">
        <v>340</v>
      </c>
      <c r="U105" s="13"/>
    </row>
    <row r="106" spans="1:21" ht="26.25" customHeight="1">
      <c r="A106" s="44" t="s">
        <v>883</v>
      </c>
      <c r="B106" s="2" t="s">
        <v>771</v>
      </c>
      <c r="C106" s="2" t="s">
        <v>57</v>
      </c>
      <c r="D106" s="3" t="s">
        <v>344</v>
      </c>
      <c r="E106" s="6" t="s">
        <v>336</v>
      </c>
      <c r="F106" s="17" t="s">
        <v>345</v>
      </c>
      <c r="G106" s="3" t="s">
        <v>346</v>
      </c>
      <c r="H106" s="100">
        <v>545</v>
      </c>
      <c r="I106" s="111">
        <f t="shared" si="10"/>
        <v>5450000</v>
      </c>
      <c r="J106" s="115" t="str">
        <f t="shared" si="17"/>
        <v>545万人</v>
      </c>
      <c r="K106" s="113" t="s">
        <v>921</v>
      </c>
      <c r="L106" s="3" t="s">
        <v>339</v>
      </c>
      <c r="M106" s="120">
        <v>4150</v>
      </c>
      <c r="N106" s="17">
        <f t="shared" si="11"/>
        <v>41500000</v>
      </c>
      <c r="O106" s="99" t="str">
        <f t="shared" si="12"/>
        <v>4,150億$</v>
      </c>
      <c r="P106" s="17">
        <f t="shared" si="13"/>
        <v>76146.788990825691</v>
      </c>
      <c r="Q106" s="3">
        <v>8.4</v>
      </c>
      <c r="R106" s="28">
        <f t="shared" si="14"/>
        <v>8400</v>
      </c>
      <c r="S106" s="99" t="str">
        <f t="shared" si="15"/>
        <v>8,400人</v>
      </c>
      <c r="T106" s="4" t="s">
        <v>340</v>
      </c>
      <c r="U106" s="13"/>
    </row>
    <row r="107" spans="1:21" ht="24" customHeight="1">
      <c r="A107" s="44" t="s">
        <v>884</v>
      </c>
      <c r="B107" s="2" t="s">
        <v>772</v>
      </c>
      <c r="C107" s="2" t="s">
        <v>57</v>
      </c>
      <c r="D107" s="3" t="s">
        <v>459</v>
      </c>
      <c r="E107" s="3" t="s">
        <v>460</v>
      </c>
      <c r="F107" s="3" t="s">
        <v>461</v>
      </c>
      <c r="G107" s="3" t="s">
        <v>462</v>
      </c>
      <c r="H107" s="100">
        <v>665.32</v>
      </c>
      <c r="I107" s="111">
        <f t="shared" si="10"/>
        <v>6653200.0000000009</v>
      </c>
      <c r="J107" s="115" t="str">
        <f t="shared" si="17"/>
        <v>665万3,200人</v>
      </c>
      <c r="K107" s="113" t="s">
        <v>661</v>
      </c>
      <c r="L107" s="3" t="s">
        <v>463</v>
      </c>
      <c r="M107" s="120">
        <v>952.82299999999998</v>
      </c>
      <c r="N107" s="17">
        <f t="shared" si="11"/>
        <v>9528230</v>
      </c>
      <c r="O107" s="99" t="str">
        <f t="shared" si="12"/>
        <v>952億8,230万$</v>
      </c>
      <c r="P107" s="17">
        <f t="shared" si="13"/>
        <v>14321.273973426321</v>
      </c>
      <c r="Q107" s="3">
        <v>7.2060000000000004</v>
      </c>
      <c r="R107" s="28">
        <f t="shared" si="14"/>
        <v>7206</v>
      </c>
      <c r="S107" s="99" t="str">
        <f t="shared" si="15"/>
        <v>7,206人</v>
      </c>
      <c r="T107" s="4" t="s">
        <v>464</v>
      </c>
    </row>
    <row r="108" spans="1:21" ht="23.4" customHeight="1">
      <c r="A108" s="44" t="s">
        <v>885</v>
      </c>
      <c r="B108" s="2" t="s">
        <v>773</v>
      </c>
      <c r="C108" s="2" t="s">
        <v>57</v>
      </c>
      <c r="D108" s="3" t="s">
        <v>465</v>
      </c>
      <c r="E108" s="3" t="s">
        <v>460</v>
      </c>
      <c r="F108" s="3" t="s">
        <v>466</v>
      </c>
      <c r="G108" s="3" t="s">
        <v>462</v>
      </c>
      <c r="H108" s="100">
        <v>372</v>
      </c>
      <c r="I108" s="111">
        <f t="shared" si="10"/>
        <v>3720000</v>
      </c>
      <c r="J108" s="115" t="str">
        <f t="shared" si="17"/>
        <v>372万人</v>
      </c>
      <c r="K108" s="113" t="s">
        <v>662</v>
      </c>
      <c r="L108" s="3" t="s">
        <v>467</v>
      </c>
      <c r="M108" s="120">
        <v>567</v>
      </c>
      <c r="N108" s="17">
        <f t="shared" si="11"/>
        <v>5670000</v>
      </c>
      <c r="O108" s="99" t="str">
        <f t="shared" si="12"/>
        <v>567億$</v>
      </c>
      <c r="P108" s="17">
        <f t="shared" si="13"/>
        <v>15241.935483870968</v>
      </c>
      <c r="Q108" s="3">
        <v>0.38800000000000001</v>
      </c>
      <c r="R108" s="28">
        <f t="shared" si="14"/>
        <v>388</v>
      </c>
      <c r="S108" s="99" t="str">
        <f t="shared" si="15"/>
        <v>388人</v>
      </c>
      <c r="T108" s="4" t="s">
        <v>464</v>
      </c>
    </row>
    <row r="109" spans="1:21" ht="37.200000000000003" customHeight="1">
      <c r="A109" s="44" t="s">
        <v>886</v>
      </c>
      <c r="B109" s="2" t="s">
        <v>774</v>
      </c>
      <c r="C109" s="20" t="s">
        <v>923</v>
      </c>
      <c r="D109" s="3" t="s">
        <v>468</v>
      </c>
      <c r="E109" s="17" t="s">
        <v>460</v>
      </c>
      <c r="F109" s="17" t="s">
        <v>469</v>
      </c>
      <c r="G109" s="3" t="s">
        <v>462</v>
      </c>
      <c r="H109" s="100">
        <v>1874</v>
      </c>
      <c r="I109" s="111">
        <f t="shared" si="10"/>
        <v>18740000</v>
      </c>
      <c r="J109" s="115" t="str">
        <f t="shared" si="17"/>
        <v>1,874万人</v>
      </c>
      <c r="K109" s="113" t="s">
        <v>934</v>
      </c>
      <c r="L109" s="3" t="s">
        <v>470</v>
      </c>
      <c r="M109" s="120">
        <v>1085</v>
      </c>
      <c r="N109" s="17">
        <f t="shared" si="11"/>
        <v>10850000</v>
      </c>
      <c r="O109" s="99" t="str">
        <f t="shared" si="12"/>
        <v>1,085億$</v>
      </c>
      <c r="P109" s="17">
        <f t="shared" si="13"/>
        <v>5789.7545357524014</v>
      </c>
      <c r="Q109" s="3">
        <v>1.135</v>
      </c>
      <c r="R109" s="28">
        <f t="shared" si="14"/>
        <v>1135</v>
      </c>
      <c r="S109" s="99" t="str">
        <f t="shared" si="15"/>
        <v>1,135人</v>
      </c>
      <c r="T109" s="8" t="s">
        <v>471</v>
      </c>
      <c r="U109" s="13"/>
    </row>
    <row r="110" spans="1:21" ht="50.4" customHeight="1">
      <c r="A110" s="44" t="s">
        <v>887</v>
      </c>
      <c r="B110" s="2" t="s">
        <v>775</v>
      </c>
      <c r="C110" s="2" t="s">
        <v>57</v>
      </c>
      <c r="D110" s="3" t="s">
        <v>472</v>
      </c>
      <c r="E110" s="3" t="s">
        <v>460</v>
      </c>
      <c r="F110" s="3" t="s">
        <v>473</v>
      </c>
      <c r="G110" s="3" t="s">
        <v>462</v>
      </c>
      <c r="H110" s="100">
        <v>442</v>
      </c>
      <c r="I110" s="111">
        <f t="shared" si="10"/>
        <v>4420000</v>
      </c>
      <c r="J110" s="115" t="str">
        <f t="shared" si="17"/>
        <v>442万人</v>
      </c>
      <c r="K110" s="113" t="s">
        <v>935</v>
      </c>
      <c r="L110" s="3" t="s">
        <v>474</v>
      </c>
      <c r="M110" s="120">
        <v>837.6</v>
      </c>
      <c r="N110" s="17">
        <f t="shared" si="11"/>
        <v>8376000</v>
      </c>
      <c r="O110" s="99" t="str">
        <f t="shared" si="12"/>
        <v>837億6,000万$</v>
      </c>
      <c r="P110" s="17">
        <f t="shared" si="13"/>
        <v>18950.226244343892</v>
      </c>
      <c r="Q110" s="3">
        <v>9.6630000000000003</v>
      </c>
      <c r="R110" s="28">
        <f t="shared" si="14"/>
        <v>9663</v>
      </c>
      <c r="S110" s="99" t="str">
        <f t="shared" si="15"/>
        <v>9,663人</v>
      </c>
      <c r="T110" s="4" t="s">
        <v>464</v>
      </c>
      <c r="U110" s="13"/>
    </row>
    <row r="111" spans="1:21" ht="12.75" customHeight="1">
      <c r="A111" s="44" t="s">
        <v>888</v>
      </c>
      <c r="B111" s="2" t="s">
        <v>776</v>
      </c>
      <c r="C111" s="2" t="s">
        <v>57</v>
      </c>
      <c r="D111" s="3" t="s">
        <v>475</v>
      </c>
      <c r="E111" s="17" t="s">
        <v>460</v>
      </c>
      <c r="F111" s="3" t="s">
        <v>476</v>
      </c>
      <c r="G111" s="3" t="s">
        <v>462</v>
      </c>
      <c r="H111" s="100">
        <v>693</v>
      </c>
      <c r="I111" s="111">
        <f t="shared" si="10"/>
        <v>6930000</v>
      </c>
      <c r="J111" s="115" t="str">
        <f t="shared" si="17"/>
        <v>693万人</v>
      </c>
      <c r="K111" s="20" t="s">
        <v>663</v>
      </c>
      <c r="L111" s="3" t="s">
        <v>477</v>
      </c>
      <c r="M111" s="120">
        <v>1230</v>
      </c>
      <c r="N111" s="17">
        <f t="shared" si="11"/>
        <v>12300000</v>
      </c>
      <c r="O111" s="99" t="str">
        <f t="shared" si="12"/>
        <v>1,230億$</v>
      </c>
      <c r="P111" s="17">
        <f t="shared" si="13"/>
        <v>17748.917748917749</v>
      </c>
      <c r="Q111" s="3">
        <v>3.0019999999999998</v>
      </c>
      <c r="R111" s="28">
        <f t="shared" si="14"/>
        <v>3002</v>
      </c>
      <c r="S111" s="99" t="str">
        <f t="shared" si="15"/>
        <v>3,002人</v>
      </c>
      <c r="T111" s="4" t="s">
        <v>464</v>
      </c>
      <c r="U111" s="13"/>
    </row>
    <row r="112" spans="1:21" ht="12.75" customHeight="1">
      <c r="A112" s="44" t="s">
        <v>889</v>
      </c>
      <c r="B112" s="2" t="s">
        <v>777</v>
      </c>
      <c r="C112" s="2" t="s">
        <v>57</v>
      </c>
      <c r="D112" s="3" t="s">
        <v>478</v>
      </c>
      <c r="E112" s="3" t="s">
        <v>460</v>
      </c>
      <c r="F112" s="17" t="s">
        <v>479</v>
      </c>
      <c r="G112" s="3" t="s">
        <v>462</v>
      </c>
      <c r="H112" s="100">
        <v>220</v>
      </c>
      <c r="I112" s="111">
        <f t="shared" si="10"/>
        <v>2200000</v>
      </c>
      <c r="J112" s="115" t="str">
        <f t="shared" si="17"/>
        <v>220万人</v>
      </c>
      <c r="K112" s="20" t="s">
        <v>664</v>
      </c>
      <c r="L112" s="3" t="s">
        <v>480</v>
      </c>
      <c r="M112" s="120">
        <v>302.3023</v>
      </c>
      <c r="N112" s="17">
        <f t="shared" si="11"/>
        <v>3023023</v>
      </c>
      <c r="O112" s="99" t="str">
        <f t="shared" si="12"/>
        <v>302億3,023万$</v>
      </c>
      <c r="P112" s="17">
        <f t="shared" si="13"/>
        <v>13741.013636363637</v>
      </c>
      <c r="Q112" s="3">
        <v>21.100999999999999</v>
      </c>
      <c r="R112" s="28">
        <f t="shared" si="14"/>
        <v>21101</v>
      </c>
      <c r="S112" s="99" t="str">
        <f t="shared" si="15"/>
        <v>2万1,101人</v>
      </c>
      <c r="T112" s="4" t="s">
        <v>464</v>
      </c>
      <c r="U112" s="13"/>
    </row>
    <row r="113" spans="1:21" ht="27.6" customHeight="1">
      <c r="A113" s="44" t="s">
        <v>920</v>
      </c>
      <c r="B113" s="2" t="s">
        <v>919</v>
      </c>
      <c r="C113" s="2" t="s">
        <v>57</v>
      </c>
      <c r="D113" s="3" t="s">
        <v>481</v>
      </c>
      <c r="E113" s="3" t="s">
        <v>460</v>
      </c>
      <c r="F113" s="3" t="s">
        <v>482</v>
      </c>
      <c r="G113" s="3" t="s">
        <v>462</v>
      </c>
      <c r="H113" s="100">
        <v>722</v>
      </c>
      <c r="I113" s="111">
        <f t="shared" si="10"/>
        <v>7220000</v>
      </c>
      <c r="J113" s="115" t="str">
        <f t="shared" si="17"/>
        <v>722万人</v>
      </c>
      <c r="K113" s="113" t="s">
        <v>665</v>
      </c>
      <c r="L113" s="3" t="s">
        <v>483</v>
      </c>
      <c r="M113" s="120">
        <v>996</v>
      </c>
      <c r="N113" s="17">
        <f t="shared" si="11"/>
        <v>9960000</v>
      </c>
      <c r="O113" s="99" t="str">
        <f t="shared" si="12"/>
        <v>996億$</v>
      </c>
      <c r="P113" s="17">
        <f t="shared" si="13"/>
        <v>13795.013850415511</v>
      </c>
      <c r="Q113" s="3">
        <v>9.7200000000000006</v>
      </c>
      <c r="R113" s="28">
        <f t="shared" si="14"/>
        <v>9720</v>
      </c>
      <c r="S113" s="99" t="str">
        <f t="shared" si="15"/>
        <v>9,720人</v>
      </c>
      <c r="T113" s="4" t="s">
        <v>484</v>
      </c>
      <c r="U113" s="13"/>
    </row>
    <row r="114" spans="1:21" ht="52.95" customHeight="1">
      <c r="A114" s="44" t="s">
        <v>330</v>
      </c>
      <c r="B114" s="20" t="s">
        <v>778</v>
      </c>
      <c r="C114" s="20" t="s">
        <v>681</v>
      </c>
      <c r="D114" s="3" t="s">
        <v>485</v>
      </c>
      <c r="E114" s="19" t="s">
        <v>603</v>
      </c>
      <c r="F114" s="6" t="s">
        <v>486</v>
      </c>
      <c r="G114" s="6" t="s">
        <v>487</v>
      </c>
      <c r="H114" s="100">
        <v>7777</v>
      </c>
      <c r="I114" s="111">
        <f t="shared" si="10"/>
        <v>77770000</v>
      </c>
      <c r="J114" s="115" t="str">
        <f t="shared" si="17"/>
        <v>7,777万人</v>
      </c>
      <c r="K114" s="113" t="s">
        <v>936</v>
      </c>
      <c r="L114" s="54" t="s">
        <v>602</v>
      </c>
      <c r="M114" s="120">
        <v>77777.777700000006</v>
      </c>
      <c r="N114" s="17">
        <f t="shared" si="11"/>
        <v>777777777.00000012</v>
      </c>
      <c r="O114" s="99" t="str">
        <f t="shared" si="12"/>
        <v>7兆7,777億7,777万$</v>
      </c>
      <c r="P114" s="17">
        <f t="shared" si="13"/>
        <v>100010.00090009002</v>
      </c>
      <c r="Q114" s="3">
        <v>777</v>
      </c>
      <c r="R114" s="28">
        <f t="shared" si="14"/>
        <v>777000</v>
      </c>
      <c r="S114" s="99" t="str">
        <f t="shared" si="15"/>
        <v>77万7,000人</v>
      </c>
      <c r="T114" s="8" t="s">
        <v>488</v>
      </c>
    </row>
    <row r="115" spans="1:21" ht="25.2" customHeight="1">
      <c r="A115" s="44" t="s">
        <v>890</v>
      </c>
      <c r="B115" s="2" t="s">
        <v>779</v>
      </c>
      <c r="C115" s="2" t="s">
        <v>57</v>
      </c>
      <c r="D115" s="3" t="s">
        <v>489</v>
      </c>
      <c r="E115" s="3" t="s">
        <v>460</v>
      </c>
      <c r="F115" s="3" t="s">
        <v>490</v>
      </c>
      <c r="G115" s="3" t="s">
        <v>462</v>
      </c>
      <c r="H115" s="100">
        <v>605</v>
      </c>
      <c r="I115" s="111">
        <f t="shared" si="10"/>
        <v>6050000</v>
      </c>
      <c r="J115" s="115" t="str">
        <f t="shared" si="17"/>
        <v>605万人</v>
      </c>
      <c r="K115" s="113" t="s">
        <v>666</v>
      </c>
      <c r="L115" s="3" t="s">
        <v>491</v>
      </c>
      <c r="M115" s="120">
        <v>1369.3761999999999</v>
      </c>
      <c r="N115" s="17">
        <f t="shared" si="11"/>
        <v>13693762</v>
      </c>
      <c r="O115" s="99" t="str">
        <f t="shared" si="12"/>
        <v>1,369億3,762万$</v>
      </c>
      <c r="P115" s="17">
        <f t="shared" si="13"/>
        <v>22634.317355371899</v>
      </c>
      <c r="Q115" s="3">
        <v>16.209</v>
      </c>
      <c r="R115" s="28">
        <f t="shared" si="14"/>
        <v>16209</v>
      </c>
      <c r="S115" s="99" t="str">
        <f t="shared" si="15"/>
        <v>1万6,209人</v>
      </c>
      <c r="T115" s="4" t="s">
        <v>464</v>
      </c>
    </row>
    <row r="116" spans="1:21" ht="12.75" customHeight="1">
      <c r="A116" s="44" t="s">
        <v>891</v>
      </c>
      <c r="B116" s="2" t="s">
        <v>780</v>
      </c>
      <c r="C116" s="2" t="s">
        <v>57</v>
      </c>
      <c r="D116" s="3" t="s">
        <v>492</v>
      </c>
      <c r="E116" s="3" t="s">
        <v>460</v>
      </c>
      <c r="F116" s="3" t="s">
        <v>493</v>
      </c>
      <c r="G116" s="3" t="s">
        <v>462</v>
      </c>
      <c r="H116" s="100">
        <v>532.73</v>
      </c>
      <c r="I116" s="111">
        <f t="shared" si="10"/>
        <v>5327300</v>
      </c>
      <c r="J116" s="115" t="str">
        <f t="shared" si="17"/>
        <v>532万7,300人</v>
      </c>
      <c r="K116" s="20" t="s">
        <v>667</v>
      </c>
      <c r="L116" s="3" t="s">
        <v>494</v>
      </c>
      <c r="M116" s="120">
        <v>763.5</v>
      </c>
      <c r="N116" s="17">
        <f t="shared" si="11"/>
        <v>7635000</v>
      </c>
      <c r="O116" s="99" t="str">
        <f t="shared" si="12"/>
        <v>763億5,000万$</v>
      </c>
      <c r="P116" s="17">
        <f t="shared" si="13"/>
        <v>14331.837891614889</v>
      </c>
      <c r="Q116" s="3">
        <v>5.0129999999999999</v>
      </c>
      <c r="R116" s="28">
        <f t="shared" si="14"/>
        <v>5013</v>
      </c>
      <c r="S116" s="99" t="str">
        <f t="shared" si="15"/>
        <v>5,013人</v>
      </c>
      <c r="T116" s="4" t="s">
        <v>495</v>
      </c>
    </row>
    <row r="117" spans="1:21" ht="25.2" customHeight="1">
      <c r="A117" s="44" t="s">
        <v>892</v>
      </c>
      <c r="B117" s="2" t="s">
        <v>781</v>
      </c>
      <c r="C117" s="2" t="s">
        <v>57</v>
      </c>
      <c r="D117" s="17" t="s">
        <v>496</v>
      </c>
      <c r="E117" s="17" t="s">
        <v>460</v>
      </c>
      <c r="F117" s="6" t="s">
        <v>497</v>
      </c>
      <c r="G117" s="3" t="s">
        <v>462</v>
      </c>
      <c r="H117" s="100">
        <v>497</v>
      </c>
      <c r="I117" s="111">
        <f t="shared" si="10"/>
        <v>4970000</v>
      </c>
      <c r="J117" s="115" t="str">
        <f t="shared" si="17"/>
        <v>497万人</v>
      </c>
      <c r="K117" s="113" t="s">
        <v>937</v>
      </c>
      <c r="L117" s="3" t="s">
        <v>498</v>
      </c>
      <c r="M117" s="120">
        <v>985.03599999999994</v>
      </c>
      <c r="N117" s="17">
        <f t="shared" si="11"/>
        <v>9850360</v>
      </c>
      <c r="O117" s="99" t="str">
        <f t="shared" si="12"/>
        <v>985億360万$</v>
      </c>
      <c r="P117" s="17">
        <f t="shared" si="13"/>
        <v>19819.637826961771</v>
      </c>
      <c r="Q117" s="3">
        <v>0.83399999999999996</v>
      </c>
      <c r="R117" s="28">
        <f t="shared" si="14"/>
        <v>834</v>
      </c>
      <c r="S117" s="99" t="str">
        <f t="shared" si="15"/>
        <v>834人</v>
      </c>
      <c r="T117" s="4" t="s">
        <v>464</v>
      </c>
    </row>
    <row r="118" spans="1:21" ht="27" customHeight="1">
      <c r="A118" s="44" t="s">
        <v>893</v>
      </c>
      <c r="B118" s="2" t="s">
        <v>782</v>
      </c>
      <c r="C118" s="2" t="s">
        <v>57</v>
      </c>
      <c r="D118" s="3" t="s">
        <v>499</v>
      </c>
      <c r="E118" s="3" t="s">
        <v>460</v>
      </c>
      <c r="F118" s="17" t="s">
        <v>500</v>
      </c>
      <c r="G118" s="3" t="s">
        <v>462</v>
      </c>
      <c r="H118" s="100">
        <v>573.1</v>
      </c>
      <c r="I118" s="111">
        <f t="shared" si="10"/>
        <v>5731000</v>
      </c>
      <c r="J118" s="115" t="str">
        <f t="shared" si="17"/>
        <v>573万1,000人</v>
      </c>
      <c r="K118" s="113" t="s">
        <v>938</v>
      </c>
      <c r="L118" s="3" t="s">
        <v>501</v>
      </c>
      <c r="M118" s="120">
        <v>1037</v>
      </c>
      <c r="N118" s="17">
        <f t="shared" si="11"/>
        <v>10370000</v>
      </c>
      <c r="O118" s="99" t="str">
        <f t="shared" si="12"/>
        <v>1,037億$</v>
      </c>
      <c r="P118" s="17">
        <f t="shared" si="13"/>
        <v>18094.573372884312</v>
      </c>
      <c r="Q118" s="3">
        <v>5.1509999999999998</v>
      </c>
      <c r="R118" s="28">
        <f t="shared" si="14"/>
        <v>5151</v>
      </c>
      <c r="S118" s="99" t="str">
        <f t="shared" si="15"/>
        <v>5,151人</v>
      </c>
      <c r="T118" s="4" t="s">
        <v>464</v>
      </c>
    </row>
    <row r="119" spans="1:21" ht="25.2" customHeight="1">
      <c r="A119" s="44" t="s">
        <v>894</v>
      </c>
      <c r="B119" s="2" t="s">
        <v>783</v>
      </c>
      <c r="C119" s="2" t="s">
        <v>352</v>
      </c>
      <c r="D119" s="3" t="s">
        <v>362</v>
      </c>
      <c r="E119" s="17" t="s">
        <v>330</v>
      </c>
      <c r="F119" s="17" t="s">
        <v>363</v>
      </c>
      <c r="G119" s="17" t="s">
        <v>300</v>
      </c>
      <c r="H119" s="100">
        <v>2231</v>
      </c>
      <c r="I119" s="111">
        <f t="shared" si="10"/>
        <v>22310000</v>
      </c>
      <c r="J119" s="115" t="str">
        <f t="shared" si="17"/>
        <v>2,231万人</v>
      </c>
      <c r="K119" s="112" t="s">
        <v>939</v>
      </c>
      <c r="L119" s="3" t="s">
        <v>364</v>
      </c>
      <c r="M119" s="120">
        <v>10392.700000000001</v>
      </c>
      <c r="N119" s="17">
        <f t="shared" si="11"/>
        <v>103927000</v>
      </c>
      <c r="O119" s="99" t="str">
        <f t="shared" si="12"/>
        <v>1兆392億7,000万$</v>
      </c>
      <c r="P119" s="17">
        <f t="shared" si="13"/>
        <v>46583.146571044374</v>
      </c>
      <c r="Q119" s="3">
        <v>0</v>
      </c>
      <c r="R119" s="28">
        <f t="shared" si="14"/>
        <v>0</v>
      </c>
      <c r="S119" s="99" t="str">
        <f t="shared" ref="S119:S121" si="18">TEXT(LEFT(R119,MAX(0,LEN(R119)-8)),"[&lt;&gt;0]#,##0億;")&amp;TEXT(LEFT(RIGHT(R119,8),MAX(0,LEN(RIGHT(R119,8))-4)),"[&lt;&gt;0]#,##0万;")&amp;TEXT(RIGHT(R119,4),"[&lt;&gt;0]#,##人;0人")</f>
        <v>0人</v>
      </c>
      <c r="T119" s="4" t="s">
        <v>357</v>
      </c>
    </row>
    <row r="120" spans="1:21" ht="24" customHeight="1">
      <c r="A120" s="44" t="s">
        <v>895</v>
      </c>
      <c r="B120" s="20" t="s">
        <v>943</v>
      </c>
      <c r="C120" s="2" t="s">
        <v>352</v>
      </c>
      <c r="D120" s="3" t="s">
        <v>365</v>
      </c>
      <c r="E120" s="3" t="s">
        <v>330</v>
      </c>
      <c r="F120" s="3" t="s">
        <v>366</v>
      </c>
      <c r="G120" s="3" t="s">
        <v>300</v>
      </c>
      <c r="H120" s="100">
        <v>1252</v>
      </c>
      <c r="I120" s="111">
        <f t="shared" si="10"/>
        <v>12520000</v>
      </c>
      <c r="J120" s="115" t="str">
        <f t="shared" si="17"/>
        <v>1,252万人</v>
      </c>
      <c r="K120" s="112" t="s">
        <v>367</v>
      </c>
      <c r="L120" s="3" t="s">
        <v>368</v>
      </c>
      <c r="M120" s="120">
        <v>5368</v>
      </c>
      <c r="N120" s="17">
        <f t="shared" si="11"/>
        <v>53680000</v>
      </c>
      <c r="O120" s="99" t="str">
        <f t="shared" si="12"/>
        <v>5,368億$</v>
      </c>
      <c r="P120" s="17">
        <f t="shared" si="13"/>
        <v>42875.399361022362</v>
      </c>
      <c r="Q120" s="3">
        <v>0</v>
      </c>
      <c r="R120" s="28">
        <f t="shared" si="14"/>
        <v>0</v>
      </c>
      <c r="S120" s="99" t="str">
        <f t="shared" si="18"/>
        <v>0人</v>
      </c>
      <c r="T120" s="23" t="s">
        <v>649</v>
      </c>
    </row>
    <row r="121" spans="1:21" ht="12.75" customHeight="1">
      <c r="A121" s="44" t="s">
        <v>896</v>
      </c>
      <c r="B121" s="2" t="s">
        <v>784</v>
      </c>
      <c r="C121" s="2" t="s">
        <v>352</v>
      </c>
      <c r="D121" s="3" t="s">
        <v>369</v>
      </c>
      <c r="E121" s="3" t="s">
        <v>330</v>
      </c>
      <c r="F121" s="3" t="s">
        <v>370</v>
      </c>
      <c r="G121" s="3" t="s">
        <v>300</v>
      </c>
      <c r="H121" s="100">
        <v>1159</v>
      </c>
      <c r="I121" s="111">
        <f t="shared" si="10"/>
        <v>11590000</v>
      </c>
      <c r="J121" s="115" t="str">
        <f t="shared" si="17"/>
        <v>1,159万人</v>
      </c>
      <c r="K121" s="2" t="s">
        <v>371</v>
      </c>
      <c r="L121" s="3" t="s">
        <v>372</v>
      </c>
      <c r="M121" s="120">
        <v>2609</v>
      </c>
      <c r="N121" s="17">
        <f t="shared" si="11"/>
        <v>26090000</v>
      </c>
      <c r="O121" s="99" t="str">
        <f t="shared" si="12"/>
        <v>2,609億$</v>
      </c>
      <c r="P121" s="17">
        <f t="shared" si="13"/>
        <v>22510.785159620362</v>
      </c>
      <c r="Q121" s="3">
        <v>0</v>
      </c>
      <c r="R121" s="28">
        <f t="shared" si="14"/>
        <v>0</v>
      </c>
      <c r="S121" s="99" t="str">
        <f t="shared" si="18"/>
        <v>0人</v>
      </c>
      <c r="T121" s="4" t="s">
        <v>357</v>
      </c>
      <c r="U121" s="11"/>
    </row>
    <row r="122" spans="1:21" ht="24.75" customHeight="1">
      <c r="A122" s="44" t="s">
        <v>897</v>
      </c>
      <c r="B122" s="2" t="s">
        <v>785</v>
      </c>
      <c r="C122" s="2" t="s">
        <v>45</v>
      </c>
      <c r="D122" s="3" t="s">
        <v>573</v>
      </c>
      <c r="E122" s="19" t="s">
        <v>991</v>
      </c>
      <c r="F122" s="3" t="s">
        <v>574</v>
      </c>
      <c r="G122" s="3" t="s">
        <v>300</v>
      </c>
      <c r="H122" s="100">
        <v>405</v>
      </c>
      <c r="I122" s="111">
        <f t="shared" si="10"/>
        <v>4050000</v>
      </c>
      <c r="J122" s="115" t="str">
        <f t="shared" si="17"/>
        <v>405万人</v>
      </c>
      <c r="K122" s="2" t="s">
        <v>575</v>
      </c>
      <c r="L122" s="3" t="s">
        <v>576</v>
      </c>
      <c r="M122" s="120">
        <v>861</v>
      </c>
      <c r="N122" s="17">
        <f t="shared" si="11"/>
        <v>8610000</v>
      </c>
      <c r="O122" s="99" t="str">
        <f t="shared" si="12"/>
        <v>861億$</v>
      </c>
      <c r="P122" s="17">
        <f t="shared" si="13"/>
        <v>21259.259259259259</v>
      </c>
      <c r="Q122" s="3">
        <v>72</v>
      </c>
      <c r="R122" s="28">
        <f t="shared" si="14"/>
        <v>72000</v>
      </c>
      <c r="S122" s="99" t="str">
        <f t="shared" si="15"/>
        <v>7万2,000人</v>
      </c>
      <c r="T122" s="8" t="s">
        <v>577</v>
      </c>
      <c r="U122" s="13"/>
    </row>
    <row r="123" spans="1:21" ht="12.75" customHeight="1">
      <c r="A123" s="44" t="s">
        <v>898</v>
      </c>
      <c r="B123" s="2" t="s">
        <v>786</v>
      </c>
      <c r="C123" s="2" t="s">
        <v>63</v>
      </c>
      <c r="D123" s="3" t="s">
        <v>593</v>
      </c>
      <c r="E123" s="17" t="s">
        <v>568</v>
      </c>
      <c r="F123" s="3" t="s">
        <v>594</v>
      </c>
      <c r="G123" s="3" t="s">
        <v>570</v>
      </c>
      <c r="H123" s="100">
        <v>1236</v>
      </c>
      <c r="I123" s="111">
        <f t="shared" si="10"/>
        <v>12360000</v>
      </c>
      <c r="J123" s="115" t="str">
        <f t="shared" si="17"/>
        <v>1,236万人</v>
      </c>
      <c r="K123" s="20" t="s">
        <v>668</v>
      </c>
      <c r="L123" s="3" t="s">
        <v>595</v>
      </c>
      <c r="M123" s="120">
        <v>2998</v>
      </c>
      <c r="N123" s="17">
        <f t="shared" si="11"/>
        <v>29980000</v>
      </c>
      <c r="O123" s="99" t="str">
        <f t="shared" si="12"/>
        <v>2,998億$</v>
      </c>
      <c r="P123" s="17">
        <f t="shared" si="13"/>
        <v>24255.663430420711</v>
      </c>
      <c r="Q123" s="3">
        <v>850</v>
      </c>
      <c r="R123" s="28">
        <f t="shared" si="14"/>
        <v>850000</v>
      </c>
      <c r="S123" s="99" t="str">
        <f t="shared" si="15"/>
        <v>85万人</v>
      </c>
      <c r="T123" s="4" t="s">
        <v>596</v>
      </c>
    </row>
    <row r="124" spans="1:21" ht="27" customHeight="1">
      <c r="A124" s="46" t="s">
        <v>899</v>
      </c>
      <c r="B124" s="18" t="s">
        <v>787</v>
      </c>
      <c r="C124" s="18" t="s">
        <v>45</v>
      </c>
      <c r="D124" s="14" t="s">
        <v>567</v>
      </c>
      <c r="E124" s="14" t="s">
        <v>568</v>
      </c>
      <c r="F124" s="14" t="s">
        <v>569</v>
      </c>
      <c r="G124" s="14" t="s">
        <v>570</v>
      </c>
      <c r="H124" s="104">
        <v>3128</v>
      </c>
      <c r="I124" s="111">
        <f t="shared" si="10"/>
        <v>31280000</v>
      </c>
      <c r="J124" s="115" t="str">
        <f t="shared" si="17"/>
        <v>3,128万人</v>
      </c>
      <c r="K124" s="114" t="s">
        <v>669</v>
      </c>
      <c r="L124" s="14" t="s">
        <v>571</v>
      </c>
      <c r="M124" s="121">
        <v>4010.3</v>
      </c>
      <c r="N124" s="17">
        <f t="shared" si="11"/>
        <v>40103000</v>
      </c>
      <c r="O124" s="99" t="str">
        <f t="shared" si="12"/>
        <v>4,010億3,000万$</v>
      </c>
      <c r="P124" s="17">
        <f t="shared" si="13"/>
        <v>12820.652173913042</v>
      </c>
      <c r="Q124" s="14">
        <v>12</v>
      </c>
      <c r="R124" s="28">
        <f t="shared" si="14"/>
        <v>12000</v>
      </c>
      <c r="S124" s="99" t="str">
        <f t="shared" si="15"/>
        <v>1万2,000人</v>
      </c>
      <c r="T124" s="16" t="s">
        <v>572</v>
      </c>
    </row>
    <row r="125" spans="1:21" ht="36.6" customHeight="1">
      <c r="A125" s="44" t="s">
        <v>900</v>
      </c>
      <c r="B125" s="2" t="s">
        <v>788</v>
      </c>
      <c r="C125" s="2" t="s">
        <v>12</v>
      </c>
      <c r="D125" s="17" t="s">
        <v>389</v>
      </c>
      <c r="E125" s="28" t="s">
        <v>230</v>
      </c>
      <c r="F125" s="30" t="s">
        <v>390</v>
      </c>
      <c r="G125" s="2" t="s">
        <v>226</v>
      </c>
      <c r="H125" s="100">
        <v>801</v>
      </c>
      <c r="I125" s="111">
        <f t="shared" si="10"/>
        <v>8010000</v>
      </c>
      <c r="J125" s="115" t="str">
        <f t="shared" si="17"/>
        <v>801万人</v>
      </c>
      <c r="K125" s="112" t="s">
        <v>391</v>
      </c>
      <c r="L125" s="3" t="s">
        <v>392</v>
      </c>
      <c r="M125" s="120">
        <v>568</v>
      </c>
      <c r="N125" s="17">
        <f t="shared" si="11"/>
        <v>5680000</v>
      </c>
      <c r="O125" s="99" t="str">
        <f t="shared" si="12"/>
        <v>568億$</v>
      </c>
      <c r="P125" s="17">
        <f t="shared" si="13"/>
        <v>7091.1360799001241</v>
      </c>
      <c r="Q125" s="17">
        <v>10.25</v>
      </c>
      <c r="R125" s="28">
        <f t="shared" si="14"/>
        <v>10250</v>
      </c>
      <c r="S125" s="99" t="str">
        <f t="shared" si="15"/>
        <v>1万250人</v>
      </c>
      <c r="T125" s="4" t="s">
        <v>393</v>
      </c>
      <c r="U125" s="13"/>
    </row>
    <row r="126" spans="1:21" ht="25.95" customHeight="1">
      <c r="A126" s="51" t="s">
        <v>901</v>
      </c>
      <c r="B126" s="2" t="s">
        <v>789</v>
      </c>
      <c r="C126" s="2" t="s">
        <v>12</v>
      </c>
      <c r="D126" s="3" t="s">
        <v>394</v>
      </c>
      <c r="E126" s="17" t="s">
        <v>230</v>
      </c>
      <c r="F126" s="29" t="s">
        <v>395</v>
      </c>
      <c r="G126" s="3" t="s">
        <v>226</v>
      </c>
      <c r="H126" s="100">
        <v>753</v>
      </c>
      <c r="I126" s="111">
        <f t="shared" si="10"/>
        <v>7530000</v>
      </c>
      <c r="J126" s="115" t="str">
        <f t="shared" si="17"/>
        <v>753万人</v>
      </c>
      <c r="K126" s="112" t="s">
        <v>396</v>
      </c>
      <c r="L126" s="3" t="s">
        <v>397</v>
      </c>
      <c r="M126" s="120">
        <v>613.24760000000003</v>
      </c>
      <c r="N126" s="17">
        <f t="shared" si="11"/>
        <v>6132476</v>
      </c>
      <c r="O126" s="99" t="str">
        <f t="shared" si="12"/>
        <v>613億2,476万$</v>
      </c>
      <c r="P126" s="17">
        <f t="shared" si="13"/>
        <v>8144.0584329349276</v>
      </c>
      <c r="Q126" s="3">
        <v>15.553000000000001</v>
      </c>
      <c r="R126" s="28">
        <f t="shared" si="14"/>
        <v>15553</v>
      </c>
      <c r="S126" s="99" t="str">
        <f t="shared" si="15"/>
        <v>1万5,553人</v>
      </c>
      <c r="T126" s="4" t="s">
        <v>393</v>
      </c>
    </row>
    <row r="127" spans="1:21" ht="37.950000000000003" customHeight="1">
      <c r="A127" s="44" t="s">
        <v>902</v>
      </c>
      <c r="B127" s="2" t="s">
        <v>790</v>
      </c>
      <c r="C127" s="2" t="s">
        <v>12</v>
      </c>
      <c r="D127" s="3" t="s">
        <v>398</v>
      </c>
      <c r="E127" s="17" t="s">
        <v>230</v>
      </c>
      <c r="F127" s="3" t="s">
        <v>399</v>
      </c>
      <c r="G127" s="3" t="s">
        <v>226</v>
      </c>
      <c r="H127" s="100">
        <v>2239</v>
      </c>
      <c r="I127" s="111">
        <f t="shared" si="10"/>
        <v>22390000</v>
      </c>
      <c r="J127" s="115" t="str">
        <f t="shared" si="17"/>
        <v>2,239万人</v>
      </c>
      <c r="K127" s="112" t="s">
        <v>400</v>
      </c>
      <c r="L127" s="3" t="s">
        <v>401</v>
      </c>
      <c r="M127" s="120">
        <v>1001.1001</v>
      </c>
      <c r="N127" s="17">
        <f t="shared" si="11"/>
        <v>10011001</v>
      </c>
      <c r="O127" s="99" t="str">
        <f t="shared" si="12"/>
        <v>1,001億1,001万$</v>
      </c>
      <c r="P127" s="17">
        <f t="shared" si="13"/>
        <v>4471.192943278249</v>
      </c>
      <c r="Q127" s="3">
        <v>49.095999999999997</v>
      </c>
      <c r="R127" s="28">
        <f t="shared" si="14"/>
        <v>49096</v>
      </c>
      <c r="S127" s="99" t="str">
        <f t="shared" si="15"/>
        <v>4万9,096人</v>
      </c>
      <c r="T127" s="8" t="s">
        <v>402</v>
      </c>
    </row>
    <row r="128" spans="1:21" ht="24.75" customHeight="1">
      <c r="A128" s="44" t="s">
        <v>903</v>
      </c>
      <c r="B128" s="20" t="s">
        <v>791</v>
      </c>
      <c r="C128" s="20" t="s">
        <v>686</v>
      </c>
      <c r="D128" s="3" t="s">
        <v>502</v>
      </c>
      <c r="E128" s="6" t="s">
        <v>503</v>
      </c>
      <c r="F128" s="3" t="s">
        <v>504</v>
      </c>
      <c r="G128" s="3" t="s">
        <v>300</v>
      </c>
      <c r="H128" s="100">
        <v>116500</v>
      </c>
      <c r="I128" s="111">
        <f t="shared" si="10"/>
        <v>1165000000</v>
      </c>
      <c r="J128" s="115" t="str">
        <f t="shared" si="17"/>
        <v>11億6,500万人</v>
      </c>
      <c r="K128" s="112" t="s">
        <v>940</v>
      </c>
      <c r="L128" s="3" t="s">
        <v>505</v>
      </c>
      <c r="M128" s="120">
        <v>113700</v>
      </c>
      <c r="N128" s="17">
        <f t="shared" si="11"/>
        <v>1137000000</v>
      </c>
      <c r="O128" s="99" t="str">
        <f t="shared" si="12"/>
        <v>11兆3,700億$</v>
      </c>
      <c r="P128" s="17">
        <f t="shared" si="13"/>
        <v>9759.6566523605161</v>
      </c>
      <c r="Q128" s="3">
        <v>1320</v>
      </c>
      <c r="R128" s="28">
        <f t="shared" si="14"/>
        <v>1320000</v>
      </c>
      <c r="S128" s="99" t="str">
        <f t="shared" si="15"/>
        <v>132万人</v>
      </c>
      <c r="T128" s="8" t="s">
        <v>506</v>
      </c>
    </row>
    <row r="129" spans="1:21" ht="12.75" customHeight="1">
      <c r="A129" s="44" t="s">
        <v>904</v>
      </c>
      <c r="B129" s="2" t="s">
        <v>792</v>
      </c>
      <c r="C129" s="2" t="s">
        <v>45</v>
      </c>
      <c r="D129" s="3" t="s">
        <v>588</v>
      </c>
      <c r="E129" s="3" t="s">
        <v>330</v>
      </c>
      <c r="F129" s="3" t="s">
        <v>589</v>
      </c>
      <c r="G129" s="6" t="s">
        <v>590</v>
      </c>
      <c r="H129" s="100">
        <v>500</v>
      </c>
      <c r="I129" s="111">
        <f t="shared" si="10"/>
        <v>5000000</v>
      </c>
      <c r="J129" s="115" t="str">
        <f t="shared" si="17"/>
        <v>500万人</v>
      </c>
      <c r="K129" s="2" t="s">
        <v>591</v>
      </c>
      <c r="L129" s="3" t="s">
        <v>592</v>
      </c>
      <c r="M129" s="122">
        <f>(343+1832)/2</f>
        <v>1087.5</v>
      </c>
      <c r="N129" s="17">
        <f t="shared" si="11"/>
        <v>10875000</v>
      </c>
      <c r="O129" s="99" t="str">
        <f t="shared" si="12"/>
        <v>1,087億5,000万$</v>
      </c>
      <c r="P129" s="17">
        <f t="shared" si="13"/>
        <v>21750</v>
      </c>
      <c r="Q129" s="3">
        <v>0</v>
      </c>
      <c r="R129" s="28">
        <f t="shared" si="14"/>
        <v>0</v>
      </c>
      <c r="S129" s="99" t="str">
        <f t="shared" ref="S129:S130" si="19">TEXT(LEFT(R129,MAX(0,LEN(R129)-8)),"[&lt;&gt;0]#,##0億;")&amp;TEXT(LEFT(RIGHT(R129,8),MAX(0,LEN(RIGHT(R129,8))-4)),"[&lt;&gt;0]#,##0万;")&amp;TEXT(RIGHT(R129,4),"[&lt;&gt;0]#,##人;0人")</f>
        <v>0人</v>
      </c>
      <c r="T129" s="4" t="s">
        <v>572</v>
      </c>
    </row>
    <row r="130" spans="1:21" ht="21.75" customHeight="1">
      <c r="A130" s="44" t="s">
        <v>905</v>
      </c>
      <c r="B130" s="2" t="s">
        <v>793</v>
      </c>
      <c r="C130" s="2" t="s">
        <v>36</v>
      </c>
      <c r="D130" s="3" t="s">
        <v>562</v>
      </c>
      <c r="E130" s="3" t="s">
        <v>563</v>
      </c>
      <c r="F130" s="22" t="s" ph="1">
        <v>992</v>
      </c>
      <c r="G130" s="3" t="s">
        <v>564</v>
      </c>
      <c r="H130" s="100">
        <v>5233</v>
      </c>
      <c r="I130" s="111">
        <f t="shared" si="10"/>
        <v>52330000</v>
      </c>
      <c r="J130" s="115" t="str">
        <f t="shared" ref="J130:J146" si="20">TEXT(LEFT(I130,MAX(0,LEN(I130)-8)),"[&lt;&gt;0]#,##0億;")&amp;TEXT(LEFT(RIGHT(I130,8),MAX(0,LEN(RIGHT(I130,8))-4)),"[&lt;&gt;0]#,##0万;")&amp;TEXT(RIGHT(I130,4),"[&lt;&gt;0]#,##0人;人")</f>
        <v>5,233万人</v>
      </c>
      <c r="K130" s="2" t="s">
        <v>530</v>
      </c>
      <c r="L130" s="3" t="s">
        <v>565</v>
      </c>
      <c r="M130" s="120">
        <v>7209</v>
      </c>
      <c r="N130" s="17">
        <f t="shared" si="11"/>
        <v>72090000</v>
      </c>
      <c r="O130" s="99" t="str">
        <f t="shared" si="12"/>
        <v>7,209億$</v>
      </c>
      <c r="P130" s="17">
        <f t="shared" si="13"/>
        <v>13776.036690235047</v>
      </c>
      <c r="Q130" s="3">
        <v>0</v>
      </c>
      <c r="R130" s="28">
        <f t="shared" si="14"/>
        <v>0</v>
      </c>
      <c r="S130" s="99" t="str">
        <f t="shared" si="19"/>
        <v>0人</v>
      </c>
      <c r="T130" s="4" t="s">
        <v>566</v>
      </c>
    </row>
    <row r="131" spans="1:21" ht="12.75" customHeight="1">
      <c r="A131" s="44" t="s">
        <v>906</v>
      </c>
      <c r="B131" s="2" t="s">
        <v>795</v>
      </c>
      <c r="C131" s="2" t="s">
        <v>57</v>
      </c>
      <c r="D131" s="3" t="s">
        <v>507</v>
      </c>
      <c r="E131" s="3" t="s">
        <v>47</v>
      </c>
      <c r="F131" s="3" t="s">
        <v>508</v>
      </c>
      <c r="G131" s="3" t="s">
        <v>509</v>
      </c>
      <c r="H131" s="100">
        <v>861</v>
      </c>
      <c r="I131" s="111">
        <f t="shared" ref="I131:I146" si="21">H131*10000</f>
        <v>8610000</v>
      </c>
      <c r="J131" s="115" t="str">
        <f t="shared" si="20"/>
        <v>861万人</v>
      </c>
      <c r="K131" s="113" t="s">
        <v>604</v>
      </c>
      <c r="L131" s="3" t="s">
        <v>510</v>
      </c>
      <c r="M131" s="120">
        <v>2430</v>
      </c>
      <c r="N131" s="17">
        <f t="shared" ref="N131:N146" si="22">M131*10000</f>
        <v>24300000</v>
      </c>
      <c r="O131" s="99" t="str">
        <f t="shared" ref="O131:O146" si="23">TEXT(LEFT(N131,MAX(0,LEN(N131)-8)),"[&lt;&gt;0]#,##0兆;")&amp;TEXT(LEFT(RIGHT(N131,8),MAX(0,LEN(RIGHT(N131,8))-4)),"[&lt;&gt;0]#,##0億;")&amp;TEXT(RIGHT(N131,4),"[&lt;&gt;0]#,##0万$;$")</f>
        <v>2,430億$</v>
      </c>
      <c r="P131" s="17">
        <f t="shared" ref="P131:P146" si="24">M131/H131*10000</f>
        <v>28222.996515679442</v>
      </c>
      <c r="Q131" s="3">
        <v>70</v>
      </c>
      <c r="R131" s="28">
        <f t="shared" ref="R131:R146" si="25">Q131*1000</f>
        <v>70000</v>
      </c>
      <c r="S131" s="99" t="str">
        <f t="shared" ref="S131:S146" si="26">TEXT(LEFT(R131,MAX(0,LEN(R131)-8)),"[&lt;&gt;0]#,##0億;")&amp;TEXT(LEFT(RIGHT(R131,8),MAX(0,LEN(RIGHT(R131,8))-4)),"[&lt;&gt;0]#,##0万;")&amp;TEXT(RIGHT(R131,4),"[&lt;&gt;0]#,##0人;人")</f>
        <v>7万人</v>
      </c>
      <c r="T131" s="8" t="s">
        <v>511</v>
      </c>
    </row>
    <row r="132" spans="1:21" ht="39.6" customHeight="1">
      <c r="A132" s="44" t="s">
        <v>907</v>
      </c>
      <c r="B132" s="2" t="s">
        <v>794</v>
      </c>
      <c r="C132" s="2" t="s">
        <v>57</v>
      </c>
      <c r="D132" s="17" t="s">
        <v>512</v>
      </c>
      <c r="E132" s="3" t="s">
        <v>47</v>
      </c>
      <c r="F132" s="3" t="s">
        <v>513</v>
      </c>
      <c r="G132" s="3" t="s">
        <v>509</v>
      </c>
      <c r="H132" s="100">
        <v>764</v>
      </c>
      <c r="I132" s="111">
        <f t="shared" si="21"/>
        <v>7640000</v>
      </c>
      <c r="J132" s="115" t="str">
        <f t="shared" si="20"/>
        <v>764万人</v>
      </c>
      <c r="K132" s="112" t="s">
        <v>514</v>
      </c>
      <c r="L132" s="3" t="s">
        <v>515</v>
      </c>
      <c r="M132" s="120">
        <v>1941</v>
      </c>
      <c r="N132" s="17">
        <f t="shared" si="22"/>
        <v>19410000</v>
      </c>
      <c r="O132" s="99" t="str">
        <f t="shared" si="23"/>
        <v>1,941億$</v>
      </c>
      <c r="P132" s="17">
        <f t="shared" si="24"/>
        <v>25405.759162303664</v>
      </c>
      <c r="Q132" s="3">
        <v>59</v>
      </c>
      <c r="R132" s="28">
        <f t="shared" si="25"/>
        <v>59000</v>
      </c>
      <c r="S132" s="99" t="str">
        <f t="shared" si="26"/>
        <v>5万9,000人</v>
      </c>
      <c r="T132" s="8" t="s">
        <v>511</v>
      </c>
    </row>
    <row r="133" spans="1:21" ht="25.65" customHeight="1">
      <c r="A133" s="44" t="s">
        <v>908</v>
      </c>
      <c r="B133" s="2" t="s">
        <v>796</v>
      </c>
      <c r="C133" s="18" t="s">
        <v>57</v>
      </c>
      <c r="D133" s="3" t="s">
        <v>516</v>
      </c>
      <c r="E133" s="17" t="s">
        <v>47</v>
      </c>
      <c r="F133" s="3" t="s">
        <v>517</v>
      </c>
      <c r="G133" s="17" t="s">
        <v>509</v>
      </c>
      <c r="H133" s="100">
        <v>779</v>
      </c>
      <c r="I133" s="111">
        <f t="shared" si="21"/>
        <v>7790000</v>
      </c>
      <c r="J133" s="115" t="str">
        <f t="shared" si="20"/>
        <v>779万人</v>
      </c>
      <c r="K133" s="112" t="s">
        <v>518</v>
      </c>
      <c r="L133" s="3" t="s">
        <v>519</v>
      </c>
      <c r="M133" s="120">
        <v>1986</v>
      </c>
      <c r="N133" s="17">
        <f t="shared" si="22"/>
        <v>19860000</v>
      </c>
      <c r="O133" s="99" t="str">
        <f t="shared" si="23"/>
        <v>1,986億$</v>
      </c>
      <c r="P133" s="17">
        <f t="shared" si="24"/>
        <v>25494.223363286266</v>
      </c>
      <c r="Q133" s="3">
        <v>62</v>
      </c>
      <c r="R133" s="28">
        <f t="shared" si="25"/>
        <v>62000</v>
      </c>
      <c r="S133" s="99" t="str">
        <f t="shared" si="26"/>
        <v>6万2,000人</v>
      </c>
      <c r="T133" s="8" t="s">
        <v>511</v>
      </c>
    </row>
    <row r="134" spans="1:21" ht="25.65" customHeight="1">
      <c r="A134" s="44" t="s">
        <v>909</v>
      </c>
      <c r="B134" s="36" t="s">
        <v>797</v>
      </c>
      <c r="C134" s="52" t="s">
        <v>57</v>
      </c>
      <c r="D134" s="36" t="s">
        <v>520</v>
      </c>
      <c r="E134" s="3" t="s">
        <v>47</v>
      </c>
      <c r="F134" s="3" t="s">
        <v>521</v>
      </c>
      <c r="G134" s="3" t="s">
        <v>509</v>
      </c>
      <c r="H134" s="100">
        <v>673</v>
      </c>
      <c r="I134" s="111">
        <f t="shared" si="21"/>
        <v>6730000</v>
      </c>
      <c r="J134" s="115" t="str">
        <f t="shared" si="20"/>
        <v>673万人</v>
      </c>
      <c r="K134" s="112" t="s">
        <v>518</v>
      </c>
      <c r="L134" s="3" t="s">
        <v>522</v>
      </c>
      <c r="M134" s="120">
        <v>1632</v>
      </c>
      <c r="N134" s="17">
        <f t="shared" si="22"/>
        <v>16320000</v>
      </c>
      <c r="O134" s="99" t="str">
        <f t="shared" si="23"/>
        <v>1,632億$</v>
      </c>
      <c r="P134" s="17">
        <f t="shared" si="24"/>
        <v>24249.628528974739</v>
      </c>
      <c r="Q134" s="3">
        <v>42</v>
      </c>
      <c r="R134" s="28">
        <f t="shared" si="25"/>
        <v>42000</v>
      </c>
      <c r="S134" s="99" t="str">
        <f t="shared" si="26"/>
        <v>4万2,000人</v>
      </c>
      <c r="T134" s="8" t="s">
        <v>511</v>
      </c>
    </row>
    <row r="135" spans="1:21" ht="25.65" customHeight="1">
      <c r="A135" s="44" t="s">
        <v>910</v>
      </c>
      <c r="B135" s="2" t="s">
        <v>798</v>
      </c>
      <c r="C135" s="48" t="s">
        <v>57</v>
      </c>
      <c r="D135" s="3" t="s">
        <v>523</v>
      </c>
      <c r="E135" s="3" t="s">
        <v>47</v>
      </c>
      <c r="F135" s="3" t="s">
        <v>524</v>
      </c>
      <c r="G135" s="3" t="s">
        <v>509</v>
      </c>
      <c r="H135" s="100">
        <v>694</v>
      </c>
      <c r="I135" s="111">
        <f t="shared" si="21"/>
        <v>6940000</v>
      </c>
      <c r="J135" s="115" t="str">
        <f t="shared" si="20"/>
        <v>694万人</v>
      </c>
      <c r="K135" s="112" t="s">
        <v>518</v>
      </c>
      <c r="L135" s="3" t="s">
        <v>525</v>
      </c>
      <c r="M135" s="120">
        <v>1683.0383999999999</v>
      </c>
      <c r="N135" s="17">
        <f t="shared" si="22"/>
        <v>16830384</v>
      </c>
      <c r="O135" s="99" t="str">
        <f t="shared" si="23"/>
        <v>1,683億384万$</v>
      </c>
      <c r="P135" s="17">
        <f t="shared" si="24"/>
        <v>24251.273775216137</v>
      </c>
      <c r="Q135" s="3">
        <v>47.32</v>
      </c>
      <c r="R135" s="28">
        <f t="shared" si="25"/>
        <v>47320</v>
      </c>
      <c r="S135" s="99" t="str">
        <f t="shared" si="26"/>
        <v>4万7,320人</v>
      </c>
      <c r="T135" s="8" t="s">
        <v>511</v>
      </c>
    </row>
    <row r="136" spans="1:21" ht="12.75" customHeight="1">
      <c r="A136" s="44" t="s">
        <v>911</v>
      </c>
      <c r="B136" s="2" t="s">
        <v>799</v>
      </c>
      <c r="C136" s="2" t="s">
        <v>45</v>
      </c>
      <c r="D136" s="3" t="s">
        <v>550</v>
      </c>
      <c r="E136" s="3" t="s">
        <v>230</v>
      </c>
      <c r="F136" s="3" t="s">
        <v>551</v>
      </c>
      <c r="G136" s="17" t="s">
        <v>552</v>
      </c>
      <c r="H136" s="100">
        <v>1326</v>
      </c>
      <c r="I136" s="111">
        <f t="shared" si="21"/>
        <v>13260000</v>
      </c>
      <c r="J136" s="115" t="str">
        <f t="shared" si="20"/>
        <v>1,326万人</v>
      </c>
      <c r="K136" s="2" t="s">
        <v>530</v>
      </c>
      <c r="L136" s="3" t="s">
        <v>553</v>
      </c>
      <c r="M136" s="120">
        <v>1888</v>
      </c>
      <c r="N136" s="17">
        <f t="shared" si="22"/>
        <v>18880000</v>
      </c>
      <c r="O136" s="99" t="str">
        <f t="shared" si="23"/>
        <v>1,888億$</v>
      </c>
      <c r="P136" s="17">
        <f t="shared" si="24"/>
        <v>14238.310708898945</v>
      </c>
      <c r="Q136" s="3">
        <v>38.799999999999997</v>
      </c>
      <c r="R136" s="28">
        <f t="shared" si="25"/>
        <v>38800</v>
      </c>
      <c r="S136" s="99" t="str">
        <f t="shared" si="26"/>
        <v>3万8,800人</v>
      </c>
      <c r="T136" s="4" t="s">
        <v>554</v>
      </c>
    </row>
    <row r="137" spans="1:21" ht="12.75" customHeight="1">
      <c r="A137" s="44" t="s">
        <v>912</v>
      </c>
      <c r="B137" s="2" t="s">
        <v>801</v>
      </c>
      <c r="C137" s="2" t="s">
        <v>45</v>
      </c>
      <c r="D137" s="3" t="s">
        <v>555</v>
      </c>
      <c r="E137" s="3" t="s">
        <v>230</v>
      </c>
      <c r="F137" s="3" t="s">
        <v>556</v>
      </c>
      <c r="G137" s="3" t="s">
        <v>552</v>
      </c>
      <c r="H137" s="100">
        <v>1208</v>
      </c>
      <c r="I137" s="111">
        <f t="shared" si="21"/>
        <v>12080000</v>
      </c>
      <c r="J137" s="115" t="str">
        <f t="shared" si="20"/>
        <v>1,208万人</v>
      </c>
      <c r="K137" s="2" t="s">
        <v>530</v>
      </c>
      <c r="L137" s="3" t="s">
        <v>557</v>
      </c>
      <c r="M137" s="120">
        <v>1729</v>
      </c>
      <c r="N137" s="17">
        <f t="shared" si="22"/>
        <v>17290000</v>
      </c>
      <c r="O137" s="99" t="str">
        <f t="shared" si="23"/>
        <v>1,729億$</v>
      </c>
      <c r="P137" s="17">
        <f t="shared" si="24"/>
        <v>14312.913907284768</v>
      </c>
      <c r="Q137" s="3">
        <v>26.3</v>
      </c>
      <c r="R137" s="28">
        <f t="shared" si="25"/>
        <v>26300</v>
      </c>
      <c r="S137" s="99" t="str">
        <f t="shared" si="26"/>
        <v>2万6,300人</v>
      </c>
      <c r="T137" s="4" t="s">
        <v>554</v>
      </c>
    </row>
    <row r="138" spans="1:21" ht="12.75" customHeight="1">
      <c r="A138" s="44" t="s">
        <v>913</v>
      </c>
      <c r="B138" s="2" t="s">
        <v>800</v>
      </c>
      <c r="C138" s="2" t="s">
        <v>45</v>
      </c>
      <c r="D138" s="3" t="s">
        <v>558</v>
      </c>
      <c r="E138" s="3" t="s">
        <v>230</v>
      </c>
      <c r="F138" s="3" t="s">
        <v>559</v>
      </c>
      <c r="G138" s="3" t="s">
        <v>552</v>
      </c>
      <c r="H138" s="100">
        <v>1273</v>
      </c>
      <c r="I138" s="111">
        <f t="shared" si="21"/>
        <v>12730000</v>
      </c>
      <c r="J138" s="115" t="str">
        <f t="shared" si="20"/>
        <v>1,273万人</v>
      </c>
      <c r="K138" s="2" t="s">
        <v>530</v>
      </c>
      <c r="L138" s="3" t="s">
        <v>560</v>
      </c>
      <c r="M138" s="120">
        <v>1876</v>
      </c>
      <c r="N138" s="17">
        <f t="shared" si="22"/>
        <v>18760000</v>
      </c>
      <c r="O138" s="99" t="str">
        <f t="shared" si="23"/>
        <v>1,876億$</v>
      </c>
      <c r="P138" s="17">
        <f t="shared" si="24"/>
        <v>14736.842105263157</v>
      </c>
      <c r="Q138" s="3">
        <v>33</v>
      </c>
      <c r="R138" s="28">
        <f t="shared" si="25"/>
        <v>33000</v>
      </c>
      <c r="S138" s="99" t="str">
        <f t="shared" si="26"/>
        <v>3万3,000人</v>
      </c>
      <c r="T138" s="4" t="s">
        <v>554</v>
      </c>
    </row>
    <row r="139" spans="1:21" ht="12.75" customHeight="1">
      <c r="A139" s="44" t="s">
        <v>914</v>
      </c>
      <c r="B139" s="20" t="s">
        <v>802</v>
      </c>
      <c r="C139" s="20" t="s">
        <v>682</v>
      </c>
      <c r="D139" s="3" t="s">
        <v>543</v>
      </c>
      <c r="E139" s="3" t="s">
        <v>544</v>
      </c>
      <c r="F139" s="3" t="s">
        <v>545</v>
      </c>
      <c r="G139" s="3" t="s">
        <v>546</v>
      </c>
      <c r="H139" s="100">
        <v>1502</v>
      </c>
      <c r="I139" s="111">
        <f t="shared" si="21"/>
        <v>15020000</v>
      </c>
      <c r="J139" s="115" t="str">
        <f t="shared" si="20"/>
        <v>1,502万人</v>
      </c>
      <c r="K139" s="2" t="s">
        <v>547</v>
      </c>
      <c r="L139" s="3" t="s">
        <v>548</v>
      </c>
      <c r="M139" s="120">
        <v>1823.15</v>
      </c>
      <c r="N139" s="17">
        <f t="shared" si="22"/>
        <v>18231500</v>
      </c>
      <c r="O139" s="99" t="str">
        <f t="shared" si="23"/>
        <v>1,823億1,500万$</v>
      </c>
      <c r="P139" s="17">
        <f t="shared" si="24"/>
        <v>12138.14913448735</v>
      </c>
      <c r="Q139" s="3">
        <v>80</v>
      </c>
      <c r="R139" s="28">
        <f t="shared" si="25"/>
        <v>80000</v>
      </c>
      <c r="S139" s="99" t="str">
        <f t="shared" si="26"/>
        <v>8万人</v>
      </c>
      <c r="T139" s="4" t="s">
        <v>549</v>
      </c>
    </row>
    <row r="140" spans="1:21" ht="12.75" customHeight="1">
      <c r="A140" s="44" t="s">
        <v>915</v>
      </c>
      <c r="B140" s="20" t="s">
        <v>803</v>
      </c>
      <c r="C140" s="20" t="s">
        <v>683</v>
      </c>
      <c r="D140" s="3" t="s">
        <v>533</v>
      </c>
      <c r="E140" s="3" t="s">
        <v>534</v>
      </c>
      <c r="F140" s="3" t="s">
        <v>535</v>
      </c>
      <c r="G140" s="3" t="s">
        <v>529</v>
      </c>
      <c r="H140" s="100">
        <v>2104</v>
      </c>
      <c r="I140" s="111">
        <f t="shared" si="21"/>
        <v>21040000</v>
      </c>
      <c r="J140" s="115" t="str">
        <f t="shared" si="20"/>
        <v>2,104万人</v>
      </c>
      <c r="K140" s="2" t="s">
        <v>530</v>
      </c>
      <c r="L140" s="3" t="s">
        <v>536</v>
      </c>
      <c r="M140" s="120">
        <v>3006</v>
      </c>
      <c r="N140" s="17">
        <f t="shared" si="22"/>
        <v>30060000</v>
      </c>
      <c r="O140" s="99" t="str">
        <f t="shared" si="23"/>
        <v>3,006億$</v>
      </c>
      <c r="P140" s="17">
        <f t="shared" si="24"/>
        <v>14287.072243346009</v>
      </c>
      <c r="Q140" s="3">
        <v>9.8019999999999996</v>
      </c>
      <c r="R140" s="28">
        <f t="shared" si="25"/>
        <v>9802</v>
      </c>
      <c r="S140" s="99" t="str">
        <f t="shared" si="26"/>
        <v>9,802人</v>
      </c>
      <c r="T140" s="4" t="s">
        <v>532</v>
      </c>
    </row>
    <row r="141" spans="1:21" ht="12.75" customHeight="1">
      <c r="A141" s="44" t="s">
        <v>917</v>
      </c>
      <c r="B141" s="2" t="s">
        <v>806</v>
      </c>
      <c r="C141" s="2" t="s">
        <v>12</v>
      </c>
      <c r="D141" s="3" t="s">
        <v>526</v>
      </c>
      <c r="E141" s="3" t="s">
        <v>527</v>
      </c>
      <c r="F141" s="3" t="s">
        <v>528</v>
      </c>
      <c r="G141" s="3" t="s">
        <v>529</v>
      </c>
      <c r="H141" s="100">
        <v>2642</v>
      </c>
      <c r="I141" s="111">
        <f t="shared" si="21"/>
        <v>26420000</v>
      </c>
      <c r="J141" s="115" t="str">
        <f t="shared" si="20"/>
        <v>2,642万人</v>
      </c>
      <c r="K141" s="2" t="s">
        <v>530</v>
      </c>
      <c r="L141" s="3" t="s">
        <v>531</v>
      </c>
      <c r="M141" s="120">
        <v>3324</v>
      </c>
      <c r="N141" s="17">
        <f t="shared" si="22"/>
        <v>33240000</v>
      </c>
      <c r="O141" s="99" t="str">
        <f t="shared" si="23"/>
        <v>3,324億$</v>
      </c>
      <c r="P141" s="17">
        <f t="shared" si="24"/>
        <v>12581.377744133233</v>
      </c>
      <c r="Q141" s="3">
        <v>9.5</v>
      </c>
      <c r="R141" s="28">
        <f t="shared" si="25"/>
        <v>9500</v>
      </c>
      <c r="S141" s="99" t="str">
        <f t="shared" si="26"/>
        <v>9,500人</v>
      </c>
      <c r="T141" s="4" t="s">
        <v>532</v>
      </c>
      <c r="U141" s="11"/>
    </row>
    <row r="142" spans="1:21" ht="12.75" customHeight="1">
      <c r="A142" s="44" t="s">
        <v>916</v>
      </c>
      <c r="B142" s="20" t="s">
        <v>804</v>
      </c>
      <c r="C142" s="20" t="s">
        <v>684</v>
      </c>
      <c r="D142" s="17" t="s">
        <v>561</v>
      </c>
      <c r="E142" s="17" t="s">
        <v>534</v>
      </c>
      <c r="F142" s="17" t="s">
        <v>166</v>
      </c>
      <c r="G142" s="17" t="s">
        <v>529</v>
      </c>
      <c r="H142" s="100">
        <v>1100</v>
      </c>
      <c r="I142" s="111">
        <f t="shared" si="21"/>
        <v>11000000</v>
      </c>
      <c r="J142" s="115" t="str">
        <f t="shared" si="20"/>
        <v>1,100万人</v>
      </c>
      <c r="K142" s="2" t="s">
        <v>530</v>
      </c>
      <c r="L142" s="17" t="s">
        <v>648</v>
      </c>
      <c r="M142" s="120">
        <v>1027</v>
      </c>
      <c r="N142" s="17">
        <f t="shared" si="22"/>
        <v>10270000</v>
      </c>
      <c r="O142" s="99" t="str">
        <f t="shared" si="23"/>
        <v>1,027億$</v>
      </c>
      <c r="P142" s="17">
        <f t="shared" si="24"/>
        <v>9336.363636363636</v>
      </c>
      <c r="Q142" s="17">
        <v>32</v>
      </c>
      <c r="R142" s="28">
        <f t="shared" si="25"/>
        <v>32000</v>
      </c>
      <c r="S142" s="99" t="str">
        <f t="shared" si="26"/>
        <v>3万2,000人</v>
      </c>
      <c r="T142" s="4" t="s">
        <v>542</v>
      </c>
    </row>
    <row r="143" spans="1:21" ht="12.75" customHeight="1">
      <c r="A143" s="44" t="s">
        <v>918</v>
      </c>
      <c r="B143" s="2" t="s">
        <v>805</v>
      </c>
      <c r="C143" s="2" t="s">
        <v>537</v>
      </c>
      <c r="D143" s="3" t="s">
        <v>538</v>
      </c>
      <c r="E143" s="3" t="s">
        <v>534</v>
      </c>
      <c r="F143" s="3" t="s">
        <v>166</v>
      </c>
      <c r="G143" s="3" t="s">
        <v>539</v>
      </c>
      <c r="H143" s="100">
        <v>1205</v>
      </c>
      <c r="I143" s="111">
        <f t="shared" si="21"/>
        <v>12050000</v>
      </c>
      <c r="J143" s="115" t="str">
        <f t="shared" si="20"/>
        <v>1,205万人</v>
      </c>
      <c r="K143" s="2" t="s">
        <v>540</v>
      </c>
      <c r="L143" s="3" t="s">
        <v>541</v>
      </c>
      <c r="M143" s="120">
        <v>1859</v>
      </c>
      <c r="N143" s="17">
        <f t="shared" si="22"/>
        <v>18590000</v>
      </c>
      <c r="O143" s="99" t="str">
        <f t="shared" si="23"/>
        <v>1,859億$</v>
      </c>
      <c r="P143" s="17">
        <f t="shared" si="24"/>
        <v>15427.385892116183</v>
      </c>
      <c r="Q143" s="3">
        <v>11</v>
      </c>
      <c r="R143" s="28">
        <f t="shared" si="25"/>
        <v>11000</v>
      </c>
      <c r="S143" s="99" t="str">
        <f t="shared" si="26"/>
        <v>1万1,000人</v>
      </c>
      <c r="T143" s="4" t="s">
        <v>542</v>
      </c>
    </row>
    <row r="144" spans="1:21" ht="26.4" customHeight="1">
      <c r="A144" s="27" t="s">
        <v>643</v>
      </c>
      <c r="B144" s="53"/>
      <c r="C144" s="2" t="s">
        <v>597</v>
      </c>
      <c r="D144" s="22" t="s">
        <v>644</v>
      </c>
      <c r="E144" s="19" t="s">
        <v>647</v>
      </c>
      <c r="F144" s="3" t="s">
        <v>7</v>
      </c>
      <c r="G144" s="3" t="s">
        <v>8</v>
      </c>
      <c r="H144" s="100">
        <v>4537</v>
      </c>
      <c r="I144" s="111">
        <f t="shared" si="21"/>
        <v>45370000</v>
      </c>
      <c r="J144" s="115" t="str">
        <f t="shared" si="20"/>
        <v>4,537万人</v>
      </c>
      <c r="K144" s="20" t="s">
        <v>645</v>
      </c>
      <c r="L144" s="3" t="s">
        <v>69</v>
      </c>
      <c r="M144" s="120">
        <v>12020</v>
      </c>
      <c r="N144" s="17">
        <f t="shared" si="22"/>
        <v>120200000</v>
      </c>
      <c r="O144" s="99" t="str">
        <f t="shared" si="23"/>
        <v>1兆2,020億$</v>
      </c>
      <c r="P144" s="17">
        <f t="shared" si="24"/>
        <v>26493.277496142826</v>
      </c>
      <c r="Q144" s="3">
        <v>110</v>
      </c>
      <c r="R144" s="28">
        <f t="shared" si="25"/>
        <v>110000</v>
      </c>
      <c r="S144" s="99" t="str">
        <f t="shared" si="26"/>
        <v>11万人</v>
      </c>
      <c r="T144" s="23" t="s">
        <v>646</v>
      </c>
    </row>
    <row r="145" spans="1:21" s="11" customFormat="1" ht="12.75" customHeight="1">
      <c r="A145" s="26" t="s">
        <v>641</v>
      </c>
      <c r="B145" s="53"/>
      <c r="C145" s="2" t="s">
        <v>597</v>
      </c>
      <c r="D145" s="22" t="s">
        <v>685</v>
      </c>
      <c r="E145" s="18" t="s">
        <v>19</v>
      </c>
      <c r="F145" s="14" t="s">
        <v>642</v>
      </c>
      <c r="G145" s="17" t="s">
        <v>8</v>
      </c>
      <c r="H145" s="104">
        <v>0.68</v>
      </c>
      <c r="I145" s="111">
        <f t="shared" si="21"/>
        <v>6800.0000000000009</v>
      </c>
      <c r="J145" s="115" t="str">
        <f t="shared" si="20"/>
        <v>6,800人</v>
      </c>
      <c r="K145" s="2" t="s">
        <v>21</v>
      </c>
      <c r="L145" s="17" t="s">
        <v>69</v>
      </c>
      <c r="M145" s="121">
        <v>2.7</v>
      </c>
      <c r="N145" s="17">
        <f t="shared" si="22"/>
        <v>27000</v>
      </c>
      <c r="O145" s="99" t="str">
        <f t="shared" si="23"/>
        <v>2億7,000万$</v>
      </c>
      <c r="P145" s="14">
        <f t="shared" si="24"/>
        <v>39705.882352941175</v>
      </c>
      <c r="Q145" s="14">
        <v>1.4999999999999999E-2</v>
      </c>
      <c r="R145" s="28">
        <f t="shared" si="25"/>
        <v>15</v>
      </c>
      <c r="S145" s="99" t="str">
        <f t="shared" si="26"/>
        <v>15人</v>
      </c>
      <c r="T145" s="4" t="s">
        <v>11</v>
      </c>
    </row>
    <row r="146" spans="1:21" ht="24.75" customHeight="1" thickBot="1">
      <c r="A146" s="67" t="s">
        <v>598</v>
      </c>
      <c r="B146" s="68"/>
      <c r="C146" s="69" t="s">
        <v>597</v>
      </c>
      <c r="D146" s="69" t="s">
        <v>69</v>
      </c>
      <c r="E146" s="70" t="s">
        <v>599</v>
      </c>
      <c r="F146" s="69" t="s">
        <v>294</v>
      </c>
      <c r="G146" s="71" t="s">
        <v>295</v>
      </c>
      <c r="H146" s="105">
        <v>42</v>
      </c>
      <c r="I146" s="111">
        <f t="shared" si="21"/>
        <v>420000</v>
      </c>
      <c r="J146" s="115" t="str">
        <f t="shared" si="20"/>
        <v>42万人</v>
      </c>
      <c r="K146" s="71" t="s">
        <v>600</v>
      </c>
      <c r="L146" s="69" t="s">
        <v>69</v>
      </c>
      <c r="M146" s="123">
        <v>32.200000000000003</v>
      </c>
      <c r="N146" s="17">
        <f t="shared" si="22"/>
        <v>322000</v>
      </c>
      <c r="O146" s="99" t="str">
        <f t="shared" si="23"/>
        <v>32億2,000万$</v>
      </c>
      <c r="P146" s="90">
        <f t="shared" si="24"/>
        <v>7666.666666666667</v>
      </c>
      <c r="Q146" s="69">
        <v>240</v>
      </c>
      <c r="R146" s="28">
        <f t="shared" si="25"/>
        <v>240000</v>
      </c>
      <c r="S146" s="99" t="str">
        <f t="shared" si="26"/>
        <v>24万人</v>
      </c>
      <c r="T146" s="72" t="s">
        <v>601</v>
      </c>
      <c r="U146" s="11"/>
    </row>
    <row r="147" spans="1:21" ht="15" customHeight="1" thickTop="1">
      <c r="A147" s="74" t="s">
        <v>956</v>
      </c>
      <c r="B147" s="75"/>
      <c r="C147" s="75"/>
      <c r="D147" s="75"/>
      <c r="E147" s="75"/>
      <c r="F147" s="75"/>
      <c r="G147" s="75"/>
      <c r="H147" s="106">
        <f>SUM(H2:H146)</f>
        <v>786399.03200000001</v>
      </c>
      <c r="I147" s="106"/>
      <c r="J147" s="106"/>
      <c r="K147" s="75"/>
      <c r="L147" s="75"/>
      <c r="M147" s="124">
        <f t="shared" ref="M147:Q147" si="27">SUM(M2:M146)</f>
        <v>1665938.8831000002</v>
      </c>
      <c r="N147" s="106"/>
      <c r="O147" s="106"/>
      <c r="P147" s="75"/>
      <c r="Q147" s="76">
        <f t="shared" si="27"/>
        <v>82018.203000000009</v>
      </c>
      <c r="R147" s="117"/>
      <c r="S147" s="117"/>
      <c r="T147" s="77"/>
    </row>
    <row r="148" spans="1:21" s="11" customFormat="1" ht="15" customHeight="1" thickBot="1">
      <c r="A148" s="78" t="s">
        <v>957</v>
      </c>
      <c r="B148" s="82"/>
      <c r="C148" s="79"/>
      <c r="D148" s="79"/>
      <c r="E148" s="79"/>
      <c r="F148" s="79"/>
      <c r="G148" s="79"/>
      <c r="H148" s="107">
        <f>AVERAGE(H2:H146)</f>
        <v>5423.4416000000001</v>
      </c>
      <c r="I148" s="107"/>
      <c r="J148" s="107"/>
      <c r="K148" s="79"/>
      <c r="L148" s="79"/>
      <c r="M148" s="125">
        <f>AVERAGE(M2:M146)</f>
        <v>11489.233676551725</v>
      </c>
      <c r="N148" s="107"/>
      <c r="O148" s="107"/>
      <c r="P148" s="80">
        <f>AVERAGE(P2:P146)</f>
        <v>28031.752857360279</v>
      </c>
      <c r="Q148" s="80">
        <f>AVERAGE(Q2:Q146)</f>
        <v>565.64277931034485</v>
      </c>
      <c r="R148" s="118"/>
      <c r="S148" s="118"/>
      <c r="T148" s="81"/>
    </row>
    <row r="149" spans="1:21" ht="15" customHeight="1">
      <c r="A149" s="83" t="s">
        <v>652</v>
      </c>
      <c r="B149" s="85">
        <f>COUNTA(A2:A143)</f>
        <v>142</v>
      </c>
    </row>
    <row r="150" spans="1:21" ht="15" customHeight="1" thickBot="1">
      <c r="A150" s="84" t="s">
        <v>653</v>
      </c>
      <c r="B150" s="86">
        <f>COUNTA(A144:A146)</f>
        <v>3</v>
      </c>
    </row>
  </sheetData>
  <phoneticPr fontId="4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workbookViewId="0">
      <pane ySplit="1" topLeftCell="A2" activePane="bottomLeft" state="frozen"/>
      <selection activeCell="H1" sqref="H1"/>
      <selection pane="bottomLeft" activeCell="C19" sqref="C19"/>
    </sheetView>
  </sheetViews>
  <sheetFormatPr defaultRowHeight="13.2"/>
  <cols>
    <col min="1" max="1" width="5.77734375" customWidth="1"/>
    <col min="2" max="2" width="19.77734375" customWidth="1"/>
    <col min="3" max="3" width="8.77734375" customWidth="1"/>
    <col min="5" max="5" width="5.77734375" style="11" customWidth="1"/>
    <col min="6" max="6" width="19.77734375" style="11" customWidth="1"/>
    <col min="7" max="7" width="10.77734375" style="11" customWidth="1"/>
    <col min="9" max="9" width="5.77734375" customWidth="1"/>
    <col min="10" max="10" width="19.77734375" customWidth="1"/>
    <col min="11" max="11" width="11.88671875" bestFit="1" customWidth="1"/>
    <col min="13" max="13" width="5.77734375" style="11" customWidth="1"/>
    <col min="14" max="14" width="19.77734375" style="11" customWidth="1"/>
    <col min="15" max="15" width="8.77734375" style="11" customWidth="1"/>
  </cols>
  <sheetData>
    <row r="1" spans="1:15" ht="13.8" thickBot="1">
      <c r="A1" s="128" t="s">
        <v>650</v>
      </c>
      <c r="B1" s="129"/>
      <c r="C1" s="130"/>
      <c r="E1" s="128" t="s">
        <v>651</v>
      </c>
      <c r="F1" s="129"/>
      <c r="G1" s="130"/>
      <c r="I1" s="128" t="s">
        <v>966</v>
      </c>
      <c r="J1" s="129"/>
      <c r="K1" s="130"/>
      <c r="M1" s="128" t="s">
        <v>655</v>
      </c>
      <c r="N1" s="129"/>
      <c r="O1" s="130"/>
    </row>
    <row r="2" spans="1:15" ht="13.8" thickTop="1">
      <c r="A2" s="33">
        <v>1</v>
      </c>
      <c r="B2" s="63" t="str">
        <f>情報まとめ!A84</f>
        <v>大漢民国</v>
      </c>
      <c r="C2" s="55">
        <f>情報まとめ!H84</f>
        <v>138335</v>
      </c>
      <c r="D2" s="56"/>
      <c r="E2" s="57">
        <v>1</v>
      </c>
      <c r="F2" s="60" t="str">
        <f>情報まとめ!A2</f>
        <v>ヴィンランド</v>
      </c>
      <c r="G2" s="55">
        <f>情報まとめ!M2</f>
        <v>268300</v>
      </c>
      <c r="I2" s="57">
        <v>1</v>
      </c>
      <c r="J2" s="95" t="str">
        <f>情報まとめ!A36</f>
        <v>ニライカナイ</v>
      </c>
      <c r="K2" s="96">
        <f>情報まとめ!P36</f>
        <v>284782.60869565216</v>
      </c>
      <c r="L2" s="56"/>
      <c r="M2" s="57">
        <v>1</v>
      </c>
      <c r="N2" s="63" t="str">
        <f>情報まとめ!A101</f>
        <v>コーリプス</v>
      </c>
      <c r="O2" s="55">
        <f>情報まとめ!Q101</f>
        <v>41000</v>
      </c>
    </row>
    <row r="3" spans="1:15">
      <c r="A3" s="32">
        <v>2</v>
      </c>
      <c r="B3" s="63" t="str">
        <f>情報まとめ!A128</f>
        <v>グレートアトランティス</v>
      </c>
      <c r="C3" s="55">
        <f>情報まとめ!H128</f>
        <v>116500</v>
      </c>
      <c r="D3" s="56"/>
      <c r="E3" s="58">
        <v>2</v>
      </c>
      <c r="F3" s="63" t="str">
        <f>情報まとめ!A84</f>
        <v>大漢民国</v>
      </c>
      <c r="G3" s="55">
        <f>情報まとめ!M84</f>
        <v>163000</v>
      </c>
      <c r="I3" s="58">
        <v>2</v>
      </c>
      <c r="J3" s="91" t="str">
        <f>情報まとめ!A19</f>
        <v>ウィングランド工業国</v>
      </c>
      <c r="K3" s="97">
        <f>情報まとめ!P19</f>
        <v>217977.52808988764</v>
      </c>
      <c r="L3" s="56"/>
      <c r="M3" s="58">
        <v>2</v>
      </c>
      <c r="N3" s="63" t="str">
        <f>情報まとめ!A100</f>
        <v>イリウス</v>
      </c>
      <c r="O3" s="55">
        <f>情報まとめ!Q100</f>
        <v>11000</v>
      </c>
    </row>
    <row r="4" spans="1:15">
      <c r="A4" s="32">
        <v>3</v>
      </c>
      <c r="B4" s="60" t="str">
        <f>情報まとめ!A2</f>
        <v>ヴィンランド</v>
      </c>
      <c r="C4" s="55">
        <f>情報まとめ!H2</f>
        <v>103000</v>
      </c>
      <c r="D4" s="56"/>
      <c r="E4" s="58">
        <v>3</v>
      </c>
      <c r="F4" s="63" t="str">
        <f>情報まとめ!A101</f>
        <v>コーリプス</v>
      </c>
      <c r="G4" s="55">
        <f>情報まとめ!M101</f>
        <v>143286</v>
      </c>
      <c r="I4" s="58">
        <v>3</v>
      </c>
      <c r="J4" s="91" t="str">
        <f>情報まとめ!A34</f>
        <v>エンジンバシラ</v>
      </c>
      <c r="K4" s="97">
        <f>情報まとめ!P90</f>
        <v>109668.10966810967</v>
      </c>
      <c r="L4" s="56"/>
      <c r="M4" s="58">
        <v>3</v>
      </c>
      <c r="N4" s="63" t="str">
        <f>情報まとめ!A84</f>
        <v>大漢民国</v>
      </c>
      <c r="O4" s="55">
        <f>情報まとめ!Q84</f>
        <v>6310</v>
      </c>
    </row>
    <row r="5" spans="1:15">
      <c r="A5" s="32">
        <v>4</v>
      </c>
      <c r="B5" s="60" t="str">
        <f>情報まとめ!A9</f>
        <v>ノースケープ</v>
      </c>
      <c r="C5" s="55">
        <f>情報まとめ!H9</f>
        <v>19523</v>
      </c>
      <c r="D5" s="56"/>
      <c r="E5" s="58">
        <v>4</v>
      </c>
      <c r="F5" s="63" t="str">
        <f>情報まとめ!A128</f>
        <v>グレートアトランティス</v>
      </c>
      <c r="G5" s="55">
        <f>情報まとめ!M128</f>
        <v>113700</v>
      </c>
      <c r="I5" s="58">
        <v>4</v>
      </c>
      <c r="J5" s="92" t="str">
        <f>情報まとめ!A90</f>
        <v>中心国</v>
      </c>
      <c r="K5" s="97">
        <f>情報まとめ!P101</f>
        <v>107855.47610086564</v>
      </c>
      <c r="L5" s="56"/>
      <c r="M5" s="58">
        <v>4</v>
      </c>
      <c r="N5" s="63" t="str">
        <f>情報まとめ!A94</f>
        <v>リコチン</v>
      </c>
      <c r="O5" s="55">
        <f>情報まとめ!Q94</f>
        <v>2380</v>
      </c>
    </row>
    <row r="6" spans="1:15">
      <c r="A6" s="32">
        <v>5</v>
      </c>
      <c r="B6" s="63" t="str">
        <f>情報まとめ!A100</f>
        <v>イリウス</v>
      </c>
      <c r="C6" s="55">
        <f>情報まとめ!H100</f>
        <v>38265</v>
      </c>
      <c r="D6" s="56"/>
      <c r="E6" s="58">
        <v>5</v>
      </c>
      <c r="F6" s="63" t="str">
        <f>情報まとめ!A114</f>
        <v>セプチルゴン</v>
      </c>
      <c r="G6" s="55">
        <f>情報まとめ!M114</f>
        <v>77777.777700000006</v>
      </c>
      <c r="I6" s="58">
        <v>5</v>
      </c>
      <c r="J6" s="92" t="str">
        <f>情報まとめ!A101</f>
        <v>コーリプス</v>
      </c>
      <c r="K6" s="97">
        <f>情報まとめ!P86</f>
        <v>100023.61275088548</v>
      </c>
      <c r="L6" s="56"/>
      <c r="M6" s="58">
        <v>5</v>
      </c>
      <c r="N6" s="63" t="str">
        <f>情報まとめ!A128</f>
        <v>グレートアトランティス</v>
      </c>
      <c r="O6" s="55">
        <f>情報まとめ!Q128</f>
        <v>1320</v>
      </c>
    </row>
    <row r="7" spans="1:15">
      <c r="A7" s="32">
        <v>6</v>
      </c>
      <c r="B7" s="60" t="str">
        <f>情報まとめ!A8</f>
        <v>バズ</v>
      </c>
      <c r="C7" s="55">
        <f>情報まとめ!H8</f>
        <v>17826</v>
      </c>
      <c r="D7" s="56"/>
      <c r="E7" s="58">
        <v>6</v>
      </c>
      <c r="F7" s="60" t="str">
        <f>情報まとめ!A3</f>
        <v>ニューウィング</v>
      </c>
      <c r="G7" s="55">
        <f>情報まとめ!M3</f>
        <v>75698</v>
      </c>
      <c r="I7" s="58">
        <v>6</v>
      </c>
      <c r="J7" s="92" t="str">
        <f>情報まとめ!A86</f>
        <v>ビスマス</v>
      </c>
      <c r="K7" s="97">
        <f>情報まとめ!P114</f>
        <v>100010.00090009002</v>
      </c>
      <c r="L7" s="56"/>
      <c r="M7" s="58">
        <v>6</v>
      </c>
      <c r="N7" s="63" t="str">
        <f>情報まとめ!A97</f>
        <v>イチロ</v>
      </c>
      <c r="O7" s="55">
        <f>情報まとめ!Q97</f>
        <v>960</v>
      </c>
    </row>
    <row r="8" spans="1:15">
      <c r="A8" s="32">
        <v>7</v>
      </c>
      <c r="B8" s="63" t="str">
        <f>情報まとめ!A94</f>
        <v>リコチン</v>
      </c>
      <c r="C8" s="55">
        <f>情報まとめ!H94</f>
        <v>32300</v>
      </c>
      <c r="D8" s="56"/>
      <c r="E8" s="58">
        <v>7</v>
      </c>
      <c r="F8" s="63" t="str">
        <f>情報まとめ!A100</f>
        <v>イリウス</v>
      </c>
      <c r="G8" s="55">
        <f>情報まとめ!M100</f>
        <v>73343</v>
      </c>
      <c r="I8" s="58">
        <v>7</v>
      </c>
      <c r="J8" s="92" t="str">
        <f>情報まとめ!A114</f>
        <v>セプチルゴン</v>
      </c>
      <c r="K8" s="97">
        <f>情報まとめ!P91</f>
        <v>98750</v>
      </c>
      <c r="L8" s="56"/>
      <c r="M8" s="58">
        <v>7</v>
      </c>
      <c r="N8" s="63" t="str">
        <f>情報まとめ!A98</f>
        <v>デコロンゴン</v>
      </c>
      <c r="O8" s="55">
        <f>情報まとめ!Q98</f>
        <v>885</v>
      </c>
    </row>
    <row r="9" spans="1:15">
      <c r="A9" s="32">
        <v>8</v>
      </c>
      <c r="B9" s="60" t="str">
        <f>情報まとめ!A3</f>
        <v>ニューウィング</v>
      </c>
      <c r="C9" s="55">
        <f>情報まとめ!H3</f>
        <v>25695</v>
      </c>
      <c r="D9" s="56"/>
      <c r="E9" s="58">
        <v>8</v>
      </c>
      <c r="F9" s="59" t="str">
        <f>情報まとめ!A15</f>
        <v>アスガルド</v>
      </c>
      <c r="G9" s="55">
        <f>情報まとめ!M15</f>
        <v>68260</v>
      </c>
      <c r="I9" s="58">
        <v>8</v>
      </c>
      <c r="J9" s="92" t="str">
        <f>情報まとめ!A91</f>
        <v>オズ</v>
      </c>
      <c r="K9" s="97">
        <f>情報まとめ!P34</f>
        <v>92912.705272255829</v>
      </c>
      <c r="L9" s="56"/>
      <c r="M9" s="58">
        <v>8</v>
      </c>
      <c r="N9" s="63" t="str">
        <f>情報まとめ!A99</f>
        <v>オストタラン</v>
      </c>
      <c r="O9" s="55">
        <f>情報まとめ!Q99</f>
        <v>880</v>
      </c>
    </row>
    <row r="10" spans="1:15">
      <c r="A10" s="32">
        <v>9</v>
      </c>
      <c r="B10" s="59" t="str">
        <f>情報まとめ!A15</f>
        <v>アスガルド</v>
      </c>
      <c r="C10" s="55">
        <f>情報まとめ!H15</f>
        <v>24088</v>
      </c>
      <c r="D10" s="56"/>
      <c r="E10" s="58">
        <v>9</v>
      </c>
      <c r="F10" s="61" t="str">
        <f>情報まとめ!A39</f>
        <v>火付国</v>
      </c>
      <c r="G10" s="55">
        <f>情報まとめ!M39</f>
        <v>58000</v>
      </c>
      <c r="I10" s="58">
        <v>9</v>
      </c>
      <c r="J10" s="91" t="str">
        <f>情報まとめ!A20</f>
        <v>バードランド</v>
      </c>
      <c r="K10" s="97">
        <f>情報まとめ!P20</f>
        <v>89038.461538461532</v>
      </c>
      <c r="L10" s="56"/>
      <c r="M10" s="58">
        <v>9</v>
      </c>
      <c r="N10" s="63" t="str">
        <f>情報まとめ!A74</f>
        <v>ヴァイン</v>
      </c>
      <c r="O10" s="55">
        <f>情報まとめ!Q74</f>
        <v>850</v>
      </c>
    </row>
    <row r="11" spans="1:15">
      <c r="A11" s="32">
        <v>10</v>
      </c>
      <c r="B11" s="60" t="str">
        <f>情報まとめ!A5</f>
        <v>アインシュッツエンゲル</v>
      </c>
      <c r="C11" s="55">
        <f>情報まとめ!H5</f>
        <v>15641</v>
      </c>
      <c r="D11" s="56"/>
      <c r="E11" s="58">
        <v>10</v>
      </c>
      <c r="F11" s="63" t="str">
        <f>情報まとめ!A70</f>
        <v>アトランタ</v>
      </c>
      <c r="G11" s="55">
        <f>情報まとめ!M70</f>
        <v>50630</v>
      </c>
      <c r="I11" s="58">
        <v>10</v>
      </c>
      <c r="J11" s="93" t="str">
        <f>情報まとめ!A41</f>
        <v>サルサリア</v>
      </c>
      <c r="K11" s="97">
        <f>情報まとめ!P41</f>
        <v>81241.379310344826</v>
      </c>
      <c r="L11" s="56"/>
      <c r="M11" s="58">
        <v>9</v>
      </c>
      <c r="N11" s="63" t="str">
        <f>情報まとめ!A123</f>
        <v>オモテウランド</v>
      </c>
      <c r="O11" s="55">
        <f>情報まとめ!Q123</f>
        <v>850</v>
      </c>
    </row>
    <row r="12" spans="1:15">
      <c r="A12" s="32">
        <v>11</v>
      </c>
      <c r="B12" s="63" t="str">
        <f>情報まとめ!A101</f>
        <v>コーリプス</v>
      </c>
      <c r="C12" s="55">
        <f>情報まとめ!H101</f>
        <v>13285</v>
      </c>
      <c r="D12" s="56"/>
      <c r="E12" s="58">
        <v>11</v>
      </c>
      <c r="F12" s="59" t="str">
        <f>情報まとめ!A34</f>
        <v>エンジンバシラ</v>
      </c>
      <c r="G12" s="55">
        <f>情報まとめ!M34</f>
        <v>43000</v>
      </c>
      <c r="I12" s="58">
        <v>11</v>
      </c>
      <c r="J12" s="92" t="str">
        <f>情報まとめ!A105</f>
        <v>アスチン</v>
      </c>
      <c r="K12" s="97">
        <f>情報まとめ!P105</f>
        <v>80684.104627766603</v>
      </c>
      <c r="L12" s="56"/>
      <c r="M12" s="58">
        <v>11</v>
      </c>
      <c r="N12" s="63" t="str">
        <f>情報まとめ!A70</f>
        <v>アトランタ</v>
      </c>
      <c r="O12" s="55">
        <f>情報まとめ!Q70</f>
        <v>800</v>
      </c>
    </row>
    <row r="13" spans="1:15">
      <c r="A13" s="32">
        <v>12</v>
      </c>
      <c r="B13" s="59" t="str">
        <f>情報まとめ!A18</f>
        <v>ウィングランド連邦</v>
      </c>
      <c r="C13" s="55">
        <f>情報まとめ!H18</f>
        <v>2650</v>
      </c>
      <c r="D13" s="56"/>
      <c r="E13" s="58">
        <v>12</v>
      </c>
      <c r="F13" s="63" t="str">
        <f>情報まとめ!A86</f>
        <v>ビスマス</v>
      </c>
      <c r="G13" s="55">
        <f>情報まとめ!M86</f>
        <v>42360</v>
      </c>
      <c r="I13" s="58">
        <v>12</v>
      </c>
      <c r="J13" s="94" t="str">
        <f>情報まとめ!A4</f>
        <v>ニヴルヘイム</v>
      </c>
      <c r="K13" s="97">
        <f>情報まとめ!P4</f>
        <v>80356.164383561641</v>
      </c>
      <c r="L13" s="56"/>
      <c r="M13" s="58">
        <v>12</v>
      </c>
      <c r="N13" s="63" t="str">
        <f>情報まとめ!A114</f>
        <v>セプチルゴン</v>
      </c>
      <c r="O13" s="55">
        <f>情報まとめ!Q114</f>
        <v>777</v>
      </c>
    </row>
    <row r="14" spans="1:15">
      <c r="A14" s="32">
        <v>13</v>
      </c>
      <c r="B14" s="61" t="str">
        <f>情報まとめ!A39</f>
        <v>火付国</v>
      </c>
      <c r="C14" s="55">
        <f>情報まとめ!H39</f>
        <v>10300</v>
      </c>
      <c r="D14" s="56"/>
      <c r="E14" s="58">
        <v>13</v>
      </c>
      <c r="F14" s="63" t="str">
        <f>情報まとめ!A94</f>
        <v>リコチン</v>
      </c>
      <c r="G14" s="55">
        <f>情報まとめ!M94</f>
        <v>39694</v>
      </c>
      <c r="I14" s="58">
        <v>13</v>
      </c>
      <c r="J14" s="92" t="str">
        <f>情報まとめ!A106</f>
        <v>アステン</v>
      </c>
      <c r="K14" s="97">
        <f>情報まとめ!P106</f>
        <v>76146.788990825691</v>
      </c>
      <c r="L14" s="56"/>
      <c r="M14" s="58">
        <v>13</v>
      </c>
      <c r="N14" s="63" t="str">
        <f>情報まとめ!A95</f>
        <v>パグン</v>
      </c>
      <c r="O14" s="55">
        <f>情報まとめ!Q95</f>
        <v>708</v>
      </c>
    </row>
    <row r="15" spans="1:15">
      <c r="A15" s="32">
        <v>14</v>
      </c>
      <c r="B15" s="63" t="str">
        <f>情報まとめ!A70</f>
        <v>アトランタ</v>
      </c>
      <c r="C15" s="55">
        <f>情報まとめ!H70</f>
        <v>9000</v>
      </c>
      <c r="D15" s="56"/>
      <c r="E15" s="58">
        <v>14</v>
      </c>
      <c r="F15" s="63" t="str">
        <f>情報まとめ!A79</f>
        <v>ハーファ</v>
      </c>
      <c r="G15" s="55">
        <f>情報まとめ!M79</f>
        <v>20530</v>
      </c>
      <c r="I15" s="58">
        <v>14</v>
      </c>
      <c r="J15" s="92" t="str">
        <f>情報まとめ!A104</f>
        <v>アスチル</v>
      </c>
      <c r="K15" s="97">
        <f>情報まとめ!P104</f>
        <v>73504.2735042735</v>
      </c>
      <c r="L15" s="56"/>
      <c r="M15" s="58">
        <v>14</v>
      </c>
      <c r="N15" s="59" t="str">
        <f>情報まとめ!A22</f>
        <v>フラーヴ</v>
      </c>
      <c r="O15" s="55">
        <f>情報まとめ!Q22</f>
        <v>590</v>
      </c>
    </row>
    <row r="16" spans="1:15">
      <c r="A16" s="32">
        <v>15</v>
      </c>
      <c r="B16" s="63" t="str">
        <f>情報まとめ!A114</f>
        <v>セプチルゴン</v>
      </c>
      <c r="C16" s="55">
        <f>情報まとめ!H114</f>
        <v>7777</v>
      </c>
      <c r="D16" s="56"/>
      <c r="E16" s="58">
        <v>15</v>
      </c>
      <c r="F16" s="60" t="str">
        <f>情報まとめ!A9</f>
        <v>ノースケープ</v>
      </c>
      <c r="G16" s="55">
        <f>情報まとめ!M9</f>
        <v>9624</v>
      </c>
      <c r="I16" s="58">
        <v>15</v>
      </c>
      <c r="J16" s="93" t="str">
        <f>情報まとめ!A69</f>
        <v>ウェルネス諸島</v>
      </c>
      <c r="K16" s="97">
        <f>情報まとめ!P69</f>
        <v>59538.461538461539</v>
      </c>
      <c r="L16" s="56"/>
      <c r="M16" s="58">
        <v>15</v>
      </c>
      <c r="N16" s="63" t="str">
        <f>情報まとめ!A96</f>
        <v>タラン</v>
      </c>
      <c r="O16" s="55">
        <f>情報まとめ!Q96</f>
        <v>610</v>
      </c>
    </row>
    <row r="17" spans="1:15">
      <c r="A17" s="32">
        <v>16</v>
      </c>
      <c r="B17" s="63" t="str">
        <f>情報まとめ!A71</f>
        <v>ソラート</v>
      </c>
      <c r="C17" s="55">
        <f>情報まとめ!H71</f>
        <v>7620</v>
      </c>
      <c r="D17" s="56"/>
      <c r="E17" s="58">
        <v>16</v>
      </c>
      <c r="F17" s="59" t="str">
        <f>情報まとめ!A19</f>
        <v>ウィングランド工業国</v>
      </c>
      <c r="G17" s="55">
        <f>情報まとめ!M19</f>
        <v>19400</v>
      </c>
      <c r="I17" s="58">
        <v>16</v>
      </c>
      <c r="J17" s="93" t="str">
        <f>情報まとめ!A39</f>
        <v>火付国</v>
      </c>
      <c r="K17" s="97">
        <f>情報まとめ!P39</f>
        <v>56310.679611650485</v>
      </c>
      <c r="L17" s="56"/>
      <c r="M17" s="58">
        <v>16</v>
      </c>
      <c r="N17" s="63" t="str">
        <f>情報まとめ!A103</f>
        <v>インサイドアイランド</v>
      </c>
      <c r="O17" s="55">
        <f>情報まとめ!Q103</f>
        <v>480</v>
      </c>
    </row>
    <row r="18" spans="1:15">
      <c r="A18" s="32">
        <v>17</v>
      </c>
      <c r="B18" s="63" t="str">
        <f>情報まとめ!A72</f>
        <v>リスター</v>
      </c>
      <c r="C18" s="55">
        <f>情報まとめ!H72</f>
        <v>7443</v>
      </c>
      <c r="D18" s="56"/>
      <c r="E18" s="58">
        <v>17</v>
      </c>
      <c r="F18" s="61" t="str">
        <f>情報まとめ!A41</f>
        <v>サルサリア</v>
      </c>
      <c r="G18" s="55">
        <f>情報まとめ!M41</f>
        <v>18848</v>
      </c>
      <c r="I18" s="58">
        <v>17</v>
      </c>
      <c r="J18" s="92" t="str">
        <f>情報まとめ!A70</f>
        <v>アトランタ</v>
      </c>
      <c r="K18" s="97">
        <f>情報まとめ!P70</f>
        <v>56255.555555555555</v>
      </c>
      <c r="L18" s="56"/>
      <c r="M18" s="58">
        <v>17</v>
      </c>
      <c r="N18" s="63" t="str">
        <f>情報まとめ!A71</f>
        <v>ソラート</v>
      </c>
      <c r="O18" s="55">
        <f>情報まとめ!Q71</f>
        <v>460</v>
      </c>
    </row>
    <row r="19" spans="1:15">
      <c r="A19" s="32">
        <v>18</v>
      </c>
      <c r="B19" s="59" t="str">
        <f>情報まとめ!A25</f>
        <v>翼州連合</v>
      </c>
      <c r="C19" s="55">
        <f>情報まとめ!H25</f>
        <v>6948</v>
      </c>
      <c r="D19" s="56"/>
      <c r="E19" s="58">
        <v>18</v>
      </c>
      <c r="F19" s="60" t="str">
        <f>情報まとめ!A8</f>
        <v>バズ</v>
      </c>
      <c r="G19" s="55">
        <f>情報まとめ!M8</f>
        <v>6042</v>
      </c>
      <c r="I19" s="58">
        <v>18</v>
      </c>
      <c r="J19" s="91" t="str">
        <f>情報まとめ!A16</f>
        <v>オストアスガルド</v>
      </c>
      <c r="K19" s="97">
        <f>情報まとめ!P16</f>
        <v>55104.281009879254</v>
      </c>
      <c r="L19" s="56"/>
      <c r="M19" s="58">
        <v>18</v>
      </c>
      <c r="N19" s="63" t="str">
        <f>情報まとめ!A89</f>
        <v>音手</v>
      </c>
      <c r="O19" s="55">
        <f>情報まとめ!Q89</f>
        <v>430</v>
      </c>
    </row>
    <row r="20" spans="1:15">
      <c r="A20" s="32">
        <v>19</v>
      </c>
      <c r="B20" s="59" t="str">
        <f>情報まとめ!A22</f>
        <v>フラーヴ</v>
      </c>
      <c r="C20" s="55">
        <f>情報まとめ!H22</f>
        <v>5907</v>
      </c>
      <c r="D20" s="56"/>
      <c r="E20" s="58">
        <v>19</v>
      </c>
      <c r="F20" s="59" t="str">
        <f>情報まとめ!A22</f>
        <v>フラーヴ</v>
      </c>
      <c r="G20" s="55">
        <f>情報まとめ!M22</f>
        <v>9800</v>
      </c>
      <c r="I20" s="58">
        <v>19</v>
      </c>
      <c r="J20" s="91" t="str">
        <f>情報まとめ!A17</f>
        <v>サウスアスガルド</v>
      </c>
      <c r="K20" s="97">
        <f>情報まとめ!P17</f>
        <v>51682.600382409182</v>
      </c>
      <c r="L20" s="56"/>
      <c r="M20" s="58">
        <v>19</v>
      </c>
      <c r="N20" s="59" t="str">
        <f>情報まとめ!A27</f>
        <v>アクリス</v>
      </c>
      <c r="O20" s="55">
        <f>情報まとめ!Q27</f>
        <v>390</v>
      </c>
    </row>
    <row r="21" spans="1:15">
      <c r="A21" s="32">
        <v>20</v>
      </c>
      <c r="B21" s="60" t="str">
        <f>情報まとめ!A11</f>
        <v>エリシン</v>
      </c>
      <c r="C21" s="55">
        <f>情報まとめ!H11</f>
        <v>5894</v>
      </c>
      <c r="D21" s="56"/>
      <c r="E21" s="58">
        <v>20</v>
      </c>
      <c r="F21" s="59" t="str">
        <f>情報まとめ!A18</f>
        <v>ウィングランド連邦</v>
      </c>
      <c r="G21" s="55">
        <f>情報まとめ!M18</f>
        <v>3200</v>
      </c>
      <c r="I21" s="58">
        <v>20</v>
      </c>
      <c r="J21" s="92" t="str">
        <f>情報まとめ!A79</f>
        <v>ハーファ</v>
      </c>
      <c r="K21" s="97">
        <f>情報まとめ!P79</f>
        <v>48192.488262910803</v>
      </c>
      <c r="L21" s="56"/>
      <c r="M21" s="58">
        <v>20</v>
      </c>
      <c r="N21" s="63" t="str">
        <f>情報まとめ!A102</f>
        <v>サンドアイランド</v>
      </c>
      <c r="O21" s="55">
        <f>情報まとめ!Q102</f>
        <v>385</v>
      </c>
    </row>
    <row r="22" spans="1:15">
      <c r="A22" s="32">
        <v>21</v>
      </c>
      <c r="B22" s="60" t="str">
        <f>情報まとめ!A10</f>
        <v>サウスケープ</v>
      </c>
      <c r="C22" s="55">
        <f>情報まとめ!H10</f>
        <v>5650</v>
      </c>
      <c r="D22" s="56"/>
      <c r="E22" s="58">
        <v>21</v>
      </c>
      <c r="F22" s="59" t="str">
        <f>情報まとめ!A25</f>
        <v>翼州連合</v>
      </c>
      <c r="G22" s="55">
        <f>情報まとめ!M25</f>
        <v>11899</v>
      </c>
      <c r="I22" s="58">
        <v>21</v>
      </c>
      <c r="J22" s="92" t="str">
        <f>情報まとめ!A119</f>
        <v>ツォイツァルツェン</v>
      </c>
      <c r="K22" s="97">
        <f>情報まとめ!P119</f>
        <v>46583.146571044374</v>
      </c>
      <c r="L22" s="56"/>
      <c r="M22" s="58">
        <v>21</v>
      </c>
      <c r="N22" s="63" t="str">
        <f>情報まとめ!A72</f>
        <v>リスター</v>
      </c>
      <c r="O22" s="55">
        <f>情報まとめ!Q72</f>
        <v>380</v>
      </c>
    </row>
    <row r="23" spans="1:15">
      <c r="A23" s="32">
        <v>22</v>
      </c>
      <c r="B23" s="63" t="str">
        <f>情報まとめ!A76</f>
        <v>ンコッホ</v>
      </c>
      <c r="C23" s="55">
        <f>情報まとめ!H76</f>
        <v>5440</v>
      </c>
      <c r="D23" s="56"/>
      <c r="E23" s="58">
        <v>22</v>
      </c>
      <c r="F23" s="63" t="str">
        <f>情報まとめ!A119</f>
        <v>ツォイツァルツェン</v>
      </c>
      <c r="G23" s="55">
        <f>情報まとめ!M119</f>
        <v>10392.700000000001</v>
      </c>
      <c r="I23" s="58">
        <v>22</v>
      </c>
      <c r="J23" s="94" t="str">
        <f>情報まとめ!A14</f>
        <v>火アース</v>
      </c>
      <c r="K23" s="97">
        <f>情報まとめ!P14</f>
        <v>44735.866543095464</v>
      </c>
      <c r="L23" s="56"/>
      <c r="M23" s="58">
        <v>22</v>
      </c>
      <c r="N23" s="63" t="str">
        <f>情報まとめ!A79</f>
        <v>ハーファ</v>
      </c>
      <c r="O23" s="55">
        <f>情報まとめ!Q79</f>
        <v>370</v>
      </c>
    </row>
    <row r="24" spans="1:15">
      <c r="A24" s="32">
        <v>23</v>
      </c>
      <c r="B24" s="63" t="str">
        <f>情報まとめ!A130</f>
        <v>アドバンシヴリブート</v>
      </c>
      <c r="C24" s="55">
        <f>情報まとめ!H130</f>
        <v>5233</v>
      </c>
      <c r="D24" s="56"/>
      <c r="E24" s="58">
        <v>23</v>
      </c>
      <c r="F24" s="63" t="str">
        <f>情報まとめ!A78</f>
        <v>ウェストハーファ</v>
      </c>
      <c r="G24" s="55">
        <f>情報まとめ!M78</f>
        <v>10000</v>
      </c>
      <c r="I24" s="58">
        <v>23</v>
      </c>
      <c r="J24" s="91" t="str">
        <f>情報まとめ!A27</f>
        <v>アクリス</v>
      </c>
      <c r="K24" s="97">
        <f>情報まとめ!P120</f>
        <v>42875.399361022362</v>
      </c>
      <c r="L24" s="56"/>
      <c r="M24" s="58">
        <v>23</v>
      </c>
      <c r="N24" s="59" t="str">
        <f>情報まとめ!A18</f>
        <v>ウィングランド連邦</v>
      </c>
      <c r="O24" s="55">
        <f>情報まとめ!Q18</f>
        <v>80</v>
      </c>
    </row>
    <row r="25" spans="1:15">
      <c r="A25" s="32">
        <v>24</v>
      </c>
      <c r="B25" s="63" t="str">
        <f>情報まとめ!A77</f>
        <v>ンリッヒ</v>
      </c>
      <c r="C25" s="55">
        <f>情報まとめ!H77</f>
        <v>4300</v>
      </c>
      <c r="D25" s="56"/>
      <c r="E25" s="58">
        <v>24</v>
      </c>
      <c r="F25" s="59" t="str">
        <f>情報まとめ!A27</f>
        <v>アクリス</v>
      </c>
      <c r="G25" s="55">
        <f>情報まとめ!M27</f>
        <v>9900</v>
      </c>
      <c r="I25" s="58">
        <v>24</v>
      </c>
      <c r="J25" s="92" t="str">
        <f>情報まとめ!A120</f>
        <v>イリジウム</v>
      </c>
      <c r="K25" s="97">
        <f>情報まとめ!P93</f>
        <v>41703.703703703701</v>
      </c>
      <c r="L25" s="56"/>
      <c r="M25" s="58">
        <v>24</v>
      </c>
      <c r="N25" s="60" t="str">
        <f>情報まとめ!A8</f>
        <v>バズ</v>
      </c>
      <c r="O25" s="55">
        <f>情報まとめ!Q8</f>
        <v>143</v>
      </c>
    </row>
    <row r="26" spans="1:15">
      <c r="A26" s="32">
        <v>25</v>
      </c>
      <c r="B26" s="63" t="str">
        <f>情報まとめ!A79</f>
        <v>ハーファ</v>
      </c>
      <c r="C26" s="55">
        <f>情報まとめ!H79</f>
        <v>4260</v>
      </c>
      <c r="D26" s="56"/>
      <c r="E26" s="58">
        <v>25</v>
      </c>
      <c r="F26" s="60" t="str">
        <f>情報まとめ!A14</f>
        <v>火アース</v>
      </c>
      <c r="G26" s="55">
        <f>情報まとめ!M14</f>
        <v>9654</v>
      </c>
      <c r="I26" s="58">
        <v>25</v>
      </c>
      <c r="J26" s="92" t="str">
        <f>情報まとめ!A93</f>
        <v>南エバートシ</v>
      </c>
      <c r="K26" s="97">
        <f>情報まとめ!P85</f>
        <v>40224.101479915436</v>
      </c>
      <c r="L26" s="56"/>
      <c r="M26" s="58">
        <v>25</v>
      </c>
      <c r="N26" s="60" t="str">
        <f>情報まとめ!A14</f>
        <v>火アース</v>
      </c>
      <c r="O26" s="55">
        <f>情報まとめ!Q14</f>
        <v>310</v>
      </c>
    </row>
    <row r="27" spans="1:15">
      <c r="A27" s="32">
        <v>26</v>
      </c>
      <c r="B27" s="63" t="str">
        <f>情報まとめ!A86</f>
        <v>ビスマス</v>
      </c>
      <c r="C27" s="55">
        <f>情報まとめ!H86</f>
        <v>4235</v>
      </c>
      <c r="D27" s="56"/>
      <c r="E27" s="58">
        <v>26</v>
      </c>
      <c r="F27" s="59" t="str">
        <f>情報まとめ!A29</f>
        <v>アクエル</v>
      </c>
      <c r="G27" s="55">
        <f>情報まとめ!M29</f>
        <v>9622</v>
      </c>
      <c r="I27" s="58">
        <v>26</v>
      </c>
      <c r="J27" s="92" t="str">
        <f>情報まとめ!A85</f>
        <v>イットリウム</v>
      </c>
      <c r="K27" s="97">
        <f>情報まとめ!P40</f>
        <v>38718.291054739653</v>
      </c>
      <c r="L27" s="56"/>
      <c r="M27" s="58">
        <v>26</v>
      </c>
      <c r="N27" s="59" t="str">
        <f>情報まとめ!A33</f>
        <v>アクシン</v>
      </c>
      <c r="O27" s="55">
        <f>情報まとめ!Q33</f>
        <v>290</v>
      </c>
    </row>
    <row r="28" spans="1:15">
      <c r="A28" s="32">
        <v>27</v>
      </c>
      <c r="B28" s="59" t="str">
        <f>情報まとめ!A33</f>
        <v>アクシン</v>
      </c>
      <c r="C28" s="55">
        <f>情報まとめ!H33</f>
        <v>3955</v>
      </c>
      <c r="D28" s="56"/>
      <c r="E28" s="58">
        <v>27</v>
      </c>
      <c r="F28" s="63" t="str">
        <f>情報まとめ!A85</f>
        <v>イットリウム</v>
      </c>
      <c r="G28" s="55">
        <f>情報まとめ!M85</f>
        <v>9513</v>
      </c>
      <c r="I28" s="58">
        <v>27</v>
      </c>
      <c r="J28" s="93" t="str">
        <f>情報まとめ!A40</f>
        <v>フローターランド</v>
      </c>
      <c r="K28" s="97">
        <f>情報まとめ!P6</f>
        <v>38469.689655172413</v>
      </c>
      <c r="L28" s="56"/>
      <c r="M28" s="58">
        <v>26</v>
      </c>
      <c r="N28" s="61" t="str">
        <f>情報まとめ!A39</f>
        <v>火付国</v>
      </c>
      <c r="O28" s="55">
        <f>情報まとめ!Q39</f>
        <v>290</v>
      </c>
    </row>
    <row r="29" spans="1:15">
      <c r="A29" s="32">
        <v>28</v>
      </c>
      <c r="B29" s="63" t="str">
        <f>情報まとめ!A78</f>
        <v>ウェストハーファ</v>
      </c>
      <c r="C29" s="55">
        <f>情報まとめ!H78</f>
        <v>3930</v>
      </c>
      <c r="D29" s="56"/>
      <c r="E29" s="58">
        <v>28</v>
      </c>
      <c r="F29" s="63" t="str">
        <f>情報まとめ!A71</f>
        <v>ソラート</v>
      </c>
      <c r="G29" s="55">
        <f>情報まとめ!M71</f>
        <v>8810.2999999999993</v>
      </c>
      <c r="I29" s="58">
        <v>28</v>
      </c>
      <c r="J29" s="94" t="str">
        <f>情報まとめ!A6</f>
        <v>カーメーディペン</v>
      </c>
      <c r="K29" s="97">
        <f>情報まとめ!P23</f>
        <v>35656.410256410258</v>
      </c>
      <c r="L29" s="56"/>
      <c r="M29" s="58">
        <v>28</v>
      </c>
      <c r="N29" s="60" t="str">
        <f>情報まとめ!A9</f>
        <v>ノースケープ</v>
      </c>
      <c r="O29" s="55">
        <f>情報まとめ!Q9</f>
        <v>180</v>
      </c>
    </row>
    <row r="30" spans="1:15">
      <c r="A30" s="32">
        <v>29</v>
      </c>
      <c r="B30" s="59" t="str">
        <f>情報まとめ!A31</f>
        <v>アクルス</v>
      </c>
      <c r="C30" s="55">
        <f>情報まとめ!H31</f>
        <v>3651</v>
      </c>
      <c r="D30" s="56"/>
      <c r="E30" s="58">
        <v>29</v>
      </c>
      <c r="F30" s="59" t="str">
        <f>情報まとめ!A28</f>
        <v>アクリア</v>
      </c>
      <c r="G30" s="55">
        <f>情報まとめ!M28</f>
        <v>8325</v>
      </c>
      <c r="I30" s="58">
        <v>29</v>
      </c>
      <c r="J30" s="91" t="str">
        <f>情報まとめ!A23</f>
        <v>ケープランド</v>
      </c>
      <c r="K30" s="97">
        <f>情報まとめ!P28</f>
        <v>34701.959149645685</v>
      </c>
      <c r="L30" s="56"/>
      <c r="M30" s="58">
        <v>28</v>
      </c>
      <c r="N30" s="61" t="str">
        <f>情報まとめ!A45</f>
        <v>散菊国</v>
      </c>
      <c r="O30" s="55">
        <f>情報まとめ!Q45</f>
        <v>280</v>
      </c>
    </row>
    <row r="31" spans="1:15">
      <c r="A31" s="32">
        <v>30</v>
      </c>
      <c r="B31" s="59" t="str">
        <f>情報まとめ!A29</f>
        <v>アクエル</v>
      </c>
      <c r="C31" s="55">
        <f>情報まとめ!H29</f>
        <v>3556</v>
      </c>
      <c r="D31" s="56"/>
      <c r="E31" s="58">
        <v>30</v>
      </c>
      <c r="F31" s="60" t="str">
        <f>情報まとめ!A7</f>
        <v>モーローセリタル</v>
      </c>
      <c r="G31" s="55">
        <f>情報まとめ!M7</f>
        <v>7680</v>
      </c>
      <c r="I31" s="58">
        <v>30</v>
      </c>
      <c r="J31" s="91" t="str">
        <f>情報まとめ!A28</f>
        <v>アクリア</v>
      </c>
      <c r="K31" s="97">
        <f>情報まとめ!P26</f>
        <v>34650.735294117643</v>
      </c>
      <c r="L31" s="56"/>
      <c r="M31" s="58">
        <v>30</v>
      </c>
      <c r="N31" s="60" t="str">
        <f>情報まとめ!A10</f>
        <v>サウスケープ</v>
      </c>
      <c r="O31" s="55">
        <f>情報まとめ!Q10</f>
        <v>270</v>
      </c>
    </row>
    <row r="32" spans="1:15">
      <c r="A32" s="32">
        <v>31</v>
      </c>
      <c r="B32" s="60" t="str">
        <f>情報まとめ!A7</f>
        <v>モーローセリタル</v>
      </c>
      <c r="C32" s="55">
        <f>情報まとめ!H7</f>
        <v>3430</v>
      </c>
      <c r="D32" s="56"/>
      <c r="E32" s="58">
        <v>31</v>
      </c>
      <c r="F32" s="63" t="str">
        <f>情報まとめ!A90</f>
        <v>中心国</v>
      </c>
      <c r="G32" s="55">
        <f>情報まとめ!M90</f>
        <v>7600</v>
      </c>
      <c r="I32" s="58">
        <v>31</v>
      </c>
      <c r="J32" s="91" t="str">
        <f>情報まとめ!A26</f>
        <v>アームランド</v>
      </c>
      <c r="K32" s="97">
        <f>情報まとめ!P62</f>
        <v>30269.461077844313</v>
      </c>
      <c r="L32" s="56"/>
      <c r="M32" s="58">
        <v>31</v>
      </c>
      <c r="N32" s="59" t="str">
        <f>情報まとめ!A25</f>
        <v>翼州連合</v>
      </c>
      <c r="O32" s="55">
        <f>情報まとめ!Q25</f>
        <v>260</v>
      </c>
    </row>
    <row r="33" spans="1:15">
      <c r="A33" s="32">
        <v>32</v>
      </c>
      <c r="B33" s="63" t="str">
        <f>情報まとめ!A74</f>
        <v>ヴァイン</v>
      </c>
      <c r="C33" s="55">
        <f>情報まとめ!H74</f>
        <v>3372</v>
      </c>
      <c r="D33" s="56"/>
      <c r="E33" s="58">
        <v>32</v>
      </c>
      <c r="F33" s="60" t="str">
        <f>情報まとめ!A10</f>
        <v>サウスケープ</v>
      </c>
      <c r="G33" s="55">
        <f>情報まとめ!M10</f>
        <v>7524</v>
      </c>
      <c r="I33" s="58">
        <v>32</v>
      </c>
      <c r="J33" s="93" t="str">
        <f>情報まとめ!A62</f>
        <v>ニューアクシス</v>
      </c>
      <c r="K33" s="97">
        <f>情報まとめ!P3</f>
        <v>29460.20626581047</v>
      </c>
      <c r="L33" s="56"/>
      <c r="M33" s="58">
        <v>31</v>
      </c>
      <c r="N33" s="59" t="str">
        <f>情報まとめ!A29</f>
        <v>アクエル</v>
      </c>
      <c r="O33" s="55">
        <f>情報まとめ!Q29</f>
        <v>260</v>
      </c>
    </row>
    <row r="34" spans="1:15">
      <c r="A34" s="32">
        <v>33</v>
      </c>
      <c r="B34" s="61" t="str">
        <f>情報まとめ!A48</f>
        <v>徊猿</v>
      </c>
      <c r="C34" s="55">
        <f>情報まとめ!H48</f>
        <v>3203</v>
      </c>
      <c r="D34" s="56"/>
      <c r="E34" s="58">
        <v>33</v>
      </c>
      <c r="F34" s="63" t="str">
        <f>情報まとめ!A72</f>
        <v>リスター</v>
      </c>
      <c r="G34" s="55">
        <f>情報まとめ!M72</f>
        <v>7280.6531999999997</v>
      </c>
      <c r="I34" s="58">
        <v>33</v>
      </c>
      <c r="J34" s="94" t="str">
        <f>情報まとめ!A3</f>
        <v>ニューウィング</v>
      </c>
      <c r="K34" s="97">
        <f>情報まとめ!P15</f>
        <v>28337.761541016273</v>
      </c>
      <c r="L34" s="56"/>
      <c r="M34" s="58">
        <v>31</v>
      </c>
      <c r="N34" s="59" t="str">
        <f>情報まとめ!A31</f>
        <v>アクルス</v>
      </c>
      <c r="O34" s="55">
        <f>情報まとめ!Q31</f>
        <v>260</v>
      </c>
    </row>
    <row r="35" spans="1:15">
      <c r="A35" s="32">
        <v>34</v>
      </c>
      <c r="B35" s="63" t="str">
        <f>情報まとめ!A124</f>
        <v>ヲンジュク</v>
      </c>
      <c r="C35" s="55">
        <f>情報まとめ!H124</f>
        <v>3128</v>
      </c>
      <c r="D35" s="56"/>
      <c r="E35" s="58">
        <v>34</v>
      </c>
      <c r="F35" s="63" t="str">
        <f>情報まとめ!A130</f>
        <v>アドバンシヴリブート</v>
      </c>
      <c r="G35" s="55">
        <f>情報まとめ!M130</f>
        <v>7209</v>
      </c>
      <c r="I35" s="58">
        <v>34</v>
      </c>
      <c r="J35" s="91" t="str">
        <f>情報まとめ!A15</f>
        <v>アスガルド</v>
      </c>
      <c r="K35" s="97">
        <f>情報まとめ!P131</f>
        <v>28222.996515679442</v>
      </c>
      <c r="L35" s="56"/>
      <c r="M35" s="58">
        <v>31</v>
      </c>
      <c r="N35" s="61" t="str">
        <f>情報まとめ!A40</f>
        <v>フローターランド</v>
      </c>
      <c r="O35" s="55">
        <f>情報まとめ!Q40</f>
        <v>260</v>
      </c>
    </row>
    <row r="36" spans="1:15">
      <c r="A36" s="32">
        <v>35</v>
      </c>
      <c r="B36" s="63" t="str">
        <f>情報まとめ!A102</f>
        <v>サンドアイランド</v>
      </c>
      <c r="C36" s="55">
        <f>情報まとめ!H102</f>
        <v>3100</v>
      </c>
      <c r="D36" s="56"/>
      <c r="E36" s="58">
        <v>35</v>
      </c>
      <c r="F36" s="63" t="str">
        <f>情報まとめ!A102</f>
        <v>サンドアイランド</v>
      </c>
      <c r="G36" s="55">
        <f>情報まとめ!M102</f>
        <v>7030</v>
      </c>
      <c r="I36" s="58">
        <v>35</v>
      </c>
      <c r="J36" s="92" t="str">
        <f>情報まとめ!A131</f>
        <v>カイ</v>
      </c>
      <c r="K36" s="97">
        <f>情報まとめ!P24</f>
        <v>27894.73684210526</v>
      </c>
      <c r="L36" s="56"/>
      <c r="M36" s="58">
        <v>35</v>
      </c>
      <c r="N36" s="61" t="str">
        <f>情報まとめ!A53</f>
        <v>リラミン</v>
      </c>
      <c r="O36" s="55">
        <f>情報まとめ!Q53</f>
        <v>252.321</v>
      </c>
    </row>
    <row r="37" spans="1:15">
      <c r="A37" s="32">
        <v>36</v>
      </c>
      <c r="B37" s="63" t="str">
        <f>情報まとめ!A103</f>
        <v>インサイドアイランド</v>
      </c>
      <c r="C37" s="55">
        <f>情報まとめ!H103</f>
        <v>2760</v>
      </c>
      <c r="D37" s="56"/>
      <c r="E37" s="58">
        <v>36</v>
      </c>
      <c r="F37" s="59" t="str">
        <f>情報まとめ!A23</f>
        <v>ケープランド</v>
      </c>
      <c r="G37" s="55">
        <f>情報まとめ!M23</f>
        <v>6953</v>
      </c>
      <c r="I37" s="58">
        <v>36</v>
      </c>
      <c r="J37" s="91" t="str">
        <f>情報まとめ!A24</f>
        <v>北翼連合</v>
      </c>
      <c r="K37" s="97">
        <f>情報まとめ!P29</f>
        <v>27058.492688413946</v>
      </c>
      <c r="L37" s="56"/>
      <c r="M37" s="58">
        <v>36</v>
      </c>
      <c r="N37" s="60" t="str">
        <f>情報まとめ!A5</f>
        <v>アインシュッツエンゲル</v>
      </c>
      <c r="O37" s="55">
        <f>情報まとめ!Q5</f>
        <v>250</v>
      </c>
    </row>
    <row r="38" spans="1:15">
      <c r="A38" s="32">
        <v>37</v>
      </c>
      <c r="B38" s="63" t="str">
        <f>情報まとめ!A141</f>
        <v>インザイ</v>
      </c>
      <c r="C38" s="55">
        <f>情報まとめ!H141</f>
        <v>2642</v>
      </c>
      <c r="D38" s="56"/>
      <c r="E38" s="58">
        <v>37</v>
      </c>
      <c r="F38" s="59" t="str">
        <f>情報まとめ!A20</f>
        <v>バードランド</v>
      </c>
      <c r="G38" s="55">
        <f>情報まとめ!M20</f>
        <v>6945</v>
      </c>
      <c r="I38" s="58">
        <v>37</v>
      </c>
      <c r="J38" s="91" t="str">
        <f>情報まとめ!A29</f>
        <v>アクエル</v>
      </c>
      <c r="K38" s="97">
        <f>情報まとめ!P2</f>
        <v>26048.543689320388</v>
      </c>
      <c r="L38" s="56"/>
      <c r="M38" s="58">
        <v>36</v>
      </c>
      <c r="N38" s="59" t="str">
        <f>情報まとめ!A15</f>
        <v>アスガルド</v>
      </c>
      <c r="O38" s="55">
        <f>情報まとめ!Q15</f>
        <v>250</v>
      </c>
    </row>
    <row r="39" spans="1:15">
      <c r="A39" s="32">
        <v>38</v>
      </c>
      <c r="B39" s="63" t="str">
        <f>情報まとめ!A89</f>
        <v>音手</v>
      </c>
      <c r="C39" s="55">
        <f>情報まとめ!H89</f>
        <v>2603</v>
      </c>
      <c r="D39" s="56"/>
      <c r="E39" s="58">
        <v>38</v>
      </c>
      <c r="F39" s="61" t="str">
        <f>情報まとめ!A48</f>
        <v>徊猿</v>
      </c>
      <c r="G39" s="55">
        <f>情報まとめ!M48</f>
        <v>6903</v>
      </c>
      <c r="I39" s="58">
        <v>38</v>
      </c>
      <c r="J39" s="94" t="str">
        <f>情報まとめ!A2</f>
        <v>ヴィンランド</v>
      </c>
      <c r="K39" s="97">
        <f>情報まとめ!P42</f>
        <v>25671.232876712325</v>
      </c>
      <c r="L39" s="56"/>
      <c r="M39" s="58">
        <v>36</v>
      </c>
      <c r="N39" s="59" t="str">
        <f>情報まとめ!A16</f>
        <v>オストアスガルド</v>
      </c>
      <c r="O39" s="55">
        <f>情報まとめ!Q16</f>
        <v>250</v>
      </c>
    </row>
    <row r="40" spans="1:15">
      <c r="A40" s="32">
        <v>39</v>
      </c>
      <c r="B40" s="59" t="str">
        <f>情報まとめ!A28</f>
        <v>アクリア</v>
      </c>
      <c r="C40" s="55">
        <f>情報まとめ!H28</f>
        <v>2399</v>
      </c>
      <c r="D40" s="56"/>
      <c r="E40" s="58">
        <v>39</v>
      </c>
      <c r="F40" s="63" t="str">
        <f>情報まとめ!A103</f>
        <v>インサイドアイランド</v>
      </c>
      <c r="G40" s="55">
        <f>情報まとめ!M103</f>
        <v>6801</v>
      </c>
      <c r="I40" s="58">
        <v>39</v>
      </c>
      <c r="J40" s="93" t="str">
        <f>情報まとめ!A42</f>
        <v>アザーランド</v>
      </c>
      <c r="K40" s="97">
        <f>情報まとめ!P133</f>
        <v>25494.223363286266</v>
      </c>
      <c r="L40" s="56"/>
      <c r="M40" s="58">
        <v>39</v>
      </c>
      <c r="N40" s="61" t="str">
        <f>情報まとめ!A48</f>
        <v>徊猿</v>
      </c>
      <c r="O40" s="55">
        <f>情報まとめ!Q48</f>
        <v>240</v>
      </c>
    </row>
    <row r="41" spans="1:15">
      <c r="A41" s="32">
        <v>40</v>
      </c>
      <c r="B41" s="59" t="str">
        <f>情報まとめ!A32</f>
        <v>アクシス</v>
      </c>
      <c r="C41" s="55">
        <f>情報まとめ!H32</f>
        <v>2365</v>
      </c>
      <c r="D41" s="56"/>
      <c r="E41" s="58">
        <v>40</v>
      </c>
      <c r="F41" s="60" t="str">
        <f>情報まとめ!A5</f>
        <v>アインシュッツエンゲル</v>
      </c>
      <c r="G41" s="55">
        <f>情報まとめ!M5</f>
        <v>6654</v>
      </c>
      <c r="I41" s="58">
        <v>40</v>
      </c>
      <c r="J41" s="92" t="str">
        <f>情報まとめ!A133</f>
        <v>ファイ</v>
      </c>
      <c r="K41" s="97">
        <f>情報まとめ!P78</f>
        <v>25445.292620865141</v>
      </c>
      <c r="L41" s="56"/>
      <c r="M41" s="58">
        <v>40</v>
      </c>
      <c r="N41" s="63" t="str">
        <f>情報まとめ!A78</f>
        <v>ウェストハーファ</v>
      </c>
      <c r="O41" s="55">
        <f>情報まとめ!Q78</f>
        <v>233.3</v>
      </c>
    </row>
    <row r="42" spans="1:15">
      <c r="A42" s="32">
        <v>41</v>
      </c>
      <c r="B42" s="63" t="str">
        <f>情報まとめ!A85</f>
        <v>イットリウム</v>
      </c>
      <c r="C42" s="55">
        <f>情報まとめ!H85</f>
        <v>2365</v>
      </c>
      <c r="D42" s="56"/>
      <c r="E42" s="58">
        <v>41</v>
      </c>
      <c r="F42" s="63" t="str">
        <f>情報まとめ!A91</f>
        <v>オズ</v>
      </c>
      <c r="G42" s="55">
        <f>情報まとめ!M91</f>
        <v>6320</v>
      </c>
      <c r="I42" s="58">
        <v>41</v>
      </c>
      <c r="J42" s="92" t="str">
        <f>情報まとめ!A78</f>
        <v>ウェストハーファ</v>
      </c>
      <c r="K42" s="97">
        <f>情報まとめ!P132</f>
        <v>25405.759162303664</v>
      </c>
      <c r="L42" s="56"/>
      <c r="M42" s="58">
        <v>41</v>
      </c>
      <c r="N42" s="60" t="str">
        <f>情報まとめ!A2</f>
        <v>ヴィンランド</v>
      </c>
      <c r="O42" s="55">
        <f>情報まとめ!Q2</f>
        <v>199</v>
      </c>
    </row>
    <row r="43" spans="1:15">
      <c r="A43" s="32">
        <v>41</v>
      </c>
      <c r="B43" s="61" t="str">
        <f>情報まとめ!A41</f>
        <v>サルサリア</v>
      </c>
      <c r="C43" s="55">
        <f>情報まとめ!H41</f>
        <v>2320</v>
      </c>
      <c r="D43" s="56"/>
      <c r="E43" s="58">
        <v>42</v>
      </c>
      <c r="F43" s="60" t="str">
        <f>情報まとめ!A11</f>
        <v>エリシン</v>
      </c>
      <c r="G43" s="55">
        <f>情報まとめ!M11</f>
        <v>5948</v>
      </c>
      <c r="I43" s="58">
        <v>42</v>
      </c>
      <c r="J43" s="92" t="str">
        <f>情報まとめ!A132</f>
        <v>サイ</v>
      </c>
      <c r="K43" s="97">
        <f>情報まとめ!P82</f>
        <v>24698.4126984127</v>
      </c>
      <c r="L43" s="56"/>
      <c r="M43" s="58">
        <v>42</v>
      </c>
      <c r="N43" s="59" t="str">
        <f>情報まとめ!A28</f>
        <v>アクリア</v>
      </c>
      <c r="O43" s="55">
        <f>情報まとめ!Q28</f>
        <v>190</v>
      </c>
    </row>
    <row r="44" spans="1:15">
      <c r="A44" s="32">
        <v>43</v>
      </c>
      <c r="B44" s="59" t="str">
        <f>情報まとめ!A34</f>
        <v>エンジンバシラ</v>
      </c>
      <c r="C44" s="55">
        <f>情報まとめ!H34</f>
        <v>4628</v>
      </c>
      <c r="D44" s="56"/>
      <c r="E44" s="58">
        <v>43</v>
      </c>
      <c r="F44" s="60" t="str">
        <f>情報まとめ!A4</f>
        <v>ニヴルヘイム</v>
      </c>
      <c r="G44" s="55">
        <f>情報まとめ!M4</f>
        <v>5866</v>
      </c>
      <c r="I44" s="58">
        <v>43</v>
      </c>
      <c r="J44" s="92" t="str">
        <f>情報まとめ!A82</f>
        <v>カッタウ</v>
      </c>
      <c r="K44" s="97">
        <f>情報まとめ!P103</f>
        <v>24641.304347826084</v>
      </c>
      <c r="L44" s="56"/>
      <c r="M44" s="58">
        <v>42</v>
      </c>
      <c r="N44" s="59" t="str">
        <f>情報まとめ!A35</f>
        <v>トリプルクアドリアン</v>
      </c>
      <c r="O44" s="55">
        <f>情報まとめ!Q35</f>
        <v>190</v>
      </c>
    </row>
    <row r="45" spans="1:15">
      <c r="A45" s="32">
        <v>44</v>
      </c>
      <c r="B45" s="59" t="str">
        <f>情報まとめ!A27</f>
        <v>アクリス</v>
      </c>
      <c r="C45" s="55">
        <f>情報まとめ!H27</f>
        <v>4610</v>
      </c>
      <c r="D45" s="56"/>
      <c r="E45" s="58">
        <v>44</v>
      </c>
      <c r="F45" s="63" t="str">
        <f>情報まとめ!A120</f>
        <v>イリジウム</v>
      </c>
      <c r="G45" s="55">
        <f>情報まとめ!M120</f>
        <v>5368</v>
      </c>
      <c r="I45" s="58">
        <v>44</v>
      </c>
      <c r="J45" s="92" t="str">
        <f>情報まとめ!A103</f>
        <v>インサイドアイランド</v>
      </c>
      <c r="K45" s="97">
        <f>情報まとめ!P46</f>
        <v>24487.632508833922</v>
      </c>
      <c r="L45" s="56"/>
      <c r="M45" s="58">
        <v>44</v>
      </c>
      <c r="N45" s="61" t="str">
        <f>情報まとめ!A63</f>
        <v>ニューアクリア</v>
      </c>
      <c r="O45" s="55">
        <f>情報まとめ!Q63</f>
        <v>180</v>
      </c>
    </row>
    <row r="46" spans="1:15">
      <c r="A46" s="32">
        <v>45</v>
      </c>
      <c r="B46" s="63" t="str">
        <f>情報まとめ!A127</f>
        <v>ハリシス</v>
      </c>
      <c r="C46" s="55">
        <f>情報まとめ!H127</f>
        <v>2239</v>
      </c>
      <c r="D46" s="56"/>
      <c r="E46" s="58">
        <v>45</v>
      </c>
      <c r="F46" s="59" t="str">
        <f>情報まとめ!A16</f>
        <v>オストアスガルド</v>
      </c>
      <c r="G46" s="55">
        <f>情報まとめ!M16</f>
        <v>5020</v>
      </c>
      <c r="I46" s="58">
        <v>45</v>
      </c>
      <c r="J46" s="93" t="str">
        <f>情報まとめ!A46</f>
        <v>雷頼</v>
      </c>
      <c r="K46" s="97">
        <f>情報まとめ!P123</f>
        <v>24255.663430420711</v>
      </c>
      <c r="L46" s="56"/>
      <c r="M46" s="58">
        <v>45</v>
      </c>
      <c r="N46" s="60" t="str">
        <f>情報まとめ!A7</f>
        <v>モーローセリタル</v>
      </c>
      <c r="O46" s="55">
        <f>情報まとめ!Q7</f>
        <v>173.68</v>
      </c>
    </row>
    <row r="47" spans="1:15">
      <c r="A47" s="32">
        <v>46</v>
      </c>
      <c r="B47" s="63" t="str">
        <f>情報まとめ!A119</f>
        <v>ツォイツァルツェン</v>
      </c>
      <c r="C47" s="55">
        <f>情報まとめ!H119</f>
        <v>2231</v>
      </c>
      <c r="D47" s="56"/>
      <c r="E47" s="58">
        <v>46</v>
      </c>
      <c r="F47" s="63" t="str">
        <f>情報まとめ!A76</f>
        <v>ンコッホ</v>
      </c>
      <c r="G47" s="55">
        <f>情報まとめ!M76</f>
        <v>4960</v>
      </c>
      <c r="I47" s="58">
        <v>46</v>
      </c>
      <c r="J47" s="92" t="str">
        <f>情報まとめ!A123</f>
        <v>オモテウランド</v>
      </c>
      <c r="K47" s="97">
        <f>情報まとめ!P135</f>
        <v>24251.273775216137</v>
      </c>
      <c r="L47" s="56"/>
      <c r="M47" s="58">
        <v>46</v>
      </c>
      <c r="N47" s="61" t="str">
        <f>情報まとめ!A44</f>
        <v>大港国</v>
      </c>
      <c r="O47" s="55">
        <f>情報まとめ!Q44</f>
        <v>172.63</v>
      </c>
    </row>
    <row r="48" spans="1:15">
      <c r="A48" s="32">
        <v>47</v>
      </c>
      <c r="B48" s="63" t="str">
        <f>情報まとめ!A99</f>
        <v>オストタラン</v>
      </c>
      <c r="C48" s="55">
        <f>情報まとめ!H99</f>
        <v>2216</v>
      </c>
      <c r="D48" s="56"/>
      <c r="E48" s="58">
        <v>47</v>
      </c>
      <c r="F48" s="59" t="str">
        <f>情報まとめ!A35</f>
        <v>トリプルクアドリアン</v>
      </c>
      <c r="G48" s="55">
        <f>情報まとめ!M35</f>
        <v>4595</v>
      </c>
      <c r="I48" s="58">
        <v>47</v>
      </c>
      <c r="J48" s="92" t="str">
        <f>情報まとめ!A135</f>
        <v>ルナ</v>
      </c>
      <c r="K48" s="97">
        <f>情報まとめ!P134</f>
        <v>24249.628528974739</v>
      </c>
      <c r="L48" s="56"/>
      <c r="M48" s="58">
        <v>47</v>
      </c>
      <c r="N48" s="60" t="str">
        <f>情報まとめ!A3</f>
        <v>ニューウィング</v>
      </c>
      <c r="O48" s="55">
        <f>情報まとめ!Q3</f>
        <v>170</v>
      </c>
    </row>
    <row r="49" spans="1:15">
      <c r="A49" s="32">
        <v>48</v>
      </c>
      <c r="B49" s="61" t="str">
        <f>情報まとめ!A54</f>
        <v>アクミン</v>
      </c>
      <c r="C49" s="55">
        <f>情報まとめ!H54</f>
        <v>2203</v>
      </c>
      <c r="D49" s="56"/>
      <c r="E49" s="58">
        <v>48</v>
      </c>
      <c r="F49" s="63" t="str">
        <f>情報まとめ!A104</f>
        <v>アスチル</v>
      </c>
      <c r="G49" s="55">
        <f>情報まとめ!M104</f>
        <v>4300</v>
      </c>
      <c r="I49" s="58">
        <v>48</v>
      </c>
      <c r="J49" s="92" t="str">
        <f>情報まとめ!A134</f>
        <v>ソル</v>
      </c>
      <c r="K49" s="97">
        <f>情報まとめ!P37</f>
        <v>23947.368421052633</v>
      </c>
      <c r="L49" s="56"/>
      <c r="M49" s="58">
        <v>47</v>
      </c>
      <c r="N49" s="63" t="str">
        <f>情報まとめ!A83</f>
        <v>シラタオ</v>
      </c>
      <c r="O49" s="55">
        <f>情報まとめ!Q83</f>
        <v>170</v>
      </c>
    </row>
    <row r="50" spans="1:15">
      <c r="A50" s="32">
        <v>49</v>
      </c>
      <c r="B50" s="60" t="str">
        <f>情報まとめ!A14</f>
        <v>火アース</v>
      </c>
      <c r="C50" s="55">
        <f>情報まとめ!H14</f>
        <v>2158</v>
      </c>
      <c r="D50" s="56"/>
      <c r="E50" s="58">
        <v>49</v>
      </c>
      <c r="F50" s="63" t="str">
        <f>情報まとめ!A106</f>
        <v>アステン</v>
      </c>
      <c r="G50" s="55">
        <f>情報まとめ!M106</f>
        <v>4150</v>
      </c>
      <c r="I50" s="58">
        <v>49</v>
      </c>
      <c r="J50" s="91" t="str">
        <f>情報まとめ!A37</f>
        <v>シャッシャウ</v>
      </c>
      <c r="K50" s="97">
        <f>情報まとめ!P35</f>
        <v>23160.282258064515</v>
      </c>
      <c r="L50" s="56"/>
      <c r="M50" s="58">
        <v>49</v>
      </c>
      <c r="N50" s="60" t="str">
        <f>情報まとめ!A11</f>
        <v>エリシン</v>
      </c>
      <c r="O50" s="55">
        <f>情報まとめ!Q11</f>
        <v>150</v>
      </c>
    </row>
    <row r="51" spans="1:15">
      <c r="A51" s="32">
        <v>50</v>
      </c>
      <c r="B51" s="63" t="str">
        <f>情報まとめ!A140</f>
        <v>エッチュウ</v>
      </c>
      <c r="C51" s="55">
        <f>情報まとめ!H140</f>
        <v>2104</v>
      </c>
      <c r="D51" s="56"/>
      <c r="E51" s="58">
        <v>50</v>
      </c>
      <c r="F51" s="63" t="str">
        <f>情報まとめ!A124</f>
        <v>ヲンジュク</v>
      </c>
      <c r="G51" s="55">
        <f>情報まとめ!M124</f>
        <v>4010.3</v>
      </c>
      <c r="I51" s="58">
        <v>50</v>
      </c>
      <c r="J51" s="91" t="str">
        <f>情報まとめ!A35</f>
        <v>トリプルクアドリアン</v>
      </c>
      <c r="K51" s="97">
        <f>情報まとめ!P73</f>
        <v>23010.563380281688</v>
      </c>
      <c r="L51" s="56"/>
      <c r="M51" s="58">
        <v>49</v>
      </c>
      <c r="N51" s="59" t="str">
        <f>情報まとめ!A32</f>
        <v>アクシス</v>
      </c>
      <c r="O51" s="55">
        <f>情報まとめ!Q32</f>
        <v>150</v>
      </c>
    </row>
    <row r="52" spans="1:15">
      <c r="A52" s="32">
        <v>51</v>
      </c>
      <c r="B52" s="59" t="str">
        <f>情報まとめ!A30</f>
        <v>アクトア</v>
      </c>
      <c r="C52" s="55">
        <f>情報まとめ!H30</f>
        <v>2034</v>
      </c>
      <c r="D52" s="56"/>
      <c r="E52" s="58">
        <v>51</v>
      </c>
      <c r="F52" s="63" t="str">
        <f>情報まとめ!A105</f>
        <v>アスチン</v>
      </c>
      <c r="G52" s="55">
        <f>情報まとめ!M105</f>
        <v>4010</v>
      </c>
      <c r="I52" s="58">
        <v>51</v>
      </c>
      <c r="J52" s="92" t="str">
        <f>情報まとめ!A73</f>
        <v>ハンリスター</v>
      </c>
      <c r="K52" s="97">
        <f>情報まとめ!P102</f>
        <v>22677.419354838708</v>
      </c>
      <c r="L52" s="56"/>
      <c r="M52" s="58">
        <v>51</v>
      </c>
      <c r="N52" s="59" t="str">
        <f>情報まとめ!A30</f>
        <v>アクトア</v>
      </c>
      <c r="O52" s="55">
        <f>情報まとめ!Q30</f>
        <v>130</v>
      </c>
    </row>
    <row r="53" spans="1:15">
      <c r="A53" s="32">
        <v>52</v>
      </c>
      <c r="B53" s="59" t="str">
        <f>情報まとめ!A35</f>
        <v>トリプルクアドリアン</v>
      </c>
      <c r="C53" s="55">
        <f>情報まとめ!H35</f>
        <v>1984</v>
      </c>
      <c r="D53" s="56"/>
      <c r="E53" s="58">
        <v>52</v>
      </c>
      <c r="F53" s="59" t="str">
        <f>情報まとめ!A32</f>
        <v>アクシス</v>
      </c>
      <c r="G53" s="55">
        <f>情報まとめ!M32</f>
        <v>3954</v>
      </c>
      <c r="I53" s="58">
        <v>52</v>
      </c>
      <c r="J53" s="92" t="str">
        <f>情報まとめ!A102</f>
        <v>サンドアイランド</v>
      </c>
      <c r="K53" s="97">
        <f>情報まとめ!P115</f>
        <v>22634.317355371899</v>
      </c>
      <c r="L53" s="56"/>
      <c r="M53" s="58">
        <v>52</v>
      </c>
      <c r="N53" s="59" t="str">
        <f>情報まとめ!A20</f>
        <v>バードランド</v>
      </c>
      <c r="O53" s="55">
        <f>情報まとめ!Q20</f>
        <v>120</v>
      </c>
    </row>
    <row r="54" spans="1:15">
      <c r="A54" s="32">
        <v>53</v>
      </c>
      <c r="B54" s="59" t="str">
        <f>情報まとめ!A23</f>
        <v>ケープランド</v>
      </c>
      <c r="C54" s="55">
        <f>情報まとめ!H23</f>
        <v>1950</v>
      </c>
      <c r="D54" s="56"/>
      <c r="E54" s="58">
        <v>53</v>
      </c>
      <c r="F54" s="59" t="str">
        <f>情報まとめ!A26</f>
        <v>アームランド</v>
      </c>
      <c r="G54" s="55">
        <f>情報まとめ!M26</f>
        <v>3770</v>
      </c>
      <c r="I54" s="58">
        <v>53</v>
      </c>
      <c r="J54" s="92" t="str">
        <f>情報まとめ!A115</f>
        <v>オクーチス</v>
      </c>
      <c r="K54" s="97">
        <f>情報まとめ!P121</f>
        <v>22510.785159620362</v>
      </c>
      <c r="L54" s="56"/>
      <c r="M54" s="58">
        <v>52</v>
      </c>
      <c r="N54" s="59" t="str">
        <f>情報まとめ!A26</f>
        <v>アームランド</v>
      </c>
      <c r="O54" s="55">
        <f>情報まとめ!Q26</f>
        <v>120</v>
      </c>
    </row>
    <row r="55" spans="1:15">
      <c r="A55" s="32">
        <v>54</v>
      </c>
      <c r="B55" s="63" t="str">
        <f>情報まとめ!A98</f>
        <v>デコロンゴン</v>
      </c>
      <c r="C55" s="55">
        <f>情報まとめ!H98</f>
        <v>2906</v>
      </c>
      <c r="D55" s="56"/>
      <c r="E55" s="58">
        <v>54</v>
      </c>
      <c r="F55" s="63" t="str">
        <f>情報まとめ!A89</f>
        <v>音手</v>
      </c>
      <c r="G55" s="55">
        <f>情報まとめ!M89</f>
        <v>3632</v>
      </c>
      <c r="I55" s="58">
        <v>54</v>
      </c>
      <c r="J55" s="92" t="str">
        <f>情報まとめ!A121</f>
        <v>オゾニウム</v>
      </c>
      <c r="K55" s="97">
        <f>情報まとめ!P7</f>
        <v>22390.670553935859</v>
      </c>
      <c r="L55" s="56"/>
      <c r="M55" s="58">
        <v>54</v>
      </c>
      <c r="N55" s="61" t="str">
        <f>情報まとめ!A42</f>
        <v>アザーランド</v>
      </c>
      <c r="O55" s="55">
        <f>情報まとめ!Q42</f>
        <v>110</v>
      </c>
    </row>
    <row r="56" spans="1:15">
      <c r="A56" s="32">
        <v>55</v>
      </c>
      <c r="B56" s="63" t="str">
        <f>情報まとめ!A109</f>
        <v>ジスタージン</v>
      </c>
      <c r="C56" s="55">
        <f>情報まとめ!H109</f>
        <v>1874</v>
      </c>
      <c r="D56" s="56"/>
      <c r="E56" s="58">
        <v>55</v>
      </c>
      <c r="F56" s="59" t="str">
        <f>情報まとめ!A33</f>
        <v>アクシン</v>
      </c>
      <c r="G56" s="55">
        <f>情報まとめ!M33</f>
        <v>3350</v>
      </c>
      <c r="I56" s="58">
        <v>55</v>
      </c>
      <c r="J56" s="94" t="str">
        <f>情報まとめ!A7</f>
        <v>モーローセリタル</v>
      </c>
      <c r="K56" s="97">
        <f>情報まとめ!P129</f>
        <v>21750</v>
      </c>
      <c r="L56" s="56"/>
      <c r="M56" s="58">
        <v>55</v>
      </c>
      <c r="N56" s="60" t="str">
        <f>情報まとめ!A6</f>
        <v>カーメーディペン</v>
      </c>
      <c r="O56" s="55">
        <f>情報まとめ!Q6</f>
        <v>98.63</v>
      </c>
    </row>
    <row r="57" spans="1:15">
      <c r="A57" s="32">
        <v>56</v>
      </c>
      <c r="B57" s="63" t="str">
        <f>情報まとめ!A92</f>
        <v>エバートシ</v>
      </c>
      <c r="C57" s="55">
        <f>情報まとめ!H92</f>
        <v>1793</v>
      </c>
      <c r="D57" s="56"/>
      <c r="E57" s="58">
        <v>56</v>
      </c>
      <c r="F57" s="60" t="str">
        <f>情報まとめ!A6</f>
        <v>カーメーディペン</v>
      </c>
      <c r="G57" s="55">
        <f>情報まとめ!M6</f>
        <v>3346.8629999999998</v>
      </c>
      <c r="I57" s="58">
        <v>56</v>
      </c>
      <c r="J57" s="92" t="str">
        <f>情報まとめ!A129</f>
        <v>ヴァットアステロイド</v>
      </c>
      <c r="K57" s="97">
        <f>情報まとめ!P48</f>
        <v>21551.670309085235</v>
      </c>
      <c r="L57" s="56"/>
      <c r="M57" s="58">
        <v>56</v>
      </c>
      <c r="N57" s="61" t="str">
        <f>情報まとめ!A47</f>
        <v>関城国</v>
      </c>
      <c r="O57" s="55">
        <f>情報まとめ!Q47</f>
        <v>95</v>
      </c>
    </row>
    <row r="58" spans="1:15">
      <c r="A58" s="32">
        <v>57</v>
      </c>
      <c r="B58" s="63" t="str">
        <f>情報まとめ!A97</f>
        <v>イチロ</v>
      </c>
      <c r="C58" s="55">
        <f>情報まとめ!H97</f>
        <v>1780</v>
      </c>
      <c r="D58" s="56"/>
      <c r="E58" s="58">
        <v>57</v>
      </c>
      <c r="F58" s="59" t="str">
        <f>情報まとめ!A31</f>
        <v>アクルス</v>
      </c>
      <c r="G58" s="55">
        <f>情報まとめ!M31</f>
        <v>3325</v>
      </c>
      <c r="I58" s="58">
        <v>57</v>
      </c>
      <c r="J58" s="93" t="str">
        <f>情報まとめ!A48</f>
        <v>徊猿</v>
      </c>
      <c r="K58" s="97">
        <f>情報まとめ!P27</f>
        <v>21475.054229934925</v>
      </c>
      <c r="L58" s="56"/>
      <c r="M58" s="58">
        <v>56</v>
      </c>
      <c r="N58" s="63" t="str">
        <f>情報まとめ!A81</f>
        <v>西成国</v>
      </c>
      <c r="O58" s="55">
        <f>情報まとめ!Q81</f>
        <v>95</v>
      </c>
    </row>
    <row r="59" spans="1:15">
      <c r="A59" s="32">
        <v>58</v>
      </c>
      <c r="B59" s="61" t="str">
        <f>情報まとめ!A45</f>
        <v>散菊国</v>
      </c>
      <c r="C59" s="55">
        <f>情報まとめ!H45</f>
        <v>1729</v>
      </c>
      <c r="D59" s="56"/>
      <c r="E59" s="58">
        <v>58</v>
      </c>
      <c r="F59" s="63" t="str">
        <f>情報まとめ!A141</f>
        <v>インザイ</v>
      </c>
      <c r="G59" s="55">
        <f>情報まとめ!M141</f>
        <v>3324</v>
      </c>
      <c r="I59" s="58">
        <v>58</v>
      </c>
      <c r="J59" s="91" t="str">
        <f>情報まとめ!A22</f>
        <v>フラーヴ</v>
      </c>
      <c r="K59" s="97">
        <f>情報まとめ!P122</f>
        <v>21259.259259259259</v>
      </c>
      <c r="L59" s="56"/>
      <c r="M59" s="58">
        <v>58</v>
      </c>
      <c r="N59" s="63" t="str">
        <f>情報まとめ!A75</f>
        <v>ツインズ</v>
      </c>
      <c r="O59" s="55">
        <f>情報まとめ!Q75</f>
        <v>93</v>
      </c>
    </row>
    <row r="60" spans="1:15">
      <c r="A60" s="32">
        <v>59</v>
      </c>
      <c r="B60" s="63" t="str">
        <f>情報まとめ!A83</f>
        <v>シラタオ</v>
      </c>
      <c r="C60" s="55">
        <f>情報まとめ!H83</f>
        <v>1580</v>
      </c>
      <c r="D60" s="56"/>
      <c r="E60" s="58">
        <v>59</v>
      </c>
      <c r="F60" s="63" t="str">
        <f>情報まとめ!A88</f>
        <v>印上</v>
      </c>
      <c r="G60" s="55">
        <f>情報まとめ!M88</f>
        <v>3111</v>
      </c>
      <c r="I60" s="58">
        <v>59</v>
      </c>
      <c r="J60" s="92" t="str">
        <f>情報まとめ!A122</f>
        <v>アレッヒ</v>
      </c>
      <c r="K60" s="97">
        <f>情報まとめ!P50</f>
        <v>20661.553211888782</v>
      </c>
      <c r="L60" s="56"/>
      <c r="M60" s="58">
        <v>59</v>
      </c>
      <c r="N60" s="59" t="str">
        <f>情報まとめ!A19</f>
        <v>ウィングランド工業国</v>
      </c>
      <c r="O60" s="55">
        <f>情報まとめ!Q19</f>
        <v>90</v>
      </c>
    </row>
    <row r="61" spans="1:15">
      <c r="A61" s="32">
        <v>60</v>
      </c>
      <c r="B61" s="63" t="str">
        <f>情報まとめ!A88</f>
        <v>印上</v>
      </c>
      <c r="C61" s="55">
        <f>情報まとめ!H88</f>
        <v>1562</v>
      </c>
      <c r="D61" s="56"/>
      <c r="E61" s="58">
        <v>60</v>
      </c>
      <c r="F61" s="63" t="str">
        <f>情報まとめ!A92</f>
        <v>エバートシ</v>
      </c>
      <c r="G61" s="55">
        <f>情報まとめ!M92</f>
        <v>3010</v>
      </c>
      <c r="I61" s="58">
        <v>60</v>
      </c>
      <c r="J61" s="93" t="str">
        <f>情報まとめ!A50</f>
        <v>イッサルト</v>
      </c>
      <c r="K61" s="97">
        <f>情報まとめ!P49</f>
        <v>19930.955120828541</v>
      </c>
      <c r="L61" s="56"/>
      <c r="M61" s="58">
        <v>60</v>
      </c>
      <c r="N61" s="61" t="str">
        <f>情報まとめ!A62</f>
        <v>ニューアクシス</v>
      </c>
      <c r="O61" s="55">
        <f>情報まとめ!Q62</f>
        <v>87.509</v>
      </c>
    </row>
    <row r="62" spans="1:15">
      <c r="A62" s="32">
        <v>61</v>
      </c>
      <c r="B62" s="63" t="str">
        <f>情報まとめ!A139</f>
        <v>ホロベツ</v>
      </c>
      <c r="C62" s="55">
        <f>情報まとめ!H139</f>
        <v>1502</v>
      </c>
      <c r="D62" s="56"/>
      <c r="E62" s="58">
        <v>61</v>
      </c>
      <c r="F62" s="63" t="str">
        <f>情報まとめ!A140</f>
        <v>エッチュウ</v>
      </c>
      <c r="G62" s="55">
        <f>情報まとめ!M140</f>
        <v>3006</v>
      </c>
      <c r="I62" s="58">
        <v>61</v>
      </c>
      <c r="J62" s="93" t="str">
        <f>情報まとめ!A49</f>
        <v>ホウツァイ</v>
      </c>
      <c r="K62" s="97">
        <f>情報まとめ!P88</f>
        <v>19916.773367477595</v>
      </c>
      <c r="L62" s="56"/>
      <c r="M62" s="58">
        <v>61</v>
      </c>
      <c r="N62" s="61" t="str">
        <f>情報まとめ!A41</f>
        <v>サルサリア</v>
      </c>
      <c r="O62" s="55">
        <f>情報まとめ!Q41</f>
        <v>83.2</v>
      </c>
    </row>
    <row r="63" spans="1:15">
      <c r="A63" s="32">
        <v>62</v>
      </c>
      <c r="B63" s="63" t="str">
        <f>情報まとめ!A95</f>
        <v>パグン</v>
      </c>
      <c r="C63" s="55">
        <f>情報まとめ!H95</f>
        <v>2860</v>
      </c>
      <c r="D63" s="56"/>
      <c r="E63" s="58">
        <v>62</v>
      </c>
      <c r="F63" s="63" t="str">
        <f>情報まとめ!A123</f>
        <v>オモテウランド</v>
      </c>
      <c r="G63" s="55">
        <f>情報まとめ!M123</f>
        <v>2998</v>
      </c>
      <c r="I63" s="58">
        <v>62</v>
      </c>
      <c r="J63" s="92" t="str">
        <f>情報まとめ!A88</f>
        <v>印上</v>
      </c>
      <c r="K63" s="97">
        <f>情報まとめ!P43</f>
        <v>19829.749103942653</v>
      </c>
      <c r="L63" s="56"/>
      <c r="M63" s="58">
        <v>62</v>
      </c>
      <c r="N63" s="63" t="str">
        <f>情報まとめ!A87</f>
        <v>商国</v>
      </c>
      <c r="O63" s="55">
        <f>情報まとめ!Q87</f>
        <v>80</v>
      </c>
    </row>
    <row r="64" spans="1:15">
      <c r="A64" s="32">
        <v>63</v>
      </c>
      <c r="B64" s="61" t="str">
        <f>情報まとめ!A44</f>
        <v>大港国</v>
      </c>
      <c r="C64" s="55">
        <f>情報まとめ!H44</f>
        <v>1345</v>
      </c>
      <c r="D64" s="56"/>
      <c r="E64" s="58">
        <v>63</v>
      </c>
      <c r="F64" s="61" t="str">
        <f>情報まとめ!A40</f>
        <v>フローターランド</v>
      </c>
      <c r="G64" s="55">
        <f>情報まとめ!M40</f>
        <v>2900</v>
      </c>
      <c r="I64" s="58">
        <v>63</v>
      </c>
      <c r="J64" s="93" t="str">
        <f>情報まとめ!A43</f>
        <v>イエロー</v>
      </c>
      <c r="K64" s="97">
        <f>情報まとめ!P117</f>
        <v>19819.637826961771</v>
      </c>
      <c r="L64" s="56"/>
      <c r="M64" s="58">
        <v>62</v>
      </c>
      <c r="N64" s="63" t="str">
        <f>情報まとめ!A88</f>
        <v>印上</v>
      </c>
      <c r="O64" s="55">
        <f>情報まとめ!Q88</f>
        <v>80</v>
      </c>
    </row>
    <row r="65" spans="1:15">
      <c r="A65" s="32">
        <v>64</v>
      </c>
      <c r="B65" s="61" t="str">
        <f>情報まとめ!A65</f>
        <v>ユーヨーアグレイ</v>
      </c>
      <c r="C65" s="55">
        <f>情報まとめ!H65</f>
        <v>1332</v>
      </c>
      <c r="D65" s="56"/>
      <c r="E65" s="58">
        <v>64</v>
      </c>
      <c r="F65" s="59" t="str">
        <f>情報まとめ!A30</f>
        <v>アクトア</v>
      </c>
      <c r="G65" s="55">
        <f>情報まとめ!M30</f>
        <v>2856</v>
      </c>
      <c r="I65" s="58">
        <v>64</v>
      </c>
      <c r="J65" s="92" t="str">
        <f>情報まとめ!A117</f>
        <v>デカリーラ</v>
      </c>
      <c r="K65" s="97">
        <f>情報まとめ!P100</f>
        <v>19167.124003658697</v>
      </c>
      <c r="L65" s="56"/>
      <c r="M65" s="58">
        <v>62</v>
      </c>
      <c r="N65" s="63" t="str">
        <f>情報まとめ!A90</f>
        <v>中心国</v>
      </c>
      <c r="O65" s="55">
        <f>情報まとめ!Q90</f>
        <v>80</v>
      </c>
    </row>
    <row r="66" spans="1:15">
      <c r="A66" s="32">
        <v>65</v>
      </c>
      <c r="B66" s="63" t="str">
        <f>情報まとめ!A136</f>
        <v>イージーアトランティス</v>
      </c>
      <c r="C66" s="55">
        <f>情報まとめ!H136</f>
        <v>1326</v>
      </c>
      <c r="D66" s="56"/>
      <c r="E66" s="58">
        <v>65</v>
      </c>
      <c r="F66" s="59" t="str">
        <f>情報まとめ!A17</f>
        <v>サウスアスガルド</v>
      </c>
      <c r="G66" s="55">
        <f>情報まとめ!M17</f>
        <v>2703</v>
      </c>
      <c r="I66" s="58">
        <v>65</v>
      </c>
      <c r="J66" s="92" t="str">
        <f>情報まとめ!A100</f>
        <v>イリウス</v>
      </c>
      <c r="K66" s="97">
        <f>情報まとめ!P110</f>
        <v>18950.226244343892</v>
      </c>
      <c r="L66" s="56"/>
      <c r="M66" s="58">
        <v>62</v>
      </c>
      <c r="N66" s="63" t="str">
        <f>情報まとめ!A139</f>
        <v>ホロベツ</v>
      </c>
      <c r="O66" s="55">
        <f>情報まとめ!Q139</f>
        <v>80</v>
      </c>
    </row>
    <row r="67" spans="1:15">
      <c r="A67" s="32">
        <v>66</v>
      </c>
      <c r="B67" s="63" t="str">
        <f>情報まとめ!A138</f>
        <v>ハクァツェル</v>
      </c>
      <c r="C67" s="55">
        <f>情報まとめ!H138</f>
        <v>1273</v>
      </c>
      <c r="D67" s="56"/>
      <c r="E67" s="58">
        <v>66</v>
      </c>
      <c r="F67" s="63" t="str">
        <f>情報まとめ!A121</f>
        <v>オゾニウム</v>
      </c>
      <c r="G67" s="55">
        <f>情報まとめ!M121</f>
        <v>2609</v>
      </c>
      <c r="I67" s="58">
        <v>66</v>
      </c>
      <c r="J67" s="92" t="str">
        <f>情報まとめ!A110</f>
        <v>トリルリー</v>
      </c>
      <c r="K67" s="97">
        <f>情報まとめ!P52</f>
        <v>18217.82178217822</v>
      </c>
      <c r="L67" s="56"/>
      <c r="M67" s="58">
        <v>66</v>
      </c>
      <c r="N67" s="63" t="str">
        <f>情報まとめ!A122</f>
        <v>アレッヒ</v>
      </c>
      <c r="O67" s="55">
        <f>情報まとめ!Q122</f>
        <v>72</v>
      </c>
    </row>
    <row r="68" spans="1:15">
      <c r="A68" s="32">
        <v>67</v>
      </c>
      <c r="B68" s="63" t="str">
        <f>情報まとめ!A120</f>
        <v>イリジウム</v>
      </c>
      <c r="C68" s="55">
        <f>情報まとめ!H120</f>
        <v>1252</v>
      </c>
      <c r="D68" s="56"/>
      <c r="E68" s="58">
        <v>67</v>
      </c>
      <c r="F68" s="61" t="str">
        <f>情報まとめ!A45</f>
        <v>散菊国</v>
      </c>
      <c r="G68" s="55">
        <f>情報まとめ!M45</f>
        <v>2603</v>
      </c>
      <c r="I68" s="58">
        <v>67</v>
      </c>
      <c r="J68" s="93" t="str">
        <f>情報まとめ!A52</f>
        <v>仲エバートシ</v>
      </c>
      <c r="K68" s="97">
        <f>情報まとめ!P118</f>
        <v>18094.573372884312</v>
      </c>
      <c r="L68" s="56"/>
      <c r="M68" s="58">
        <v>67</v>
      </c>
      <c r="N68" s="61" t="str">
        <f>情報まとめ!A50</f>
        <v>イッサルト</v>
      </c>
      <c r="O68" s="55">
        <f>情報まとめ!Q50</f>
        <v>71.3</v>
      </c>
    </row>
    <row r="69" spans="1:15">
      <c r="A69" s="32">
        <v>68</v>
      </c>
      <c r="B69" s="63" t="str">
        <f>情報まとめ!A123</f>
        <v>オモテウランド</v>
      </c>
      <c r="C69" s="55">
        <f>情報まとめ!H123</f>
        <v>1236</v>
      </c>
      <c r="D69" s="56"/>
      <c r="E69" s="58">
        <v>68</v>
      </c>
      <c r="F69" s="63" t="str">
        <f>情報まとめ!A131</f>
        <v>カイ</v>
      </c>
      <c r="G69" s="55">
        <f>情報まとめ!M131</f>
        <v>2430</v>
      </c>
      <c r="I69" s="58">
        <v>68</v>
      </c>
      <c r="J69" s="92" t="str">
        <f>情報まとめ!A118</f>
        <v>ウンデカリーラ</v>
      </c>
      <c r="K69" s="97">
        <f>情報まとめ!P53</f>
        <v>17992.277992277992</v>
      </c>
      <c r="L69" s="56"/>
      <c r="M69" s="58">
        <v>68</v>
      </c>
      <c r="N69" s="63" t="str">
        <f>情報まとめ!A131</f>
        <v>カイ</v>
      </c>
      <c r="O69" s="55">
        <f>情報まとめ!Q131</f>
        <v>70</v>
      </c>
    </row>
    <row r="70" spans="1:15">
      <c r="A70" s="32">
        <v>69</v>
      </c>
      <c r="B70" s="63" t="str">
        <f>情報まとめ!A137</f>
        <v>ハイシリナイ</v>
      </c>
      <c r="C70" s="55">
        <f>情報まとめ!H137</f>
        <v>1208</v>
      </c>
      <c r="D70" s="56"/>
      <c r="E70" s="58">
        <v>69</v>
      </c>
      <c r="F70" s="63" t="str">
        <f>情報まとめ!A77</f>
        <v>ンリッヒ</v>
      </c>
      <c r="G70" s="55">
        <f>情報まとめ!M77</f>
        <v>2268</v>
      </c>
      <c r="I70" s="58">
        <v>69</v>
      </c>
      <c r="J70" s="93" t="str">
        <f>情報まとめ!A53</f>
        <v>リラミン</v>
      </c>
      <c r="K70" s="97">
        <f>情報まとめ!P47</f>
        <v>17917.133258678612</v>
      </c>
      <c r="L70" s="56"/>
      <c r="M70" s="58">
        <v>69</v>
      </c>
      <c r="N70" s="61" t="str">
        <f>情報まとめ!A43</f>
        <v>イエロー</v>
      </c>
      <c r="O70" s="55">
        <f>情報まとめ!Q43</f>
        <v>65</v>
      </c>
    </row>
    <row r="71" spans="1:15">
      <c r="A71" s="32">
        <v>70</v>
      </c>
      <c r="B71" s="63" t="str">
        <f>情報まとめ!A143</f>
        <v>ハクバ</v>
      </c>
      <c r="C71" s="55">
        <f>情報まとめ!H143</f>
        <v>1205</v>
      </c>
      <c r="D71" s="56"/>
      <c r="E71" s="58">
        <v>70</v>
      </c>
      <c r="F71" s="61" t="str">
        <f>情報まとめ!A43</f>
        <v>イエロー</v>
      </c>
      <c r="G71" s="55">
        <f>情報まとめ!M43</f>
        <v>2213</v>
      </c>
      <c r="I71" s="58">
        <v>70</v>
      </c>
      <c r="J71" s="93" t="str">
        <f>情報まとめ!A47</f>
        <v>関城国</v>
      </c>
      <c r="K71" s="97">
        <f>情報まとめ!P111</f>
        <v>17748.917748917749</v>
      </c>
      <c r="L71" s="56"/>
      <c r="M71" s="58">
        <v>70</v>
      </c>
      <c r="N71" s="63" t="str">
        <f>情報まとめ!A133</f>
        <v>ファイ</v>
      </c>
      <c r="O71" s="55">
        <f>情報まとめ!Q133</f>
        <v>62</v>
      </c>
    </row>
    <row r="72" spans="1:15">
      <c r="A72" s="32">
        <v>71</v>
      </c>
      <c r="B72" s="63" t="str">
        <f>情報まとめ!A96</f>
        <v>タラン</v>
      </c>
      <c r="C72" s="55">
        <f>情報まとめ!H96</f>
        <v>1985</v>
      </c>
      <c r="D72" s="56"/>
      <c r="E72" s="58">
        <v>71</v>
      </c>
      <c r="F72" s="63" t="str">
        <f>情報まとめ!A74</f>
        <v>ヴァイン</v>
      </c>
      <c r="G72" s="55">
        <f>情報まとめ!M74</f>
        <v>2210</v>
      </c>
      <c r="I72" s="58">
        <v>71</v>
      </c>
      <c r="J72" s="92" t="str">
        <f>情報まとめ!A111</f>
        <v>テトラーン</v>
      </c>
      <c r="K72" s="97">
        <f>情報まとめ!P25</f>
        <v>17125.791594703511</v>
      </c>
      <c r="L72" s="56"/>
      <c r="M72" s="58">
        <v>71</v>
      </c>
      <c r="N72" s="63" t="str">
        <f>情報まとめ!A132</f>
        <v>サイ</v>
      </c>
      <c r="O72" s="55">
        <f>情報まとめ!Q132</f>
        <v>59</v>
      </c>
    </row>
    <row r="73" spans="1:15">
      <c r="A73" s="32">
        <v>72</v>
      </c>
      <c r="B73" s="63" t="str">
        <f>情報まとめ!A121</f>
        <v>オゾニウム</v>
      </c>
      <c r="C73" s="55">
        <f>情報まとめ!H121</f>
        <v>1159</v>
      </c>
      <c r="D73" s="56"/>
      <c r="E73" s="58">
        <v>72</v>
      </c>
      <c r="F73" s="61" t="str">
        <f>情報まとめ!A50</f>
        <v>イッサルト</v>
      </c>
      <c r="G73" s="55">
        <f>情報まとめ!M50</f>
        <v>2155</v>
      </c>
      <c r="I73" s="58">
        <v>72</v>
      </c>
      <c r="J73" s="91" t="str">
        <f>情報まとめ!A25</f>
        <v>翼州連合</v>
      </c>
      <c r="K73" s="97">
        <f>情報まとめ!P92</f>
        <v>16787.506971556053</v>
      </c>
      <c r="L73" s="56"/>
      <c r="M73" s="58">
        <v>72</v>
      </c>
      <c r="N73" s="61" t="str">
        <f>情報まとめ!A49</f>
        <v>ホウツァイ</v>
      </c>
      <c r="O73" s="55">
        <f>情報まとめ!Q49</f>
        <v>52.5</v>
      </c>
    </row>
    <row r="74" spans="1:15">
      <c r="A74" s="32">
        <v>73</v>
      </c>
      <c r="B74" s="61" t="str">
        <f>情報まとめ!A43</f>
        <v>イエロー</v>
      </c>
      <c r="C74" s="55">
        <f>情報まとめ!H43</f>
        <v>1116</v>
      </c>
      <c r="D74" s="56"/>
      <c r="E74" s="58">
        <v>73</v>
      </c>
      <c r="F74" s="63" t="str">
        <f>情報まとめ!A83</f>
        <v>シラタオ</v>
      </c>
      <c r="G74" s="55">
        <f>情報まとめ!M83</f>
        <v>2150</v>
      </c>
      <c r="I74" s="58">
        <v>73</v>
      </c>
      <c r="J74" s="92" t="str">
        <f>情報まとめ!A92</f>
        <v>エバートシ</v>
      </c>
      <c r="K74" s="97">
        <f>情報まとめ!P32</f>
        <v>16718.816067653279</v>
      </c>
      <c r="L74" s="56"/>
      <c r="M74" s="58">
        <v>73</v>
      </c>
      <c r="N74" s="60" t="str">
        <f>情報まとめ!A4</f>
        <v>ニヴルヘイム</v>
      </c>
      <c r="O74" s="55">
        <f>情報まとめ!Q4</f>
        <v>50</v>
      </c>
    </row>
    <row r="75" spans="1:15">
      <c r="A75" s="32">
        <v>74</v>
      </c>
      <c r="B75" s="63" t="str">
        <f>情報まとめ!A142</f>
        <v>オーリン</v>
      </c>
      <c r="C75" s="55">
        <f>情報まとめ!H142</f>
        <v>1100</v>
      </c>
      <c r="D75" s="56"/>
      <c r="E75" s="58">
        <v>74</v>
      </c>
      <c r="F75" s="61" t="str">
        <f>情報まとめ!A44</f>
        <v>大港国</v>
      </c>
      <c r="G75" s="55">
        <f>情報まとめ!M44</f>
        <v>1994</v>
      </c>
      <c r="I75" s="58">
        <v>74</v>
      </c>
      <c r="J75" s="91" t="str">
        <f>情報まとめ!A32</f>
        <v>アクシス</v>
      </c>
      <c r="K75" s="97">
        <f>情報まとめ!P22</f>
        <v>16590.485864228882</v>
      </c>
      <c r="L75" s="56"/>
      <c r="M75" s="58">
        <v>73</v>
      </c>
      <c r="N75" s="59" t="str">
        <f>情報まとめ!A17</f>
        <v>サウスアスガルド</v>
      </c>
      <c r="O75" s="55">
        <f>情報まとめ!Q17</f>
        <v>50</v>
      </c>
    </row>
    <row r="76" spans="1:15">
      <c r="A76" s="32">
        <v>75</v>
      </c>
      <c r="B76" s="59" t="str">
        <f>情報まとめ!A26</f>
        <v>アームランド</v>
      </c>
      <c r="C76" s="55">
        <f>情報まとめ!H26</f>
        <v>1088</v>
      </c>
      <c r="D76" s="56"/>
      <c r="E76" s="58">
        <v>75</v>
      </c>
      <c r="F76" s="63" t="str">
        <f>情報まとめ!A133</f>
        <v>ファイ</v>
      </c>
      <c r="G76" s="55">
        <f>情報まとめ!M133</f>
        <v>1986</v>
      </c>
      <c r="I76" s="58">
        <v>75</v>
      </c>
      <c r="J76" s="93" t="str">
        <f>情報まとめ!A64</f>
        <v>ヤント</v>
      </c>
      <c r="K76" s="97">
        <f>情報まとめ!P64</f>
        <v>15885.225885225884</v>
      </c>
      <c r="L76" s="56"/>
      <c r="M76" s="58">
        <v>75</v>
      </c>
      <c r="N76" s="63" t="str">
        <f>情報まとめ!A127</f>
        <v>ハリシス</v>
      </c>
      <c r="O76" s="55">
        <f>情報まとめ!Q127</f>
        <v>49.095999999999997</v>
      </c>
    </row>
    <row r="77" spans="1:15">
      <c r="A77" s="32">
        <v>76</v>
      </c>
      <c r="B77" s="63" t="str">
        <f>情報まとめ!A80</f>
        <v>ルーメン</v>
      </c>
      <c r="C77" s="55">
        <f>情報まとめ!H80</f>
        <v>1084</v>
      </c>
      <c r="D77" s="56"/>
      <c r="E77" s="58">
        <v>76</v>
      </c>
      <c r="F77" s="63" t="str">
        <f>情報まとめ!A132</f>
        <v>サイ</v>
      </c>
      <c r="G77" s="55">
        <f>情報まとめ!M132</f>
        <v>1941</v>
      </c>
      <c r="I77" s="58">
        <v>76</v>
      </c>
      <c r="J77" s="92" t="str">
        <f>情報まとめ!A143</f>
        <v>ハクバ</v>
      </c>
      <c r="K77" s="97">
        <f>情報まとめ!P143</f>
        <v>15427.385892116183</v>
      </c>
      <c r="L77" s="56"/>
      <c r="M77" s="58">
        <v>76</v>
      </c>
      <c r="N77" s="63" t="str">
        <f>情報まとめ!A135</f>
        <v>ルナ</v>
      </c>
      <c r="O77" s="55">
        <f>情報まとめ!Q135</f>
        <v>47.32</v>
      </c>
    </row>
    <row r="78" spans="1:15">
      <c r="A78" s="32">
        <v>77</v>
      </c>
      <c r="B78" s="61" t="str">
        <f>情報まとめ!A50</f>
        <v>イッサルト</v>
      </c>
      <c r="C78" s="55">
        <f>情報まとめ!H50</f>
        <v>1043</v>
      </c>
      <c r="D78" s="56"/>
      <c r="E78" s="58">
        <v>77</v>
      </c>
      <c r="F78" s="63" t="str">
        <f>情報まとめ!A136</f>
        <v>イージーアトランティス</v>
      </c>
      <c r="G78" s="55">
        <f>情報まとめ!M136</f>
        <v>1888</v>
      </c>
      <c r="I78" s="58">
        <v>77</v>
      </c>
      <c r="J78" s="92" t="str">
        <f>情報まとめ!A108</f>
        <v>ジステン</v>
      </c>
      <c r="K78" s="97">
        <f>情報まとめ!P108</f>
        <v>15241.935483870968</v>
      </c>
      <c r="L78" s="56"/>
      <c r="M78" s="58">
        <v>77</v>
      </c>
      <c r="N78" s="63" t="str">
        <f>情報まとめ!A134</f>
        <v>ソル</v>
      </c>
      <c r="O78" s="55">
        <f>情報まとめ!Q134</f>
        <v>42</v>
      </c>
    </row>
    <row r="79" spans="1:15">
      <c r="A79" s="32">
        <v>78</v>
      </c>
      <c r="B79" s="63" t="str">
        <f>情報まとめ!A81</f>
        <v>西成国</v>
      </c>
      <c r="C79" s="55">
        <f>情報まとめ!H81</f>
        <v>1032</v>
      </c>
      <c r="D79" s="56"/>
      <c r="E79" s="58">
        <v>78</v>
      </c>
      <c r="F79" s="63" t="str">
        <f>情報まとめ!A138</f>
        <v>ハクァツェル</v>
      </c>
      <c r="G79" s="55">
        <f>情報まとめ!M138</f>
        <v>1876</v>
      </c>
      <c r="I79" s="58">
        <v>78</v>
      </c>
      <c r="J79" s="93" t="str">
        <f>情報まとめ!A45</f>
        <v>散菊国</v>
      </c>
      <c r="K79" s="97">
        <f>情報まとめ!P45</f>
        <v>15054.945054945054</v>
      </c>
      <c r="L79" s="56"/>
      <c r="M79" s="58">
        <v>78</v>
      </c>
      <c r="N79" s="63" t="str">
        <f>情報まとめ!A136</f>
        <v>イージーアトランティス</v>
      </c>
      <c r="O79" s="55">
        <f>情報まとめ!Q136</f>
        <v>38.799999999999997</v>
      </c>
    </row>
    <row r="80" spans="1:15">
      <c r="A80" s="32">
        <v>79</v>
      </c>
      <c r="B80" s="59" t="str">
        <f>情報まとめ!A16</f>
        <v>オストアスガルド</v>
      </c>
      <c r="C80" s="55">
        <f>情報まとめ!H16</f>
        <v>911</v>
      </c>
      <c r="D80" s="56"/>
      <c r="E80" s="58">
        <v>79</v>
      </c>
      <c r="F80" s="63" t="str">
        <f>情報まとめ!A143</f>
        <v>ハクバ</v>
      </c>
      <c r="G80" s="55">
        <f>情報まとめ!M143</f>
        <v>1859</v>
      </c>
      <c r="I80" s="58">
        <v>79</v>
      </c>
      <c r="J80" s="93" t="str">
        <f>情報まとめ!A51</f>
        <v>東国</v>
      </c>
      <c r="K80" s="97">
        <f>情報まとめ!P51</f>
        <v>15019.685039370079</v>
      </c>
      <c r="L80" s="56"/>
      <c r="M80" s="58">
        <v>79</v>
      </c>
      <c r="N80" s="61" t="str">
        <f>情報まとめ!A54</f>
        <v>アクミン</v>
      </c>
      <c r="O80" s="55">
        <f>情報まとめ!Q54</f>
        <v>38.401000000000003</v>
      </c>
    </row>
    <row r="81" spans="1:15">
      <c r="A81" s="32">
        <v>80</v>
      </c>
      <c r="B81" s="61" t="str">
        <f>情報まとめ!A47</f>
        <v>関城国</v>
      </c>
      <c r="C81" s="55">
        <f>情報まとめ!H47</f>
        <v>893</v>
      </c>
      <c r="D81" s="56"/>
      <c r="E81" s="58">
        <v>80</v>
      </c>
      <c r="F81" s="63" t="str">
        <f>情報まとめ!A139</f>
        <v>ホロベツ</v>
      </c>
      <c r="G81" s="55">
        <f>情報まとめ!M139</f>
        <v>1823.15</v>
      </c>
      <c r="I81" s="58">
        <v>80</v>
      </c>
      <c r="J81" s="93" t="str">
        <f>情報まとめ!A44</f>
        <v>大港国</v>
      </c>
      <c r="K81" s="97">
        <f>情報まとめ!P44</f>
        <v>14825.278810408921</v>
      </c>
      <c r="L81" s="56"/>
      <c r="M81" s="58">
        <v>80</v>
      </c>
      <c r="N81" s="63" t="str">
        <f>情報まとめ!A138</f>
        <v>ハクァツェル</v>
      </c>
      <c r="O81" s="55">
        <f>情報まとめ!Q138</f>
        <v>33</v>
      </c>
    </row>
    <row r="82" spans="1:15">
      <c r="A82" s="32">
        <v>81</v>
      </c>
      <c r="B82" s="59" t="str">
        <f>情報まとめ!A19</f>
        <v>ウィングランド工業国</v>
      </c>
      <c r="C82" s="55">
        <f>情報まとめ!H19</f>
        <v>890</v>
      </c>
      <c r="D82" s="56"/>
      <c r="E82" s="58">
        <v>81</v>
      </c>
      <c r="F82" s="61" t="str">
        <f>情報まとめ!A49</f>
        <v>ホウツァイ</v>
      </c>
      <c r="G82" s="55">
        <f>情報まとめ!M49</f>
        <v>1732</v>
      </c>
      <c r="I82" s="58">
        <v>81</v>
      </c>
      <c r="J82" s="92" t="str">
        <f>情報まとめ!A138</f>
        <v>ハクァツェル</v>
      </c>
      <c r="K82" s="97">
        <f>情報まとめ!P138</f>
        <v>14736.842105263157</v>
      </c>
      <c r="L82" s="56"/>
      <c r="M82" s="58">
        <v>81</v>
      </c>
      <c r="N82" s="63" t="str">
        <f>情報まとめ!A85</f>
        <v>イットリウム</v>
      </c>
      <c r="O82" s="55">
        <f>情報まとめ!Q85</f>
        <v>32</v>
      </c>
    </row>
    <row r="83" spans="1:15">
      <c r="A83" s="32">
        <v>82</v>
      </c>
      <c r="B83" s="60" t="str">
        <f>情報まとめ!A6</f>
        <v>カーメーディペン</v>
      </c>
      <c r="C83" s="55">
        <f>情報まとめ!H6</f>
        <v>870</v>
      </c>
      <c r="D83" s="56"/>
      <c r="E83" s="58">
        <v>82</v>
      </c>
      <c r="F83" s="63" t="str">
        <f>情報まとめ!A137</f>
        <v>ハイシリナイ</v>
      </c>
      <c r="G83" s="55">
        <f>情報まとめ!M137</f>
        <v>1729</v>
      </c>
      <c r="I83" s="58">
        <v>82</v>
      </c>
      <c r="J83" s="92" t="str">
        <f>情報まとめ!A116</f>
        <v>ノーナン</v>
      </c>
      <c r="K83" s="97">
        <f>情報まとめ!P116</f>
        <v>14331.837891614889</v>
      </c>
      <c r="L83" s="56"/>
      <c r="M83" s="58">
        <v>81</v>
      </c>
      <c r="N83" s="63" t="str">
        <f>情報まとめ!A142</f>
        <v>オーリン</v>
      </c>
      <c r="O83" s="55">
        <f>情報まとめ!Q142</f>
        <v>32</v>
      </c>
    </row>
    <row r="84" spans="1:15">
      <c r="A84" s="32">
        <v>83</v>
      </c>
      <c r="B84" s="61" t="str">
        <f>情報まとめ!A49</f>
        <v>ホウツァイ</v>
      </c>
      <c r="C84" s="55">
        <f>情報まとめ!H49</f>
        <v>869</v>
      </c>
      <c r="D84" s="56"/>
      <c r="E84" s="58">
        <v>83</v>
      </c>
      <c r="F84" s="63" t="str">
        <f>情報まとめ!A135</f>
        <v>ルナ</v>
      </c>
      <c r="G84" s="55">
        <f>情報まとめ!M135</f>
        <v>1683.0383999999999</v>
      </c>
      <c r="I84" s="58">
        <v>83</v>
      </c>
      <c r="J84" s="92" t="str">
        <f>情報まとめ!A107</f>
        <v>モーノグラフ</v>
      </c>
      <c r="K84" s="97">
        <f>情報まとめ!P107</f>
        <v>14321.273973426321</v>
      </c>
      <c r="L84" s="56"/>
      <c r="M84" s="58">
        <v>83</v>
      </c>
      <c r="N84" s="63" t="str">
        <f>情報まとめ!A137</f>
        <v>ハイシリナイ</v>
      </c>
      <c r="O84" s="55">
        <f>情報まとめ!Q137</f>
        <v>26.3</v>
      </c>
    </row>
    <row r="85" spans="1:15">
      <c r="A85" s="32">
        <v>84</v>
      </c>
      <c r="B85" s="63" t="str">
        <f>情報まとめ!A131</f>
        <v>カイ</v>
      </c>
      <c r="C85" s="55">
        <f>情報まとめ!H131</f>
        <v>861</v>
      </c>
      <c r="D85" s="56"/>
      <c r="E85" s="58">
        <v>84</v>
      </c>
      <c r="F85" s="63" t="str">
        <f>情報まとめ!A134</f>
        <v>ソル</v>
      </c>
      <c r="G85" s="55">
        <f>情報まとめ!M134</f>
        <v>1632</v>
      </c>
      <c r="I85" s="58">
        <v>84</v>
      </c>
      <c r="J85" s="92" t="str">
        <f>情報まとめ!A137</f>
        <v>ハイシリナイ</v>
      </c>
      <c r="K85" s="97">
        <f>情報まとめ!P137</f>
        <v>14312.913907284768</v>
      </c>
      <c r="L85" s="56"/>
      <c r="M85" s="58">
        <v>84</v>
      </c>
      <c r="N85" s="61" t="str">
        <f>情報まとめ!A52</f>
        <v>仲エバートシ</v>
      </c>
      <c r="O85" s="55">
        <f>情報まとめ!Q52</f>
        <v>26</v>
      </c>
    </row>
    <row r="86" spans="1:15">
      <c r="A86" s="32">
        <v>85</v>
      </c>
      <c r="B86" s="61" t="str">
        <f>情報まとめ!A64</f>
        <v>ヤント</v>
      </c>
      <c r="C86" s="55">
        <f>情報まとめ!H64</f>
        <v>819</v>
      </c>
      <c r="D86" s="56"/>
      <c r="E86" s="58">
        <v>85</v>
      </c>
      <c r="F86" s="61" t="str">
        <f>情報まとめ!A47</f>
        <v>関城国</v>
      </c>
      <c r="G86" s="55">
        <f>情報まとめ!M47</f>
        <v>1600</v>
      </c>
      <c r="I86" s="58">
        <v>85</v>
      </c>
      <c r="J86" s="92" t="str">
        <f>情報まとめ!A140</f>
        <v>エッチュウ</v>
      </c>
      <c r="K86" s="97">
        <f>情報まとめ!P140</f>
        <v>14287.072243346009</v>
      </c>
      <c r="L86" s="56"/>
      <c r="M86" s="58">
        <v>85</v>
      </c>
      <c r="N86" s="61" t="str">
        <f>情報まとめ!A64</f>
        <v>ヤント</v>
      </c>
      <c r="O86" s="55">
        <f>情報まとめ!Q64</f>
        <v>23</v>
      </c>
    </row>
    <row r="87" spans="1:15">
      <c r="A87" s="32">
        <v>86</v>
      </c>
      <c r="B87" s="63" t="str">
        <f>情報まとめ!A125</f>
        <v>オーシス</v>
      </c>
      <c r="C87" s="55">
        <f>情報まとめ!H125</f>
        <v>801</v>
      </c>
      <c r="D87" s="56"/>
      <c r="E87" s="58">
        <v>86</v>
      </c>
      <c r="F87" s="63" t="str">
        <f>情報まとめ!A82</f>
        <v>カッタウ</v>
      </c>
      <c r="G87" s="55">
        <f>情報まとめ!M82</f>
        <v>1556</v>
      </c>
      <c r="I87" s="58">
        <v>86</v>
      </c>
      <c r="J87" s="92" t="str">
        <f>情報まとめ!A136</f>
        <v>イージーアトランティス</v>
      </c>
      <c r="K87" s="97">
        <f>情報まとめ!P136</f>
        <v>14238.310708898945</v>
      </c>
      <c r="L87" s="56"/>
      <c r="M87" s="58">
        <v>86</v>
      </c>
      <c r="N87" s="59" t="str">
        <f>情報まとめ!A34</f>
        <v>エンジンバシラ</v>
      </c>
      <c r="O87" s="55">
        <f>情報まとめ!Q34</f>
        <v>22</v>
      </c>
    </row>
    <row r="88" spans="1:15">
      <c r="A88" s="32">
        <v>87</v>
      </c>
      <c r="B88" s="59" t="str">
        <f>情報まとめ!A20</f>
        <v>バードランド</v>
      </c>
      <c r="C88" s="55">
        <f>情報まとめ!H20</f>
        <v>780</v>
      </c>
      <c r="D88" s="56"/>
      <c r="E88" s="58">
        <v>87</v>
      </c>
      <c r="F88" s="63" t="str">
        <f>情報まとめ!A81</f>
        <v>西成国</v>
      </c>
      <c r="G88" s="55">
        <f>情報まとめ!M81</f>
        <v>1383</v>
      </c>
      <c r="I88" s="58">
        <v>87</v>
      </c>
      <c r="J88" s="91" t="str">
        <f>情報まとめ!A30</f>
        <v>アクトア</v>
      </c>
      <c r="K88" s="97">
        <f>情報まとめ!P30</f>
        <v>14041.297935103245</v>
      </c>
      <c r="L88" s="56"/>
      <c r="M88" s="58">
        <v>87</v>
      </c>
      <c r="N88" s="63" t="str">
        <f>情報まとめ!A112</f>
        <v>ペンテース</v>
      </c>
      <c r="O88" s="55">
        <f>情報まとめ!Q112</f>
        <v>21.100999999999999</v>
      </c>
    </row>
    <row r="89" spans="1:15">
      <c r="A89" s="32">
        <v>88</v>
      </c>
      <c r="B89" s="63" t="str">
        <f>情報まとめ!A133</f>
        <v>ファイ</v>
      </c>
      <c r="C89" s="55">
        <f>情報まとめ!H133</f>
        <v>779</v>
      </c>
      <c r="D89" s="56"/>
      <c r="E89" s="58">
        <v>88</v>
      </c>
      <c r="F89" s="63" t="str">
        <f>情報まとめ!A115</f>
        <v>オクーチス</v>
      </c>
      <c r="G89" s="55">
        <f>情報まとめ!M115</f>
        <v>1369.3761999999999</v>
      </c>
      <c r="I89" s="58">
        <v>88</v>
      </c>
      <c r="J89" s="93" t="str">
        <f>情報まとめ!A63</f>
        <v>ニューアクリア</v>
      </c>
      <c r="K89" s="97">
        <f>情報まとめ!P63</f>
        <v>13966.005665722378</v>
      </c>
      <c r="L89" s="56"/>
      <c r="M89" s="58">
        <v>88</v>
      </c>
      <c r="N89" s="63" t="str">
        <f>情報まとめ!A91</f>
        <v>オズ</v>
      </c>
      <c r="O89" s="55">
        <f>情報まとめ!Q91</f>
        <v>20</v>
      </c>
    </row>
    <row r="90" spans="1:15">
      <c r="A90" s="32">
        <v>89</v>
      </c>
      <c r="B90" s="63" t="str">
        <f>情報まとめ!A132</f>
        <v>サイ</v>
      </c>
      <c r="C90" s="55">
        <f>情報まとめ!H132</f>
        <v>764</v>
      </c>
      <c r="D90" s="56"/>
      <c r="E90" s="58">
        <v>89</v>
      </c>
      <c r="F90" s="63" t="str">
        <f>情報まとめ!A73</f>
        <v>ハンリスター</v>
      </c>
      <c r="G90" s="55">
        <f>情報まとめ!M73</f>
        <v>1307</v>
      </c>
      <c r="I90" s="58">
        <v>89</v>
      </c>
      <c r="J90" s="92" t="str">
        <f>情報まとめ!A89</f>
        <v>音手</v>
      </c>
      <c r="K90" s="97">
        <f>情報まとめ!P89</f>
        <v>13953.131002689206</v>
      </c>
      <c r="L90" s="56"/>
      <c r="M90" s="58">
        <v>88</v>
      </c>
      <c r="N90" s="63" t="str">
        <f>情報まとめ!A92</f>
        <v>エバートシ</v>
      </c>
      <c r="O90" s="55">
        <f>情報まとめ!Q92</f>
        <v>20</v>
      </c>
    </row>
    <row r="91" spans="1:15">
      <c r="A91" s="32">
        <v>90</v>
      </c>
      <c r="B91" s="63" t="str">
        <f>情報まとめ!A126</f>
        <v>マンシス</v>
      </c>
      <c r="C91" s="55">
        <f>情報まとめ!H126</f>
        <v>753</v>
      </c>
      <c r="D91" s="56"/>
      <c r="E91" s="58">
        <v>90</v>
      </c>
      <c r="F91" s="61" t="str">
        <f>情報まとめ!A64</f>
        <v>ヤント</v>
      </c>
      <c r="G91" s="55">
        <f>情報まとめ!M64</f>
        <v>1301</v>
      </c>
      <c r="I91" s="58">
        <v>90</v>
      </c>
      <c r="J91" s="92" t="str">
        <f>情報まとめ!A113</f>
        <v>ヘキス</v>
      </c>
      <c r="K91" s="97">
        <f>情報まとめ!P113</f>
        <v>13795.013850415511</v>
      </c>
      <c r="L91" s="56"/>
      <c r="M91" s="58">
        <v>90</v>
      </c>
      <c r="N91" s="63" t="str">
        <f>情報まとめ!A115</f>
        <v>オクーチス</v>
      </c>
      <c r="O91" s="55">
        <f>情報まとめ!Q115</f>
        <v>16.209</v>
      </c>
    </row>
    <row r="92" spans="1:15">
      <c r="A92" s="32">
        <v>91</v>
      </c>
      <c r="B92" s="61" t="str">
        <f>情報まとめ!A40</f>
        <v>フローターランド</v>
      </c>
      <c r="C92" s="55">
        <f>情報まとめ!H40</f>
        <v>749</v>
      </c>
      <c r="D92" s="56"/>
      <c r="E92" s="58">
        <v>91</v>
      </c>
      <c r="F92" s="63" t="str">
        <f>情報まとめ!A111</f>
        <v>テトラーン</v>
      </c>
      <c r="G92" s="55">
        <f>情報まとめ!M111</f>
        <v>1230</v>
      </c>
      <c r="I92" s="58">
        <v>91</v>
      </c>
      <c r="J92" s="92" t="str">
        <f>情報まとめ!A130</f>
        <v>アドバンシヴリブート</v>
      </c>
      <c r="K92" s="97">
        <f>情報まとめ!P130</f>
        <v>13776.036690235047</v>
      </c>
      <c r="L92" s="56"/>
      <c r="M92" s="58">
        <v>91</v>
      </c>
      <c r="N92" s="63" t="str">
        <f>情報まとめ!A126</f>
        <v>マンシス</v>
      </c>
      <c r="O92" s="55">
        <f>情報まとめ!Q126</f>
        <v>15.553000000000001</v>
      </c>
    </row>
    <row r="93" spans="1:15">
      <c r="A93" s="32">
        <v>92</v>
      </c>
      <c r="B93" s="60" t="str">
        <f>情報まとめ!A4</f>
        <v>ニヴルヘイム</v>
      </c>
      <c r="C93" s="55">
        <f>情報まとめ!H4</f>
        <v>730</v>
      </c>
      <c r="D93" s="56"/>
      <c r="E93" s="58">
        <v>92</v>
      </c>
      <c r="F93" s="61" t="str">
        <f>情報まとめ!A54</f>
        <v>アクミン</v>
      </c>
      <c r="G93" s="55">
        <f>情報まとめ!M54</f>
        <v>1211.07</v>
      </c>
      <c r="I93" s="58">
        <v>92</v>
      </c>
      <c r="J93" s="92" t="str">
        <f>情報まとめ!A112</f>
        <v>ペンテース</v>
      </c>
      <c r="K93" s="97">
        <f>情報まとめ!P112</f>
        <v>13741.013636363637</v>
      </c>
      <c r="L93" s="56"/>
      <c r="M93" s="58">
        <v>92</v>
      </c>
      <c r="N93" s="61" t="str">
        <f>情報まとめ!A51</f>
        <v>東国</v>
      </c>
      <c r="O93" s="55">
        <f>情報まとめ!Q51</f>
        <v>13.2</v>
      </c>
    </row>
    <row r="94" spans="1:15">
      <c r="A94" s="32">
        <v>93</v>
      </c>
      <c r="B94" s="63" t="str">
        <f>情報まとめ!A113</f>
        <v>ヘキス</v>
      </c>
      <c r="C94" s="55">
        <f>情報まとめ!H113</f>
        <v>722</v>
      </c>
      <c r="D94" s="56"/>
      <c r="E94" s="58">
        <v>93</v>
      </c>
      <c r="F94" s="61" t="str">
        <f>情報まとめ!A65</f>
        <v>ユーヨーアグレイ</v>
      </c>
      <c r="G94" s="55">
        <f>情報まとめ!M65</f>
        <v>1119</v>
      </c>
      <c r="I94" s="58">
        <v>93</v>
      </c>
      <c r="J94" s="92" t="str">
        <f>情報まとめ!A75</f>
        <v>ツインズ</v>
      </c>
      <c r="K94" s="97">
        <f>情報まとめ!P75</f>
        <v>13631.284916201117</v>
      </c>
      <c r="L94" s="56"/>
      <c r="M94" s="58">
        <v>93</v>
      </c>
      <c r="N94" s="59" t="str">
        <f>情報まとめ!A24</f>
        <v>北翼連合</v>
      </c>
      <c r="O94" s="55">
        <f>情報まとめ!Q24</f>
        <v>13</v>
      </c>
    </row>
    <row r="95" spans="1:15">
      <c r="A95" s="32">
        <v>94</v>
      </c>
      <c r="B95" s="61" t="str">
        <f>情報まとめ!A63</f>
        <v>ニューアクリア</v>
      </c>
      <c r="C95" s="55">
        <f>情報まとめ!H63</f>
        <v>706</v>
      </c>
      <c r="D95" s="56"/>
      <c r="E95" s="58">
        <v>94</v>
      </c>
      <c r="F95" s="63" t="str">
        <f>情報まとめ!A129</f>
        <v>ヴァットアステロイド</v>
      </c>
      <c r="G95" s="55">
        <f>情報まとめ!M129</f>
        <v>1087.5</v>
      </c>
      <c r="I95" s="58">
        <v>94</v>
      </c>
      <c r="J95" s="92" t="str">
        <f>情報まとめ!A83</f>
        <v>シラタオ</v>
      </c>
      <c r="K95" s="97">
        <f>情報まとめ!P83</f>
        <v>13607.59493670886</v>
      </c>
      <c r="L95" s="56"/>
      <c r="M95" s="58">
        <v>94</v>
      </c>
      <c r="N95" s="61" t="str">
        <f>情報まとめ!A46</f>
        <v>雷頼</v>
      </c>
      <c r="O95" s="55">
        <f>情報まとめ!Q46</f>
        <v>12.5</v>
      </c>
    </row>
    <row r="96" spans="1:15">
      <c r="A96" s="32">
        <v>95</v>
      </c>
      <c r="B96" s="63" t="str">
        <f>情報まとめ!A135</f>
        <v>ルナ</v>
      </c>
      <c r="C96" s="55">
        <f>情報まとめ!H135</f>
        <v>694</v>
      </c>
      <c r="D96" s="56"/>
      <c r="E96" s="58">
        <v>95</v>
      </c>
      <c r="F96" s="63" t="str">
        <f>情報まとめ!A109</f>
        <v>ジスタージン</v>
      </c>
      <c r="G96" s="55">
        <f>情報まとめ!M109</f>
        <v>1085</v>
      </c>
      <c r="I96" s="58">
        <v>95</v>
      </c>
      <c r="J96" s="92" t="str">
        <f>情報まとめ!A81</f>
        <v>西成国</v>
      </c>
      <c r="K96" s="97">
        <f>情報まとめ!P81</f>
        <v>13401.162790697674</v>
      </c>
      <c r="L96" s="56"/>
      <c r="M96" s="58">
        <v>95</v>
      </c>
      <c r="N96" s="59" t="str">
        <f>情報まとめ!A37</f>
        <v>シャッシャウ</v>
      </c>
      <c r="O96" s="55">
        <f>情報まとめ!Q37</f>
        <v>12</v>
      </c>
    </row>
    <row r="97" spans="1:15">
      <c r="A97" s="32">
        <v>96</v>
      </c>
      <c r="B97" s="63" t="str">
        <f>情報まとめ!A90</f>
        <v>中心国</v>
      </c>
      <c r="C97" s="55">
        <f>情報まとめ!H90</f>
        <v>693</v>
      </c>
      <c r="D97" s="56"/>
      <c r="E97" s="58">
        <v>96</v>
      </c>
      <c r="F97" s="63" t="str">
        <f>情報まとめ!A80</f>
        <v>ルーメン</v>
      </c>
      <c r="G97" s="55">
        <f>情報まとめ!M80</f>
        <v>1041</v>
      </c>
      <c r="I97" s="58">
        <v>96</v>
      </c>
      <c r="J97" s="94" t="str">
        <f>情報まとめ!A10</f>
        <v>サウスケープ</v>
      </c>
      <c r="K97" s="97">
        <f>情報まとめ!P10</f>
        <v>13316.814159292036</v>
      </c>
      <c r="L97" s="56"/>
      <c r="M97" s="58">
        <v>95</v>
      </c>
      <c r="N97" s="63" t="str">
        <f>情報まとめ!A124</f>
        <v>ヲンジュク</v>
      </c>
      <c r="O97" s="55">
        <f>情報まとめ!Q124</f>
        <v>12</v>
      </c>
    </row>
    <row r="98" spans="1:15">
      <c r="A98" s="32">
        <v>96</v>
      </c>
      <c r="B98" s="63" t="str">
        <f>情報まとめ!A111</f>
        <v>テトラーン</v>
      </c>
      <c r="C98" s="55">
        <f>情報まとめ!H111</f>
        <v>693</v>
      </c>
      <c r="D98" s="56"/>
      <c r="E98" s="58">
        <v>97</v>
      </c>
      <c r="F98" s="63" t="str">
        <f>情報まとめ!A118</f>
        <v>ウンデカリーラ</v>
      </c>
      <c r="G98" s="55">
        <f>情報まとめ!M118</f>
        <v>1037</v>
      </c>
      <c r="I98" s="58">
        <v>97</v>
      </c>
      <c r="J98" s="94" t="str">
        <f>情報まとめ!A12</f>
        <v>エンドランド</v>
      </c>
      <c r="K98" s="97">
        <f>情報まとめ!P12</f>
        <v>13285.714285714288</v>
      </c>
      <c r="L98" s="56"/>
      <c r="M98" s="58">
        <v>97</v>
      </c>
      <c r="N98" s="63" t="str">
        <f>情報まとめ!A80</f>
        <v>ルーメン</v>
      </c>
      <c r="O98" s="55">
        <f>情報まとめ!Q80</f>
        <v>11.3</v>
      </c>
    </row>
    <row r="99" spans="1:15">
      <c r="A99" s="32">
        <v>98</v>
      </c>
      <c r="B99" s="63" t="str">
        <f>情報まとめ!A87</f>
        <v>商国</v>
      </c>
      <c r="C99" s="55">
        <f>情報まとめ!H87</f>
        <v>683</v>
      </c>
      <c r="D99" s="56"/>
      <c r="E99" s="58">
        <v>98</v>
      </c>
      <c r="F99" s="63" t="str">
        <f>情報まとめ!A142</f>
        <v>オーリン</v>
      </c>
      <c r="G99" s="55">
        <f>情報まとめ!M142</f>
        <v>1027</v>
      </c>
      <c r="I99" s="58">
        <v>98</v>
      </c>
      <c r="J99" s="92" t="str">
        <f>情報まとめ!A124</f>
        <v>ヲンジュク</v>
      </c>
      <c r="K99" s="97">
        <f>情報まとめ!P124</f>
        <v>12820.652173913042</v>
      </c>
      <c r="L99" s="56"/>
      <c r="M99" s="58">
        <v>98</v>
      </c>
      <c r="N99" s="63" t="str">
        <f>情報まとめ!A143</f>
        <v>ハクバ</v>
      </c>
      <c r="O99" s="55">
        <f>情報まとめ!Q143</f>
        <v>11</v>
      </c>
    </row>
    <row r="100" spans="1:15">
      <c r="A100" s="32">
        <v>99</v>
      </c>
      <c r="B100" s="63" t="str">
        <f>情報まとめ!A134</f>
        <v>ソル</v>
      </c>
      <c r="C100" s="55">
        <f>情報まとめ!H134</f>
        <v>673</v>
      </c>
      <c r="D100" s="56"/>
      <c r="E100" s="58">
        <v>99</v>
      </c>
      <c r="F100" s="61" t="str">
        <f>情報まとめ!A62</f>
        <v>ニューアクシス</v>
      </c>
      <c r="G100" s="55">
        <f>情報まとめ!M62</f>
        <v>1011</v>
      </c>
      <c r="I100" s="58">
        <v>99</v>
      </c>
      <c r="J100" s="92" t="str">
        <f>情報まとめ!A141</f>
        <v>インザイ</v>
      </c>
      <c r="K100" s="97">
        <f>情報まとめ!P141</f>
        <v>12581.377744133233</v>
      </c>
      <c r="L100" s="56"/>
      <c r="M100" s="58">
        <v>99</v>
      </c>
      <c r="N100" s="63" t="str">
        <f>情報まとめ!A125</f>
        <v>オーシス</v>
      </c>
      <c r="O100" s="55">
        <f>情報まとめ!Q125</f>
        <v>10.25</v>
      </c>
    </row>
    <row r="101" spans="1:15">
      <c r="A101" s="32">
        <v>100</v>
      </c>
      <c r="B101" s="63" t="str">
        <f>情報まとめ!A107</f>
        <v>モーノグラフ</v>
      </c>
      <c r="C101" s="55">
        <f>情報まとめ!H107</f>
        <v>665.32</v>
      </c>
      <c r="D101" s="56"/>
      <c r="E101" s="58">
        <v>100</v>
      </c>
      <c r="F101" s="63" t="str">
        <f>情報まとめ!A127</f>
        <v>ハリシス</v>
      </c>
      <c r="G101" s="55">
        <f>情報まとめ!M127</f>
        <v>1001.1001</v>
      </c>
      <c r="I101" s="58">
        <v>100</v>
      </c>
      <c r="J101" s="92" t="str">
        <f>情報まとめ!A94</f>
        <v>リコチン</v>
      </c>
      <c r="K101" s="97">
        <f>情報まとめ!P94</f>
        <v>12289.164086687308</v>
      </c>
      <c r="L101" s="56"/>
      <c r="M101" s="58">
        <v>100</v>
      </c>
      <c r="N101" s="63" t="str">
        <f>情報まとめ!A140</f>
        <v>エッチュウ</v>
      </c>
      <c r="O101" s="55">
        <f>情報まとめ!Q140</f>
        <v>9.8019999999999996</v>
      </c>
    </row>
    <row r="102" spans="1:15">
      <c r="A102" s="32">
        <v>101</v>
      </c>
      <c r="B102" s="63" t="str">
        <f>情報まとめ!A91</f>
        <v>オズ</v>
      </c>
      <c r="C102" s="55">
        <f>情報まとめ!H91</f>
        <v>640</v>
      </c>
      <c r="D102" s="56"/>
      <c r="E102" s="58">
        <v>101</v>
      </c>
      <c r="F102" s="63" t="str">
        <f>情報まとめ!A113</f>
        <v>ヘキス</v>
      </c>
      <c r="G102" s="55">
        <f>情報まとめ!M113</f>
        <v>996</v>
      </c>
      <c r="I102" s="58">
        <v>101</v>
      </c>
      <c r="J102" s="92" t="str">
        <f>情報まとめ!A139</f>
        <v>ホロベツ</v>
      </c>
      <c r="K102" s="97">
        <f>情報まとめ!P139</f>
        <v>12138.14913448735</v>
      </c>
      <c r="L102" s="56"/>
      <c r="M102" s="58">
        <v>101</v>
      </c>
      <c r="N102" s="63" t="str">
        <f>情報まとめ!A113</f>
        <v>ヘキス</v>
      </c>
      <c r="O102" s="55">
        <f>情報まとめ!Q113</f>
        <v>9.7200000000000006</v>
      </c>
    </row>
    <row r="103" spans="1:15">
      <c r="A103" s="32">
        <v>102</v>
      </c>
      <c r="B103" s="63" t="str">
        <f>情報まとめ!A82</f>
        <v>カッタウ</v>
      </c>
      <c r="C103" s="55">
        <f>情報まとめ!H82</f>
        <v>630</v>
      </c>
      <c r="D103" s="56"/>
      <c r="E103" s="58">
        <v>102</v>
      </c>
      <c r="F103" s="61" t="str">
        <f>情報まとめ!A63</f>
        <v>ニューアクリア</v>
      </c>
      <c r="G103" s="55">
        <f>情報まとめ!M63</f>
        <v>986</v>
      </c>
      <c r="I103" s="58">
        <v>102</v>
      </c>
      <c r="J103" s="91" t="str">
        <f>情報まとめ!A18</f>
        <v>ウィングランド連邦</v>
      </c>
      <c r="K103" s="97">
        <f>情報まとめ!P18</f>
        <v>12075.471698113208</v>
      </c>
      <c r="L103" s="56"/>
      <c r="M103" s="58">
        <v>102</v>
      </c>
      <c r="N103" s="63" t="str">
        <f>情報まとめ!A110</f>
        <v>トリルリー</v>
      </c>
      <c r="O103" s="55">
        <f>情報まとめ!Q110</f>
        <v>9.6630000000000003</v>
      </c>
    </row>
    <row r="104" spans="1:15">
      <c r="A104" s="32">
        <v>103</v>
      </c>
      <c r="B104" s="63" t="str">
        <f>情報まとめ!A115</f>
        <v>オクーチス</v>
      </c>
      <c r="C104" s="55">
        <f>情報まとめ!H115</f>
        <v>605</v>
      </c>
      <c r="D104" s="56"/>
      <c r="E104" s="58">
        <v>103</v>
      </c>
      <c r="F104" s="63" t="str">
        <f>情報まとめ!A117</f>
        <v>デカリーラ</v>
      </c>
      <c r="G104" s="55">
        <f>情報まとめ!M117</f>
        <v>985.03599999999994</v>
      </c>
      <c r="I104" s="58">
        <v>103</v>
      </c>
      <c r="J104" s="92" t="str">
        <f>情報まとめ!A84</f>
        <v>大漢民国</v>
      </c>
      <c r="K104" s="97">
        <f>情報まとめ!P84</f>
        <v>11782.990566378719</v>
      </c>
      <c r="L104" s="56"/>
      <c r="M104" s="58">
        <v>103</v>
      </c>
      <c r="N104" s="63" t="str">
        <f>情報まとめ!A104</f>
        <v>アスチル</v>
      </c>
      <c r="O104" s="55">
        <f>情報まとめ!Q104</f>
        <v>9.5</v>
      </c>
    </row>
    <row r="105" spans="1:15">
      <c r="A105" s="32">
        <v>104</v>
      </c>
      <c r="B105" s="63" t="str">
        <f>情報まとめ!A104</f>
        <v>アスチル</v>
      </c>
      <c r="C105" s="55">
        <f>情報まとめ!H104</f>
        <v>585</v>
      </c>
      <c r="D105" s="56"/>
      <c r="E105" s="58">
        <v>104</v>
      </c>
      <c r="F105" s="63" t="str">
        <f>情報まとめ!A107</f>
        <v>モーノグラフ</v>
      </c>
      <c r="G105" s="55">
        <f>情報まとめ!M107</f>
        <v>952.82299999999998</v>
      </c>
      <c r="I105" s="58">
        <v>104</v>
      </c>
      <c r="J105" s="92" t="str">
        <f>情報まとめ!A71</f>
        <v>ソラート</v>
      </c>
      <c r="K105" s="97">
        <f>情報まとめ!P71</f>
        <v>11562.073490813647</v>
      </c>
      <c r="L105" s="56"/>
      <c r="M105" s="58">
        <v>103</v>
      </c>
      <c r="N105" s="63" t="str">
        <f>情報まとめ!A141</f>
        <v>インザイ</v>
      </c>
      <c r="O105" s="55">
        <f>情報まとめ!Q141</f>
        <v>9.5</v>
      </c>
    </row>
    <row r="106" spans="1:15">
      <c r="A106" s="32">
        <v>105</v>
      </c>
      <c r="B106" s="63" t="str">
        <f>情報まとめ!A118</f>
        <v>ウンデカリーラ</v>
      </c>
      <c r="C106" s="55">
        <f>情報まとめ!H118</f>
        <v>573.1</v>
      </c>
      <c r="D106" s="56"/>
      <c r="E106" s="58">
        <v>105</v>
      </c>
      <c r="F106" s="61" t="str">
        <f>情報まとめ!A42</f>
        <v>アザーランド</v>
      </c>
      <c r="G106" s="55">
        <f>情報まとめ!M42</f>
        <v>937</v>
      </c>
      <c r="I106" s="58">
        <v>105</v>
      </c>
      <c r="J106" s="91" t="str">
        <f>情報まとめ!A38</f>
        <v>アレグロ</v>
      </c>
      <c r="K106" s="97">
        <f>情報まとめ!P38</f>
        <v>10752.68817204301</v>
      </c>
      <c r="L106" s="56"/>
      <c r="M106" s="58">
        <v>105</v>
      </c>
      <c r="N106" s="61" t="str">
        <f>情報まとめ!A55</f>
        <v>ミン</v>
      </c>
      <c r="O106" s="55">
        <f>情報まとめ!Q55</f>
        <v>9.0239999999999991</v>
      </c>
    </row>
    <row r="107" spans="1:15">
      <c r="A107" s="32">
        <v>106</v>
      </c>
      <c r="B107" s="63" t="str">
        <f>情報まとめ!A73</f>
        <v>ハンリスター</v>
      </c>
      <c r="C107" s="55">
        <f>情報まとめ!H73</f>
        <v>568</v>
      </c>
      <c r="D107" s="56"/>
      <c r="E107" s="58">
        <v>106</v>
      </c>
      <c r="F107" s="61" t="str">
        <f>情報まとめ!A53</f>
        <v>リラミン</v>
      </c>
      <c r="G107" s="55">
        <f>情報まとめ!M53</f>
        <v>932</v>
      </c>
      <c r="I107" s="58">
        <v>106</v>
      </c>
      <c r="J107" s="94" t="str">
        <f>情報まとめ!A11</f>
        <v>エリシン</v>
      </c>
      <c r="K107" s="97">
        <f>情報まとめ!P99</f>
        <v>10508.122743682312</v>
      </c>
      <c r="L107" s="56"/>
      <c r="M107" s="58">
        <v>106</v>
      </c>
      <c r="N107" s="63" t="str">
        <f>情報まとめ!A106</f>
        <v>アステン</v>
      </c>
      <c r="O107" s="55">
        <f>情報まとめ!Q106</f>
        <v>8.4</v>
      </c>
    </row>
    <row r="108" spans="1:15">
      <c r="A108" s="32">
        <v>107</v>
      </c>
      <c r="B108" s="63" t="str">
        <f>情報まとめ!A106</f>
        <v>アステン</v>
      </c>
      <c r="C108" s="55">
        <f>情報まとめ!H106</f>
        <v>545</v>
      </c>
      <c r="D108" s="56"/>
      <c r="E108" s="58">
        <v>107</v>
      </c>
      <c r="F108" s="59" t="str">
        <f>情報まとめ!A37</f>
        <v>シャッシャウ</v>
      </c>
      <c r="G108" s="55">
        <f>情報まとめ!M37</f>
        <v>910</v>
      </c>
      <c r="I108" s="58">
        <v>107</v>
      </c>
      <c r="J108" s="92" t="str">
        <f>情報まとめ!A72</f>
        <v>リスター</v>
      </c>
      <c r="K108" s="97">
        <f>情報まとめ!P11</f>
        <v>10091.618595181539</v>
      </c>
      <c r="L108" s="56"/>
      <c r="M108" s="58">
        <v>107</v>
      </c>
      <c r="N108" s="63" t="str">
        <f>情報まとめ!A82</f>
        <v>カッタウ</v>
      </c>
      <c r="O108" s="55">
        <f>情報まとめ!Q82</f>
        <v>8</v>
      </c>
    </row>
    <row r="109" spans="1:15">
      <c r="A109" s="32">
        <v>108</v>
      </c>
      <c r="B109" s="63" t="str">
        <f>情報まとめ!A75</f>
        <v>ツインズ</v>
      </c>
      <c r="C109" s="55">
        <f>情報まとめ!H75</f>
        <v>537</v>
      </c>
      <c r="D109" s="56"/>
      <c r="E109" s="58">
        <v>108</v>
      </c>
      <c r="F109" s="63" t="str">
        <f>情報まとめ!A122</f>
        <v>アレッヒ</v>
      </c>
      <c r="G109" s="55">
        <f>情報まとめ!M122</f>
        <v>861</v>
      </c>
      <c r="I109" s="58">
        <v>108</v>
      </c>
      <c r="J109" s="92" t="str">
        <f>情報まとめ!A128</f>
        <v>グレートアトランティス</v>
      </c>
      <c r="K109" s="97">
        <f>情報まとめ!P72</f>
        <v>9781.8798871422805</v>
      </c>
      <c r="L109" s="56"/>
      <c r="M109" s="58">
        <v>108</v>
      </c>
      <c r="N109" s="63" t="str">
        <f>情報まとめ!A105</f>
        <v>アスチン</v>
      </c>
      <c r="O109" s="55">
        <f>情報まとめ!Q105</f>
        <v>7.65</v>
      </c>
    </row>
    <row r="110" spans="1:15">
      <c r="A110" s="32">
        <v>109</v>
      </c>
      <c r="B110" s="63" t="str">
        <f>情報まとめ!A116</f>
        <v>ノーナン</v>
      </c>
      <c r="C110" s="55">
        <f>情報まとめ!H116</f>
        <v>532.73</v>
      </c>
      <c r="D110" s="56"/>
      <c r="E110" s="58">
        <v>109</v>
      </c>
      <c r="F110" s="63" t="str">
        <f>情報まとめ!A110</f>
        <v>トリルリー</v>
      </c>
      <c r="G110" s="55">
        <f>情報まとめ!M110</f>
        <v>837.6</v>
      </c>
      <c r="I110" s="58">
        <v>109</v>
      </c>
      <c r="J110" s="92" t="str">
        <f>情報まとめ!A80</f>
        <v>ルーメン</v>
      </c>
      <c r="K110" s="97">
        <f>情報まとめ!P128</f>
        <v>9759.6566523605161</v>
      </c>
      <c r="L110" s="56"/>
      <c r="M110" s="58">
        <v>109</v>
      </c>
      <c r="N110" s="63" t="str">
        <f>情報まとめ!A107</f>
        <v>モーノグラフ</v>
      </c>
      <c r="O110" s="55">
        <f>情報まとめ!Q107</f>
        <v>7.2060000000000004</v>
      </c>
    </row>
    <row r="111" spans="1:15">
      <c r="A111" s="32">
        <v>110</v>
      </c>
      <c r="B111" s="59" t="str">
        <f>情報まとめ!A17</f>
        <v>サウスアスガルド</v>
      </c>
      <c r="C111" s="55">
        <f>情報まとめ!H17</f>
        <v>523</v>
      </c>
      <c r="D111" s="56"/>
      <c r="E111" s="58">
        <v>110</v>
      </c>
      <c r="F111" s="63" t="str">
        <f>情報まとめ!A116</f>
        <v>ノーナン</v>
      </c>
      <c r="G111" s="55">
        <f>情報まとめ!M116</f>
        <v>763.5</v>
      </c>
      <c r="I111" s="58">
        <v>110</v>
      </c>
      <c r="J111" s="93" t="str">
        <f>情報まとめ!A59</f>
        <v>ハジル</v>
      </c>
      <c r="K111" s="97">
        <f>情報まとめ!P80</f>
        <v>9603.3210332103317</v>
      </c>
      <c r="L111" s="56"/>
      <c r="M111" s="58">
        <v>110</v>
      </c>
      <c r="N111" s="63" t="str">
        <f>情報まとめ!A93</f>
        <v>南エバートシ</v>
      </c>
      <c r="O111" s="55">
        <f>情報まとめ!Q93</f>
        <v>6.5</v>
      </c>
    </row>
    <row r="112" spans="1:15">
      <c r="A112" s="32">
        <v>111</v>
      </c>
      <c r="B112" s="61" t="str">
        <f>情報まとめ!A53</f>
        <v>リラミン</v>
      </c>
      <c r="C112" s="55">
        <f>情報まとめ!H53</f>
        <v>518</v>
      </c>
      <c r="D112" s="56"/>
      <c r="E112" s="58">
        <v>111</v>
      </c>
      <c r="F112" s="61" t="str">
        <f>情報まとめ!A51</f>
        <v>東国</v>
      </c>
      <c r="G112" s="55">
        <f>情報まとめ!M51</f>
        <v>763</v>
      </c>
      <c r="I112" s="58">
        <v>111</v>
      </c>
      <c r="J112" s="92" t="str">
        <f>情報まとめ!A142</f>
        <v>オーリン</v>
      </c>
      <c r="K112" s="97">
        <f>情報まとめ!P59</f>
        <v>9554.1401273885349</v>
      </c>
      <c r="L112" s="56"/>
      <c r="M112" s="58">
        <v>111</v>
      </c>
      <c r="N112" s="63" t="str">
        <f>情報まとめ!A118</f>
        <v>ウンデカリーラ</v>
      </c>
      <c r="O112" s="55">
        <f>情報まとめ!Q118</f>
        <v>5.1509999999999998</v>
      </c>
    </row>
    <row r="113" spans="1:15">
      <c r="A113" s="32">
        <v>112</v>
      </c>
      <c r="B113" s="61" t="str">
        <f>情報まとめ!A51</f>
        <v>東国</v>
      </c>
      <c r="C113" s="55">
        <f>情報まとめ!H51</f>
        <v>508</v>
      </c>
      <c r="D113" s="56"/>
      <c r="E113" s="58">
        <v>112</v>
      </c>
      <c r="F113" s="63" t="str">
        <f>情報まとめ!A75</f>
        <v>ツインズ</v>
      </c>
      <c r="G113" s="55">
        <f>情報まとめ!M75</f>
        <v>732</v>
      </c>
      <c r="I113" s="58">
        <v>112</v>
      </c>
      <c r="J113" s="93" t="str">
        <f>情報まとめ!A58</f>
        <v>カジル</v>
      </c>
      <c r="K113" s="97">
        <f>情報まとめ!P142</f>
        <v>9336.363636363636</v>
      </c>
      <c r="L113" s="56"/>
      <c r="M113" s="58">
        <v>112</v>
      </c>
      <c r="N113" s="63" t="str">
        <f>情報まとめ!A116</f>
        <v>ノーナン</v>
      </c>
      <c r="O113" s="55">
        <f>情報まとめ!Q116</f>
        <v>5.0129999999999999</v>
      </c>
    </row>
    <row r="114" spans="1:15">
      <c r="A114" s="32">
        <v>113</v>
      </c>
      <c r="B114" s="63" t="str">
        <f>情報まとめ!A129</f>
        <v>ヴァットアステロイド</v>
      </c>
      <c r="C114" s="55">
        <f>情報まとめ!H129</f>
        <v>500</v>
      </c>
      <c r="D114" s="56"/>
      <c r="E114" s="58">
        <v>113</v>
      </c>
      <c r="F114" s="61" t="str">
        <f>情報まとめ!A46</f>
        <v>雷頼</v>
      </c>
      <c r="G114" s="55">
        <f>情報まとめ!M46</f>
        <v>693</v>
      </c>
      <c r="I114" s="58">
        <v>113</v>
      </c>
      <c r="J114" s="92" t="str">
        <f>情報まとめ!A76</f>
        <v>ンコッホ</v>
      </c>
      <c r="K114" s="97">
        <f>情報まとめ!P58</f>
        <v>9285.7142857142862</v>
      </c>
      <c r="L114" s="56"/>
      <c r="M114" s="58">
        <v>113</v>
      </c>
      <c r="N114" s="63" t="str">
        <f>情報まとめ!A111</f>
        <v>テトラーン</v>
      </c>
      <c r="O114" s="55">
        <f>情報まとめ!Q111</f>
        <v>3.0019999999999998</v>
      </c>
    </row>
    <row r="115" spans="1:15">
      <c r="A115" s="32">
        <v>114</v>
      </c>
      <c r="B115" s="63" t="str">
        <f>情報まとめ!A105</f>
        <v>アスチン</v>
      </c>
      <c r="C115" s="55">
        <f>情報まとめ!H105</f>
        <v>497</v>
      </c>
      <c r="D115" s="56"/>
      <c r="E115" s="58">
        <v>114</v>
      </c>
      <c r="F115" s="59" t="str">
        <f>情報まとめ!A36</f>
        <v>ニライカナイ</v>
      </c>
      <c r="G115" s="55">
        <f>情報まとめ!M36</f>
        <v>655</v>
      </c>
      <c r="I115" s="58">
        <v>114</v>
      </c>
      <c r="J115" s="91" t="str">
        <f>情報まとめ!A31</f>
        <v>アクルス</v>
      </c>
      <c r="K115" s="97">
        <f>情報まとめ!P76</f>
        <v>9117.6470588235297</v>
      </c>
      <c r="L115" s="56"/>
      <c r="M115" s="58">
        <v>114</v>
      </c>
      <c r="N115" s="63" t="str">
        <f>情報まとめ!A86</f>
        <v>ビスマス</v>
      </c>
      <c r="O115" s="55">
        <f>情報まとめ!Q86</f>
        <v>1.9339999999999999</v>
      </c>
    </row>
    <row r="116" spans="1:15">
      <c r="A116" s="32">
        <v>115</v>
      </c>
      <c r="B116" s="63" t="str">
        <f>情報まとめ!A117</f>
        <v>デカリーラ</v>
      </c>
      <c r="C116" s="55">
        <f>情報まとめ!H117</f>
        <v>497</v>
      </c>
      <c r="D116" s="56"/>
      <c r="E116" s="58">
        <v>115</v>
      </c>
      <c r="F116" s="63" t="str">
        <f>情報まとめ!A126</f>
        <v>マンシス</v>
      </c>
      <c r="G116" s="55">
        <f>情報まとめ!M126</f>
        <v>613.24760000000003</v>
      </c>
      <c r="I116" s="58">
        <v>115</v>
      </c>
      <c r="J116" s="94" t="str">
        <f>情報まとめ!A13</f>
        <v>エンターランド</v>
      </c>
      <c r="K116" s="97">
        <f>情報まとめ!P31</f>
        <v>9107.0939468638735</v>
      </c>
      <c r="L116" s="56"/>
      <c r="M116" s="58">
        <v>115</v>
      </c>
      <c r="N116" s="59" t="str">
        <f>情報まとめ!A38</f>
        <v>アレグロ</v>
      </c>
      <c r="O116" s="55">
        <f>情報まとめ!Q38</f>
        <v>1.3839999999999999</v>
      </c>
    </row>
    <row r="117" spans="1:15">
      <c r="A117" s="32">
        <v>115</v>
      </c>
      <c r="B117" s="63" t="str">
        <f>情報まとめ!A110</f>
        <v>トリルリー</v>
      </c>
      <c r="C117" s="55">
        <f>情報まとめ!H110</f>
        <v>442</v>
      </c>
      <c r="D117" s="56"/>
      <c r="E117" s="58">
        <v>116</v>
      </c>
      <c r="F117" s="63" t="str">
        <f>情報まとめ!A125</f>
        <v>オーシス</v>
      </c>
      <c r="G117" s="55">
        <f>情報まとめ!M125</f>
        <v>568</v>
      </c>
      <c r="I117" s="58">
        <v>116</v>
      </c>
      <c r="J117" s="91" t="str">
        <f>情報まとめ!A33</f>
        <v>アクシン</v>
      </c>
      <c r="K117" s="97">
        <f>情報まとめ!P13</f>
        <v>8653.8461538461543</v>
      </c>
      <c r="L117" s="56"/>
      <c r="M117" s="58">
        <v>116</v>
      </c>
      <c r="N117" s="63" t="str">
        <f>情報まとめ!A77</f>
        <v>ンリッヒ</v>
      </c>
      <c r="O117" s="55">
        <f>情報まとめ!Q77</f>
        <v>40</v>
      </c>
    </row>
    <row r="118" spans="1:15">
      <c r="A118" s="32">
        <v>117</v>
      </c>
      <c r="B118" s="61" t="str">
        <f>情報まとめ!A55</f>
        <v>ミン</v>
      </c>
      <c r="C118" s="55">
        <f>情報まとめ!H55</f>
        <v>410</v>
      </c>
      <c r="D118" s="56"/>
      <c r="E118" s="58">
        <v>117</v>
      </c>
      <c r="F118" s="63" t="str">
        <f>情報まとめ!A108</f>
        <v>ジステン</v>
      </c>
      <c r="G118" s="55">
        <f>情報まとめ!M108</f>
        <v>567</v>
      </c>
      <c r="I118" s="58">
        <v>117</v>
      </c>
      <c r="J118" s="93" t="str">
        <f>情報まとめ!A65</f>
        <v>ユーヨーアグレイ</v>
      </c>
      <c r="K118" s="97">
        <f>情報まとめ!P33</f>
        <v>8470.2907711757271</v>
      </c>
      <c r="L118" s="56"/>
      <c r="M118" s="58">
        <v>117</v>
      </c>
      <c r="N118" s="63" t="str">
        <f>情報まとめ!A109</f>
        <v>ジスタージン</v>
      </c>
      <c r="O118" s="55">
        <f>情報まとめ!Q109</f>
        <v>1.135</v>
      </c>
    </row>
    <row r="119" spans="1:15">
      <c r="A119" s="32">
        <v>118</v>
      </c>
      <c r="B119" s="63" t="str">
        <f>情報まとめ!A122</f>
        <v>アレッヒ</v>
      </c>
      <c r="C119" s="55">
        <f>情報まとめ!H122</f>
        <v>405</v>
      </c>
      <c r="D119" s="56"/>
      <c r="E119" s="58">
        <v>118</v>
      </c>
      <c r="F119" s="63" t="str">
        <f>情報まとめ!A93</f>
        <v>南エバートシ</v>
      </c>
      <c r="G119" s="55">
        <f>情報まとめ!M93</f>
        <v>563</v>
      </c>
      <c r="I119" s="58">
        <v>118</v>
      </c>
      <c r="J119" s="92" t="str">
        <f>情報まとめ!A126</f>
        <v>マンシス</v>
      </c>
      <c r="K119" s="97">
        <f>情報まとめ!P65</f>
        <v>8400.9009009009005</v>
      </c>
      <c r="L119" s="56"/>
      <c r="M119" s="58">
        <v>118</v>
      </c>
      <c r="N119" s="61" t="str">
        <f>情報まとめ!A56</f>
        <v>シャワー</v>
      </c>
      <c r="O119" s="55">
        <f>情報まとめ!Q56</f>
        <v>0.93600000000000005</v>
      </c>
    </row>
    <row r="120" spans="1:15">
      <c r="A120" s="32">
        <v>119</v>
      </c>
      <c r="B120" s="59" t="str">
        <f>情報まとめ!A37</f>
        <v>シャッシャウ</v>
      </c>
      <c r="C120" s="55">
        <f>情報まとめ!H37</f>
        <v>380</v>
      </c>
      <c r="D120" s="56"/>
      <c r="E120" s="58">
        <v>119</v>
      </c>
      <c r="F120" s="63" t="str">
        <f>情報まとめ!A87</f>
        <v>商国</v>
      </c>
      <c r="G120" s="55">
        <f>情報まとめ!M87</f>
        <v>487</v>
      </c>
      <c r="I120" s="58">
        <v>119</v>
      </c>
      <c r="J120" s="93" t="str">
        <f>情報まとめ!A57</f>
        <v>ヤンキータナカ</v>
      </c>
      <c r="K120" s="97">
        <f>情報まとめ!P126</f>
        <v>8144.0584329349276</v>
      </c>
      <c r="L120" s="56"/>
      <c r="M120" s="58">
        <v>119</v>
      </c>
      <c r="N120" s="63" t="str">
        <f>情報まとめ!A117</f>
        <v>デカリーラ</v>
      </c>
      <c r="O120" s="55">
        <f>情報まとめ!Q117</f>
        <v>0.83399999999999996</v>
      </c>
    </row>
    <row r="121" spans="1:15">
      <c r="A121" s="32">
        <v>120</v>
      </c>
      <c r="B121" s="63" t="str">
        <f>情報まとめ!A108</f>
        <v>ジステン</v>
      </c>
      <c r="C121" s="55">
        <f>情報まとめ!H108</f>
        <v>372</v>
      </c>
      <c r="D121" s="56"/>
      <c r="E121" s="58">
        <v>120</v>
      </c>
      <c r="F121" s="61" t="str">
        <f>情報まとめ!A52</f>
        <v>仲エバートシ</v>
      </c>
      <c r="G121" s="55">
        <f>情報まとめ!M52</f>
        <v>368</v>
      </c>
      <c r="I121" s="58">
        <v>120</v>
      </c>
      <c r="J121" s="92" t="str">
        <f>情報まとめ!A87</f>
        <v>商国</v>
      </c>
      <c r="K121" s="97">
        <f>情報まとめ!P98</f>
        <v>7918.1004817618714</v>
      </c>
      <c r="L121" s="56"/>
      <c r="M121" s="58">
        <v>120</v>
      </c>
      <c r="N121" s="61" t="str">
        <f>情報まとめ!A67</f>
        <v>ミラ</v>
      </c>
      <c r="O121" s="55">
        <f>情報まとめ!Q67</f>
        <v>0.70799999999999996</v>
      </c>
    </row>
    <row r="122" spans="1:15">
      <c r="A122" s="32">
        <v>121</v>
      </c>
      <c r="B122" s="61" t="str">
        <f>情報まとめ!A42</f>
        <v>アザーランド</v>
      </c>
      <c r="C122" s="55">
        <f>情報まとめ!H42</f>
        <v>365</v>
      </c>
      <c r="D122" s="56"/>
      <c r="E122" s="58">
        <v>121</v>
      </c>
      <c r="F122" s="63" t="str">
        <f>情報まとめ!A99</f>
        <v>オストタラン</v>
      </c>
      <c r="G122" s="55">
        <f>情報まとめ!M99</f>
        <v>2328.6</v>
      </c>
      <c r="I122" s="58">
        <v>121</v>
      </c>
      <c r="J122" s="92" t="str">
        <f>情報まとめ!A125</f>
        <v>オーシス</v>
      </c>
      <c r="K122" s="97">
        <f>情報まとめ!P57</f>
        <v>7139.772727272727</v>
      </c>
      <c r="L122" s="56"/>
      <c r="M122" s="58">
        <v>121</v>
      </c>
      <c r="N122" s="61" t="str">
        <f>情報まとめ!A57</f>
        <v>ヤンキータナカ</v>
      </c>
      <c r="O122" s="55">
        <f>情報まとめ!Q57</f>
        <v>0.60299999999999998</v>
      </c>
    </row>
    <row r="123" spans="1:15">
      <c r="A123" s="32">
        <v>122</v>
      </c>
      <c r="B123" s="59" t="str">
        <f>情報まとめ!A21</f>
        <v>ビフレスト</v>
      </c>
      <c r="C123" s="55">
        <f>情報まとめ!H21</f>
        <v>355</v>
      </c>
      <c r="D123" s="56"/>
      <c r="E123" s="58">
        <v>122</v>
      </c>
      <c r="F123" s="63" t="str">
        <f>情報まとめ!A112</f>
        <v>ペンテース</v>
      </c>
      <c r="G123" s="55">
        <f>情報まとめ!M112</f>
        <v>302.3023</v>
      </c>
      <c r="I123" s="58">
        <v>122</v>
      </c>
      <c r="J123" s="93" t="str">
        <f>情報まとめ!A61</f>
        <v>ホッペ</v>
      </c>
      <c r="K123" s="97">
        <f>情報まとめ!P87</f>
        <v>7130.3074670571013</v>
      </c>
      <c r="L123" s="56"/>
      <c r="M123" s="58">
        <v>122</v>
      </c>
      <c r="N123" s="63" t="str">
        <f>情報まとめ!A73</f>
        <v>ハンリスター</v>
      </c>
      <c r="O123" s="55">
        <f>情報まとめ!Q73</f>
        <v>0.5</v>
      </c>
    </row>
    <row r="124" spans="1:15">
      <c r="A124" s="32">
        <v>123</v>
      </c>
      <c r="B124" s="61" t="str">
        <f>情報まとめ!A62</f>
        <v>ニューアクシス</v>
      </c>
      <c r="C124" s="55">
        <f>情報まとめ!H62</f>
        <v>334</v>
      </c>
      <c r="D124" s="56"/>
      <c r="E124" s="58">
        <v>123</v>
      </c>
      <c r="F124" s="59" t="str">
        <f>情報まとめ!A24</f>
        <v>北翼連合</v>
      </c>
      <c r="G124" s="55">
        <f>情報まとめ!M24</f>
        <v>265</v>
      </c>
      <c r="I124" s="58">
        <v>123</v>
      </c>
      <c r="J124" s="93" t="str">
        <f>情報まとめ!A56</f>
        <v>シャワー</v>
      </c>
      <c r="K124" s="97">
        <f>情報まとめ!P125</f>
        <v>7091.1360799001241</v>
      </c>
      <c r="L124" s="56"/>
      <c r="M124" s="58">
        <v>123</v>
      </c>
      <c r="N124" s="61" t="str">
        <f>情報まとめ!A60</f>
        <v>ヌンテ</v>
      </c>
      <c r="O124" s="55">
        <f>情報まとめ!Q60</f>
        <v>0.40600000000000003</v>
      </c>
    </row>
    <row r="125" spans="1:15">
      <c r="A125" s="32">
        <v>124</v>
      </c>
      <c r="B125" s="61" t="str">
        <f>情報まとめ!A46</f>
        <v>雷頼</v>
      </c>
      <c r="C125" s="55">
        <f>情報まとめ!H46</f>
        <v>283</v>
      </c>
      <c r="D125" s="56"/>
      <c r="E125" s="58">
        <v>124</v>
      </c>
      <c r="F125" s="61" t="str">
        <f>情報まとめ!A55</f>
        <v>ミン</v>
      </c>
      <c r="G125" s="55">
        <f>情報まとめ!M55</f>
        <v>232.25360000000001</v>
      </c>
      <c r="I125" s="58">
        <v>124</v>
      </c>
      <c r="J125" s="92" t="str">
        <f>情報まとめ!A74</f>
        <v>ヴァイン</v>
      </c>
      <c r="K125" s="97">
        <f>情報まとめ!P61</f>
        <v>6981.132075471698</v>
      </c>
      <c r="L125" s="56"/>
      <c r="M125" s="58">
        <v>124</v>
      </c>
      <c r="N125" s="63" t="str">
        <f>情報まとめ!A108</f>
        <v>ジステン</v>
      </c>
      <c r="O125" s="55">
        <f>情報まとめ!Q108</f>
        <v>0.38800000000000001</v>
      </c>
    </row>
    <row r="126" spans="1:15">
      <c r="A126" s="32">
        <v>125</v>
      </c>
      <c r="B126" s="63" t="str">
        <f>情報まとめ!A112</f>
        <v>ペンテース</v>
      </c>
      <c r="C126" s="55">
        <f>情報まとめ!H112</f>
        <v>220</v>
      </c>
      <c r="D126" s="56"/>
      <c r="E126" s="58">
        <v>125</v>
      </c>
      <c r="F126" s="63" t="str">
        <f>情報まとめ!A98</f>
        <v>デコロンゴン</v>
      </c>
      <c r="G126" s="55">
        <f>情報まとめ!M98</f>
        <v>2301</v>
      </c>
      <c r="I126" s="58">
        <v>125</v>
      </c>
      <c r="J126" s="93" t="str">
        <f>情報まとめ!A66</f>
        <v>シヌセワール</v>
      </c>
      <c r="K126" s="97">
        <f>情報まとめ!P56</f>
        <v>6875.568181818182</v>
      </c>
      <c r="L126" s="56"/>
      <c r="M126" s="58">
        <v>125</v>
      </c>
      <c r="N126" s="61" t="str">
        <f>情報まとめ!A61</f>
        <v>ホッペ</v>
      </c>
      <c r="O126" s="55">
        <f>情報まとめ!Q61</f>
        <v>7.8E-2</v>
      </c>
    </row>
    <row r="127" spans="1:15">
      <c r="A127" s="32">
        <v>126</v>
      </c>
      <c r="B127" s="60" t="str">
        <f>情報まとめ!A13</f>
        <v>エンターランド</v>
      </c>
      <c r="C127" s="55">
        <f>情報まとめ!H13</f>
        <v>208</v>
      </c>
      <c r="D127" s="56"/>
      <c r="E127" s="58">
        <v>126</v>
      </c>
      <c r="F127" s="63" t="str">
        <f>情報まとめ!A97</f>
        <v>イチロ</v>
      </c>
      <c r="G127" s="55">
        <f>情報まとめ!M97</f>
        <v>963.43200000000002</v>
      </c>
      <c r="I127" s="58">
        <v>126</v>
      </c>
      <c r="J127" s="92" t="str">
        <f>情報まとめ!A109</f>
        <v>ジスタージン</v>
      </c>
      <c r="K127" s="97">
        <f>情報まとめ!P74</f>
        <v>6553.9739027283513</v>
      </c>
      <c r="L127" s="56"/>
      <c r="M127" s="58">
        <v>126</v>
      </c>
      <c r="N127" s="61" t="str">
        <f>情報まとめ!A58</f>
        <v>カジル</v>
      </c>
      <c r="O127" s="55">
        <f>情報まとめ!Q58</f>
        <v>5.0999999999999997E-2</v>
      </c>
    </row>
    <row r="128" spans="1:15">
      <c r="A128" s="32">
        <v>127</v>
      </c>
      <c r="B128" s="61" t="str">
        <f>情報まとめ!A52</f>
        <v>仲エバートシ</v>
      </c>
      <c r="C128" s="55">
        <f>情報まとめ!H52</f>
        <v>202</v>
      </c>
      <c r="D128" s="56"/>
      <c r="E128" s="58">
        <v>127</v>
      </c>
      <c r="F128" s="59" t="str">
        <f>情報まとめ!A38</f>
        <v>アレグロ</v>
      </c>
      <c r="G128" s="55">
        <f>情報まとめ!M38</f>
        <v>200</v>
      </c>
      <c r="I128" s="58">
        <v>127</v>
      </c>
      <c r="J128" s="93" t="str">
        <f>情報まとめ!A60</f>
        <v>ヌンテ</v>
      </c>
      <c r="K128" s="97">
        <f>情報まとめ!P66</f>
        <v>6500</v>
      </c>
      <c r="L128" s="56"/>
      <c r="M128" s="58">
        <v>127</v>
      </c>
      <c r="N128" s="60" t="str">
        <f>情報まとめ!A12</f>
        <v>エンドランド</v>
      </c>
      <c r="O128" s="55">
        <f>情報まとめ!Q12</f>
        <v>0</v>
      </c>
    </row>
    <row r="129" spans="1:15">
      <c r="A129" s="32">
        <v>128</v>
      </c>
      <c r="B129" s="59" t="str">
        <f>情報まとめ!A38</f>
        <v>アレグロ</v>
      </c>
      <c r="C129" s="55">
        <f>情報まとめ!H38</f>
        <v>186</v>
      </c>
      <c r="D129" s="56"/>
      <c r="E129" s="58">
        <v>128</v>
      </c>
      <c r="F129" s="59" t="str">
        <f>情報まとめ!A21</f>
        <v>ビフレスト</v>
      </c>
      <c r="G129" s="55">
        <f>情報まとめ!M21</f>
        <v>198</v>
      </c>
      <c r="I129" s="58">
        <v>128</v>
      </c>
      <c r="J129" s="93" t="str">
        <f>情報まとめ!A55</f>
        <v>ミン</v>
      </c>
      <c r="K129" s="97">
        <f>情報まとめ!P109</f>
        <v>5789.7545357524014</v>
      </c>
      <c r="L129" s="56"/>
      <c r="M129" s="58">
        <v>127</v>
      </c>
      <c r="N129" s="60" t="str">
        <f>情報まとめ!A13</f>
        <v>エンターランド</v>
      </c>
      <c r="O129" s="55">
        <f>情報まとめ!Q13</f>
        <v>0</v>
      </c>
    </row>
    <row r="130" spans="1:15">
      <c r="A130" s="32">
        <v>129</v>
      </c>
      <c r="B130" s="63" t="str">
        <f>情報まとめ!A93</f>
        <v>南エバートシ</v>
      </c>
      <c r="C130" s="55">
        <f>情報まとめ!H93</f>
        <v>135</v>
      </c>
      <c r="D130" s="56"/>
      <c r="E130" s="58">
        <v>129</v>
      </c>
      <c r="F130" s="60" t="str">
        <f>情報まとめ!A13</f>
        <v>エンターランド</v>
      </c>
      <c r="G130" s="55">
        <f>情報まとめ!M13</f>
        <v>180</v>
      </c>
      <c r="I130" s="58">
        <v>129</v>
      </c>
      <c r="J130" s="91" t="str">
        <f>情報まとめ!A21</f>
        <v>ビフレスト</v>
      </c>
      <c r="K130" s="97">
        <f>情報まとめ!P60</f>
        <v>5703.8834951456311</v>
      </c>
      <c r="L130" s="56"/>
      <c r="M130" s="58">
        <v>127</v>
      </c>
      <c r="N130" s="59" t="str">
        <f>情報まとめ!A21</f>
        <v>ビフレスト</v>
      </c>
      <c r="O130" s="55">
        <f>情報まとめ!Q21</f>
        <v>0</v>
      </c>
    </row>
    <row r="131" spans="1:15">
      <c r="A131" s="32">
        <v>130</v>
      </c>
      <c r="B131" s="61" t="str">
        <f>情報まとめ!A60</f>
        <v>ヌンテ</v>
      </c>
      <c r="C131" s="55">
        <f>情報まとめ!H60</f>
        <v>103</v>
      </c>
      <c r="D131" s="56"/>
      <c r="E131" s="58">
        <v>130</v>
      </c>
      <c r="F131" s="63" t="str">
        <f>情報まとめ!A96</f>
        <v>タラン</v>
      </c>
      <c r="G131" s="55">
        <f>情報まとめ!M96</f>
        <v>1032.02</v>
      </c>
      <c r="I131" s="58">
        <v>130</v>
      </c>
      <c r="J131" s="93" t="str">
        <f>情報まとめ!A54</f>
        <v>アクミン</v>
      </c>
      <c r="K131" s="97">
        <f>情報まとめ!P55</f>
        <v>5664.7219512195124</v>
      </c>
      <c r="L131" s="56"/>
      <c r="M131" s="58">
        <v>127</v>
      </c>
      <c r="N131" s="59" t="str">
        <f>情報まとめ!A23</f>
        <v>ケープランド</v>
      </c>
      <c r="O131" s="55">
        <f>情報まとめ!Q23</f>
        <v>0</v>
      </c>
    </row>
    <row r="132" spans="1:15">
      <c r="A132" s="32">
        <v>131</v>
      </c>
      <c r="B132" s="59" t="str">
        <f>情報まとめ!A24</f>
        <v>北翼連合</v>
      </c>
      <c r="C132" s="55">
        <f>情報まとめ!H24</f>
        <v>95</v>
      </c>
      <c r="D132" s="56"/>
      <c r="E132" s="58">
        <v>131</v>
      </c>
      <c r="F132" s="63" t="str">
        <f>情報まとめ!A95</f>
        <v>パグン</v>
      </c>
      <c r="G132" s="55">
        <f>情報まとめ!M95</f>
        <v>1180.5999999999999</v>
      </c>
      <c r="I132" s="58">
        <v>131</v>
      </c>
      <c r="J132" s="92" t="str">
        <f>情報まとめ!A77</f>
        <v>ンリッヒ</v>
      </c>
      <c r="K132" s="97">
        <f>情報まとめ!P21</f>
        <v>5577.4647887323945</v>
      </c>
      <c r="L132" s="56"/>
      <c r="M132" s="58">
        <v>127</v>
      </c>
      <c r="N132" s="59" t="str">
        <f>情報まとめ!A36</f>
        <v>ニライカナイ</v>
      </c>
      <c r="O132" s="55">
        <f>情報まとめ!Q36</f>
        <v>0</v>
      </c>
    </row>
    <row r="133" spans="1:15">
      <c r="A133" s="32">
        <v>132</v>
      </c>
      <c r="B133" s="61" t="str">
        <f>情報まとめ!A56</f>
        <v>シャワー</v>
      </c>
      <c r="C133" s="55">
        <f>情報まとめ!H56</f>
        <v>88</v>
      </c>
      <c r="D133" s="56"/>
      <c r="E133" s="58">
        <v>132</v>
      </c>
      <c r="F133" s="61" t="str">
        <f>情報まとめ!A57</f>
        <v>ヤンキータナカ</v>
      </c>
      <c r="G133" s="55">
        <f>情報まとめ!M57</f>
        <v>62.83</v>
      </c>
      <c r="I133" s="58">
        <v>132</v>
      </c>
      <c r="J133" s="93" t="str">
        <f>情報まとめ!A67</f>
        <v>ミラ</v>
      </c>
      <c r="K133" s="97">
        <f>情報まとめ!P54</f>
        <v>5497.3672265093055</v>
      </c>
      <c r="L133" s="56"/>
      <c r="M133" s="58">
        <v>127</v>
      </c>
      <c r="N133" s="61" t="str">
        <f>情報まとめ!A59</f>
        <v>ハジル</v>
      </c>
      <c r="O133" s="55">
        <f>情報まとめ!Q59</f>
        <v>0</v>
      </c>
    </row>
    <row r="134" spans="1:15">
      <c r="A134" s="32">
        <v>133</v>
      </c>
      <c r="B134" s="61" t="str">
        <f>情報まとめ!A57</f>
        <v>ヤンキータナカ</v>
      </c>
      <c r="C134" s="55">
        <f>情報まとめ!H57</f>
        <v>88</v>
      </c>
      <c r="D134" s="56"/>
      <c r="E134" s="58">
        <v>133</v>
      </c>
      <c r="F134" s="61" t="str">
        <f>情報まとめ!A56</f>
        <v>シャワー</v>
      </c>
      <c r="G134" s="55">
        <f>情報まとめ!M56</f>
        <v>60.505000000000003</v>
      </c>
      <c r="I134" s="58">
        <v>133</v>
      </c>
      <c r="J134" s="94" t="str">
        <f>情報まとめ!A9</f>
        <v>ノースケープ</v>
      </c>
      <c r="K134" s="97">
        <f>情報まとめ!P97</f>
        <v>5412.5393258426966</v>
      </c>
      <c r="L134" s="56"/>
      <c r="M134" s="58">
        <v>127</v>
      </c>
      <c r="N134" s="61" t="str">
        <f>情報まとめ!A65</f>
        <v>ユーヨーアグレイ</v>
      </c>
      <c r="O134" s="55">
        <f>情報まとめ!Q65</f>
        <v>0</v>
      </c>
    </row>
    <row r="135" spans="1:15">
      <c r="A135" s="32">
        <v>133</v>
      </c>
      <c r="B135" s="61" t="str">
        <f>情報まとめ!A67</f>
        <v>ミラ</v>
      </c>
      <c r="C135" s="55">
        <f>情報まとめ!H67</f>
        <v>85</v>
      </c>
      <c r="D135" s="56"/>
      <c r="E135" s="58">
        <v>134</v>
      </c>
      <c r="F135" s="61" t="str">
        <f>情報まとめ!A60</f>
        <v>ヌンテ</v>
      </c>
      <c r="G135" s="55">
        <f>情報まとめ!M60</f>
        <v>58.75</v>
      </c>
      <c r="I135" s="58">
        <v>134</v>
      </c>
      <c r="J135" s="94" t="str">
        <f>情報まとめ!A8</f>
        <v>バズ</v>
      </c>
      <c r="K135" s="97">
        <f>情報まとめ!P77</f>
        <v>5274.4186046511632</v>
      </c>
      <c r="L135" s="56"/>
      <c r="M135" s="58">
        <v>127</v>
      </c>
      <c r="N135" s="61" t="str">
        <f>情報まとめ!A66</f>
        <v>シヌセワール</v>
      </c>
      <c r="O135" s="55">
        <f>情報まとめ!Q66</f>
        <v>0</v>
      </c>
    </row>
    <row r="136" spans="1:15">
      <c r="A136" s="32">
        <v>135</v>
      </c>
      <c r="B136" s="61" t="str">
        <f>情報まとめ!A68</f>
        <v>リーサルスヴェン</v>
      </c>
      <c r="C136" s="55">
        <f>情報まとめ!H68</f>
        <v>67.7</v>
      </c>
      <c r="D136" s="56"/>
      <c r="E136" s="58">
        <v>135</v>
      </c>
      <c r="F136" s="61" t="str">
        <f>情報まとめ!A67</f>
        <v>ミラ</v>
      </c>
      <c r="G136" s="55">
        <f>情報まとめ!M67</f>
        <v>43.27</v>
      </c>
      <c r="I136" s="58">
        <v>135</v>
      </c>
      <c r="J136" s="92" t="str">
        <f>情報まとめ!A127</f>
        <v>ハリシス</v>
      </c>
      <c r="K136" s="97">
        <f>情報まとめ!P96</f>
        <v>5199.0931989924429</v>
      </c>
      <c r="L136" s="56"/>
      <c r="M136" s="58">
        <v>127</v>
      </c>
      <c r="N136" s="61" t="str">
        <f>情報まとめ!A68</f>
        <v>リーサルスヴェン</v>
      </c>
      <c r="O136" s="55">
        <f>情報まとめ!Q68</f>
        <v>0</v>
      </c>
    </row>
    <row r="137" spans="1:15">
      <c r="A137" s="32">
        <v>136</v>
      </c>
      <c r="B137" s="61" t="str">
        <f>情報まとめ!A61</f>
        <v>ホッペ</v>
      </c>
      <c r="C137" s="55">
        <f>情報まとめ!H61</f>
        <v>53</v>
      </c>
      <c r="D137" s="56"/>
      <c r="E137" s="58">
        <v>136</v>
      </c>
      <c r="F137" s="61" t="str">
        <f>情報まとめ!A69</f>
        <v>ウェルネス諸島</v>
      </c>
      <c r="G137" s="55">
        <f>情報まとめ!M69</f>
        <v>38.700000000000003</v>
      </c>
      <c r="I137" s="58">
        <v>136</v>
      </c>
      <c r="J137" s="94" t="str">
        <f>情報まとめ!A5</f>
        <v>アインシュッツエンゲル</v>
      </c>
      <c r="K137" s="97">
        <f>情報まとめ!P67</f>
        <v>5090.588235294118</v>
      </c>
      <c r="L137" s="56"/>
      <c r="M137" s="58">
        <v>127</v>
      </c>
      <c r="N137" s="61" t="str">
        <f>情報まとめ!A69</f>
        <v>ウェルネス諸島</v>
      </c>
      <c r="O137" s="55">
        <f>情報まとめ!Q69</f>
        <v>0</v>
      </c>
    </row>
    <row r="138" spans="1:15">
      <c r="A138" s="32">
        <v>137</v>
      </c>
      <c r="B138" s="59" t="str">
        <f>情報まとめ!A36</f>
        <v>ニライカナイ</v>
      </c>
      <c r="C138" s="55">
        <f>情報まとめ!H36</f>
        <v>23</v>
      </c>
      <c r="D138" s="56"/>
      <c r="E138" s="58">
        <v>137</v>
      </c>
      <c r="F138" s="61" t="str">
        <f>情報まとめ!A61</f>
        <v>ホッペ</v>
      </c>
      <c r="G138" s="55">
        <f>情報まとめ!M61</f>
        <v>37</v>
      </c>
      <c r="I138" s="58">
        <v>137</v>
      </c>
      <c r="J138" s="93" t="str">
        <f>情報まとめ!A68</f>
        <v>リーサルスヴェン</v>
      </c>
      <c r="K138" s="97">
        <f>情報まとめ!P9</f>
        <v>4929.5702504738001</v>
      </c>
      <c r="L138" s="56"/>
      <c r="M138" s="58">
        <v>127</v>
      </c>
      <c r="N138" s="63" t="str">
        <f>情報まとめ!A76</f>
        <v>ンコッホ</v>
      </c>
      <c r="O138" s="55">
        <f>情報まとめ!Q76</f>
        <v>0</v>
      </c>
    </row>
    <row r="139" spans="1:15">
      <c r="A139" s="32">
        <v>138</v>
      </c>
      <c r="B139" s="61" t="str">
        <f>情報まとめ!A58</f>
        <v>カジル</v>
      </c>
      <c r="C139" s="55">
        <f>情報まとめ!H58</f>
        <v>14</v>
      </c>
      <c r="D139" s="56"/>
      <c r="E139" s="58">
        <v>138</v>
      </c>
      <c r="F139" s="61" t="str">
        <f>情報まとめ!A68</f>
        <v>リーサルスヴェン</v>
      </c>
      <c r="G139" s="55">
        <f>情報まとめ!M68</f>
        <v>27.535</v>
      </c>
      <c r="I139" s="58">
        <v>138</v>
      </c>
      <c r="J139" s="92" t="str">
        <f>情報まとめ!A99</f>
        <v>オストタラン</v>
      </c>
      <c r="K139" s="97">
        <f>情報まとめ!P127</f>
        <v>4471.192943278249</v>
      </c>
      <c r="L139" s="56"/>
      <c r="M139" s="58">
        <v>127</v>
      </c>
      <c r="N139" s="63" t="str">
        <f>情報まとめ!A119</f>
        <v>ツォイツァルツェン</v>
      </c>
      <c r="O139" s="55">
        <f>情報まとめ!Q119</f>
        <v>0</v>
      </c>
    </row>
    <row r="140" spans="1:15">
      <c r="A140" s="32">
        <v>139</v>
      </c>
      <c r="B140" s="61" t="str">
        <f>情報まとめ!A59</f>
        <v>ハジル</v>
      </c>
      <c r="C140" s="55">
        <f>情報まとめ!H59</f>
        <v>13.502000000000001</v>
      </c>
      <c r="D140" s="56"/>
      <c r="E140" s="58">
        <v>139</v>
      </c>
      <c r="F140" s="61" t="str">
        <f>情報まとめ!A58</f>
        <v>カジル</v>
      </c>
      <c r="G140" s="55">
        <f>情報まとめ!M58</f>
        <v>13</v>
      </c>
      <c r="I140" s="58">
        <v>139</v>
      </c>
      <c r="J140" s="92" t="str">
        <f>情報まとめ!A97</f>
        <v>イチロ</v>
      </c>
      <c r="K140" s="97">
        <f>情報まとめ!P5</f>
        <v>4254.2036954158939</v>
      </c>
      <c r="L140" s="56"/>
      <c r="M140" s="58">
        <v>127</v>
      </c>
      <c r="N140" s="63" t="str">
        <f>情報まとめ!A120</f>
        <v>イリジウム</v>
      </c>
      <c r="O140" s="55">
        <f>情報まとめ!Q120</f>
        <v>0</v>
      </c>
    </row>
    <row r="141" spans="1:15">
      <c r="A141" s="32">
        <v>140</v>
      </c>
      <c r="B141" s="61" t="str">
        <f>情報まとめ!A69</f>
        <v>ウェルネス諸島</v>
      </c>
      <c r="C141" s="55">
        <f>情報まとめ!H69</f>
        <v>6.5</v>
      </c>
      <c r="D141" s="56"/>
      <c r="E141" s="58">
        <v>140</v>
      </c>
      <c r="F141" s="61" t="str">
        <f>情報まとめ!A59</f>
        <v>ハジル</v>
      </c>
      <c r="G141" s="55">
        <f>情報まとめ!M59</f>
        <v>12.9</v>
      </c>
      <c r="I141" s="58">
        <v>140</v>
      </c>
      <c r="J141" s="92" t="str">
        <f>情報まとめ!A98</f>
        <v>デコロンゴン</v>
      </c>
      <c r="K141" s="97">
        <f>情報まとめ!P95</f>
        <v>4127.9720279720277</v>
      </c>
      <c r="L141" s="56"/>
      <c r="M141" s="58">
        <v>127</v>
      </c>
      <c r="N141" s="63" t="str">
        <f>情報まとめ!A121</f>
        <v>オゾニウム</v>
      </c>
      <c r="O141" s="55">
        <f>情報まとめ!Q121</f>
        <v>0</v>
      </c>
    </row>
    <row r="142" spans="1:15" s="11" customFormat="1">
      <c r="A142" s="32">
        <v>141</v>
      </c>
      <c r="B142" s="61" t="str">
        <f>情報まとめ!A66</f>
        <v>シヌセワール</v>
      </c>
      <c r="C142" s="55">
        <f>情報まとめ!H66</f>
        <v>4</v>
      </c>
      <c r="D142" s="56"/>
      <c r="E142" s="58">
        <v>141</v>
      </c>
      <c r="F142" s="60" t="str">
        <f>情報まとめ!A12</f>
        <v>エンドランド</v>
      </c>
      <c r="G142" s="55">
        <f>情報まとめ!M12</f>
        <v>4.6500000000000004</v>
      </c>
      <c r="I142" s="58">
        <v>141</v>
      </c>
      <c r="J142" s="92" t="str">
        <f>情報まとめ!A96</f>
        <v>タラン</v>
      </c>
      <c r="K142" s="97">
        <f>情報まとめ!P68</f>
        <v>4067.2082717872963</v>
      </c>
      <c r="L142" s="56"/>
      <c r="M142" s="58">
        <v>127</v>
      </c>
      <c r="N142" s="63" t="str">
        <f>情報まとめ!A129</f>
        <v>ヴァットアステロイド</v>
      </c>
      <c r="O142" s="89">
        <f>情報まとめ!Q129</f>
        <v>0</v>
      </c>
    </row>
    <row r="143" spans="1:15" ht="13.8" thickBot="1">
      <c r="A143" s="73">
        <v>142</v>
      </c>
      <c r="B143" s="65" t="str">
        <f>情報まとめ!A12</f>
        <v>エンドランド</v>
      </c>
      <c r="C143" s="87">
        <f>情報まとめ!H12</f>
        <v>3.5</v>
      </c>
      <c r="D143" s="56"/>
      <c r="E143" s="88">
        <v>142</v>
      </c>
      <c r="F143" s="62" t="str">
        <f>情報まとめ!A66</f>
        <v>シヌセワール</v>
      </c>
      <c r="G143" s="87">
        <f>情報まとめ!M66</f>
        <v>2.6</v>
      </c>
      <c r="I143" s="88">
        <v>142</v>
      </c>
      <c r="J143" s="98" t="str">
        <f>情報まとめ!A95</f>
        <v>パグン</v>
      </c>
      <c r="K143" s="34">
        <f>情報まとめ!P8</f>
        <v>3389.4311679569169</v>
      </c>
      <c r="L143" s="56"/>
      <c r="M143" s="88">
        <v>127</v>
      </c>
      <c r="N143" s="64" t="str">
        <f>情報まとめ!A130</f>
        <v>アドバンシヴリブート</v>
      </c>
      <c r="O143" s="87">
        <f>情報まとめ!Q130</f>
        <v>0</v>
      </c>
    </row>
    <row r="144" spans="1:15">
      <c r="B144" s="56"/>
      <c r="C144" s="56"/>
      <c r="D144" s="56"/>
      <c r="E144" s="56"/>
      <c r="F144" s="56"/>
      <c r="G144" s="56"/>
      <c r="L144" s="56"/>
      <c r="M144" s="56"/>
      <c r="N144" s="56"/>
      <c r="O144" s="56"/>
    </row>
    <row r="145" spans="2:15">
      <c r="B145" s="56"/>
      <c r="C145" s="56"/>
      <c r="D145" s="56"/>
      <c r="E145" s="56"/>
      <c r="F145" s="56"/>
      <c r="G145" s="56"/>
      <c r="L145" s="56"/>
      <c r="M145" s="56"/>
      <c r="N145" s="56"/>
      <c r="O145" s="56"/>
    </row>
    <row r="146" spans="2:15">
      <c r="D146" s="11"/>
      <c r="G146"/>
      <c r="L146" s="11"/>
      <c r="O146"/>
    </row>
    <row r="152" spans="2:15">
      <c r="B152" s="31"/>
    </row>
  </sheetData>
  <autoFilter ref="I1:K143">
    <filterColumn colId="0" showButton="0"/>
    <filterColumn colId="1" showButton="0"/>
  </autoFilter>
  <sortState ref="K3:K143">
    <sortCondition descending="1" ref="K3:K143"/>
  </sortState>
  <mergeCells count="4">
    <mergeCell ref="M1:O1"/>
    <mergeCell ref="E1:G1"/>
    <mergeCell ref="A1:C1"/>
    <mergeCell ref="I1:K1"/>
  </mergeCells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情報まとめ</vt:lpstr>
      <vt:lpstr>国別ランキング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K021G1352</dc:creator>
  <cp:lastModifiedBy>K021G1352</cp:lastModifiedBy>
  <dcterms:created xsi:type="dcterms:W3CDTF">2021-10-12T03:42:35Z</dcterms:created>
  <dcterms:modified xsi:type="dcterms:W3CDTF">2024-08-26T06:17:01Z</dcterms:modified>
</cp:coreProperties>
</file>