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回送" sheetId="1" r:id="rId4"/>
    <sheet state="visible" name="題號" sheetId="2" r:id="rId5"/>
    <sheet state="visible" name="指標" sheetId="3" r:id="rId6"/>
    <sheet state="visible" name="統計" sheetId="4" r:id="rId7"/>
    <sheet state="visible" name="相關資料" sheetId="5" r:id="rId8"/>
  </sheets>
  <definedNames/>
  <calcPr/>
</workbook>
</file>

<file path=xl/sharedStrings.xml><?xml version="1.0" encoding="utf-8"?>
<sst xmlns="http://schemas.openxmlformats.org/spreadsheetml/2006/main" count="45" uniqueCount="36">
  <si>
    <t>題號 \ 選項</t>
  </si>
  <si>
    <t>政府資源(G)</t>
  </si>
  <si>
    <t>第一部分</t>
  </si>
  <si>
    <t>第二部分</t>
  </si>
  <si>
    <t>人民信任(T)</t>
  </si>
  <si>
    <t>醫療資源(M)</t>
  </si>
  <si>
    <t>疫情指數(C)</t>
  </si>
  <si>
    <t>第三部分</t>
  </si>
  <si>
    <t>第四部份</t>
  </si>
  <si>
    <t>前</t>
  </si>
  <si>
    <t>新</t>
  </si>
  <si>
    <t>第五部分</t>
  </si>
  <si>
    <t>第六部分</t>
  </si>
  <si>
    <t>第七部分</t>
  </si>
  <si>
    <t>第八部分</t>
  </si>
  <si>
    <t>第九部分</t>
  </si>
  <si>
    <t>資料庫網址</t>
  </si>
  <si>
    <t>https://docs.google.com/spreadsheets/d/11jfKYayFFoFSF05L6nyYAqY4vLRykrnNjLn7bXPYzEQ/edit?usp=sharing</t>
  </si>
  <si>
    <t>AppsScript</t>
  </si>
  <si>
    <t>https://script.google.com/u/1/home/start</t>
  </si>
  <si>
    <t>writeScript</t>
  </si>
  <si>
    <t>https://script.google.com/macros/s/AKfycbwf5bMDBZZcv0EXI8meCGzjBTpaaNILXb54fniWXoTyBP2ZDic/exec</t>
  </si>
  <si>
    <t>readScript</t>
  </si>
  <si>
    <t>https://script.google.com/macros/s/AKfycbw4MrvvJxXG8JMy7VFUzPeHM6q-RU8Whv43UpyufSx74PAghw8/exec</t>
  </si>
  <si>
    <t>協作平台</t>
  </si>
  <si>
    <t>https://sites.google.com/mail.nuk.edu.tw/interactiveslides202006</t>
  </si>
  <si>
    <t>協作平台(縮短)</t>
  </si>
  <si>
    <t>gg.gg/nuk0622</t>
  </si>
  <si>
    <t>協作平台(編輯)</t>
  </si>
  <si>
    <t>https://sites.google.com/</t>
  </si>
  <si>
    <t>使用者網頁</t>
  </si>
  <si>
    <t>http://bin.webduino.io/fodog/edit?html,js,output</t>
  </si>
  <si>
    <t>控制端網頁</t>
  </si>
  <si>
    <t>http://bin.webduino.io/besij/edit?js,output</t>
  </si>
  <si>
    <t>技術參考資料</t>
  </si>
  <si>
    <t>https://tutorials.webduino.io/zh-tw/docs/socket/useful/google-sheet-2.html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</si>
</sst>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sz val="11.0"/>
      <color rgb="FF7E3794"/>
      <name val="Inconsolata"/>
    </font>
    <font>
      <u/>
      <color rgb="FF1155CC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0" fontId="1" numFmtId="0" xfId="0" applyFont="1"/>
    <xf borderId="0" fillId="3" fontId="2" numFmtId="0" xfId="0" applyAlignment="1" applyFont="1">
      <alignment horizontal="center"/>
    </xf>
    <xf borderId="0" fillId="4" fontId="3" numFmtId="0" xfId="0" applyFill="1" applyFont="1"/>
    <xf borderId="0" fillId="4" fontId="2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'統計'!$B$1</c:f>
            </c:strRef>
          </c:tx>
          <c:spPr>
            <a:solidFill>
              <a:schemeClr val="accent1"/>
            </a:solidFill>
          </c:spPr>
          <c:cat>
            <c:strRef>
              <c:f>'統計'!$A$2</c:f>
            </c:strRef>
          </c:cat>
          <c:val>
            <c:numRef>
              <c:f>'統計'!$B$2</c:f>
            </c:numRef>
          </c:val>
        </c:ser>
        <c:ser>
          <c:idx val="1"/>
          <c:order val="1"/>
          <c:tx>
            <c:strRef>
              <c:f>'統計'!$C$1</c:f>
            </c:strRef>
          </c:tx>
          <c:spPr>
            <a:solidFill>
              <a:schemeClr val="accent2"/>
            </a:solidFill>
          </c:spPr>
          <c:cat>
            <c:strRef>
              <c:f>'統計'!$A$2</c:f>
            </c:strRef>
          </c:cat>
          <c:val>
            <c:numRef>
              <c:f>'統計'!$C$2</c:f>
            </c:numRef>
          </c:val>
        </c:ser>
        <c:ser>
          <c:idx val="2"/>
          <c:order val="2"/>
          <c:tx>
            <c:strRef>
              <c:f>'統計'!$D$1</c:f>
            </c:strRef>
          </c:tx>
          <c:spPr>
            <a:solidFill>
              <a:schemeClr val="accent3"/>
            </a:solidFill>
          </c:spPr>
          <c:cat>
            <c:strRef>
              <c:f>'統計'!$A$2</c:f>
            </c:strRef>
          </c:cat>
          <c:val>
            <c:numRef>
              <c:f>'統計'!$D$2</c:f>
            </c:numRef>
          </c:val>
        </c:ser>
        <c:axId val="1030489988"/>
        <c:axId val="1474043630"/>
      </c:barChart>
      <c:catAx>
        <c:axId val="1030489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043630"/>
      </c:catAx>
      <c:valAx>
        <c:axId val="1474043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4899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'統計'!$G$1</c:f>
            </c:strRef>
          </c:tx>
          <c:spPr>
            <a:solidFill>
              <a:schemeClr val="accent1"/>
            </a:solidFill>
          </c:spPr>
          <c:cat>
            <c:strRef>
              <c:f>'統計'!$F$2</c:f>
            </c:strRef>
          </c:cat>
          <c:val>
            <c:numRef>
              <c:f>'統計'!$G$2</c:f>
            </c:numRef>
          </c:val>
        </c:ser>
        <c:ser>
          <c:idx val="1"/>
          <c:order val="1"/>
          <c:tx>
            <c:strRef>
              <c:f>'統計'!$H$1</c:f>
            </c:strRef>
          </c:tx>
          <c:spPr>
            <a:solidFill>
              <a:schemeClr val="accent2"/>
            </a:solidFill>
          </c:spPr>
          <c:cat>
            <c:strRef>
              <c:f>'統計'!$F$2</c:f>
            </c:strRef>
          </c:cat>
          <c:val>
            <c:numRef>
              <c:f>'統計'!$H$2</c:f>
            </c:numRef>
          </c:val>
        </c:ser>
        <c:ser>
          <c:idx val="2"/>
          <c:order val="2"/>
          <c:tx>
            <c:strRef>
              <c:f>'統計'!$I$1</c:f>
            </c:strRef>
          </c:tx>
          <c:spPr>
            <a:solidFill>
              <a:schemeClr val="accent3"/>
            </a:solidFill>
          </c:spPr>
          <c:cat>
            <c:strRef>
              <c:f>'統計'!$F$2</c:f>
            </c:strRef>
          </c:cat>
          <c:val>
            <c:numRef>
              <c:f>'統計'!$I$2</c:f>
            </c:numRef>
          </c:val>
        </c:ser>
        <c:axId val="228653583"/>
        <c:axId val="2014542846"/>
      </c:barChart>
      <c:catAx>
        <c:axId val="228653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542846"/>
      </c:catAx>
      <c:valAx>
        <c:axId val="2014542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86535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'統計'!$B$4</c:f>
            </c:strRef>
          </c:tx>
          <c:spPr>
            <a:solidFill>
              <a:schemeClr val="accent1"/>
            </a:solidFill>
          </c:spPr>
          <c:cat>
            <c:strRef>
              <c:f>'統計'!$A$5</c:f>
            </c:strRef>
          </c:cat>
          <c:val>
            <c:numRef>
              <c:f>'統計'!$B$5</c:f>
            </c:numRef>
          </c:val>
        </c:ser>
        <c:ser>
          <c:idx val="1"/>
          <c:order val="1"/>
          <c:tx>
            <c:strRef>
              <c:f>'統計'!$C$4</c:f>
            </c:strRef>
          </c:tx>
          <c:spPr>
            <a:solidFill>
              <a:schemeClr val="accent2"/>
            </a:solidFill>
          </c:spPr>
          <c:cat>
            <c:strRef>
              <c:f>'統計'!$A$5</c:f>
            </c:strRef>
          </c:cat>
          <c:val>
            <c:numRef>
              <c:f>'統計'!$C$5</c:f>
            </c:numRef>
          </c:val>
        </c:ser>
        <c:ser>
          <c:idx val="2"/>
          <c:order val="2"/>
          <c:tx>
            <c:strRef>
              <c:f>'統計'!$D$4</c:f>
            </c:strRef>
          </c:tx>
          <c:spPr>
            <a:solidFill>
              <a:schemeClr val="accent3"/>
            </a:solidFill>
          </c:spPr>
          <c:cat>
            <c:strRef>
              <c:f>'統計'!$A$5</c:f>
            </c:strRef>
          </c:cat>
          <c:val>
            <c:numRef>
              <c:f>'統計'!$D$5</c:f>
            </c:numRef>
          </c:val>
        </c:ser>
        <c:axId val="302805601"/>
        <c:axId val="1704521812"/>
      </c:barChart>
      <c:catAx>
        <c:axId val="3028056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4521812"/>
      </c:catAx>
      <c:valAx>
        <c:axId val="1704521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28056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'統計'!$G$4</c:f>
            </c:strRef>
          </c:tx>
          <c:spPr>
            <a:solidFill>
              <a:schemeClr val="accent1"/>
            </a:solidFill>
          </c:spPr>
          <c:cat>
            <c:strRef>
              <c:f>'統計'!$F$5</c:f>
            </c:strRef>
          </c:cat>
          <c:val>
            <c:numRef>
              <c:f>'統計'!$G$5</c:f>
            </c:numRef>
          </c:val>
        </c:ser>
        <c:ser>
          <c:idx val="1"/>
          <c:order val="1"/>
          <c:tx>
            <c:strRef>
              <c:f>'統計'!$H$4</c:f>
            </c:strRef>
          </c:tx>
          <c:spPr>
            <a:solidFill>
              <a:schemeClr val="accent2"/>
            </a:solidFill>
          </c:spPr>
          <c:cat>
            <c:strRef>
              <c:f>'統計'!$F$5</c:f>
            </c:strRef>
          </c:cat>
          <c:val>
            <c:numRef>
              <c:f>'統計'!$H$5</c:f>
            </c:numRef>
          </c:val>
        </c:ser>
        <c:ser>
          <c:idx val="2"/>
          <c:order val="2"/>
          <c:tx>
            <c:strRef>
              <c:f>'統計'!$I$4</c:f>
            </c:strRef>
          </c:tx>
          <c:spPr>
            <a:solidFill>
              <a:schemeClr val="accent3"/>
            </a:solidFill>
          </c:spPr>
          <c:cat>
            <c:strRef>
              <c:f>'統計'!$F$5</c:f>
            </c:strRef>
          </c:cat>
          <c:val>
            <c:numRef>
              <c:f>'統計'!$I$5</c:f>
            </c:numRef>
          </c:val>
        </c:ser>
        <c:axId val="1659357707"/>
        <c:axId val="127782973"/>
      </c:barChart>
      <c:catAx>
        <c:axId val="1659357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82973"/>
      </c:catAx>
      <c:valAx>
        <c:axId val="127782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3577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'統計'!$B$7</c:f>
            </c:strRef>
          </c:tx>
          <c:spPr>
            <a:solidFill>
              <a:schemeClr val="accent1"/>
            </a:solidFill>
          </c:spPr>
          <c:cat>
            <c:strRef>
              <c:f>'統計'!$A$8</c:f>
            </c:strRef>
          </c:cat>
          <c:val>
            <c:numRef>
              <c:f>'統計'!$B$8</c:f>
            </c:numRef>
          </c:val>
        </c:ser>
        <c:ser>
          <c:idx val="1"/>
          <c:order val="1"/>
          <c:tx>
            <c:strRef>
              <c:f>'統計'!$C$7</c:f>
            </c:strRef>
          </c:tx>
          <c:spPr>
            <a:solidFill>
              <a:schemeClr val="accent2"/>
            </a:solidFill>
          </c:spPr>
          <c:cat>
            <c:strRef>
              <c:f>'統計'!$A$8</c:f>
            </c:strRef>
          </c:cat>
          <c:val>
            <c:numRef>
              <c:f>'統計'!$C$8</c:f>
            </c:numRef>
          </c:val>
        </c:ser>
        <c:ser>
          <c:idx val="2"/>
          <c:order val="2"/>
          <c:tx>
            <c:strRef>
              <c:f>'統計'!$D$7</c:f>
            </c:strRef>
          </c:tx>
          <c:spPr>
            <a:solidFill>
              <a:schemeClr val="accent3"/>
            </a:solidFill>
          </c:spPr>
          <c:cat>
            <c:strRef>
              <c:f>'統計'!$A$8</c:f>
            </c:strRef>
          </c:cat>
          <c:val>
            <c:numRef>
              <c:f>'統計'!$D$8</c:f>
            </c:numRef>
          </c:val>
        </c:ser>
        <c:axId val="1865809214"/>
        <c:axId val="437392709"/>
      </c:barChart>
      <c:catAx>
        <c:axId val="1865809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392709"/>
      </c:catAx>
      <c:valAx>
        <c:axId val="437392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58092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'統計'!$G$7</c:f>
            </c:strRef>
          </c:tx>
          <c:spPr>
            <a:solidFill>
              <a:schemeClr val="accent1"/>
            </a:solidFill>
          </c:spPr>
          <c:cat>
            <c:strRef>
              <c:f>'統計'!$F$8</c:f>
            </c:strRef>
          </c:cat>
          <c:val>
            <c:numRef>
              <c:f>'統計'!$G$8</c:f>
            </c:numRef>
          </c:val>
        </c:ser>
        <c:ser>
          <c:idx val="1"/>
          <c:order val="1"/>
          <c:tx>
            <c:strRef>
              <c:f>'統計'!$H$7</c:f>
            </c:strRef>
          </c:tx>
          <c:spPr>
            <a:solidFill>
              <a:schemeClr val="accent2"/>
            </a:solidFill>
          </c:spPr>
          <c:cat>
            <c:strRef>
              <c:f>'統計'!$F$8</c:f>
            </c:strRef>
          </c:cat>
          <c:val>
            <c:numRef>
              <c:f>'統計'!$H$8</c:f>
            </c:numRef>
          </c:val>
        </c:ser>
        <c:ser>
          <c:idx val="2"/>
          <c:order val="2"/>
          <c:tx>
            <c:strRef>
              <c:f>'統計'!$I$7</c:f>
            </c:strRef>
          </c:tx>
          <c:spPr>
            <a:solidFill>
              <a:schemeClr val="accent3"/>
            </a:solidFill>
          </c:spPr>
          <c:cat>
            <c:strRef>
              <c:f>'統計'!$F$8</c:f>
            </c:strRef>
          </c:cat>
          <c:val>
            <c:numRef>
              <c:f>'統計'!$I$8</c:f>
            </c:numRef>
          </c:val>
        </c:ser>
        <c:axId val="1810021487"/>
        <c:axId val="738416794"/>
      </c:barChart>
      <c:catAx>
        <c:axId val="1810021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8416794"/>
      </c:catAx>
      <c:valAx>
        <c:axId val="7384167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0021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'統計'!$B$10</c:f>
            </c:strRef>
          </c:tx>
          <c:spPr>
            <a:solidFill>
              <a:schemeClr val="accent1"/>
            </a:solidFill>
          </c:spPr>
          <c:cat>
            <c:strRef>
              <c:f>'統計'!$A$11</c:f>
            </c:strRef>
          </c:cat>
          <c:val>
            <c:numRef>
              <c:f>'統計'!$B$11</c:f>
            </c:numRef>
          </c:val>
        </c:ser>
        <c:ser>
          <c:idx val="1"/>
          <c:order val="1"/>
          <c:tx>
            <c:strRef>
              <c:f>'統計'!$C$10</c:f>
            </c:strRef>
          </c:tx>
          <c:spPr>
            <a:solidFill>
              <a:schemeClr val="accent2"/>
            </a:solidFill>
          </c:spPr>
          <c:cat>
            <c:strRef>
              <c:f>'統計'!$A$11</c:f>
            </c:strRef>
          </c:cat>
          <c:val>
            <c:numRef>
              <c:f>'統計'!$C$11</c:f>
            </c:numRef>
          </c:val>
        </c:ser>
        <c:ser>
          <c:idx val="2"/>
          <c:order val="2"/>
          <c:tx>
            <c:strRef>
              <c:f>'統計'!$D$10</c:f>
            </c:strRef>
          </c:tx>
          <c:spPr>
            <a:solidFill>
              <a:schemeClr val="accent3"/>
            </a:solidFill>
          </c:spPr>
          <c:cat>
            <c:strRef>
              <c:f>'統計'!$A$11</c:f>
            </c:strRef>
          </c:cat>
          <c:val>
            <c:numRef>
              <c:f>'統計'!$D$11</c:f>
            </c:numRef>
          </c:val>
        </c:ser>
        <c:axId val="991951023"/>
        <c:axId val="1586584017"/>
      </c:barChart>
      <c:catAx>
        <c:axId val="991951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6584017"/>
      </c:catAx>
      <c:valAx>
        <c:axId val="15865840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19510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'統計'!$G$10</c:f>
            </c:strRef>
          </c:tx>
          <c:spPr>
            <a:solidFill>
              <a:schemeClr val="accent1"/>
            </a:solidFill>
          </c:spPr>
          <c:cat>
            <c:strRef>
              <c:f>'統計'!$F$11</c:f>
            </c:strRef>
          </c:cat>
          <c:val>
            <c:numRef>
              <c:f>'統計'!$G$11</c:f>
            </c:numRef>
          </c:val>
        </c:ser>
        <c:ser>
          <c:idx val="1"/>
          <c:order val="1"/>
          <c:tx>
            <c:strRef>
              <c:f>'統計'!$H$10</c:f>
            </c:strRef>
          </c:tx>
          <c:spPr>
            <a:solidFill>
              <a:schemeClr val="accent2"/>
            </a:solidFill>
          </c:spPr>
          <c:cat>
            <c:strRef>
              <c:f>'統計'!$F$11</c:f>
            </c:strRef>
          </c:cat>
          <c:val>
            <c:numRef>
              <c:f>'統計'!$H$11</c:f>
            </c:numRef>
          </c:val>
        </c:ser>
        <c:ser>
          <c:idx val="2"/>
          <c:order val="2"/>
          <c:tx>
            <c:strRef>
              <c:f>'統計'!$I$10</c:f>
            </c:strRef>
          </c:tx>
          <c:spPr>
            <a:solidFill>
              <a:schemeClr val="accent3"/>
            </a:solidFill>
          </c:spPr>
          <c:cat>
            <c:strRef>
              <c:f>'統計'!$F$11</c:f>
            </c:strRef>
          </c:cat>
          <c:val>
            <c:numRef>
              <c:f>'統計'!$I$11</c:f>
            </c:numRef>
          </c:val>
        </c:ser>
        <c:axId val="991390043"/>
        <c:axId val="1969842219"/>
      </c:barChart>
      <c:catAx>
        <c:axId val="991390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9842219"/>
      </c:catAx>
      <c:valAx>
        <c:axId val="1969842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1390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'統計'!$B$13</c:f>
            </c:strRef>
          </c:tx>
          <c:spPr>
            <a:solidFill>
              <a:schemeClr val="accent1"/>
            </a:solidFill>
          </c:spPr>
          <c:cat>
            <c:strRef>
              <c:f>'統計'!$A$14</c:f>
            </c:strRef>
          </c:cat>
          <c:val>
            <c:numRef>
              <c:f>'統計'!$B$14</c:f>
            </c:numRef>
          </c:val>
        </c:ser>
        <c:ser>
          <c:idx val="1"/>
          <c:order val="1"/>
          <c:tx>
            <c:strRef>
              <c:f>'統計'!$C$13</c:f>
            </c:strRef>
          </c:tx>
          <c:spPr>
            <a:solidFill>
              <a:schemeClr val="accent2"/>
            </a:solidFill>
          </c:spPr>
          <c:cat>
            <c:strRef>
              <c:f>'統計'!$A$14</c:f>
            </c:strRef>
          </c:cat>
          <c:val>
            <c:numRef>
              <c:f>'統計'!$C$14</c:f>
            </c:numRef>
          </c:val>
        </c:ser>
        <c:ser>
          <c:idx val="2"/>
          <c:order val="2"/>
          <c:tx>
            <c:strRef>
              <c:f>'統計'!$D$13</c:f>
            </c:strRef>
          </c:tx>
          <c:spPr>
            <a:solidFill>
              <a:schemeClr val="accent3"/>
            </a:solidFill>
          </c:spPr>
          <c:cat>
            <c:strRef>
              <c:f>'統計'!$A$14</c:f>
            </c:strRef>
          </c:cat>
          <c:val>
            <c:numRef>
              <c:f>'統計'!$D$14</c:f>
            </c:numRef>
          </c:val>
        </c:ser>
        <c:axId val="682104680"/>
        <c:axId val="690898599"/>
      </c:barChart>
      <c:catAx>
        <c:axId val="682104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898599"/>
      </c:catAx>
      <c:valAx>
        <c:axId val="690898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1046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D9D9D9"/>
            </a:solidFill>
          </c:spPr>
          <c:cat>
            <c:strRef>
              <c:f>'統計'!$K$1:$K$4</c:f>
            </c:strRef>
          </c:cat>
          <c:val>
            <c:numRef>
              <c:f>'統計'!$M$1:$M$4</c:f>
            </c:numRef>
          </c:val>
        </c:ser>
        <c:ser>
          <c:idx val="1"/>
          <c:order val="1"/>
          <c:spPr>
            <a:solidFill>
              <a:srgbClr val="4A86E8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3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'統計'!$K$1:$K$4</c:f>
            </c:strRef>
          </c:cat>
          <c:val>
            <c:numRef>
              <c:f>'統計'!$L$1:$L$4</c:f>
            </c:numRef>
          </c:val>
        </c:ser>
        <c:axId val="972837071"/>
        <c:axId val="1242686515"/>
      </c:barChart>
      <c:catAx>
        <c:axId val="972837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1242686515"/>
      </c:catAx>
      <c:valAx>
        <c:axId val="1242686515"/>
        <c:scaling>
          <c:orientation val="minMax"/>
          <c:max val="7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000000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28370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76200</xdr:colOff>
      <xdr:row>1</xdr:row>
      <xdr:rowOff>9525</xdr:rowOff>
    </xdr:from>
    <xdr:ext cx="5715000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466725</xdr:colOff>
      <xdr:row>19</xdr:row>
      <xdr:rowOff>142875</xdr:rowOff>
    </xdr:from>
    <xdr:ext cx="5715000" cy="3533775"/>
    <xdr:graphicFrame>
      <xdr:nvGraphicFramePr>
        <xdr:cNvPr id="2" name="Chart 2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885825</xdr:colOff>
      <xdr:row>20</xdr:row>
      <xdr:rowOff>9525</xdr:rowOff>
    </xdr:from>
    <xdr:ext cx="5715000" cy="3533775"/>
    <xdr:graphicFrame>
      <xdr:nvGraphicFramePr>
        <xdr:cNvPr id="3" name="Chart 3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466725</xdr:colOff>
      <xdr:row>38</xdr:row>
      <xdr:rowOff>123825</xdr:rowOff>
    </xdr:from>
    <xdr:ext cx="5715000" cy="3533775"/>
    <xdr:graphicFrame>
      <xdr:nvGraphicFramePr>
        <xdr:cNvPr id="4" name="Chart 4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885825</xdr:colOff>
      <xdr:row>38</xdr:row>
      <xdr:rowOff>152400</xdr:rowOff>
    </xdr:from>
    <xdr:ext cx="5715000" cy="3533775"/>
    <xdr:graphicFrame>
      <xdr:nvGraphicFramePr>
        <xdr:cNvPr id="5" name="Chart 5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466725</xdr:colOff>
      <xdr:row>57</xdr:row>
      <xdr:rowOff>104775</xdr:rowOff>
    </xdr:from>
    <xdr:ext cx="5715000" cy="3533775"/>
    <xdr:graphicFrame>
      <xdr:nvGraphicFramePr>
        <xdr:cNvPr id="6" name="Chart 6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14</xdr:col>
      <xdr:colOff>885825</xdr:colOff>
      <xdr:row>57</xdr:row>
      <xdr:rowOff>114300</xdr:rowOff>
    </xdr:from>
    <xdr:ext cx="5715000" cy="3533775"/>
    <xdr:graphicFrame>
      <xdr:nvGraphicFramePr>
        <xdr:cNvPr id="7" name="Chart 7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466725</xdr:colOff>
      <xdr:row>76</xdr:row>
      <xdr:rowOff>85725</xdr:rowOff>
    </xdr:from>
    <xdr:ext cx="5715000" cy="3533775"/>
    <xdr:graphicFrame>
      <xdr:nvGraphicFramePr>
        <xdr:cNvPr id="8" name="Chart 8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14</xdr:col>
      <xdr:colOff>885825</xdr:colOff>
      <xdr:row>76</xdr:row>
      <xdr:rowOff>85725</xdr:rowOff>
    </xdr:from>
    <xdr:ext cx="5715000" cy="3533775"/>
    <xdr:graphicFrame>
      <xdr:nvGraphicFramePr>
        <xdr:cNvPr id="9" name="Chart 9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20</xdr:col>
      <xdr:colOff>28575</xdr:colOff>
      <xdr:row>1</xdr:row>
      <xdr:rowOff>28575</xdr:rowOff>
    </xdr:from>
    <xdr:ext cx="5715000" cy="3533775"/>
    <xdr:graphicFrame>
      <xdr:nvGraphicFramePr>
        <xdr:cNvPr id="10" name="Chart 10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jfKYayFFoFSF05L6nyYAqY4vLRykrnNjLn7bXPYzEQ/edit?usp=sharing" TargetMode="External"/><Relationship Id="rId2" Type="http://schemas.openxmlformats.org/officeDocument/2006/relationships/hyperlink" Target="https://script.google.com/u/1/home/start" TargetMode="External"/><Relationship Id="rId3" Type="http://schemas.openxmlformats.org/officeDocument/2006/relationships/hyperlink" Target="https://script.google.com/macros/s/AKfycbwf5bMDBZZcv0EXI8meCGzjBTpaaNILXb54fniWXoTyBP2ZDic/exec" TargetMode="External"/><Relationship Id="rId4" Type="http://schemas.openxmlformats.org/officeDocument/2006/relationships/hyperlink" Target="https://script.google.com/macros/s/AKfycbw4MrvvJxXG8JMy7VFUzPeHM6q-RU8Whv43UpyufSx74PAghw8/exec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tutorials.webduino.io/zh-tw/docs/socket/useful/google-sheet-2.html" TargetMode="External"/><Relationship Id="rId9" Type="http://schemas.openxmlformats.org/officeDocument/2006/relationships/hyperlink" Target="http://bin.webduino.io/besij/edit?js,output" TargetMode="External"/><Relationship Id="rId5" Type="http://schemas.openxmlformats.org/officeDocument/2006/relationships/hyperlink" Target="https://sites.google.com/mail.nuk.edu.tw/interactiveslides202006" TargetMode="External"/><Relationship Id="rId6" Type="http://schemas.openxmlformats.org/officeDocument/2006/relationships/hyperlink" Target="http://gg.gg/nuk0622" TargetMode="External"/><Relationship Id="rId7" Type="http://schemas.openxmlformats.org/officeDocument/2006/relationships/hyperlink" Target="https://sites.google.com/" TargetMode="External"/><Relationship Id="rId8" Type="http://schemas.openxmlformats.org/officeDocument/2006/relationships/hyperlink" Target="http://bin.webduino.io/fodog/edit?html,js,out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3.1</v>
      </c>
    </row>
    <row r="2">
      <c r="A2" s="1">
        <v>1.1</v>
      </c>
    </row>
    <row r="3">
      <c r="A3" s="1">
        <v>1.2</v>
      </c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3.0</v>
      </c>
    </row>
    <row r="3">
      <c r="A3" s="1">
        <v>2.0</v>
      </c>
    </row>
    <row r="4">
      <c r="A4" s="1">
        <v>1.0</v>
      </c>
    </row>
    <row r="5">
      <c r="A5" s="1">
        <v>0.0</v>
      </c>
    </row>
    <row r="6">
      <c r="A6" s="1">
        <v>112.0</v>
      </c>
    </row>
    <row r="7">
      <c r="A7" s="1">
        <v>111.0</v>
      </c>
    </row>
    <row r="8">
      <c r="A8" s="1">
        <v>11.0</v>
      </c>
    </row>
    <row r="9">
      <c r="A9" s="1">
        <v>1.0</v>
      </c>
    </row>
    <row r="10">
      <c r="A10" s="1">
        <v>8.0</v>
      </c>
    </row>
    <row r="11">
      <c r="A11" s="1">
        <v>7.0</v>
      </c>
    </row>
    <row r="12">
      <c r="A12" s="1">
        <v>6.0</v>
      </c>
    </row>
    <row r="13">
      <c r="A13" s="1">
        <v>5.0</v>
      </c>
    </row>
    <row r="14">
      <c r="A14" s="1">
        <v>4.0</v>
      </c>
    </row>
    <row r="15">
      <c r="A15" s="1">
        <v>3.0</v>
      </c>
    </row>
    <row r="16">
      <c r="A16" s="1">
        <v>2.0</v>
      </c>
    </row>
    <row r="17">
      <c r="A17" s="1">
        <v>1.0</v>
      </c>
    </row>
    <row r="18">
      <c r="A18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F1" s="1">
        <v>0.0</v>
      </c>
      <c r="G1" s="1">
        <v>0.0</v>
      </c>
      <c r="H1" s="1">
        <v>0.0</v>
      </c>
      <c r="I1" s="1">
        <v>0.0</v>
      </c>
    </row>
    <row r="2">
      <c r="A2" s="1">
        <v>5.0</v>
      </c>
      <c r="B2" s="1">
        <v>5.0</v>
      </c>
      <c r="C2" s="1">
        <v>5.0</v>
      </c>
      <c r="D2" s="1">
        <v>0.0</v>
      </c>
      <c r="F2" s="1">
        <v>5.0</v>
      </c>
      <c r="G2" s="1">
        <v>5.0</v>
      </c>
      <c r="H2" s="1">
        <v>5.0</v>
      </c>
      <c r="I2" s="1">
        <v>0.0</v>
      </c>
    </row>
    <row r="3">
      <c r="F3" s="1"/>
      <c r="G3" s="1"/>
      <c r="H3" s="1"/>
      <c r="I3" s="1"/>
    </row>
    <row r="4">
      <c r="F4" s="1"/>
      <c r="G4" s="1"/>
      <c r="H4" s="1"/>
      <c r="I4" s="1"/>
    </row>
    <row r="5">
      <c r="F5" s="1"/>
      <c r="G5" s="1"/>
      <c r="H5" s="1"/>
      <c r="I5" s="1"/>
    </row>
    <row r="6">
      <c r="F6" s="1"/>
      <c r="G6" s="1"/>
      <c r="H6" s="1"/>
      <c r="I6" s="1"/>
    </row>
    <row r="7">
      <c r="F7" s="1"/>
      <c r="G7" s="1"/>
      <c r="H7" s="1"/>
      <c r="I7" s="1"/>
    </row>
    <row r="8">
      <c r="F8" s="1"/>
      <c r="G8" s="1"/>
      <c r="H8" s="1"/>
      <c r="I8" s="1"/>
    </row>
    <row r="9">
      <c r="F9" s="1"/>
      <c r="G9" s="1"/>
      <c r="H9" s="1"/>
      <c r="I9" s="1"/>
    </row>
    <row r="10">
      <c r="F10" s="1"/>
      <c r="G10" s="1"/>
      <c r="H10" s="1"/>
      <c r="I10" s="1"/>
    </row>
    <row r="11">
      <c r="F11" s="1"/>
      <c r="G11" s="1"/>
      <c r="H11" s="1"/>
      <c r="I11" s="1"/>
    </row>
    <row r="12">
      <c r="F12" s="1"/>
      <c r="G12" s="1"/>
      <c r="H12" s="1"/>
      <c r="I12" s="1"/>
    </row>
    <row r="13">
      <c r="F13" s="1"/>
      <c r="G13" s="1"/>
      <c r="H13" s="1"/>
      <c r="I13" s="1"/>
    </row>
    <row r="14">
      <c r="F14" s="1"/>
      <c r="G14" s="1"/>
      <c r="H14" s="1"/>
      <c r="I14" s="1"/>
    </row>
    <row r="15">
      <c r="F15" s="1"/>
      <c r="G15" s="1"/>
      <c r="H15" s="1"/>
      <c r="I15" s="1"/>
    </row>
    <row r="16">
      <c r="F16" s="1"/>
      <c r="G16" s="1"/>
      <c r="H16" s="1"/>
      <c r="I16" s="1"/>
    </row>
    <row r="17">
      <c r="F17" s="1"/>
      <c r="G17" s="1"/>
      <c r="H17" s="1"/>
      <c r="I17" s="1"/>
    </row>
    <row r="18">
      <c r="F18" s="1"/>
      <c r="G18" s="1"/>
      <c r="H18" s="1"/>
      <c r="I18" s="1"/>
    </row>
    <row r="19">
      <c r="F19" s="1"/>
      <c r="G19" s="1"/>
      <c r="H19" s="1"/>
      <c r="I19" s="1"/>
    </row>
    <row r="20">
      <c r="F20" s="1"/>
      <c r="G20" s="1"/>
      <c r="H20" s="1"/>
      <c r="I20" s="1"/>
    </row>
    <row r="21">
      <c r="F21" s="1"/>
      <c r="G21" s="1"/>
      <c r="H21" s="1"/>
      <c r="I21" s="1"/>
    </row>
    <row r="22">
      <c r="F22" s="1"/>
      <c r="G22" s="1"/>
      <c r="H22" s="1"/>
      <c r="I22" s="1"/>
    </row>
    <row r="23">
      <c r="F23" s="1"/>
      <c r="G23" s="1"/>
      <c r="H23" s="1"/>
      <c r="I23" s="1"/>
    </row>
    <row r="24">
      <c r="F24" s="1"/>
      <c r="G24" s="1"/>
      <c r="H24" s="1"/>
      <c r="I24" s="1"/>
    </row>
    <row r="25">
      <c r="F25" s="1"/>
      <c r="G25" s="1"/>
      <c r="H25" s="1"/>
      <c r="I25" s="1"/>
    </row>
    <row r="26">
      <c r="F26" s="1"/>
      <c r="G26" s="1"/>
      <c r="H26" s="1"/>
      <c r="I26" s="1"/>
    </row>
    <row r="27">
      <c r="F27" s="1"/>
      <c r="G27" s="1"/>
      <c r="H27" s="1"/>
      <c r="I27" s="1"/>
    </row>
    <row r="28">
      <c r="F28" s="1"/>
      <c r="G28" s="1"/>
      <c r="H28" s="1"/>
      <c r="I28" s="1"/>
    </row>
    <row r="29">
      <c r="F29" s="1"/>
      <c r="G29" s="1"/>
      <c r="H29" s="1"/>
      <c r="I29" s="1"/>
    </row>
    <row r="30">
      <c r="F30" s="1"/>
      <c r="G30" s="1"/>
      <c r="H30" s="1"/>
      <c r="I30" s="1"/>
    </row>
    <row r="31">
      <c r="F31" s="1"/>
      <c r="G31" s="1"/>
      <c r="H31" s="1"/>
      <c r="I31" s="1"/>
    </row>
    <row r="32">
      <c r="F32" s="1"/>
      <c r="G32" s="1"/>
      <c r="H32" s="1"/>
      <c r="I32" s="1"/>
    </row>
    <row r="35">
      <c r="F35" s="1"/>
      <c r="G35" s="1"/>
      <c r="H35" s="1"/>
      <c r="I35" s="1"/>
    </row>
    <row r="36">
      <c r="F36" s="1"/>
      <c r="G36" s="1"/>
      <c r="H36" s="1"/>
      <c r="I36" s="1"/>
    </row>
    <row r="37">
      <c r="F37" s="1"/>
      <c r="G37" s="1"/>
      <c r="H37" s="1"/>
      <c r="I37" s="1"/>
    </row>
    <row r="38">
      <c r="F38" s="1"/>
      <c r="G38" s="1"/>
      <c r="H38" s="1"/>
      <c r="I38" s="1"/>
    </row>
    <row r="39">
      <c r="F39" s="1"/>
      <c r="G39" s="1"/>
      <c r="H39" s="1"/>
      <c r="I39" s="1"/>
    </row>
    <row r="40">
      <c r="F40" s="1"/>
      <c r="G40" s="1"/>
      <c r="H40" s="1"/>
      <c r="I4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3.71"/>
    <col customWidth="1" min="7" max="10" width="3.71"/>
    <col customWidth="1" min="12" max="14" width="3.71"/>
  </cols>
  <sheetData>
    <row r="1">
      <c r="A1" s="3" t="s">
        <v>0</v>
      </c>
      <c r="B1" s="3">
        <v>1.0</v>
      </c>
      <c r="C1" s="3">
        <v>2.0</v>
      </c>
      <c r="D1" s="3">
        <v>3.0</v>
      </c>
      <c r="F1" s="3" t="s">
        <v>0</v>
      </c>
      <c r="G1" s="3">
        <v>1.0</v>
      </c>
      <c r="H1" s="3">
        <v>2.0</v>
      </c>
      <c r="I1" s="3">
        <v>3.0</v>
      </c>
      <c r="K1" s="4" t="s">
        <v>1</v>
      </c>
      <c r="L1" s="5">
        <f>sum('指標'!A:A)</f>
        <v>5</v>
      </c>
      <c r="M1" s="6">
        <f t="array" ref="M1">sum(INDEX('指標'!A:A,0,1))-sum(INDEX('指標'!A:A,1,1))</f>
        <v>5</v>
      </c>
      <c r="P1" s="1"/>
      <c r="Q1" s="1"/>
      <c r="R1" s="1"/>
      <c r="S1" s="1"/>
      <c r="U1" s="1"/>
      <c r="V1" s="1"/>
      <c r="W1" s="1"/>
      <c r="X1" s="1"/>
    </row>
    <row r="2">
      <c r="A2" s="1" t="s">
        <v>2</v>
      </c>
      <c r="B2" s="6">
        <f>countif('資料回送'!A:A, "=1.1")</f>
        <v>1</v>
      </c>
      <c r="C2" s="6">
        <f>if(countif('資料回送'!A:A, "=1.2")=0, 0, if(countif('資料回送'!A:A, "=1.1")=countif('資料回送'!A:A, "=1.2"), countif('資料回送'!A:A, "=1.2")+1, countif('資料回送'!A:A, "=1.2")))</f>
        <v>2</v>
      </c>
      <c r="D2" s="6">
        <f>countif('資料回送'!A:A, "=1.3")</f>
        <v>0</v>
      </c>
      <c r="F2" s="1" t="s">
        <v>3</v>
      </c>
      <c r="G2" s="6">
        <f>countif('資料回送'!A:A, "=2.1")</f>
        <v>0</v>
      </c>
      <c r="H2" s="6">
        <f>if(countif('資料回送'!A:A, "=2.2")=0, 0, if(countif('資料回送'!A:A, "=2.1")=countif('資料回送'!A:A, "=2.2"), countif('資料回送'!A:A, "=2.2")+1, countif('資料回送'!A:A, "=2.2")))</f>
        <v>0</v>
      </c>
      <c r="I2" s="6">
        <f>countif('資料回送'!A:A, "=2.3")</f>
        <v>0</v>
      </c>
      <c r="K2" s="4" t="s">
        <v>4</v>
      </c>
      <c r="L2" s="7">
        <f>sum('指標'!B:B)</f>
        <v>5</v>
      </c>
      <c r="M2" s="8">
        <f t="array" ref="M2">sum(INDEX('指標'!B:B,0,1))-sum(INDEX('指標'!B:B,1,1))</f>
        <v>5</v>
      </c>
    </row>
    <row r="3">
      <c r="A3" s="1"/>
      <c r="B3" s="1"/>
      <c r="C3" s="1"/>
      <c r="D3" s="1"/>
      <c r="K3" s="4" t="s">
        <v>5</v>
      </c>
      <c r="L3" s="7">
        <f>sum('指標'!C:C)</f>
        <v>5</v>
      </c>
      <c r="M3" s="9">
        <f t="array" ref="M3">sum(INDEX('指標'!C:C,0,1))-sum(INDEX('指標'!C:C,1,1))</f>
        <v>5</v>
      </c>
    </row>
    <row r="4">
      <c r="A4" s="10" t="s">
        <v>0</v>
      </c>
      <c r="B4" s="10">
        <v>1.0</v>
      </c>
      <c r="C4" s="10">
        <v>2.0</v>
      </c>
      <c r="D4" s="10">
        <v>3.0</v>
      </c>
      <c r="F4" s="10" t="s">
        <v>0</v>
      </c>
      <c r="G4" s="10">
        <v>1.0</v>
      </c>
      <c r="H4" s="10">
        <v>2.0</v>
      </c>
      <c r="I4" s="10">
        <v>3.0</v>
      </c>
      <c r="K4" s="4" t="s">
        <v>6</v>
      </c>
      <c r="L4" s="7">
        <f>sum('指標'!D:D)</f>
        <v>0</v>
      </c>
      <c r="M4" s="6">
        <f t="array" ref="M4">sum(INDEX('指標'!D:D,0,1))-sum(INDEX('指標'!D:D,1,1))</f>
        <v>0</v>
      </c>
    </row>
    <row r="5">
      <c r="A5" s="1" t="s">
        <v>7</v>
      </c>
      <c r="B5" s="6">
        <f>countif('資料回送'!A:A, "=3.1")</f>
        <v>1</v>
      </c>
      <c r="C5" s="6">
        <f>if(countif('資料回送'!A:A, "=3.2")=0, 0, if(countif('資料回送'!A:A, "=3.1")=countif('資料回送'!A:A, "=3.2"), countif('資料回送'!A:A, "=3.2")+1, countif('資料回送'!A:A, "=3.2")))</f>
        <v>0</v>
      </c>
      <c r="D5" s="6">
        <f>countif('資料回送'!A:A, "=3.3")</f>
        <v>0</v>
      </c>
      <c r="F5" s="1" t="s">
        <v>8</v>
      </c>
      <c r="G5" s="6">
        <f>countif('資料回送'!A:A, "=4.1")</f>
        <v>0</v>
      </c>
      <c r="H5" s="6">
        <f>if(countif('資料回送'!A:A, "=4.2")=0, 0, if(countif('資料回送'!A:A, "=4.1")=countif('資料回送'!A:A, "=4.2"), countif('資料回送'!A:A, "=4.2")+1, countif('資料回送'!A:A, "=4.2")))</f>
        <v>0</v>
      </c>
      <c r="I5" s="6">
        <f>countif('資料回送'!A:A, "=4.3")</f>
        <v>0</v>
      </c>
      <c r="M5" s="1" t="s">
        <v>9</v>
      </c>
      <c r="N5" s="1" t="s">
        <v>10</v>
      </c>
    </row>
    <row r="6">
      <c r="A6" s="1"/>
    </row>
    <row r="7">
      <c r="A7" s="11" t="s">
        <v>0</v>
      </c>
      <c r="B7" s="11">
        <v>1.0</v>
      </c>
      <c r="C7" s="11">
        <v>2.0</v>
      </c>
      <c r="D7" s="11">
        <v>3.0</v>
      </c>
      <c r="F7" s="11" t="s">
        <v>0</v>
      </c>
      <c r="G7" s="11">
        <v>1.0</v>
      </c>
      <c r="H7" s="11">
        <v>2.0</v>
      </c>
      <c r="I7" s="11">
        <v>3.0</v>
      </c>
    </row>
    <row r="8">
      <c r="A8" s="1" t="s">
        <v>11</v>
      </c>
      <c r="B8" s="6">
        <f>countif('資料回送'!A:A, "=5.1")</f>
        <v>0</v>
      </c>
      <c r="C8" s="6">
        <f>if(countif('資料回送'!A:A, "=5.2")=0, 0, if(countif('資料回送'!A:A, "=5.1")=countif('資料回送'!A:A, "=5.2"), countif('資料回送'!A:A, "=5.2")+1, countif('資料回送'!A:A, "=5.2")))</f>
        <v>0</v>
      </c>
      <c r="D8" s="6">
        <f>countif('資料回送'!A:A, "=5.3")</f>
        <v>0</v>
      </c>
      <c r="F8" s="1" t="s">
        <v>12</v>
      </c>
      <c r="G8" s="6">
        <f>countif('資料回送'!A:A, "=6.1")</f>
        <v>0</v>
      </c>
      <c r="H8" s="6">
        <f>if(countif('資料回送'!A:A, "=6.2")=0, 0, if(countif('資料回送'!A:A, "=6.1")=countif('資料回送'!A:A, "=6.2"), countif('資料回送'!A:A, "=6.2")+1, countif('資料回送'!A:A, "=6.2")))</f>
        <v>0</v>
      </c>
      <c r="I8" s="6">
        <f>countif('資料回送'!A:A, "=6.3")</f>
        <v>0</v>
      </c>
    </row>
    <row r="9">
      <c r="A9" s="1"/>
    </row>
    <row r="10">
      <c r="A10" s="12" t="s">
        <v>0</v>
      </c>
      <c r="B10" s="12">
        <v>1.0</v>
      </c>
      <c r="C10" s="12">
        <v>2.0</v>
      </c>
      <c r="D10" s="12">
        <v>3.0</v>
      </c>
      <c r="F10" s="12" t="s">
        <v>0</v>
      </c>
      <c r="G10" s="12">
        <v>1.0</v>
      </c>
      <c r="H10" s="12">
        <v>2.0</v>
      </c>
      <c r="I10" s="12">
        <v>3.0</v>
      </c>
    </row>
    <row r="11">
      <c r="A11" s="1" t="s">
        <v>13</v>
      </c>
      <c r="B11" s="6">
        <f>countif('資料回送'!A:A, "=7.1")</f>
        <v>0</v>
      </c>
      <c r="C11" s="6">
        <f>if(countif('資料回送'!A:A, "=7.2")=0, 0, if(countif('資料回送'!A:A, "=7.1")=countif('資料回送'!A:A, "=7.2"), countif('資料回送'!A:A, "=7.2")+1, countif('資料回送'!A:A, "=7.2")))</f>
        <v>0</v>
      </c>
      <c r="D11" s="6">
        <f>countif('資料回送'!A:A, "=7.3")</f>
        <v>0</v>
      </c>
      <c r="F11" s="1" t="s">
        <v>14</v>
      </c>
      <c r="G11" s="6">
        <f>countif('資料回送'!A:A, "=8.1")</f>
        <v>0</v>
      </c>
      <c r="H11" s="6">
        <f>if(countif('資料回送'!A:A, "=8.2")=0, 0, if(countif('資料回送'!A:A, "=8.1")=countif('資料回送'!A:A, "=8.2"), countif('資料回送'!A:A, "=8.2")+1, countif('資料回送'!A:A, "=8.2")))</f>
        <v>0</v>
      </c>
      <c r="I11" s="6">
        <f>countif('資料回送'!A:A, "=8.3")</f>
        <v>0</v>
      </c>
    </row>
    <row r="12">
      <c r="A12" s="1"/>
    </row>
    <row r="13">
      <c r="A13" s="13" t="s">
        <v>0</v>
      </c>
      <c r="B13" s="13">
        <v>1.0</v>
      </c>
      <c r="C13" s="13">
        <v>2.0</v>
      </c>
      <c r="D13" s="13">
        <v>3.0</v>
      </c>
      <c r="F13" s="13" t="s">
        <v>0</v>
      </c>
      <c r="G13" s="13">
        <v>1.0</v>
      </c>
      <c r="H13" s="13">
        <v>2.0</v>
      </c>
      <c r="I13" s="13">
        <v>3.0</v>
      </c>
    </row>
    <row r="14">
      <c r="A14" s="1" t="s">
        <v>15</v>
      </c>
      <c r="B14" s="6">
        <f>countif('資料回送'!A:A, "=9.1")</f>
        <v>0</v>
      </c>
      <c r="C14" s="6">
        <f>if(countif('資料回送'!A:A, "=9.2")=0, 0, if(countif('資料回送'!A:A, "=9.1")=countif('資料回送'!A:A, "=9.2"), countif('資料回送'!A:A, "=9.2")+1, countif('資料回送'!A:A, "=9.2")))</f>
        <v>0</v>
      </c>
      <c r="D14" s="6">
        <f>countif('資料回送'!A:A, "=9.3")</f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4" t="s">
        <v>17</v>
      </c>
    </row>
    <row r="2">
      <c r="A2" s="1" t="s">
        <v>18</v>
      </c>
      <c r="B2" s="14" t="s">
        <v>19</v>
      </c>
    </row>
    <row r="3">
      <c r="A3" s="1" t="s">
        <v>20</v>
      </c>
      <c r="B3" s="14" t="s">
        <v>21</v>
      </c>
    </row>
    <row r="4">
      <c r="A4" s="1" t="s">
        <v>22</v>
      </c>
      <c r="B4" s="14" t="s">
        <v>23</v>
      </c>
    </row>
    <row r="5">
      <c r="A5" s="1" t="s">
        <v>24</v>
      </c>
      <c r="B5" s="14" t="s">
        <v>25</v>
      </c>
    </row>
    <row r="6">
      <c r="A6" s="1" t="s">
        <v>26</v>
      </c>
      <c r="B6" s="14" t="s">
        <v>27</v>
      </c>
    </row>
    <row r="7">
      <c r="A7" s="1" t="s">
        <v>28</v>
      </c>
      <c r="B7" s="14" t="s">
        <v>29</v>
      </c>
    </row>
    <row r="8">
      <c r="A8" s="1" t="s">
        <v>30</v>
      </c>
      <c r="B8" s="14" t="s">
        <v>31</v>
      </c>
    </row>
    <row r="9">
      <c r="A9" s="1" t="s">
        <v>32</v>
      </c>
      <c r="B9" s="14" t="s">
        <v>33</v>
      </c>
    </row>
    <row r="11">
      <c r="A11" s="1" t="s">
        <v>34</v>
      </c>
      <c r="B11" s="15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1"/>
  </hyperlinks>
  <drawing r:id="rId11"/>
</worksheet>
</file>