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\OneDrive - University of Utah\0. Personal\3. Consultancies\2024-11 - SUSALUD - Jessica Gasto de bolsillo\1. Producto\1. Producto 1\0. Material suplementario\1. Base de datos\"/>
    </mc:Choice>
  </mc:AlternateContent>
  <xr:revisionPtr revIDLastSave="0" documentId="13_ncr:1_{4490C1C0-7693-4CED-8118-118EBD5E1E0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2" i="1" l="1"/>
  <c r="O37" i="1"/>
  <c r="P37" i="1"/>
  <c r="P39" i="1"/>
  <c r="O40" i="1"/>
  <c r="P40" i="1"/>
  <c r="L38" i="1"/>
  <c r="P38" i="1" s="1"/>
  <c r="M38" i="1"/>
  <c r="N38" i="1"/>
  <c r="Q38" i="1"/>
  <c r="R38" i="1"/>
  <c r="L39" i="1"/>
  <c r="M39" i="1"/>
  <c r="O39" i="1" s="1"/>
  <c r="N39" i="1"/>
  <c r="Q39" i="1"/>
  <c r="R39" i="1"/>
  <c r="L40" i="1"/>
  <c r="M40" i="1"/>
  <c r="N40" i="1"/>
  <c r="Q40" i="1"/>
  <c r="R40" i="1"/>
  <c r="L33" i="1"/>
  <c r="M33" i="1"/>
  <c r="N33" i="1"/>
  <c r="Q33" i="1"/>
  <c r="R33" i="1"/>
  <c r="L34" i="1"/>
  <c r="M34" i="1"/>
  <c r="P34" i="1" s="1"/>
  <c r="N34" i="1"/>
  <c r="Q34" i="1"/>
  <c r="R34" i="1"/>
  <c r="L35" i="1"/>
  <c r="M35" i="1"/>
  <c r="N35" i="1"/>
  <c r="Q35" i="1"/>
  <c r="R35" i="1"/>
  <c r="L36" i="1"/>
  <c r="M36" i="1"/>
  <c r="P36" i="1" s="1"/>
  <c r="N36" i="1"/>
  <c r="Q36" i="1"/>
  <c r="R36" i="1"/>
  <c r="L37" i="1"/>
  <c r="M37" i="1"/>
  <c r="N37" i="1"/>
  <c r="Q37" i="1"/>
  <c r="R37" i="1"/>
  <c r="L4" i="1"/>
  <c r="M4" i="1"/>
  <c r="N4" i="1"/>
  <c r="Q4" i="1"/>
  <c r="R4" i="1"/>
  <c r="L5" i="1"/>
  <c r="M5" i="1"/>
  <c r="N5" i="1"/>
  <c r="Q5" i="1"/>
  <c r="R5" i="1"/>
  <c r="L8" i="1"/>
  <c r="O8" i="1" s="1"/>
  <c r="M8" i="1"/>
  <c r="N8" i="1"/>
  <c r="Q8" i="1"/>
  <c r="R8" i="1"/>
  <c r="L9" i="1"/>
  <c r="M9" i="1"/>
  <c r="N9" i="1"/>
  <c r="Q9" i="1"/>
  <c r="R9" i="1"/>
  <c r="L10" i="1"/>
  <c r="M10" i="1"/>
  <c r="N10" i="1"/>
  <c r="Q10" i="1"/>
  <c r="R10" i="1"/>
  <c r="L11" i="1"/>
  <c r="M11" i="1"/>
  <c r="N11" i="1"/>
  <c r="Q11" i="1"/>
  <c r="R11" i="1"/>
  <c r="L12" i="1"/>
  <c r="O12" i="1" s="1"/>
  <c r="M12" i="1"/>
  <c r="N12" i="1"/>
  <c r="Q12" i="1"/>
  <c r="R12" i="1"/>
  <c r="L15" i="1"/>
  <c r="P15" i="1" s="1"/>
  <c r="M15" i="1"/>
  <c r="O15" i="1" s="1"/>
  <c r="N15" i="1"/>
  <c r="Q15" i="1"/>
  <c r="R15" i="1"/>
  <c r="L16" i="1"/>
  <c r="M16" i="1"/>
  <c r="P16" i="1" s="1"/>
  <c r="N16" i="1"/>
  <c r="Q16" i="1"/>
  <c r="R16" i="1"/>
  <c r="L19" i="1"/>
  <c r="M19" i="1"/>
  <c r="N19" i="1"/>
  <c r="Q19" i="1"/>
  <c r="R19" i="1"/>
  <c r="L22" i="1"/>
  <c r="M22" i="1"/>
  <c r="N22" i="1"/>
  <c r="Q22" i="1"/>
  <c r="R22" i="1"/>
  <c r="L25" i="1"/>
  <c r="M25" i="1"/>
  <c r="N25" i="1"/>
  <c r="Q25" i="1"/>
  <c r="R25" i="1"/>
  <c r="L28" i="1"/>
  <c r="O28" i="1" s="1"/>
  <c r="M28" i="1"/>
  <c r="N28" i="1"/>
  <c r="Q28" i="1"/>
  <c r="R28" i="1"/>
  <c r="L30" i="1"/>
  <c r="M30" i="1"/>
  <c r="O30" i="1" s="1"/>
  <c r="N30" i="1"/>
  <c r="Q30" i="1"/>
  <c r="R30" i="1"/>
  <c r="L31" i="1"/>
  <c r="P31" i="1" s="1"/>
  <c r="M31" i="1"/>
  <c r="O31" i="1" s="1"/>
  <c r="N31" i="1"/>
  <c r="Q31" i="1"/>
  <c r="R31" i="1"/>
  <c r="L32" i="1"/>
  <c r="O32" i="1" s="1"/>
  <c r="M32" i="1"/>
  <c r="N32" i="1"/>
  <c r="Q32" i="1"/>
  <c r="R32" i="1"/>
  <c r="O11" i="1" l="1"/>
  <c r="P30" i="1"/>
  <c r="P4" i="1"/>
  <c r="O10" i="1"/>
  <c r="O22" i="1"/>
  <c r="O35" i="1"/>
  <c r="P12" i="1"/>
  <c r="O9" i="1"/>
  <c r="O16" i="1"/>
  <c r="P28" i="1"/>
  <c r="O33" i="1"/>
  <c r="O19" i="1"/>
  <c r="O34" i="1"/>
  <c r="P25" i="1"/>
  <c r="O36" i="1"/>
  <c r="O5" i="1"/>
  <c r="O38" i="1"/>
  <c r="P10" i="1"/>
  <c r="O4" i="1"/>
  <c r="P33" i="1"/>
  <c r="P11" i="1"/>
  <c r="P9" i="1"/>
  <c r="O25" i="1"/>
  <c r="P35" i="1"/>
  <c r="P22" i="1"/>
  <c r="P8" i="1"/>
  <c r="P5" i="1"/>
  <c r="P19" i="1"/>
</calcChain>
</file>

<file path=xl/sharedStrings.xml><?xml version="1.0" encoding="utf-8"?>
<sst xmlns="http://schemas.openxmlformats.org/spreadsheetml/2006/main" count="85" uniqueCount="70">
  <si>
    <t>Variable</t>
  </si>
  <si>
    <t>Estimate</t>
  </si>
  <si>
    <t>Std. Error</t>
  </si>
  <si>
    <t>df</t>
  </si>
  <si>
    <t>t value</t>
  </si>
  <si>
    <t>Pr(&gt;|t|)</t>
  </si>
  <si>
    <t>(Intercept)</t>
  </si>
  <si>
    <t>sexoHombre</t>
  </si>
  <si>
    <t>edad</t>
  </si>
  <si>
    <t>nivel_educa_3catSecundaria (7 a 11 años)</t>
  </si>
  <si>
    <t>nivel_educa_3catSuperior (12 a más)</t>
  </si>
  <si>
    <t>seg_essaludSí</t>
  </si>
  <si>
    <t>seg_SISSí</t>
  </si>
  <si>
    <t>gasto_cataSí</t>
  </si>
  <si>
    <t>enf_cronica_hogarSí</t>
  </si>
  <si>
    <t>gasto_medicina</t>
  </si>
  <si>
    <t>gasto_cirugia</t>
  </si>
  <si>
    <t>gasto_consulta</t>
  </si>
  <si>
    <t>gasto_dental</t>
  </si>
  <si>
    <t>gasto_hospital</t>
  </si>
  <si>
    <t>gasto_anticonc</t>
  </si>
  <si>
    <t>gasto_oftalmo</t>
  </si>
  <si>
    <t>gasto_lentes</t>
  </si>
  <si>
    <t>p</t>
  </si>
  <si>
    <t>Mujer</t>
  </si>
  <si>
    <t>Hombre</t>
  </si>
  <si>
    <t>Soltero</t>
  </si>
  <si>
    <t>Casado</t>
  </si>
  <si>
    <t>Divorciado</t>
  </si>
  <si>
    <t>Viudo</t>
  </si>
  <si>
    <t>Conviviente</t>
  </si>
  <si>
    <t>Separado</t>
  </si>
  <si>
    <t>Primaria (0 a 6 años)</t>
  </si>
  <si>
    <t>Secundaria (7 a 11 años)</t>
  </si>
  <si>
    <t>Superior (12 a más)</t>
  </si>
  <si>
    <t>No</t>
  </si>
  <si>
    <t>Sí</t>
  </si>
  <si>
    <t>Por consulta</t>
  </si>
  <si>
    <t>Por medicina</t>
  </si>
  <si>
    <t>Por analisis</t>
  </si>
  <si>
    <t>Por rayosX</t>
  </si>
  <si>
    <t>Por dental</t>
  </si>
  <si>
    <t>Por oftalmogía</t>
  </si>
  <si>
    <t>Por lentes</t>
  </si>
  <si>
    <t>Por anticonceptivos</t>
  </si>
  <si>
    <t>Por hospital</t>
  </si>
  <si>
    <t>Por cirugia</t>
  </si>
  <si>
    <t>Porcentaje de gasto</t>
  </si>
  <si>
    <t>est_civilSeparado</t>
  </si>
  <si>
    <t>est_civilConviviente</t>
  </si>
  <si>
    <t>est_civilViudo</t>
  </si>
  <si>
    <t>est_civilDivorciado</t>
  </si>
  <si>
    <t>est_civilCasado</t>
  </si>
  <si>
    <t>Ref.</t>
  </si>
  <si>
    <t>gasto_analisis</t>
  </si>
  <si>
    <t>gasto_rayosX</t>
  </si>
  <si>
    <t>porc_gasto</t>
  </si>
  <si>
    <t>EE</t>
  </si>
  <si>
    <t>Estimado</t>
  </si>
  <si>
    <t>95%CI</t>
  </si>
  <si>
    <t>Gastos**</t>
  </si>
  <si>
    <t>Enfermedades Crónicas en el Hogar**</t>
  </si>
  <si>
    <t>Gasto Catastrófico**</t>
  </si>
  <si>
    <t>Seguro SIS*</t>
  </si>
  <si>
    <t>Seguro ESSALUD*</t>
  </si>
  <si>
    <t>Nivel Educativo*</t>
  </si>
  <si>
    <t>Estado Civil*</t>
  </si>
  <si>
    <t>Edad (en años)*</t>
  </si>
  <si>
    <t>Sexo*</t>
  </si>
  <si>
    <t>Nota: * variables del nivel individual del jefe del hogar. ** variables a nivel de hogar.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</si>
</sst>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2" fillId="0" borderId="0" xfId="0" applyFont="1" applyAlignment="1">
      <alignment vertical="center"/>
    </xf>
    <xf numFmtId="164" fontId="0" fillId="0" borderId="2" xfId="0" applyNumberFormat="1" applyBorder="1"/>
    <xf numFmtId="0" fontId="0" fillId="0" borderId="2" xfId="0" applyBorder="1"/>
    <xf numFmtId="0" fontId="2" fillId="0" borderId="2" xfId="0" applyFont="1" applyBorder="1" applyAlignment="1">
      <alignment vertical="center"/>
    </xf>
    <xf numFmtId="165" fontId="0" fillId="0" borderId="2" xfId="0" applyNumberFormat="1" applyBorder="1"/>
    <xf numFmtId="0" fontId="1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"/>
  <sheetViews>
    <sheetView tabSelected="1" topLeftCell="J19" zoomScale="115" zoomScaleNormal="115" workbookViewId="0">
      <selection activeCell="K33" sqref="K33"/>
    </sheetView>
  </sheetViews>
  <sheetFormatPr defaultRowHeight="15" x14ac:dyDescent="0.25"/>
  <cols>
    <col min="1" max="1" width="38.28515625" bestFit="1" customWidth="1"/>
    <col min="6" max="6" width="8" bestFit="1" customWidth="1"/>
    <col min="10" max="10" width="18.7109375" bestFit="1" customWidth="1"/>
    <col min="11" max="11" width="38.28515625" bestFit="1" customWidth="1"/>
    <col min="12" max="12" width="9.140625" customWidth="1"/>
    <col min="13" max="13" width="0" hidden="1" customWidth="1"/>
    <col min="14" max="14" width="9.140625" hidden="1" customWidth="1"/>
  </cols>
  <sheetData>
    <row r="1" spans="1:18" x14ac:dyDescent="0.25">
      <c r="K1" s="9" t="s">
        <v>0</v>
      </c>
      <c r="L1" s="9" t="s">
        <v>58</v>
      </c>
      <c r="M1" s="9" t="s">
        <v>57</v>
      </c>
      <c r="N1" s="9" t="s">
        <v>3</v>
      </c>
      <c r="O1" s="10" t="s">
        <v>59</v>
      </c>
      <c r="P1" s="10"/>
      <c r="Q1" s="9" t="s">
        <v>4</v>
      </c>
      <c r="R1" s="9" t="s">
        <v>23</v>
      </c>
    </row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K2" s="4" t="s">
        <v>68</v>
      </c>
    </row>
    <row r="3" spans="1:18" x14ac:dyDescent="0.25">
      <c r="A3" t="s">
        <v>6</v>
      </c>
      <c r="B3" s="2">
        <v>0.67900000000000005</v>
      </c>
      <c r="C3" s="2">
        <v>1.6910000000000001E-2</v>
      </c>
      <c r="D3">
        <v>147800</v>
      </c>
      <c r="E3" s="3">
        <v>40.161999999999999</v>
      </c>
      <c r="F3" s="2">
        <v>2.0000000000000001E-17</v>
      </c>
      <c r="K3" s="4" t="s">
        <v>24</v>
      </c>
      <c r="L3" t="s">
        <v>53</v>
      </c>
    </row>
    <row r="4" spans="1:18" x14ac:dyDescent="0.25">
      <c r="A4" t="s">
        <v>7</v>
      </c>
      <c r="B4" s="2">
        <v>-4.9970000000000001E-2</v>
      </c>
      <c r="C4" s="2">
        <v>8.4740000000000006E-3</v>
      </c>
      <c r="D4">
        <v>147800</v>
      </c>
      <c r="E4" s="3">
        <v>-5.8970000000000002</v>
      </c>
      <c r="F4" s="2">
        <v>3.7099999999999998E-9</v>
      </c>
      <c r="K4" s="7" t="s">
        <v>25</v>
      </c>
      <c r="L4" s="5">
        <f t="shared" ref="L4:N5" si="0">B4</f>
        <v>-4.9970000000000001E-2</v>
      </c>
      <c r="M4" s="5">
        <f t="shared" si="0"/>
        <v>8.4740000000000006E-3</v>
      </c>
      <c r="N4" s="6">
        <f t="shared" si="0"/>
        <v>147800</v>
      </c>
      <c r="O4" s="5">
        <f>L4 - (1.96 * M4)</f>
        <v>-6.6579040000000006E-2</v>
      </c>
      <c r="P4" s="5">
        <f>L4 + (1.96 * M4)</f>
        <v>-3.3360959999999995E-2</v>
      </c>
      <c r="Q4" s="8">
        <f>E4</f>
        <v>-5.8970000000000002</v>
      </c>
      <c r="R4" s="5">
        <f>F4</f>
        <v>3.7099999999999998E-9</v>
      </c>
    </row>
    <row r="5" spans="1:18" x14ac:dyDescent="0.25">
      <c r="A5" t="s">
        <v>8</v>
      </c>
      <c r="B5" s="2">
        <v>1.9010000000000001E-4</v>
      </c>
      <c r="C5" s="2">
        <v>2.698E-4</v>
      </c>
      <c r="D5">
        <v>147800</v>
      </c>
      <c r="E5" s="3">
        <v>0.70499999999999996</v>
      </c>
      <c r="F5" s="2">
        <v>0.480966</v>
      </c>
      <c r="K5" s="5" t="s">
        <v>67</v>
      </c>
      <c r="L5" s="5">
        <f t="shared" si="0"/>
        <v>1.9010000000000001E-4</v>
      </c>
      <c r="M5" s="5">
        <f t="shared" si="0"/>
        <v>2.698E-4</v>
      </c>
      <c r="N5" s="6">
        <f t="shared" si="0"/>
        <v>147800</v>
      </c>
      <c r="O5" s="5">
        <f>L5 - (1.96 * M5)</f>
        <v>-3.3870799999999996E-4</v>
      </c>
      <c r="P5" s="5">
        <f>L5 + (1.96 * M5)</f>
        <v>7.1890799999999998E-4</v>
      </c>
      <c r="Q5" s="8">
        <f>E5</f>
        <v>0.70499999999999996</v>
      </c>
      <c r="R5" s="5">
        <f>F5</f>
        <v>0.480966</v>
      </c>
    </row>
    <row r="6" spans="1:18" x14ac:dyDescent="0.25">
      <c r="A6" t="s">
        <v>52</v>
      </c>
      <c r="B6" s="2">
        <v>2.605E-2</v>
      </c>
      <c r="C6" s="2">
        <v>8.77E-3</v>
      </c>
      <c r="D6">
        <v>147800</v>
      </c>
      <c r="E6" s="3">
        <v>2.9710000000000001</v>
      </c>
      <c r="F6" s="2">
        <v>2.97E-3</v>
      </c>
      <c r="K6" s="4" t="s">
        <v>66</v>
      </c>
      <c r="Q6" s="3"/>
    </row>
    <row r="7" spans="1:18" x14ac:dyDescent="0.25">
      <c r="A7" t="s">
        <v>51</v>
      </c>
      <c r="B7" s="2">
        <v>6.4259999999999998E-2</v>
      </c>
      <c r="C7" s="2">
        <v>1.4109999999999999E-2</v>
      </c>
      <c r="D7">
        <v>147800</v>
      </c>
      <c r="E7" s="3">
        <v>4.5549999999999997</v>
      </c>
      <c r="F7" s="2">
        <v>5.2399999999999998E-6</v>
      </c>
      <c r="K7" s="4" t="s">
        <v>26</v>
      </c>
      <c r="L7" t="s">
        <v>53</v>
      </c>
      <c r="Q7" s="3"/>
    </row>
    <row r="8" spans="1:18" x14ac:dyDescent="0.25">
      <c r="A8" t="s">
        <v>50</v>
      </c>
      <c r="B8" s="2">
        <v>0.1043</v>
      </c>
      <c r="C8" s="2">
        <v>2.92E-2</v>
      </c>
      <c r="D8">
        <v>147800</v>
      </c>
      <c r="E8" s="3">
        <v>3.5710000000000002</v>
      </c>
      <c r="F8" s="2">
        <v>3.5599999999999998E-4</v>
      </c>
      <c r="K8" s="4" t="s">
        <v>27</v>
      </c>
      <c r="L8" s="2">
        <f t="shared" ref="L8:N12" si="1">B6</f>
        <v>2.605E-2</v>
      </c>
      <c r="M8" s="2">
        <f t="shared" si="1"/>
        <v>8.77E-3</v>
      </c>
      <c r="N8">
        <f t="shared" si="1"/>
        <v>147800</v>
      </c>
      <c r="O8" s="2">
        <f>L8 - (1.96 * M8)</f>
        <v>8.860800000000002E-3</v>
      </c>
      <c r="P8" s="2">
        <f>L8 + (1.96 * M8)</f>
        <v>4.3239199999999998E-2</v>
      </c>
      <c r="Q8" s="3">
        <f>E6</f>
        <v>2.9710000000000001</v>
      </c>
      <c r="R8" s="2">
        <f>F6</f>
        <v>2.97E-3</v>
      </c>
    </row>
    <row r="9" spans="1:18" x14ac:dyDescent="0.25">
      <c r="A9" t="s">
        <v>49</v>
      </c>
      <c r="B9" s="2">
        <v>3.3210000000000003E-2</v>
      </c>
      <c r="C9" s="2">
        <v>1.09E-2</v>
      </c>
      <c r="D9">
        <v>147800</v>
      </c>
      <c r="E9" s="3">
        <v>3.0459999999999998</v>
      </c>
      <c r="F9" s="2">
        <v>2.3180000000000002E-3</v>
      </c>
      <c r="K9" s="4" t="s">
        <v>28</v>
      </c>
      <c r="L9" s="2">
        <f t="shared" si="1"/>
        <v>6.4259999999999998E-2</v>
      </c>
      <c r="M9" s="2">
        <f t="shared" si="1"/>
        <v>1.4109999999999999E-2</v>
      </c>
      <c r="N9">
        <f t="shared" si="1"/>
        <v>147800</v>
      </c>
      <c r="O9" s="2">
        <f>L9 - (1.96 * M9)</f>
        <v>3.6604399999999995E-2</v>
      </c>
      <c r="P9" s="2">
        <f>L9 + (1.96 * M9)</f>
        <v>9.19156E-2</v>
      </c>
      <c r="Q9" s="3">
        <f>E7</f>
        <v>4.5549999999999997</v>
      </c>
      <c r="R9" s="2">
        <f>F7</f>
        <v>5.2399999999999998E-6</v>
      </c>
    </row>
    <row r="10" spans="1:18" x14ac:dyDescent="0.25">
      <c r="A10" t="s">
        <v>48</v>
      </c>
      <c r="B10" s="2">
        <v>5.2200000000000003E-2</v>
      </c>
      <c r="C10" s="2">
        <v>1.3259999999999999E-2</v>
      </c>
      <c r="D10">
        <v>147800</v>
      </c>
      <c r="E10" s="3">
        <v>3.9359999999999999</v>
      </c>
      <c r="F10" s="2">
        <v>8.2999999999999998E-5</v>
      </c>
      <c r="K10" s="4" t="s">
        <v>29</v>
      </c>
      <c r="L10" s="2">
        <f t="shared" si="1"/>
        <v>0.1043</v>
      </c>
      <c r="M10" s="2">
        <f t="shared" si="1"/>
        <v>2.92E-2</v>
      </c>
      <c r="N10">
        <f t="shared" si="1"/>
        <v>147800</v>
      </c>
      <c r="O10" s="2">
        <f>L10 - (1.96 * M10)</f>
        <v>4.7068000000000006E-2</v>
      </c>
      <c r="P10" s="2">
        <f>L10 + (1.96 * M10)</f>
        <v>0.16153200000000001</v>
      </c>
      <c r="Q10" s="3">
        <f>E8</f>
        <v>3.5710000000000002</v>
      </c>
      <c r="R10" s="2">
        <f>F8</f>
        <v>3.5599999999999998E-4</v>
      </c>
    </row>
    <row r="11" spans="1:18" x14ac:dyDescent="0.25">
      <c r="A11" t="s">
        <v>9</v>
      </c>
      <c r="B11" s="2">
        <v>-4.4319999999999998E-2</v>
      </c>
      <c r="C11" s="2">
        <v>8.1670000000000006E-3</v>
      </c>
      <c r="D11">
        <v>147800</v>
      </c>
      <c r="E11" s="3">
        <v>-5.4269999999999996</v>
      </c>
      <c r="F11" s="2">
        <v>5.7499999999999999E-8</v>
      </c>
      <c r="K11" s="4" t="s">
        <v>30</v>
      </c>
      <c r="L11" s="2">
        <f t="shared" si="1"/>
        <v>3.3210000000000003E-2</v>
      </c>
      <c r="M11" s="2">
        <f t="shared" si="1"/>
        <v>1.09E-2</v>
      </c>
      <c r="N11">
        <f t="shared" si="1"/>
        <v>147800</v>
      </c>
      <c r="O11" s="2">
        <f>L11 - (1.96 * M11)</f>
        <v>1.1846000000000002E-2</v>
      </c>
      <c r="P11" s="2">
        <f>L11 + (1.96 * M11)</f>
        <v>5.4574000000000004E-2</v>
      </c>
      <c r="Q11" s="3">
        <f>E9</f>
        <v>3.0459999999999998</v>
      </c>
      <c r="R11" s="2">
        <f>F9</f>
        <v>2.3180000000000002E-3</v>
      </c>
    </row>
    <row r="12" spans="1:18" x14ac:dyDescent="0.25">
      <c r="A12" t="s">
        <v>10</v>
      </c>
      <c r="B12" s="2">
        <v>-5.1159999999999997E-2</v>
      </c>
      <c r="C12" s="2">
        <v>9.894E-3</v>
      </c>
      <c r="D12">
        <v>147800</v>
      </c>
      <c r="E12" s="3">
        <v>-5.1710000000000003</v>
      </c>
      <c r="F12" s="2">
        <v>2.3300000000000001E-7</v>
      </c>
      <c r="K12" s="7" t="s">
        <v>31</v>
      </c>
      <c r="L12" s="5">
        <f t="shared" si="1"/>
        <v>5.2200000000000003E-2</v>
      </c>
      <c r="M12" s="5">
        <f t="shared" si="1"/>
        <v>1.3259999999999999E-2</v>
      </c>
      <c r="N12" s="6">
        <f t="shared" si="1"/>
        <v>147800</v>
      </c>
      <c r="O12" s="5">
        <f>L12 - (1.96 * M12)</f>
        <v>2.6210400000000005E-2</v>
      </c>
      <c r="P12" s="5">
        <f>L12 + (1.96 * M12)</f>
        <v>7.8189599999999998E-2</v>
      </c>
      <c r="Q12" s="8">
        <f>E10</f>
        <v>3.9359999999999999</v>
      </c>
      <c r="R12" s="5">
        <f>F10</f>
        <v>8.2999999999999998E-5</v>
      </c>
    </row>
    <row r="13" spans="1:18" x14ac:dyDescent="0.25">
      <c r="A13" t="s">
        <v>11</v>
      </c>
      <c r="B13" s="2">
        <v>7.1879999999999999E-2</v>
      </c>
      <c r="C13" s="2">
        <v>9.6259999999999991E-3</v>
      </c>
      <c r="D13">
        <v>147800</v>
      </c>
      <c r="E13" s="3">
        <v>7.4669999999999996</v>
      </c>
      <c r="F13" s="2">
        <v>8.2399999999999995E-14</v>
      </c>
      <c r="K13" s="4" t="s">
        <v>65</v>
      </c>
      <c r="Q13" s="3"/>
    </row>
    <row r="14" spans="1:18" x14ac:dyDescent="0.25">
      <c r="A14" t="s">
        <v>12</v>
      </c>
      <c r="B14" s="2">
        <v>2.2620000000000001E-2</v>
      </c>
      <c r="C14" s="2">
        <v>8.5929999999999999E-3</v>
      </c>
      <c r="D14">
        <v>147800</v>
      </c>
      <c r="E14" s="3">
        <v>2.6320000000000001</v>
      </c>
      <c r="F14" s="2">
        <v>8.4770000000000002E-3</v>
      </c>
      <c r="K14" s="4" t="s">
        <v>32</v>
      </c>
      <c r="L14" t="s">
        <v>53</v>
      </c>
      <c r="Q14" s="3"/>
    </row>
    <row r="15" spans="1:18" x14ac:dyDescent="0.25">
      <c r="A15" t="s">
        <v>13</v>
      </c>
      <c r="B15" s="2">
        <v>0.4657</v>
      </c>
      <c r="C15" s="2">
        <v>1.6129999999999999E-2</v>
      </c>
      <c r="D15">
        <v>147800</v>
      </c>
      <c r="E15" s="3">
        <v>28.864999999999998</v>
      </c>
      <c r="F15" s="2">
        <v>2.0000000000000001E-17</v>
      </c>
      <c r="K15" s="4" t="s">
        <v>33</v>
      </c>
      <c r="L15" s="2">
        <f t="shared" ref="L15:N16" si="2">B11</f>
        <v>-4.4319999999999998E-2</v>
      </c>
      <c r="M15" s="2">
        <f t="shared" si="2"/>
        <v>8.1670000000000006E-3</v>
      </c>
      <c r="N15">
        <f t="shared" si="2"/>
        <v>147800</v>
      </c>
      <c r="O15" s="2">
        <f>L15 - (1.96 * M15)</f>
        <v>-6.0327320000000004E-2</v>
      </c>
      <c r="P15" s="2">
        <f>L15 + (1.96 * M15)</f>
        <v>-2.8312679999999996E-2</v>
      </c>
      <c r="Q15" s="3">
        <f>E11</f>
        <v>-5.4269999999999996</v>
      </c>
      <c r="R15" s="2">
        <f>F11</f>
        <v>5.7499999999999999E-8</v>
      </c>
    </row>
    <row r="16" spans="1:18" x14ac:dyDescent="0.25">
      <c r="A16" t="s">
        <v>14</v>
      </c>
      <c r="B16" s="2">
        <v>-4.9520000000000002E-2</v>
      </c>
      <c r="C16" s="2">
        <v>7.1289999999999999E-3</v>
      </c>
      <c r="D16">
        <v>147800</v>
      </c>
      <c r="E16" s="3">
        <v>-6.9459999999999997</v>
      </c>
      <c r="F16" s="2">
        <v>3.7700000000000003E-12</v>
      </c>
      <c r="K16" s="7" t="s">
        <v>34</v>
      </c>
      <c r="L16" s="5">
        <f t="shared" si="2"/>
        <v>-5.1159999999999997E-2</v>
      </c>
      <c r="M16" s="5">
        <f t="shared" si="2"/>
        <v>9.894E-3</v>
      </c>
      <c r="N16" s="6">
        <f t="shared" si="2"/>
        <v>147800</v>
      </c>
      <c r="O16" s="5">
        <f>L16 - (1.96 * M16)</f>
        <v>-7.0552239999999988E-2</v>
      </c>
      <c r="P16" s="5">
        <f>L16 + (1.96 * M16)</f>
        <v>-3.1767759999999999E-2</v>
      </c>
      <c r="Q16" s="8">
        <f>E12</f>
        <v>-5.1710000000000003</v>
      </c>
      <c r="R16" s="5">
        <f>F12</f>
        <v>2.3300000000000001E-7</v>
      </c>
    </row>
    <row r="17" spans="1:18" x14ac:dyDescent="0.25">
      <c r="A17" t="s">
        <v>17</v>
      </c>
      <c r="B17" s="2">
        <v>2.003E-5</v>
      </c>
      <c r="C17" s="2">
        <v>1.8810000000000001E-5</v>
      </c>
      <c r="D17">
        <v>147800</v>
      </c>
      <c r="E17" s="3">
        <v>1.0640000000000001</v>
      </c>
      <c r="F17" s="2">
        <v>0.287107</v>
      </c>
      <c r="K17" s="4" t="s">
        <v>64</v>
      </c>
      <c r="Q17" s="3"/>
    </row>
    <row r="18" spans="1:18" x14ac:dyDescent="0.25">
      <c r="A18" t="s">
        <v>15</v>
      </c>
      <c r="B18" s="2">
        <v>1.517E-5</v>
      </c>
      <c r="C18" s="2">
        <v>4.7029999999999997E-6</v>
      </c>
      <c r="D18">
        <v>147800</v>
      </c>
      <c r="E18" s="3">
        <v>3.226</v>
      </c>
      <c r="F18" s="2">
        <v>1.2570000000000001E-3</v>
      </c>
      <c r="K18" s="4" t="s">
        <v>35</v>
      </c>
      <c r="L18" t="s">
        <v>53</v>
      </c>
      <c r="Q18" s="3"/>
    </row>
    <row r="19" spans="1:18" x14ac:dyDescent="0.25">
      <c r="A19" t="s">
        <v>54</v>
      </c>
      <c r="B19" s="2">
        <v>6.1699999999999995E-5</v>
      </c>
      <c r="C19" s="2">
        <v>8.6649999999999992E-6</v>
      </c>
      <c r="D19">
        <v>147800</v>
      </c>
      <c r="E19" s="3">
        <v>7.1210000000000004</v>
      </c>
      <c r="F19" s="2">
        <v>1.08E-12</v>
      </c>
      <c r="K19" s="7" t="s">
        <v>36</v>
      </c>
      <c r="L19" s="5">
        <f>B13</f>
        <v>7.1879999999999999E-2</v>
      </c>
      <c r="M19" s="5">
        <f>C13</f>
        <v>9.6259999999999991E-3</v>
      </c>
      <c r="N19" s="6">
        <f>D13</f>
        <v>147800</v>
      </c>
      <c r="O19" s="5">
        <f>L19 - (1.96 * M19)</f>
        <v>5.3013039999999997E-2</v>
      </c>
      <c r="P19" s="5">
        <f>L19 + (1.96 * M19)</f>
        <v>9.0746960000000002E-2</v>
      </c>
      <c r="Q19" s="8">
        <f>E13</f>
        <v>7.4669999999999996</v>
      </c>
      <c r="R19" s="5">
        <f>F13</f>
        <v>8.2399999999999995E-14</v>
      </c>
    </row>
    <row r="20" spans="1:18" x14ac:dyDescent="0.25">
      <c r="A20" t="s">
        <v>55</v>
      </c>
      <c r="B20" s="2">
        <v>6.6260000000000006E-5</v>
      </c>
      <c r="C20" s="2">
        <v>9.4020000000000008E-6</v>
      </c>
      <c r="D20">
        <v>147800</v>
      </c>
      <c r="E20" s="3">
        <v>7.0469999999999997</v>
      </c>
      <c r="F20" s="2">
        <v>1.8399999999999998E-12</v>
      </c>
      <c r="K20" s="4" t="s">
        <v>63</v>
      </c>
      <c r="Q20" s="3"/>
    </row>
    <row r="21" spans="1:18" x14ac:dyDescent="0.25">
      <c r="A21" t="s">
        <v>18</v>
      </c>
      <c r="B21" s="2">
        <v>2.0080000000000001E-5</v>
      </c>
      <c r="C21" s="2">
        <v>5.4219999999999999E-6</v>
      </c>
      <c r="D21">
        <v>147800</v>
      </c>
      <c r="E21" s="3">
        <v>3.7040000000000002</v>
      </c>
      <c r="F21" s="2">
        <v>2.13E-4</v>
      </c>
      <c r="K21" s="4" t="s">
        <v>35</v>
      </c>
      <c r="L21" t="s">
        <v>53</v>
      </c>
      <c r="Q21" s="3"/>
    </row>
    <row r="22" spans="1:18" x14ac:dyDescent="0.25">
      <c r="A22" t="s">
        <v>21</v>
      </c>
      <c r="B22" s="2">
        <v>-1.1519999999999999E-4</v>
      </c>
      <c r="C22" s="2">
        <v>4.159E-5</v>
      </c>
      <c r="D22">
        <v>147800</v>
      </c>
      <c r="E22" s="3">
        <v>-2.7679999999999998</v>
      </c>
      <c r="F22" s="2">
        <v>5.6340000000000001E-3</v>
      </c>
      <c r="K22" s="7" t="s">
        <v>36</v>
      </c>
      <c r="L22" s="5">
        <f>B14</f>
        <v>2.2620000000000001E-2</v>
      </c>
      <c r="M22" s="5">
        <f>C14</f>
        <v>8.5929999999999999E-3</v>
      </c>
      <c r="N22" s="6">
        <f>D14</f>
        <v>147800</v>
      </c>
      <c r="O22" s="5">
        <f>L22 - (1.96 * M22)</f>
        <v>5.7777200000000001E-3</v>
      </c>
      <c r="P22" s="5">
        <f>L22 + (1.96 * M22)</f>
        <v>3.9462280000000002E-2</v>
      </c>
      <c r="Q22" s="8">
        <f>E14</f>
        <v>2.6320000000000001</v>
      </c>
      <c r="R22" s="5">
        <f>F14</f>
        <v>8.4770000000000002E-3</v>
      </c>
    </row>
    <row r="23" spans="1:18" x14ac:dyDescent="0.25">
      <c r="A23" t="s">
        <v>22</v>
      </c>
      <c r="B23" s="2">
        <v>-7.2789999999999999E-5</v>
      </c>
      <c r="C23" s="2">
        <v>1.5140000000000001E-5</v>
      </c>
      <c r="D23">
        <v>147800</v>
      </c>
      <c r="E23" s="3">
        <v>-4.8090000000000002</v>
      </c>
      <c r="F23" s="2">
        <v>1.5200000000000001E-6</v>
      </c>
      <c r="K23" s="4" t="s">
        <v>62</v>
      </c>
      <c r="Q23" s="3"/>
    </row>
    <row r="24" spans="1:18" x14ac:dyDescent="0.25">
      <c r="A24" t="s">
        <v>20</v>
      </c>
      <c r="B24" s="2">
        <v>-7.5100000000000004E-4</v>
      </c>
      <c r="C24" s="2">
        <v>1.4200000000000001E-4</v>
      </c>
      <c r="D24">
        <v>147800</v>
      </c>
      <c r="E24" s="3">
        <v>-5.2869999999999999</v>
      </c>
      <c r="F24" s="2">
        <v>1.24E-7</v>
      </c>
      <c r="K24" s="4" t="s">
        <v>35</v>
      </c>
      <c r="L24" t="s">
        <v>53</v>
      </c>
      <c r="Q24" s="3"/>
    </row>
    <row r="25" spans="1:18" x14ac:dyDescent="0.25">
      <c r="A25" t="s">
        <v>19</v>
      </c>
      <c r="B25" s="2">
        <v>5.5210000000000002E-5</v>
      </c>
      <c r="C25" s="2">
        <v>1.1080000000000001E-5</v>
      </c>
      <c r="D25">
        <v>147800</v>
      </c>
      <c r="E25" s="3">
        <v>4.9820000000000002</v>
      </c>
      <c r="F25" s="2">
        <v>6.3E-7</v>
      </c>
      <c r="K25" s="7" t="s">
        <v>36</v>
      </c>
      <c r="L25" s="5">
        <f>B15</f>
        <v>0.4657</v>
      </c>
      <c r="M25" s="5">
        <f>C15</f>
        <v>1.6129999999999999E-2</v>
      </c>
      <c r="N25" s="6">
        <f>D15</f>
        <v>147800</v>
      </c>
      <c r="O25" s="5">
        <f>L25 - (1.96 * M25)</f>
        <v>0.4340852</v>
      </c>
      <c r="P25" s="5">
        <f>L25 + (1.96 * M25)</f>
        <v>0.4973148</v>
      </c>
      <c r="Q25" s="8">
        <f>E15</f>
        <v>28.864999999999998</v>
      </c>
      <c r="R25" s="5">
        <f>F15</f>
        <v>2.0000000000000001E-17</v>
      </c>
    </row>
    <row r="26" spans="1:18" x14ac:dyDescent="0.25">
      <c r="A26" t="s">
        <v>16</v>
      </c>
      <c r="B26" s="2">
        <v>5.541E-5</v>
      </c>
      <c r="C26" s="2">
        <v>6.6699999999999997E-6</v>
      </c>
      <c r="D26">
        <v>147800</v>
      </c>
      <c r="E26" s="3">
        <v>8.3070000000000004</v>
      </c>
      <c r="F26" s="2">
        <v>2.0000000000000001E-17</v>
      </c>
      <c r="K26" s="4" t="s">
        <v>61</v>
      </c>
      <c r="Q26" s="3"/>
    </row>
    <row r="27" spans="1:18" x14ac:dyDescent="0.25">
      <c r="A27" t="s">
        <v>56</v>
      </c>
      <c r="B27" s="2">
        <v>-6.4839999999999995E-2</v>
      </c>
      <c r="C27" s="2">
        <v>9.1679999999999995E-4</v>
      </c>
      <c r="D27">
        <v>147800</v>
      </c>
      <c r="E27" s="3">
        <v>-70.725999999999999</v>
      </c>
      <c r="F27" s="2">
        <v>2.0000000000000001E-17</v>
      </c>
      <c r="K27" s="4" t="s">
        <v>35</v>
      </c>
      <c r="L27" t="s">
        <v>53</v>
      </c>
      <c r="Q27" s="3"/>
    </row>
    <row r="28" spans="1:18" x14ac:dyDescent="0.25">
      <c r="K28" s="7" t="s">
        <v>36</v>
      </c>
      <c r="L28" s="5">
        <f>B16</f>
        <v>-4.9520000000000002E-2</v>
      </c>
      <c r="M28" s="5">
        <f>C16</f>
        <v>7.1289999999999999E-3</v>
      </c>
      <c r="N28" s="6">
        <f>D16</f>
        <v>147800</v>
      </c>
      <c r="O28" s="5">
        <f>L28 - (1.96 * M28)</f>
        <v>-6.3492839999999995E-2</v>
      </c>
      <c r="P28" s="5">
        <f>L28 + (1.96 * M28)</f>
        <v>-3.5547160000000001E-2</v>
      </c>
      <c r="Q28" s="8">
        <f>E16</f>
        <v>-6.9459999999999997</v>
      </c>
      <c r="R28" s="5">
        <f>F16</f>
        <v>3.7700000000000003E-12</v>
      </c>
    </row>
    <row r="29" spans="1:18" x14ac:dyDescent="0.25">
      <c r="K29" s="4" t="s">
        <v>60</v>
      </c>
      <c r="Q29" s="3"/>
    </row>
    <row r="30" spans="1:18" x14ac:dyDescent="0.25">
      <c r="K30" s="4" t="s">
        <v>37</v>
      </c>
      <c r="L30" s="2">
        <f t="shared" ref="L30:N37" si="3">B17</f>
        <v>2.003E-5</v>
      </c>
      <c r="M30" s="2">
        <f t="shared" si="3"/>
        <v>1.8810000000000001E-5</v>
      </c>
      <c r="N30">
        <f t="shared" si="3"/>
        <v>147800</v>
      </c>
      <c r="O30" s="2">
        <f>L30 - (1.96 * M30)</f>
        <v>-1.68376E-5</v>
      </c>
      <c r="P30" s="2">
        <f>L30 + (1.96 * M30)</f>
        <v>5.6897599999999995E-5</v>
      </c>
      <c r="Q30" s="3">
        <f>E17</f>
        <v>1.0640000000000001</v>
      </c>
      <c r="R30" s="2">
        <f>F17</f>
        <v>0.287107</v>
      </c>
    </row>
    <row r="31" spans="1:18" x14ac:dyDescent="0.25">
      <c r="K31" s="4" t="s">
        <v>38</v>
      </c>
      <c r="L31" s="2">
        <f t="shared" si="3"/>
        <v>1.517E-5</v>
      </c>
      <c r="M31" s="2">
        <f t="shared" si="3"/>
        <v>4.7029999999999997E-6</v>
      </c>
      <c r="N31">
        <f t="shared" si="3"/>
        <v>147800</v>
      </c>
      <c r="O31" s="2">
        <f>L31 - (1.96 * M31)</f>
        <v>5.9521200000000016E-6</v>
      </c>
      <c r="P31" s="2">
        <f>L31 + (1.96 * M31)</f>
        <v>2.4387879999999999E-5</v>
      </c>
      <c r="Q31" s="3">
        <f>E18</f>
        <v>3.226</v>
      </c>
      <c r="R31" s="2">
        <f>F18</f>
        <v>1.2570000000000001E-3</v>
      </c>
    </row>
    <row r="32" spans="1:18" x14ac:dyDescent="0.25">
      <c r="K32" s="4" t="s">
        <v>39</v>
      </c>
      <c r="L32" s="2">
        <f t="shared" si="3"/>
        <v>6.1699999999999995E-5</v>
      </c>
      <c r="M32" s="2">
        <f t="shared" si="3"/>
        <v>8.6649999999999992E-6</v>
      </c>
      <c r="N32">
        <f t="shared" si="3"/>
        <v>147800</v>
      </c>
      <c r="O32" s="2">
        <f>L32 - (1.96 * M32)</f>
        <v>4.4716599999999998E-5</v>
      </c>
      <c r="P32" s="2">
        <f>L32 + (1.96 * M32)</f>
        <v>7.8683399999999993E-5</v>
      </c>
      <c r="Q32" s="3">
        <f>E19</f>
        <v>7.1210000000000004</v>
      </c>
      <c r="R32" s="2">
        <f>F19</f>
        <v>1.08E-12</v>
      </c>
    </row>
    <row r="33" spans="11:18" x14ac:dyDescent="0.25">
      <c r="K33" s="4" t="s">
        <v>40</v>
      </c>
      <c r="L33" s="2">
        <f t="shared" si="3"/>
        <v>6.6260000000000006E-5</v>
      </c>
      <c r="M33" s="2">
        <f t="shared" si="3"/>
        <v>9.4020000000000008E-6</v>
      </c>
      <c r="N33">
        <f t="shared" si="3"/>
        <v>147800</v>
      </c>
      <c r="O33" s="2">
        <f>L33 - (1.96 * M33)</f>
        <v>4.7832080000000004E-5</v>
      </c>
      <c r="P33" s="2">
        <f>L33 + (1.96 * M33)</f>
        <v>8.4687920000000008E-5</v>
      </c>
      <c r="Q33" s="3">
        <f>E20</f>
        <v>7.0469999999999997</v>
      </c>
      <c r="R33" s="2">
        <f>F20</f>
        <v>1.8399999999999998E-12</v>
      </c>
    </row>
    <row r="34" spans="11:18" x14ac:dyDescent="0.25">
      <c r="K34" s="4" t="s">
        <v>41</v>
      </c>
      <c r="L34" s="2">
        <f t="shared" si="3"/>
        <v>2.0080000000000001E-5</v>
      </c>
      <c r="M34" s="2">
        <f t="shared" si="3"/>
        <v>5.4219999999999999E-6</v>
      </c>
      <c r="N34">
        <f t="shared" si="3"/>
        <v>147800</v>
      </c>
      <c r="O34" s="2">
        <f>L34 - (1.96 * M34)</f>
        <v>9.4528800000000009E-6</v>
      </c>
      <c r="P34" s="2">
        <f>L34 + (1.96 * M34)</f>
        <v>3.0707119999999997E-5</v>
      </c>
      <c r="Q34" s="3">
        <f>E21</f>
        <v>3.7040000000000002</v>
      </c>
      <c r="R34" s="2">
        <f>F21</f>
        <v>2.13E-4</v>
      </c>
    </row>
    <row r="35" spans="11:18" x14ac:dyDescent="0.25">
      <c r="K35" s="4" t="s">
        <v>42</v>
      </c>
      <c r="L35" s="2">
        <f t="shared" si="3"/>
        <v>-1.1519999999999999E-4</v>
      </c>
      <c r="M35" s="2">
        <f t="shared" si="3"/>
        <v>4.159E-5</v>
      </c>
      <c r="N35">
        <f t="shared" si="3"/>
        <v>147800</v>
      </c>
      <c r="O35" s="2">
        <f>L35 - (1.96 * M35)</f>
        <v>-1.9671639999999999E-4</v>
      </c>
      <c r="P35" s="2">
        <f>L35 + (1.96 * M35)</f>
        <v>-3.3683599999999997E-5</v>
      </c>
      <c r="Q35" s="3">
        <f>E22</f>
        <v>-2.7679999999999998</v>
      </c>
      <c r="R35" s="2">
        <f>F22</f>
        <v>5.6340000000000001E-3</v>
      </c>
    </row>
    <row r="36" spans="11:18" x14ac:dyDescent="0.25">
      <c r="K36" s="4" t="s">
        <v>43</v>
      </c>
      <c r="L36" s="2">
        <f t="shared" si="3"/>
        <v>-7.2789999999999999E-5</v>
      </c>
      <c r="M36" s="2">
        <f t="shared" si="3"/>
        <v>1.5140000000000001E-5</v>
      </c>
      <c r="N36">
        <f t="shared" si="3"/>
        <v>147800</v>
      </c>
      <c r="O36" s="2">
        <f>L36 - (1.96 * M36)</f>
        <v>-1.024644E-4</v>
      </c>
      <c r="P36" s="2">
        <f>L36 + (1.96 * M36)</f>
        <v>-4.3115599999999998E-5</v>
      </c>
      <c r="Q36" s="3">
        <f>E23</f>
        <v>-4.8090000000000002</v>
      </c>
      <c r="R36" s="2">
        <f>F23</f>
        <v>1.5200000000000001E-6</v>
      </c>
    </row>
    <row r="37" spans="11:18" x14ac:dyDescent="0.25">
      <c r="K37" s="4" t="s">
        <v>44</v>
      </c>
      <c r="L37" s="2">
        <f t="shared" si="3"/>
        <v>-7.5100000000000004E-4</v>
      </c>
      <c r="M37" s="2">
        <f t="shared" si="3"/>
        <v>1.4200000000000001E-4</v>
      </c>
      <c r="N37">
        <f t="shared" si="3"/>
        <v>147800</v>
      </c>
      <c r="O37" s="2">
        <f>L37 - (1.96 * M37)</f>
        <v>-1.02932E-3</v>
      </c>
      <c r="P37" s="2">
        <f>L37 + (1.96 * M37)</f>
        <v>-4.7268000000000001E-4</v>
      </c>
      <c r="Q37" s="3">
        <f>E24</f>
        <v>-5.2869999999999999</v>
      </c>
      <c r="R37" s="2">
        <f>F24</f>
        <v>1.24E-7</v>
      </c>
    </row>
    <row r="38" spans="11:18" x14ac:dyDescent="0.25">
      <c r="K38" s="4" t="s">
        <v>45</v>
      </c>
      <c r="L38" s="2">
        <f t="shared" ref="L38:N38" si="4">B25</f>
        <v>5.5210000000000002E-5</v>
      </c>
      <c r="M38" s="2">
        <f t="shared" si="4"/>
        <v>1.1080000000000001E-5</v>
      </c>
      <c r="N38">
        <f t="shared" si="4"/>
        <v>147800</v>
      </c>
      <c r="O38" s="2">
        <f>L38 - (1.96 * M38)</f>
        <v>3.34932E-5</v>
      </c>
      <c r="P38" s="2">
        <f>L38 + (1.96 * M38)</f>
        <v>7.6926800000000004E-5</v>
      </c>
      <c r="Q38" s="3">
        <f>E25</f>
        <v>4.9820000000000002</v>
      </c>
      <c r="R38" s="2">
        <f>F25</f>
        <v>6.3E-7</v>
      </c>
    </row>
    <row r="39" spans="11:18" x14ac:dyDescent="0.25">
      <c r="K39" s="4" t="s">
        <v>46</v>
      </c>
      <c r="L39" s="2">
        <f t="shared" ref="L39:N39" si="5">B26</f>
        <v>5.541E-5</v>
      </c>
      <c r="M39" s="2">
        <f t="shared" si="5"/>
        <v>6.6699999999999997E-6</v>
      </c>
      <c r="N39">
        <f t="shared" si="5"/>
        <v>147800</v>
      </c>
      <c r="O39" s="2">
        <f>L39 - (1.96 * M39)</f>
        <v>4.2336799999999998E-5</v>
      </c>
      <c r="P39" s="2">
        <f>L39 + (1.96 * M39)</f>
        <v>6.8483200000000002E-5</v>
      </c>
      <c r="Q39" s="3">
        <f>E26</f>
        <v>8.3070000000000004</v>
      </c>
      <c r="R39" s="2">
        <f>F26</f>
        <v>2.0000000000000001E-17</v>
      </c>
    </row>
    <row r="40" spans="11:18" x14ac:dyDescent="0.25">
      <c r="K40" s="7" t="s">
        <v>47</v>
      </c>
      <c r="L40" s="5">
        <f t="shared" ref="L40:N40" si="6">B27</f>
        <v>-6.4839999999999995E-2</v>
      </c>
      <c r="M40" s="5">
        <f t="shared" si="6"/>
        <v>9.1679999999999995E-4</v>
      </c>
      <c r="N40" s="6">
        <f t="shared" si="6"/>
        <v>147800</v>
      </c>
      <c r="O40" s="5">
        <f>L40 - (1.96 * M40)</f>
        <v>-6.6636927999999998E-2</v>
      </c>
      <c r="P40" s="5">
        <f>L40 + (1.96 * M40)</f>
        <v>-6.3043071999999992E-2</v>
      </c>
      <c r="Q40" s="8">
        <f>E27</f>
        <v>-70.725999999999999</v>
      </c>
      <c r="R40" s="5">
        <f>F27</f>
        <v>2.0000000000000001E-17</v>
      </c>
    </row>
    <row r="41" spans="11:18" ht="15.75" x14ac:dyDescent="0.25">
      <c r="K41" s="11" t="s">
        <v>69</v>
      </c>
    </row>
  </sheetData>
  <mergeCells count="1"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ROGELIO VILLARREAL</cp:lastModifiedBy>
  <dcterms:created xsi:type="dcterms:W3CDTF">2024-12-01T10:00:58Z</dcterms:created>
  <dcterms:modified xsi:type="dcterms:W3CDTF">2024-12-01T23:03:47Z</dcterms:modified>
</cp:coreProperties>
</file>