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dis' Tasks\"/>
    </mc:Choice>
  </mc:AlternateContent>
  <xr:revisionPtr revIDLastSave="0" documentId="13_ncr:1_{4F0E2B08-B410-443F-A5D4-047B17533AB2}" xr6:coauthVersionLast="47" xr6:coauthVersionMax="47" xr10:uidLastSave="{00000000-0000-0000-0000-000000000000}"/>
  <bookViews>
    <workbookView xWindow="-108" yWindow="-108" windowWidth="23256" windowHeight="12576" activeTab="3" xr2:uid="{930F13B0-B3EA-419B-8A16-0C66ABF9467A}"/>
  </bookViews>
  <sheets>
    <sheet name="Data" sheetId="1" r:id="rId1"/>
    <sheet name="new data" sheetId="2" r:id="rId2"/>
    <sheet name="analysis" sheetId="3" r:id="rId3"/>
    <sheet name="Dashboard" sheetId="4" r:id="rId4"/>
  </sheets>
  <definedNames>
    <definedName name="_xlnm._FilterDatabase" localSheetId="2" hidden="1">analysis!$E$3:$F$12</definedName>
    <definedName name="_xlchart.v5.0" hidden="1">analysis!$T$1</definedName>
    <definedName name="_xlchart.v5.1" hidden="1">analysis!$T$2:$T$49</definedName>
    <definedName name="_xlchart.v5.2" hidden="1">analysis!$W$1</definedName>
    <definedName name="_xlchart.v5.3" hidden="1">analysis!$W$2:$W$49</definedName>
    <definedName name="_xlchart.v5.4" hidden="1">analysis!$T$1</definedName>
    <definedName name="_xlchart.v5.5" hidden="1">analysis!$T$2:$T$49</definedName>
    <definedName name="_xlchart.v5.6" hidden="1">analysis!$W$1</definedName>
    <definedName name="_xlchart.v5.7" hidden="1">analysis!$W$2:$W$49</definedName>
    <definedName name="_xlcn.WorksheetConnection_analysisS1T491" hidden="1">analysis!$T$1:$U$49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analysis!$S$1:$T$4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7" i="3" l="1"/>
  <c r="Q38" i="3" s="1"/>
  <c r="O39" i="3"/>
  <c r="O44" i="3"/>
  <c r="F3" i="3"/>
  <c r="Y4" i="3"/>
  <c r="W1" i="3" s="1"/>
  <c r="Y2" i="3" a="1"/>
  <c r="Y2" i="3" s="1"/>
  <c r="F4" i="3"/>
  <c r="F5" i="3"/>
  <c r="F6" i="3"/>
  <c r="F7" i="3"/>
  <c r="F8" i="3"/>
  <c r="F9" i="3"/>
  <c r="F10" i="3"/>
  <c r="F11" i="3"/>
  <c r="F12" i="3"/>
  <c r="O43" i="3" l="1"/>
  <c r="O45" i="3"/>
  <c r="O38" i="3"/>
  <c r="O40" i="3"/>
  <c r="L6" i="3"/>
  <c r="K6" i="3" s="1"/>
  <c r="L3" i="3"/>
  <c r="K3" i="3" s="1"/>
  <c r="L9" i="3"/>
  <c r="K9" i="3" s="1"/>
  <c r="L5" i="3"/>
  <c r="K5" i="3" s="1"/>
  <c r="L12" i="3"/>
  <c r="K12" i="3" s="1"/>
  <c r="L8" i="3"/>
  <c r="K8" i="3" s="1"/>
  <c r="L4" i="3"/>
  <c r="K4" i="3" s="1"/>
  <c r="L11" i="3"/>
  <c r="K11" i="3" s="1"/>
  <c r="L7" i="3"/>
  <c r="K7" i="3" s="1"/>
  <c r="L10" i="3"/>
  <c r="K10" i="3" s="1"/>
  <c r="C6" i="3" l="1" a="1"/>
  <c r="C6" i="3" s="1"/>
  <c r="B3" i="3" s="1"/>
  <c r="M6" i="3" l="1"/>
  <c r="B29" i="3"/>
  <c r="B30" i="3"/>
  <c r="B35" i="3"/>
  <c r="B27" i="3"/>
  <c r="B28" i="3"/>
  <c r="M8" i="3"/>
  <c r="M7" i="3"/>
  <c r="M9" i="3"/>
  <c r="M10" i="3"/>
  <c r="M4" i="3"/>
  <c r="D18" i="3"/>
  <c r="V14" i="3"/>
  <c r="V35" i="3"/>
  <c r="U8" i="3"/>
  <c r="U26" i="3"/>
  <c r="U42" i="3"/>
  <c r="V10" i="3"/>
  <c r="V31" i="3"/>
  <c r="U4" i="3"/>
  <c r="U23" i="3"/>
  <c r="U39" i="3"/>
  <c r="V6" i="3"/>
  <c r="V27" i="3"/>
  <c r="V49" i="3"/>
  <c r="U20" i="3"/>
  <c r="U36" i="3"/>
  <c r="V7" i="3"/>
  <c r="V29" i="3"/>
  <c r="V2" i="3"/>
  <c r="U21" i="3"/>
  <c r="U37" i="3"/>
  <c r="U15" i="3"/>
  <c r="V48" i="3"/>
  <c r="V32" i="3"/>
  <c r="V16" i="3"/>
  <c r="V4" i="3"/>
  <c r="V19" i="3"/>
  <c r="V41" i="3"/>
  <c r="U13" i="3"/>
  <c r="U30" i="3"/>
  <c r="U46" i="3"/>
  <c r="V15" i="3"/>
  <c r="V37" i="3"/>
  <c r="U9" i="3"/>
  <c r="U27" i="3"/>
  <c r="U43" i="3"/>
  <c r="V11" i="3"/>
  <c r="V33" i="3"/>
  <c r="U5" i="3"/>
  <c r="U24" i="3"/>
  <c r="U40" i="3"/>
  <c r="V13" i="3"/>
  <c r="V34" i="3"/>
  <c r="U6" i="3"/>
  <c r="U25" i="3"/>
  <c r="U41" i="3"/>
  <c r="U11" i="3"/>
  <c r="V44" i="3"/>
  <c r="V28" i="3"/>
  <c r="V12" i="3"/>
  <c r="V3" i="3"/>
  <c r="V25" i="3"/>
  <c r="V46" i="3"/>
  <c r="U18" i="3"/>
  <c r="U34" i="3"/>
  <c r="P4" i="3"/>
  <c r="V21" i="3"/>
  <c r="V42" i="3"/>
  <c r="W42" i="3" s="1"/>
  <c r="U14" i="3"/>
  <c r="U31" i="3"/>
  <c r="U47" i="3"/>
  <c r="V17" i="3"/>
  <c r="V38" i="3"/>
  <c r="U10" i="3"/>
  <c r="U28" i="3"/>
  <c r="U44" i="3"/>
  <c r="V18" i="3"/>
  <c r="V39" i="3"/>
  <c r="U12" i="3"/>
  <c r="U29" i="3"/>
  <c r="U45" i="3"/>
  <c r="U7" i="3"/>
  <c r="V40" i="3"/>
  <c r="W40" i="3" s="1"/>
  <c r="V24" i="3"/>
  <c r="V8" i="3"/>
  <c r="V9" i="3"/>
  <c r="V30" i="3"/>
  <c r="U2" i="3"/>
  <c r="U22" i="3"/>
  <c r="U38" i="3"/>
  <c r="V5" i="3"/>
  <c r="V26" i="3"/>
  <c r="V47" i="3"/>
  <c r="U19" i="3"/>
  <c r="U35" i="3"/>
  <c r="P3" i="3"/>
  <c r="V22" i="3"/>
  <c r="W22" i="3" s="1"/>
  <c r="V43" i="3"/>
  <c r="W43" i="3" s="1"/>
  <c r="U16" i="3"/>
  <c r="U32" i="3"/>
  <c r="U48" i="3"/>
  <c r="V23" i="3"/>
  <c r="V45" i="3"/>
  <c r="U17" i="3"/>
  <c r="U33" i="3"/>
  <c r="U49" i="3"/>
  <c r="U3" i="3"/>
  <c r="V36" i="3"/>
  <c r="V20" i="3"/>
  <c r="M5" i="3"/>
  <c r="M3" i="3"/>
  <c r="M11" i="3"/>
  <c r="M12" i="3"/>
  <c r="Q39" i="3" l="1"/>
  <c r="R40" i="3" s="1"/>
  <c r="W23" i="3"/>
  <c r="W18" i="3"/>
  <c r="W20" i="3"/>
  <c r="W21" i="3"/>
  <c r="W39" i="3"/>
  <c r="W45" i="3"/>
  <c r="W5" i="3"/>
  <c r="W30" i="3"/>
  <c r="W46" i="3"/>
  <c r="W11" i="3"/>
  <c r="W7" i="3"/>
  <c r="W27" i="3"/>
  <c r="W9" i="3"/>
  <c r="W44" i="3"/>
  <c r="W15" i="3"/>
  <c r="W41" i="3"/>
  <c r="W32" i="3"/>
  <c r="W31" i="3"/>
  <c r="W8" i="3"/>
  <c r="W38" i="3"/>
  <c r="W3" i="3"/>
  <c r="W34" i="3"/>
  <c r="W19" i="3"/>
  <c r="W48" i="3"/>
  <c r="W2" i="3"/>
  <c r="W10" i="3"/>
  <c r="W35" i="3"/>
  <c r="W28" i="3"/>
  <c r="W37" i="3"/>
  <c r="W16" i="3"/>
  <c r="W25" i="3"/>
  <c r="W6" i="3"/>
  <c r="W47" i="3"/>
  <c r="W36" i="3"/>
  <c r="W26" i="3"/>
  <c r="W24" i="3"/>
  <c r="W17" i="3"/>
  <c r="W12" i="3"/>
  <c r="W13" i="3"/>
  <c r="W33" i="3"/>
  <c r="W4" i="3"/>
  <c r="W29" i="3"/>
  <c r="W49" i="3"/>
  <c r="W14" i="3"/>
  <c r="B36" i="3"/>
  <c r="B38" i="3" s="1"/>
  <c r="B39" i="3" s="1"/>
  <c r="Q3" i="3"/>
  <c r="Q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75434-035E-4EE1-A814-FDEAD3490B8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2F819E7-DF53-4521-8F41-D4F90DD450D9}" name="WorksheetConnection_analysis!$S$1:$T$49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analysisS1T4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<sst xmlns="http://schemas.openxmlformats.org/spreadsheetml/2006/main" count="8401" uniqueCount="84">
  <si>
    <t>Year</t>
  </si>
  <si>
    <t>Products</t>
  </si>
  <si>
    <t>State</t>
  </si>
  <si>
    <t>Quantity</t>
  </si>
  <si>
    <t>Revenue</t>
  </si>
  <si>
    <t>Sales Channel</t>
  </si>
  <si>
    <t> Kettle </t>
  </si>
  <si>
    <t>Alabama</t>
  </si>
  <si>
    <t xml:space="preserve">Online </t>
  </si>
  <si>
    <t>Arizona</t>
  </si>
  <si>
    <t>In Store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</si>
  <si>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</si>
  <si>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</si>
  <si>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</si>
  <si>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</si>
  <si>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</si>
  <si>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</si>
  <si>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</si>
  <si>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</si>
  <si>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</si>
  <si>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</si>
  <si>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</si>
  <si>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</si>
  <si>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</si>
  <si>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</si>
  <si>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</si>
  <si>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</si>
  <si>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</si>
  <si>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</si>
  <si>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</si>
  <si>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</si>
  <si>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</si>
  <si>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</si>
  <si>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</si>
  <si>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</si>
  <si>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</si>
  <si>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</si>
  <si>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</si>
  <si>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</si>
  <si>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</si>
  <si>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</si>
  <si>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</si>
  <si>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</si>
  <si>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</si>
  <si>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</si>
  <si>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</si>
  <si>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</si>
  <si>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</si>
  <si>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</si>
  <si>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</si>
  <si>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</si>
  <si>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</si>
  <si>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</si>
  <si>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</si>
  <si>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</si>
  <si>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</si>
  <si>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</si>
  <si>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Toaster </t>
  </si>
  <si>
    <t>Microwave oven </t>
  </si>
  <si>
    <t>Dishwasher </t>
  </si>
  <si>
    <t>Blender </t>
  </si>
  <si>
    <t>Breadbox </t>
  </si>
  <si>
    <t>Egg slicer</t>
  </si>
  <si>
    <t>Teapot </t>
  </si>
  <si>
    <t>Frying pan</t>
  </si>
  <si>
    <t>Mixing bowl</t>
  </si>
  <si>
    <t>texas</t>
  </si>
  <si>
    <t>product filter</t>
  </si>
  <si>
    <t>products</t>
  </si>
  <si>
    <t>selection</t>
  </si>
  <si>
    <t>revenue</t>
  </si>
  <si>
    <t>chart for revenue</t>
  </si>
  <si>
    <t>year filter</t>
  </si>
  <si>
    <t>year</t>
  </si>
  <si>
    <t>Highlight</t>
  </si>
  <si>
    <t>means of order</t>
  </si>
  <si>
    <t>Means</t>
  </si>
  <si>
    <t>%</t>
  </si>
  <si>
    <t>Qty Sold</t>
  </si>
  <si>
    <t>Headre</t>
  </si>
  <si>
    <t>creating chart for 2022</t>
  </si>
  <si>
    <t>other</t>
  </si>
  <si>
    <t>other%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</si>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</sst>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&quot;$&quot;#,##0;#,##0"/>
    <numFmt numFmtId="166" formatCode="#,##0,&quot;K&quot;"/>
    <numFmt numFmtId="167" formatCode="&quot;$&quot;#,##0.00,,&quot;M&quot;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center"/>
    </xf>
    <xf numFmtId="0" fontId="3" fillId="3" borderId="0" xfId="0" applyFont="1" applyFill="1"/>
    <xf numFmtId="0" fontId="0" fillId="0" borderId="4" xfId="0" applyFont="1" applyBorder="1"/>
    <xf numFmtId="164" fontId="0" fillId="0" borderId="0" xfId="0" applyNumberFormat="1"/>
    <xf numFmtId="0" fontId="0" fillId="0" borderId="5" xfId="0" applyFont="1" applyBorder="1"/>
    <xf numFmtId="9" fontId="0" fillId="0" borderId="0" xfId="0" applyNumberFormat="1"/>
    <xf numFmtId="3" fontId="0" fillId="0" borderId="0" xfId="0" applyNumberFormat="1"/>
    <xf numFmtId="0" fontId="4" fillId="4" borderId="0" xfId="0" applyFont="1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4" fillId="5" borderId="0" xfId="0" applyFont="1" applyFill="1"/>
    <xf numFmtId="167" fontId="4" fillId="5" borderId="0" xfId="0" applyNumberFormat="1" applyFont="1" applyFill="1"/>
    <xf numFmtId="166" fontId="4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142519908796565"/>
          <c:y val="8.3073212822262418E-2"/>
          <c:w val="0.71723646436778521"/>
          <c:h val="0.843565943528035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analysis!$K$3:$K$12</c:f>
              <c:strCache>
                <c:ptCount val="10"/>
                <c:pt idx="0">
                  <c:v>Teapot </c:v>
                </c:pt>
                <c:pt idx="1">
                  <c:v> Kettle </c:v>
                </c:pt>
                <c:pt idx="2">
                  <c:v>Egg slicer</c:v>
                </c:pt>
                <c:pt idx="3">
                  <c:v>Blender </c:v>
                </c:pt>
                <c:pt idx="4">
                  <c:v>Breadbox </c:v>
                </c:pt>
                <c:pt idx="5">
                  <c:v>Microwave oven </c:v>
                </c:pt>
                <c:pt idx="6">
                  <c:v>Toaster </c:v>
                </c:pt>
                <c:pt idx="7">
                  <c:v>Mixing bowl</c:v>
                </c:pt>
                <c:pt idx="8">
                  <c:v>Frying pan</c:v>
                </c:pt>
                <c:pt idx="9">
                  <c:v>Dishwasher </c:v>
                </c:pt>
              </c:strCache>
            </c:strRef>
          </c:cat>
          <c:val>
            <c:numRef>
              <c:f>analysis!$L$3:$L$12</c:f>
              <c:numCache>
                <c:formatCode>General</c:formatCode>
                <c:ptCount val="10"/>
                <c:pt idx="0">
                  <c:v>6632745</c:v>
                </c:pt>
                <c:pt idx="1">
                  <c:v>5278636</c:v>
                </c:pt>
                <c:pt idx="2">
                  <c:v>5263921</c:v>
                </c:pt>
                <c:pt idx="3">
                  <c:v>4780144</c:v>
                </c:pt>
                <c:pt idx="4">
                  <c:v>4609952</c:v>
                </c:pt>
                <c:pt idx="5">
                  <c:v>3572538</c:v>
                </c:pt>
                <c:pt idx="6">
                  <c:v>3355051</c:v>
                </c:pt>
                <c:pt idx="7">
                  <c:v>2898819</c:v>
                </c:pt>
                <c:pt idx="8">
                  <c:v>2763987</c:v>
                </c:pt>
                <c:pt idx="9">
                  <c:v>2657607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E-4D51-839F-3D1902EEB57C}"/>
            </c:ext>
          </c:extLst>
        </c:ser>
        <c:ser>
          <c:idx val="1"/>
          <c:order val="1"/>
          <c:tx>
            <c:strRef>
              <c:f>analysis!$M$2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analysis!$K$3:$K$12</c:f>
              <c:strCache>
                <c:ptCount val="10"/>
                <c:pt idx="0">
                  <c:v>Teapot </c:v>
                </c:pt>
                <c:pt idx="1">
                  <c:v> Kettle </c:v>
                </c:pt>
                <c:pt idx="2">
                  <c:v>Egg slicer</c:v>
                </c:pt>
                <c:pt idx="3">
                  <c:v>Blender </c:v>
                </c:pt>
                <c:pt idx="4">
                  <c:v>Breadbox </c:v>
                </c:pt>
                <c:pt idx="5">
                  <c:v>Microwave oven </c:v>
                </c:pt>
                <c:pt idx="6">
                  <c:v>Toaster </c:v>
                </c:pt>
                <c:pt idx="7">
                  <c:v>Mixing bowl</c:v>
                </c:pt>
                <c:pt idx="8">
                  <c:v>Frying pan</c:v>
                </c:pt>
                <c:pt idx="9">
                  <c:v>Dishwasher </c:v>
                </c:pt>
              </c:strCache>
            </c:strRef>
          </c:cat>
          <c:val>
            <c:numRef>
              <c:f>analysis!$M$3:$M$12</c:f>
              <c:numCache>
                <c:formatCode>"$"#,##0</c:formatCode>
                <c:ptCount val="10"/>
                <c:pt idx="0">
                  <c:v>0</c:v>
                </c:pt>
                <c:pt idx="1">
                  <c:v>5278636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D-4CEE-9BBF-13539A370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986971247"/>
        <c:axId val="1986959247"/>
      </c:barChart>
      <c:catAx>
        <c:axId val="19869712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959247"/>
        <c:crosses val="autoZero"/>
        <c:auto val="1"/>
        <c:lblAlgn val="ctr"/>
        <c:lblOffset val="100"/>
        <c:noMultiLvlLbl val="0"/>
      </c:catAx>
      <c:valAx>
        <c:axId val="1986959247"/>
        <c:scaling>
          <c:orientation val="minMax"/>
        </c:scaling>
        <c:delete val="0"/>
        <c:axPos val="t"/>
        <c:numFmt formatCode="&quot;$&quot;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97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911832895888016"/>
          <c:y val="0.16708333333333336"/>
          <c:w val="0.40287467191601051"/>
          <c:h val="0.671457786526684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7A-4CB5-B0B7-B003A39FD3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7A-4CB5-B0B7-B003A39FD3C8}"/>
              </c:ext>
            </c:extLst>
          </c:dPt>
          <c:cat>
            <c:strRef>
              <c:f>analysis!$O$3:$O$4</c:f>
              <c:strCache>
                <c:ptCount val="2"/>
                <c:pt idx="0">
                  <c:v>Online </c:v>
                </c:pt>
                <c:pt idx="1">
                  <c:v>In Store</c:v>
                </c:pt>
              </c:strCache>
            </c:strRef>
          </c:cat>
          <c:val>
            <c:numRef>
              <c:f>analysis!$Q$3:$Q$4</c:f>
              <c:numCache>
                <c:formatCode>0%</c:formatCode>
                <c:ptCount val="2"/>
                <c:pt idx="0">
                  <c:v>0.36145322390102291</c:v>
                </c:pt>
                <c:pt idx="1">
                  <c:v>0.63854677609897703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6-464C-B4B3-B91A2BE03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9D-4D9A-9957-D46A127021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9D-4D9A-9957-D46A1270211A}"/>
              </c:ext>
            </c:extLst>
          </c:dPt>
          <c:cat>
            <c:strRef>
              <c:f>analysis!$A$38:$A$39</c:f>
              <c:strCache>
                <c:ptCount val="2"/>
                <c:pt idx="0">
                  <c:v>2022%</c:v>
                </c:pt>
                <c:pt idx="1">
                  <c:v>other%</c:v>
                </c:pt>
              </c:strCache>
            </c:strRef>
          </c:cat>
          <c:val>
            <c:numRef>
              <c:f>analysis!$B$38:$B$39</c:f>
              <c:numCache>
                <c:formatCode>0%</c:formatCode>
                <c:ptCount val="2"/>
                <c:pt idx="0">
                  <c:v>0.46697476092322121</c:v>
                </c:pt>
                <c:pt idx="1">
                  <c:v>0.53302523907677879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4-4602-8F76-6A5CB5294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142519908796565"/>
          <c:y val="8.3073212822262418E-2"/>
          <c:w val="0.71723646436778521"/>
          <c:h val="0.843565943528035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analysis!$K$3:$K$12</c:f>
              <c:strCache>
                <c:ptCount val="10"/>
                <c:pt idx="0">
                  <c:v>Teapot </c:v>
                </c:pt>
                <c:pt idx="1">
                  <c:v> Kettle </c:v>
                </c:pt>
                <c:pt idx="2">
                  <c:v>Egg slicer</c:v>
                </c:pt>
                <c:pt idx="3">
                  <c:v>Blender </c:v>
                </c:pt>
                <c:pt idx="4">
                  <c:v>Breadbox </c:v>
                </c:pt>
                <c:pt idx="5">
                  <c:v>Microwave oven </c:v>
                </c:pt>
                <c:pt idx="6">
                  <c:v>Toaster </c:v>
                </c:pt>
                <c:pt idx="7">
                  <c:v>Mixing bowl</c:v>
                </c:pt>
                <c:pt idx="8">
                  <c:v>Frying pan</c:v>
                </c:pt>
                <c:pt idx="9">
                  <c:v>Dishwasher </c:v>
                </c:pt>
              </c:strCache>
            </c:strRef>
          </c:cat>
          <c:val>
            <c:numRef>
              <c:f>analysis!$L$3:$L$12</c:f>
              <c:numCache>
                <c:formatCode>General</c:formatCode>
                <c:ptCount val="10"/>
                <c:pt idx="0">
                  <c:v>6632745</c:v>
                </c:pt>
                <c:pt idx="1">
                  <c:v>5278636</c:v>
                </c:pt>
                <c:pt idx="2">
                  <c:v>5263921</c:v>
                </c:pt>
                <c:pt idx="3">
                  <c:v>4780144</c:v>
                </c:pt>
                <c:pt idx="4">
                  <c:v>4609952</c:v>
                </c:pt>
                <c:pt idx="5">
                  <c:v>3572538</c:v>
                </c:pt>
                <c:pt idx="6">
                  <c:v>3355051</c:v>
                </c:pt>
                <c:pt idx="7">
                  <c:v>2898819</c:v>
                </c:pt>
                <c:pt idx="8">
                  <c:v>2763987</c:v>
                </c:pt>
                <c:pt idx="9">
                  <c:v>2657607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F-478A-9707-811CEB9CD01F}"/>
            </c:ext>
          </c:extLst>
        </c:ser>
        <c:ser>
          <c:idx val="1"/>
          <c:order val="1"/>
          <c:tx>
            <c:strRef>
              <c:f>analysis!$M$2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analysis!$K$3:$K$12</c:f>
              <c:strCache>
                <c:ptCount val="10"/>
                <c:pt idx="0">
                  <c:v>Teapot </c:v>
                </c:pt>
                <c:pt idx="1">
                  <c:v> Kettle </c:v>
                </c:pt>
                <c:pt idx="2">
                  <c:v>Egg slicer</c:v>
                </c:pt>
                <c:pt idx="3">
                  <c:v>Blender </c:v>
                </c:pt>
                <c:pt idx="4">
                  <c:v>Breadbox </c:v>
                </c:pt>
                <c:pt idx="5">
                  <c:v>Microwave oven </c:v>
                </c:pt>
                <c:pt idx="6">
                  <c:v>Toaster </c:v>
                </c:pt>
                <c:pt idx="7">
                  <c:v>Mixing bowl</c:v>
                </c:pt>
                <c:pt idx="8">
                  <c:v>Frying pan</c:v>
                </c:pt>
                <c:pt idx="9">
                  <c:v>Dishwasher </c:v>
                </c:pt>
              </c:strCache>
            </c:strRef>
          </c:cat>
          <c:val>
            <c:numRef>
              <c:f>analysis!$M$3:$M$12</c:f>
              <c:numCache>
                <c:formatCode>"$"#,##0</c:formatCode>
                <c:ptCount val="10"/>
                <c:pt idx="0">
                  <c:v>0</c:v>
                </c:pt>
                <c:pt idx="1">
                  <c:v>5278636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9F-478A-9707-811CEB9CD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986971247"/>
        <c:axId val="1986959247"/>
      </c:barChart>
      <c:catAx>
        <c:axId val="19869712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959247"/>
        <c:crosses val="autoZero"/>
        <c:auto val="1"/>
        <c:lblAlgn val="ctr"/>
        <c:lblOffset val="100"/>
        <c:noMultiLvlLbl val="0"/>
      </c:catAx>
      <c:valAx>
        <c:axId val="1986959247"/>
        <c:scaling>
          <c:orientation val="minMax"/>
        </c:scaling>
        <c:delete val="0"/>
        <c:axPos val="t"/>
        <c:numFmt formatCode="&quot;$&quot;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97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E2-468C-A440-416E1B423456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1E2-468C-A440-416E1B423456}"/>
              </c:ext>
            </c:extLst>
          </c:dPt>
          <c:cat>
            <c:strRef>
              <c:f>analysis!$A$38:$A$39</c:f>
              <c:strCache>
                <c:ptCount val="2"/>
                <c:pt idx="0">
                  <c:v>2022%</c:v>
                </c:pt>
                <c:pt idx="1">
                  <c:v>other%</c:v>
                </c:pt>
              </c:strCache>
            </c:strRef>
          </c:cat>
          <c:val>
            <c:numRef>
              <c:f>analysis!$B$38:$B$39</c:f>
              <c:numCache>
                <c:formatCode>0%</c:formatCode>
                <c:ptCount val="2"/>
                <c:pt idx="0">
                  <c:v>0.46697476092322121</c:v>
                </c:pt>
                <c:pt idx="1">
                  <c:v>0.53302523907677879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E2-468C-A440-416E1B423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591924461454702"/>
          <c:y val="0.1458967258329997"/>
          <c:w val="0.58347309914434076"/>
          <c:h val="0.79856699586280533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2D0-4AC4-8DC4-E3CDA2536CDC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2D0-4AC4-8DC4-E3CDA2536CDC}"/>
              </c:ext>
            </c:extLst>
          </c:dPt>
          <c:cat>
            <c:strRef>
              <c:f>analysis!$O$3:$O$4</c:f>
              <c:strCache>
                <c:ptCount val="2"/>
                <c:pt idx="0">
                  <c:v>Online </c:v>
                </c:pt>
                <c:pt idx="1">
                  <c:v>In Store</c:v>
                </c:pt>
              </c:strCache>
            </c:strRef>
          </c:cat>
          <c:val>
            <c:numRef>
              <c:f>analysis!$Q$3:$Q$4</c:f>
              <c:numCache>
                <c:formatCode>0%</c:formatCode>
                <c:ptCount val="2"/>
                <c:pt idx="0">
                  <c:v>0.36145322390102291</c:v>
                </c:pt>
                <c:pt idx="1">
                  <c:v>0.63854677609897703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D0-4AC4-8DC4-E3CDA2536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/>
    <cx:plotArea>
      <cx:plotAreaRegion>
        <cx:series layoutId="regionMap" uniqueId="{4A8F1D2A-4EC9-46E3-A329-C5188E3CC30F}">
          <cx:tx>
            <cx:txData>
              <cx:f>_xlchart.v5.2</cx:f>
              <cx:v>Qty Sold selected</cx:v>
            </cx:txData>
          </cx:tx>
          <cx:dataId val="0"/>
          <cx:layoutPr>
            <cx:geography cultureLanguage="en-US" cultureRegion="EG" attribution="Powered by Bing">
              <cx:geoCache provider="{E9337A44-BEBE-4D9F-B70C-5C5E7DAFC167}">
                <cx:binary>1H1pb9tItvZfCfL50l07WYPpCzQly1vsJHaS7s4XQrHd3Fnct1//PrTkxGYU24Pxiwt5Bi3EUomn
6qmzPedU+d/X/b+uk9t1+aZPk6z613X/+9ugrvN//fZbdR3cpuvqIA2vS1OZf+qDa5P+Zv75J7y+
/e2mXHdh5v/GCBW/XQfrsr7t3/7vv/Ft/q15Z67XdWiyj81tOVzeVk1SV0+8t/OtN+ubNMyWYVWX
4XVNf3/7JSz9MAvXb9/cZnVYD5+G/Pb3t48+9fbNb/Pv+um5bxKIVjc3GMvtA0mZJo4W5O6Hv32T
mMzfvm3ZzoHStu0IwTbvy/tnX6xTjH+JRHfyrG9uytuqwpTuXh+OfCQ/3vjj7Ztr02T1tG4+lvD3
t5+zsL69eXNVr+vb6u2bsDKLzQcWZprE56u7Wf/2eOX/99+zX2AdZr95AM580Z576ydsFibLbq/r
8Lqp75fov4dH0ANpSyo5l5vlpzN42IHNHeZQNsPlhdLshubR4Bk6i097ic7yNll36/L29aDh+oAQ
x1aMS735mUEjD4RylODU2bw9Q+glEu2G58fIGTbLw73E5o8yHE32mkZNHDDNGdRCbJbefgwNpfRA
KSG1kupOraBVG4O6MWovEGg3Mt8HzoD54+t+ApOsv63T1wQG5goLzxTRG3M28zaOOnAE4ZwR9l2n
HgHzvEC/AOZ+4ByYd3sJzPsgNPdb9hWcDDkQVEoutL0bFaBGNJcOoztReU6a3ZBsRs3weH+8l3j8
UcbrrFojNHm1uEwcwG04hNOtd3EemzDNDgTXQE06G8xm3uUlEu3G5cfIGTZ/XO4lNhe37frmNW2Y
PuBSCSE52WjDDBlK1YGCNjm2s4Fm5lyel2c3LvfjZqhcfNlLVM5eW1+cA+EImyFX2egDVv1hHqOd
A+4QCoXa6hNCgoee5Xl5dqNyP26Gyhkykn3MYdZJ+I8pXzvDZFIopenW58+QoVQfKGozm4qte3mM
zOJFMu1G5+HYGUKLP/YTIZOYcn3zit6fOwdwNFKS+wx/jg+RB1LYDlcI1h6qzOIFovwClu8j56C8
30tQLm67N6e3ZXU73K/QqwRllGuiJacbg8YeGzRbHCjbkeCetjGZuH/2Jod5mUy78Xk4dobQxele
IrSC1oSvGQUw50BqCeqM68e4OAjMHJsL5vDvwfRDrXmBJLtB+T5whshqP1OYz/U6uN+x/722gIzh
jNtgY7Y82Uxb7jJ+22GMKXX/1I2ePCfHbjA2o2ZIfN5PamzS9uN1mldB+Jr8mOAHypGKInH8rggP
IzJ7ojYBGGzcdwP3UFFeLNZuhGbDZ1Bd7Geeeb6uqvV10FS3df2KyaZgBwjAuC3src2ahQCAShEJ
XsaZRc0vlmc3RrPhM4zO9zNCO7o1KNKs763MK9g2dqAEOH6ht5HADB2HHwghgB7ZUgGzOO0FAu2G
5/vAGTBH+wnM+bocknV284rIIHSWzEZK+TgGsBUIM1TVuN7yzzNEXiLJbkh+jJxhcr7cy7js5GYd
vGIuIwSyfE1sdp9K/sTNIGqWmttIdu63wSYMeFaQ3Xhsh83AONlPMP68reo3Lyno/oclZpSQBZM2
KmEbRz+3XwT5P7eR7Gzfn2nLi8XaDdFs+AyqP/eTPjtJkjAz4WvGAOSAQm0EiICdtKajD6hwFKoA
P8qdD8O1l0i0G6AfI2fYnOxnZnOS3YTrVy1n6gOQZ9pGpLz9eexuUDVDqdMhSm8jbTGzbc8L9Atk
7gfOgbnYT2djulcMyxA0E1so2LXdnTOaH0xwKEq2788Sz5NnpPkFJHej5njsZ0B2BvvRXMevSJpN
3UyIxxgaL2YqIqEiKA0IoTYqNFORl4iyG5AfI2egnP29l0ryzjRh9cr2ixxoB75dgQzY/DwGR1PU
OinIGWdr4GbgvEik3eg8GDqD591+6sz5OsxesYlJyAOO2gyKmT/KYg9JGqUPGFVUwNLt1JtnxdkN
y3bYDJLz/Whferqut4mJNln/o0/+p42ZGu6DS5tI+I2HkGj0nVGHc37vd2Z+ZdYr+Wt5dkMzG/5o
CvvRiDkxf3+bMr4Pgv57BgauHrk8E1Nj0t0PMpSHkNjyQOEdkJ1bLZlB8hKJdqPxY+RMVy7207uc
h1U1/T/Pw9eDh6M/iaEV83tmoh/Dg9QFjX4MOf8Wvhk8LxRqN0KPBs9AOr/ayxDgPLwOQn+dvR5C
4GUcsMvadrYRwM/hGahnZDhTnjP9/ITQ8xL9Cp77kXNsTvYUG3SZV6Z+zURGIQbQFO1kW/6YPlYf
LQ6oRjUTDbX3O2LDmZ2HL5DlV7B8HzrHZT9zy8kMmKZ8TauGjiVlo71PbGmxWUlz6gC0bXRlyG1/
+U8687xEvwLnfuQcmz1tzzBlHbxZrEsD0uwVFYejMYaDTP7eCThrM7dBmTloBFRq02VOZghdvFiu
3TjNx8/Quljsp4UzWf2q9JmwD1C6lFSjQrYreqME8YFAK4fis8Tz/HlRdiPzfeAMkvNPewnJn2F1
bbIqfN2IQHGN7iYcBdj8PHY6iNnA46DDRu9uo3mRSLvBeTB0Bs+f+xkTfLjNsmpI2vWr9m0KAlYG
bZvboICQWVhg2wcOd5yp4XYDIGK6hwWBl0q1G6THo2c4ffhjL9Xo4vZbua7iV/RA0/FANM5OjU8b
0zaPEfQBiDd0Rd+jODsl8BKJduPzY+QMm4v9IHEeSY2TtX8OBkdt/fst/DqcAfIYpn5xgAOwHKB/
EOcIyFZ/7p+9Ca5fINBuZL4PfDRFzPDvPVWa7s35bR9ev2KbABcHgkFrqNiqzYzPoUQdUOKgIu3A
6D00ahMf87w0u4F5OHaGzcX5fmJzF8Au1/Hr5qM2+pkUx9ojQLj7eRwaIB3CydrpfOePcsIjjF4o
1S9QejR6jtNyL3F6Hydos3nVg5xIfRww0GpbcZ4HBxrGDQpEiA1OZ4vhQ4xeItFufH6MnGHz/mwv
sfmE4A33Ity+YlEHeakj4PPJ9gAamUUF6BfgguNQzi86b18k0m50HgydwfNpP3md9+Wtb14z7+Eo
JTi4F4BvC9F6ZtwYQVjgUMpnnud5QXYjcj9uBsf7y73UlssAF368Oalet48TYbRiDrLNLZOmZ/T0
1KpOoUzTlQF3P4gXHlqzl0q1G6HHo2c4Xe5nSnplmv8/lBvUh6CtltEfvYIPK3HOlLSiERrnPTZI
zSi3l8u1G6v5+BlaV/tJuW1m9epxHKJsjpIoTnlssJjRo1McxzhB6UHNeLeXyvMURvezmSO0nxHc
p9v+VW8XoIiguSOgJxveAM7moRqhxwANBtNh6u09HDNu51lxdiOzHTaD5NNfe+mKvtyWKfjhe0/w
CoyBQEOhZPjfLB21cQAERIJWyEjvfmYszgsk2Y3H94EzRL582ktE/lzjCFvm168aryEZRTAmbecX
RuwuXsP5nPsy3Sxse5lMu+F5OHaG0J9//N8g9Ov7075fMrdc1+vDu9vpHlyh9vS7d9PHnXmzodsY
a2cv1Sb8Orn5/S0T8B7f77ybvuJRbDbrZ5qNu11X9e9vLaUOtM05mnlxzB2l8KlS1+E0xO9vcS7u
/oI8LnGNgQNLmE0Uwe9vERVyHIxHBXZ7/1o1BT0YglNByK4QgFBwsxo3G3y/FPCDSQakE99XY/vv
N1mTfjBhVle4kA/Kn28+Ns1ueiJlROOEBLNBeuAcGN6/Xl9io+PT9H8SGpUZ7WJ561CvbvQhy0Vu
JQuSt+H4Rcomj9fCKmW1yoqhGsSyZr0M+oVlPPLNz0qRWQvD+tg+1YEcmmWsraw47nSaVOeJTHNr
cE3cy/ybjOuoN0usVRLxhW/bgt7avRmayyTo7WTtODL3rnnKC3Xhq7DIuZvSsIIoIpdl+j6gpO6y
pZ/IMs5d08k0fUftoYDIfprS4YylPIv+sarWYMwDSHcsEiKJR2uEzngmNG5lmQoWWC7siIdrZNM0
bAIVOLdeZ7KoOK5TkYjjRLRVaR+PlV+H3WIMc1x+kRAvZN7q6cdTJNSPn49C/NR2zGGh0fCtp/cf
YDRG3KkUUeFNRGMeh4vacMkDV2tmFdGq7Du/rJdlUPsicC1hjXn2oRN8qNiCilF1/LRWQVbFrjEF
L+kFEpUC7z0tJLbwQxlt1EA5DnDoKSRDm409k7EPQosFJbdulFW2hC390fbtYpU4oubEzcpaqa+x
JF6NjOS7uj2PzfRcoXEzC05mM7SRzJ+bN4OxjcWdG3/AnlNuS/Kk+isQHst8t4vCJnyfebiOs3aD
wOD8tvv045FPz6ZtI8zB+UktcIEVdOgxNL5sQ4v0Ab+x7MQu+EJ2RMk1FMmqT8wY2slFaFFDz3lc
DM1VXBEyBi78TIJFeVoSeOnHkkgGP4HkfmpGg5OfAVCrkERDnHnXnh4zWR6ZIk+94dDy0koPR4NT
9kDl6Uf+PHl0xSmwdOisntIm8njygR14STSQ8kaoDlq+GqgaabySZddU4jB0PKG+lg1WvXArhSLT
V0OGttSHbWhI3j2zEejMkqGVVRPwTpOi4pQeruN5LI2vx0jqvLa+4SC6nVrHfR1MCpH2JsCFn00X
iVEswrQaWO72mnFIJUMSNFdprqJhkVm0zK50GqRltiykKdll2oZZ9e3pNZvs6QN7a8Pb45gAQUMA
Lt6EtsxsSdN5TkmKsf/Wl3WJTUCamGCxSN9xabl9yVvrKmdxMSlN3ZnpJcz95j9dLFwjhdMlHId6
HMEFTNvjxXIKVtVDpcy3LJEWbHgE6zV2bjuQepBn3JOw+5Xf4GKyNJIZLGqZpyWVx44VWW3sFgGs
7WT5hwCjsnBM2jPRx7lJnzErdL7HkGmjT4nhMhI2NStPJy8e2r6ed1mus5F/qzymrPQwqqs8aT4U
Yx3m2aIrhgLCWXba4j0zFKkZlk48DtZVl+feSaXLJPIX6TiS4SwNiqz23EwT5dWLRhIruVSp9sd0
gXs4ephEZkUDzU7JqBN8axx6XVE8o6YUEdujDYCSHQrfWhGEfTgsOvVfP5wQdmZWtFmbf7WlkZFc
5ATXsBSu5zValws62hZMuzdsrGfSCLzX3JmTnHoO3uq7mqti1XT8eYUWcyuOJhXcmCA1xc0jkyGZ
bYu4j6vUC0z+NS+hRcUhr2JHnDMa8OGMV82A5dBem4xf0qAfBtttgrIrggUMfqcu/WL0rOMyFdH4
pbSaSl04oZoChF60aaKP4kZO8JiKa2yhobVle5mXUTx+GRMVd7FLkmRyWiFWHwCZTAf4JR9wv+cX
J+17YMdlNOClGolfO8tcVrxaKbuZsIt7P0SAUdw9Xju+NXSuY/oIX2EQPEDy0Mqm2KDOZRqv+0pl
Rb7SbUnbK8HNWL8ry9gr3SRJS5YuLN9L+2NfwLn+nTmZJ760pKXYZLbjI85oi8wgRHnaNsxNOFbf
RkkD7ffCVriZZ7Y1uDdkPtV58nWkaVX6bs+InVduZyKTnPCm6GAonn7i3Bqx6XgZo/DbKFbqn55Y
laQKupR3f/OxmTZj14jJ/LHKjuG8VVtI9dWL+IhN2LGmrvxzG4YF+/RpMabrhB8pBce9ncyG48KN
Q0wgSn6sFCNvm8LSKv2SiiytuVubRlq3pggKWKMgrjJ6WHq2CT+0lePD4uSBNP6h79SsNS5OZnVJ
69bML84Sz1FXPS8TZ3Crjqr2snYsEi4KOfbmDJuIBG5EhBfmrvAUnZQ9INiHpg0QXZx4UVxPmt/i
SMt7XPdi54PL45L37dHTM57bNZywcMh0XQy7u/oKOcHjGcfKC7KuqOzPbZMRBLGyLBmC2Hac9q1A
kCWOA9r12LZ9rDle/PousrVUPm1p3kQd8668Xk1bmhXhmJbHYc74ZCKLsSJ0VSRtXoVHoxxiaJ3X
pVNMTQcnhXbatIAaPT0lNrNsDiIgB24TVg0IgvqZmeqCZ+looox9duqAQ7fq3J8EqC3eTKp7p8do
oR8gmxf0k4rDVk4mpcwLOBoroAjjaS+nX5kiRqtLoiNbHIddMq1DMXRGXXhFj0+FAZ+mOPipqlax
ZZd8lTtly6vFAH+B6T4ztVkGgKlpikuXKFSFSBxjnk2t7mNqJ40ZPnO/nSxVXRbYWmMyhua6Jk7M
MneoTTF+sVk2+cfUMhSA9CpN/OFwTBWt/ZXmVtN9RpRaYjk6O+LYfbwdYU2y0NLYYqJL8sm6NTCb
xyHLO5i1GhEJHhjWHsG/kGNRLEXqCyxFXduBVS9k0kRQiUCzCP/arM9kCqdOoaci7ZmOOggXEF3Z
TDpIO8lPoS7tRqEGVVif2tQ2sA6b8JYFTt/GC2SWgZ89ZxZm7mh6pMD9PozALaE8Mk+8SGQQQua9
/alqKHZIPeDemvAIvh/rI6JcGHnodZbpK1clfMCCJ62XIWSB0cMqdWWf1B9sVTletPJq4cAYQCHb
yxJkJTxAakHx6z6Do9rC5hddhqXsEyeDrkCLJjj8uJ+AsKKQ4kUPkW4viUkNJJFxDN8Uq3rKU59e
baH5Y5uIyU9OAEaC4urCnzMqhIOV5ZN++BQEg0o8t25ini+8jnjRhWKjKIfDIihV7riaMR0FblkW
YXFKkob30s0R7VhnpZ9a4txLA5svis70/jUJE3LceY1Qy9jOTHIjomQsL1OjUvw9gpEm3XvRUtKP
SyfKtMwXBeLHqll1nXTai7IIvN64KiUpfcdJSfUyy0pNF1FfN6Xnmt4pxsgNsrYU/cLv4xbK0I5l
NyRub8lIRCvNaCOuVFIPwl+QnjZdc5TrLqAe4jfPr0/qwEZktrDHpBtHpLXYivlJHw9e4xZVHqlV
q22fL2Vq9eOnThkWfmlE4ntLLmpGFwPyUzO4yq8rvdQh6+KFLxP/GDcU1cvCkG4883RGyBHtaMBW
vlU5ATnMY5OKz4Ns/dj6rA3p+0993fP63KrqzLqEx7CbG1kqVX4e7dbPjJsbQ4Pqo+7HJD7yQrAb
q9EIJzWujg1nwcIux6pwvtE0crKbgOWm7ZfYKkNxq5u668giTrqKRse1lxXSWSIPkIk68lIrVhea
2lYcH7UqZ1US3AZOxmusck+5U4rzkZsWW3qkZZUHH9EDWytymGUiz+2TRnthkLzLZB8X/mHU+nXX
vuuk54fhyjLChOpS1mVpTlQkAt9ZYa8oHrt5OxK49aRywk67viVUUS8Drxyj4aTzKysIj7owhbdZ
xLoTMLBtHjbyL2M1SlYn2Byd5S06jrCFXjQ5oi7t1gN3evU+YbaNl3rzSysME7yH+6AFHjeaShTf
xqbQrD2NVJn77Jj2lmXbiyGScWMf9VlE08SVop38IpFWiOn4XMKprHtvQPvvIpKBlv77ocu73P4Q
eVbUJSs75hbLT+Jm0E77XkVchtottJ44CbusZRB/sX3Ps8YzIZIKK2UNBUz2Oax2Ecgzi3ulnbyj
YRHS5EMUdZHjHXYRDIF/aEJ0FpULmKxJpKG1EsIOiR8MYbEkeRyVzjKriSWzv5jPMjwvjRKtPze+
UxSLEnkwVpY5TQgPsqAqmL4E8iNkcYtCTzG9CCrMfpEHNONqFQXdtGI8qWO8mCqorasstSeTL9ra
d+yF7mqDDTBmiDeOal2m+Fy+mWpQyxHLV0Q2fuBLKg9PSwKKJDOj4QQPzUXA5J806ad1zoSOwCVZ
jVUCCiuLnUDcFgUSmmJVhiEirUXn0MEuFqETyMYCgqIpmi91lDVhhvWygtEcBc0oaH/uRPYkcgik
8/FKYWfhCRxvFd88q582mCqtCXk5WPhdotNpadqW4qNwsU7RQYYWjeOY43Y+Zcl58Q2EW4DfyT43
6iqWwtN8IToNAsjN7YBiLba7xxsrja+0I2uanFcPd4vRYNeUi22Mq+Uop3/xSsbnnISldbVdamvz
8ftF3nwOTAGLz22WpxCAZlbQfotDlYflUZjxAZMu2Ig/A+P6jPshuUIC7hvtyg1QZmxrbDVk3k3p
n2RUD550aRy0g3qv08ZglVqWJvgIy8GxlQvQHF6r3ZgMU9Drp5Lhl4ntk+Kb3qygyaFBsGubOQUs
RI62yE2mOno8NM6UnZMNtJvtobw4wfooEWLEobSTafK9GgLsU5+W02MCESj8cjAFsYPPoxWKpj7F
TPm0vJuNNDZDAykxyelbaFhWGIcqB8fuqupgEn2zoNbYjfiHSbgR9qFFZBZHJyNu8+nzI5+A0SKH
XdgY6LSO/In5qDrgG7Y2K75R5WfYPpVExIrJly2C3fcVuOzpC1k7vYjWd/CSZGRSh3SUk/xZo/yg
+9wkfuKHq8x38L1BwanPj+NqsGl9xjd7JYwqXdtH2yXXUVtCnD7kMb4EHsDg4VEexvDzLS1GRT4j
coucdpkXVp2FC1L5Hh4uowBXHi/rJAe3mYAwAGUDmILmxDb+pM4N/Ct+Fw+NipxVjGCxH065rpLe
HNfCkDRdJFokaet6lQ/akGra4PNBXVR4QdAok4u0aPDfIe1AoknSUVBFBbj85KKNaw+kQFdGeDoN
fNN+UZnXIwvwhnHa+52GKY9WPS8YLIxTBknjHCYpXGx62FuZp6sTqeGq+r+J6iPYGz8xJo6Pt3Ry
VCdBGa2aIEG+ez2ICqeYj/MowHIc8TudKYyTYMEqr4u98QsPHNPVnwveBZ06rjdT77VfYYl43o8x
ZhT7XSUP1UgorFxdimn5aJ9PuwZ81bTFN/ypU8UdVoA2bJpvHYYMLyU2OD5fhKBCLTdMRvDKaOiI
M+2CshhUes5zWuITaqBTDtvKpsK+2pAsI5VJ6a2arCg9duJ7xYjvGDfUm4e0HKxhIUUMvtSjMVLf
NEXulC3qBMSEPEtjNelTLboQJLwfOzVMJVfeAJ9XDbA00QqZ7bR4TcgnqoA1TgwuPkoyH8NxfRxm
+XeH8MyzTjuvKsvwQvNoIilNA3d3bsceV/VHARpr8A57L7KGYKW6XCbVEtQFGh1cGySQ+ip8TpGS
wxlqgD9aYsSsVJZObiOV3rTdSlZSbL7NSka1ARPNQxLy9rQbZerZH+Ox6ayrEsE0WIUxL7T6CnuL
/WV1+YgViASZ5uDlmQXjj/RyYqmSEPEqImudmi7/qvQQFPSb6BOVXChV5IO3EsxUtfVPF9Ko9w7h
0Xgi3SoB/20tnITa5Rcwkl1cfyJ+Efn+wpMDD/rLzkZsU9zoNmwL9nflOaAmjsq4aVO9sNhYxV9G
0TBh3AbeoUeyT6lBTGnbUje0wS5PI80WLX5p2a1rd6hM9cvtTDZYFnkEgniBq/WHaVp35iZJ2sn+
6cGfrAmi/0l5wyqdPpHdsfdexKbfSUosfGLwh+mDHgc7kR4ic59qG2Hi5VBlH9GidzHWA80PIyjq
pJU6nd7ZblnElLBEGv0seGvDh0/m1PIXZT+U3HYpK4nzoQlsvzNuRzKw52IYPc1OuiKbtNy3xokO
rFAnwotAWFafFCPB/hYE9YcL8JaT5HGISuPX7YNkqeHSCmwV62qTsWVhNNqxG2V5Iz7GG4MVb4jG
Asc9sBuspJhIyKpUpRDL1E8L47lBoRrrqglljjnXHap47WnI/CmMC0SPZ9htMonV3CmcZWL4EdeT
zaTkOZvKjMus66c9aXsji0NXBlWWpodBlEAbV5sFAQ88Gb0YDY74XlFRKzoLGE9s5xnia5bQg8uB
fcAOZjBuiv5EKwc1agjgq9lVYIyC1Lbv99CGzsDMFpaYNChpQbwEbhsWk+zPZHePc7vp8bgWBe3N
0yXPeP6MZy2b3lhdZYOq2pjGCBwwpEAeAE16+lEzAh3aRPA3C/AsUFb4r5rS+gfFw86JC8dDKHm/
R0jcG7Mock+I9zhSP+1urYIJ1CaMgLARpQBkW+P4tCyPKQQ0c2P/OPhzY45CORz7nD2WxWs5A30b
+Vc4TAkzFko6xeNVhRuvD0eD0Pm5df75gegwAnGgHM1ALk4H/x9OPg5KQpOUeJdFn8FR+DE8/ok9
xDBzW81+eoJ0ou1+lHemGYK7JdKmaPjE1VxzIrNPIuFndYIka2MxumCcSPtB8UHKVS8qp11FuTeW
H5uOD9EybbLJnvMSpsGqRgF/9IxEj3c6JEIqNd1/xG0tcRxoXhYbNLE6e+DFZbJRqg5xHXS8b2IP
dj102hAQBKIZoJmawzkgtLCCSZAo50UzLtoCmf1KptxI4vYwLcMCpr7Ax6EfHr0IB854seg29ax8
Y2afnsQcRgCHv9tEcI0QKFmKv4o2g1EFRc16q70IqniyTONdIJRXMms+DpbTCFz193KqS6IAgl5c
AiCnn+l89ePn2T2iEVwn1Vxs3V7vB0XkEgPLatyywu0W/9nzQPlPDcBQDJxpED+ZA955YKLbMLrY
uCUEyRMadpxAL7KqmBzG0w+c7MuDbYoNgfLTdL4f/SgCjOaMz+yGsQ/LUcbHdmaVsVzYaWrzr6qE
wjyngj8/CtA5qODh0ACSzLmpSz2WDo2v/ONNKNJKsCPYR6xI8fL0rGa1NXw7OjQ0ivHToV789bV5
ASUjdeBFfa6vSQSaeqtWTMVTqFjydEonO6fN0gVJRcls1y4TVDrcBKFotah51tufo47ACD4j16ZF
5MGCg8PEEmg07hDcpOygQ//xjiIE9SI7DKqjcmQkqA6Z7KcuiQa3yjTmn2rMUGhfmMoH56vd1BuR
xbq19GuaniGKQGuQvzBxDkbqHRPgRMiH1JO+b44HxCzSXHh9GNN+WHgMpbC/q6JIkZ6VERNZcZgm
zcjqBTFEVenSKSUowHe8p4arD3pTZ4wVkiT+3stSWvTnsR+0Gq08TatCCq4mQgvJMRIgO0yXiRXl
2CLbwMm2MCxw4024g8zBgRNTd+Z1kwLFd6vZBSmDS0HKOoUnXcssBNqGOchfMtZguRH6qca+4FUy
BZnWJubKUbQFbiR36Bi6cVWndHSzqtRZuFS5nUSNe0/FFHDngbsNsO4iO1T8OqzvWDhTcGEXLS9O
kPPEih3mjsEj0xjZTntKUEUJ/UXSp7hW6Ah1hiRKPnOE45pfqKHWIj+JFLEmkqJqS/C/wyY/1N1Q
8WIZxE0KOhjMkI3qhxsFtWO8hdUYvyOpW+CAs2QfdKFzuzv0Cxid4pMcdDuaT6iDTJU2xKaEqQtT
VyhufApzsOD+EvscbQ6roCwojRYpRTD8z4CUuHJOpeo79pXKfqidC5F2Xv4x0zqK2WGUVRZBhg6D
1tcLtJihxn+YmQHYLruejeXgEguMSbtAyEilsxjE4HXvYl3V1eiiTN6FyPK1U6JeGwakOhIkqbtv
iqTxECw9gUQgc1M7S8u/MjBCVuM6m1Lg1kYWqNP76p2Twp9EqyxIFGsQ3d/FfyDkp/h1yOrJGW62
RnIXpWZ2EiOVLDU6dXK3LYlKKSysb2yIweKYuV1stfoTnItxrvJMW8kqDaUv3cD3uys5hDJaDmHn
HYWi5cch4eNJWvbtMRgWc2mXii16LYMLO6wTAi67LT952NTHwpemcqF9wbeozJO/fBKaZdYQkrle
UIoVknBQXSyTZ05OvpoY6ph1uXqnujBf2iIIgC6xylVk9+IwMmHzfoySmhwiW6gPnYHwBDtWpddB
3lwxKvKzUlj+WdpW9aGsQI2jQcY/bk2jl4HunI92HhToN8jDm7AqvGUS5L47iCxbSk8Xp87I0tXg
ZahOZ7kU+GpnyBYiyuxVh688cZAnfit70xyhH8O7KXScHMU9TUZ30JFcBRExV7lAzcBNQB1VrsWN
/7nrR2edWJkExdCknzqHhYeE1eQU57qC0DWWxd8J0Iersq5wxCyyvY8gNUP0UdVc31CUoJBn0Zxe
tiwKwlU+ZNYhrdL6smoFiBCYgmU19M0pr8ohdmXaOQvP1l7g/BW2TA8n6IxorismInpomrxG+hWm
weC2uJDm1qmlnS4tzypPU402iaWgdfSxb3mM/C01Z7KqabHwnMCsSVTl73rczXFWKTrtUE9OtV2/
7U57hNnnxI7bE7Dy1mkY84AtHVi/G9p1PHPH0aEB0vnc+rvLi+62sKx+wUI6rqsqMgydDjnaGsex
ws4Nkjxx0clVNst87OL+VDV+4buE5uHFQG0YYqR6i7bjCT9FN2+Sn5Z9Ua5Y3rAzmaT9/2PuzHoj
17Fs/YvU0DwAF/dBQ4yO8Oy084VI5yCJlERSIilSv/6uqHOq6mQ3qhqN+9JAvhgZYYdCErn3Wt/a
KqFAvyWr++5rQq5xgNvHLFrVkDz9vmztaLI6cTxq4kxNV9HF84cTFrWiD9u9XUrNwGawKuvbRJSe
juJvcMx5GYXDtOcQMMrQH9WjDSb2uHROsYop1b7Kzsn32YoxLKXVtiLBLGhJ8fngBOfQAnHj2W6r
YpuvD0W4dEM1bYZ+o6PYSphP4xumRMtSCBM8FjA3jiKc80rPPjnF/RR/W/LU3lH4EAZ2SKzxR4kq
ifYkOmXd3qW5x/tyCFjxbfZQbNU56kZaJnSRD+mash0W+jStin7LDirg3QP4ITAnaze/hnwSe6Nt
sKfCpN/miLyu6N9fNzlu+V6K2JVUju1Phy9k36lM6wblqXtWc5GQco4lnGTWqtLvjDmmBRN7ifo4
KNtsKV6LSRWfkRXRC50J/zSb2X5qXOC1yXh4iQE87H3sFLW0Uj2j7vXKZJ3MnTcv7Ovm82kfDQEB
MQaZ+9o5P8ZeZrEi+bTPoVMlLD1gVCypxDLRPUv0/ArmLMLnN+Ep8KdoR9No+YBeKB+KqZsPgRuK
53Gct3O7UNnYDEsu2vOxv06xr06zjteHaSHzy5zn8feIGSwOoXTmGrsRNw+0tvsgUvps52w99quN
OPSkfNqTdIxrtO0gPyHHFMfNm8kdwfL2uIV595pD0vmQW65esOG3B9xs2WULPAW2Ku13Q0GSOzjv
QVSpsRjqfHNThOt9nnZb6/EHBmvgobVcyArEir+bVyo/hNJxi6Z/2+7mItZnAFQMqsXIX9poK0as
2aNtoozlhwBeZGXEFt/npo3gGMzeD4+EYOPuXBJvfVG50aIGrzMNqT2/Y0lkMtX4GMw4qHIoBLlb
PdE+QP0Zrl7sprdBzd/wnhYCdB+8LSMqGKozerUFBRaaiKA/FVyEX7VH9FoN3epfgCDp1z40Ru67
cIjiquiC7BwTPue7wh+n4jR2uajhL8dbaeDD13mxjVlJN1WYcozIdOUeOISz82SG7zr1VzXfycLA
gArsHKzHKZbjfWRj7zGbil5UqZ073nSFmJ9o25uxgRXtuvPYM97X3jwlIDUJCbx9ZpZle3L5NOtu
fys9/LqQFg8+Y/jW+NqyE4NWMA9VkKFyqZJRE3OBikOXKtJB+7JmG3cV94f0DhghCeo1QIl4VhAI
1FvSoyudsY7MQiUpCqd2Au50MCrNTklo/Ym+bJEjoSmdlX6hTyEWO/+Yx3Aq9nJw01x3Zkn0c+G1
jIIMaodiLmePtAOrvLiwz30EmqcMu3h45C7wtv2aotut/EyG/t1aUDtV4Qx/4ZINWE5rgHtbzaG4
nWio+grP82Mn5Tm70PvBeWmxRfj6J9+ONfSjkd3oMREm471SMc1V7VKaDiGE/4Xjfshhu1Y6cOHY
xIEeujvWwTUuxwnyc7UpK6cyGh0MqUxTdpj6OOFNuybrhfWQb2tqe3uI2jjI6zT3uwxSHZ2DI2tn
AZtUJ5krwxWufKpCdfWSwmbVSEm8lFnMIkiE0BLfAuHNP0yB0iSahQv3nJMgalrThTqsUMJ1Hq/A
DACRW8usS5+cF/MMhZnOXT9UWEkVXsB9r8fgCixCMk+bTgyiTFoZ2KJhYxZkXSNCy5PkEngm1a8w
mUdyoDKPv7XGfN22rn1tO/G1LURCS7QJ4/MK5qQhOZn3PjYPH4tEOsOWy7bz4MLhOke93pluLioh
xSbKDPioKMcxGZ/naUjreU5dqfM+xvpq1PhdtWTbZXyAvdhacoHzmftVYJdV1hs2m/ihWLroOQPY
NNe9gQaF6wEXTAlOb/0RcMEehZyWvFmyrL1b+MSftVxU22jbGnKEmt1mpTfa4jhyKutwksOOSZI8
T8wPmkJ1/MxI4l1CZuNzKGCm8naBqV6gLarDkGCekc70frNhOJRIRg1j7RdGLo0IUn4F17iqo5hX
UhbL6ttKspZWcboYURbBSMC2AtTUxyXFwTUO4vvzRvAMOAI/Xu4pfL96xk25lptj8xW7PDb/PmVD
3VPUF/gI5Am7Tr/TWZFWehLdG+3b4CsUQbsDTFTsuV+Mu0xk9MGj/lyZMe3e/Wl8HSgItRaN2y4L
Cf3ga6h4mUScf0Q+mU86jIgtyWxpXvUQbU9EhDjo1ofy3ltToQmP7inakpNZg/4766LsKyNt8M6C
aL0zcJTrREh+jCBlv8EUCNltTbOijKgvLykhEepWLI63izD+HrNbk+6m8bZr23D55Cb3+mZIexi0
ELl5epySqefVMvdWwQPbOETMbKVBFQ1YR8rU62lyGcQSfnZdp1gZDvgMJR2yLq8Yfm8FWQ7XROdE
chxTHWY1WngzzKi1WHsaBVdfBLq2rmIiivyv2HjXuSy8fDUHT7G0VoJ6h14m4euNZ9gFm2G67J0n
7pPE0k9tcoHtAZ3njmsCSouTJLqDpTifhQPsUs4tSpo7u2jxyUJl+2qB/GnK3gz2u1IO9wpuSvRp
WkBd/WHgppkSTqFpJmqiE8TzFihXbzcU88BZf2IKpiG7MevUOXbo30oP5YiqByK9pPHkCBbZ30zy
ppZh+MiEsRVboqUefE/6V71mwTNcv7wArYQarkzV2g37FUXVCavftDZWdh1FKVeg9ARd4vFr1K2B
V2lyIwTd6CeimYVB8gGkDC6iKu7GjsbM7FqTwuIZWUUZirS5ubWxpiJO9iFq6mgi2/u06IndhzxY
lxpdBWFY0oqUb6KaA90Obu/5IZ3i+1RHJC9ZIPvo2wCc1Zsq4+WWkh2MPGb9C+t4yosK3baNRam3
blx0lWHDTVzdwVfLh1KDMo9dPRlHRnZ2OYGkUy3aFoF4GAxUq6i0wM8LvZu1kP1727KYt/WKWwX2
DlJC0TSXxkqeql2LWm066k57469FLtYkTQcua5yaRMIDfCZ+CE9oLwBwqameXez59IFqwXAeYg8Y
l6YgrOFNGOD3OPyfo1dkPr7HhU6uLkRnk/dkTsLu+Q8R2RM3I0QNxU2yDQNixRmxyhtSAI7h5s/g
PtyyH21MfJvuwXtvuN9ksBT9hxZr53XllEOA89DZErqm2CKwHKs33UFQyO8UCkp79Wnhu7jS7aIl
229w3XC2sOVRTj+jXE9mrJNBaTedI43D28qeg/5YKsA40UieI5WIPm1SALR9dPK1lo6Dj+oVahz0
Dq3cCZFTrMee4jUDHXUJAZmhdBcFVkxX9Cii8njfq2x0TkAdNlB4+wqolx7WuGknG/dDI1aQQAW0
g4nndxtKv7wh3pASuHOGFEKXQSyLuMncFsV7+JHjm8j18OqB+lFlyDFgpIw17p0GFMz4w58YqixQ
+d3MGp4uRVebGfyMLbdQwhTdUu3+Rv+fir41DxBxzQH6dH/HfRJVLEz1hQbOjY2IRkBkpoBBLbzh
mRZ2zY4SJVxWRpNwcWmnlU37WfmgK20u1gmhIcN+iM0nDEtrPJIyxT6qaxVt7mnpvdWiQPCGBhUo
OkRCRZLs5zRWY03G3H56G7FOlEG7yuApZz1L6hWzbb/PGEk8lws1aA2mzTPoRmYadA3KiXk56C5h
5kfr2Zvigoo6nKqNde0O+TFDvN2ogxzQUCiLqSJ+zHkTO385BAvPPgYzxBAsMxK2vIKg2CfoUDO3
XMc89XUd+olW70AygHOUswD9V4E1kQYFUhCCd4K4dW3ReY9lLFGHXyyMQFuuEcuajKXDyWsXDsRe
Jwh9gPkTI5CS0OmlzqekgFXmqW6PPAVOTGZbr4zA/B2kGCStNASzzw0gBa4NUjxqz+c4zk3s0kDY
B4eTXccFyYuGgvn46QGqgnhIRXvnYRlevqK5XLvHjI7zreqKwv6ACiY9zXGW9J9YIiO3j0xMn/ga
kQvwzfZHOwf45vN1s8DoiIYysm29LUXvr6+5TfTDOg8dDgHxOrjW2cixmmYjQhQsKZ4CyIdZXVC+
HgOIFn29gtn5skYx8o0JW+LDFFMKbHJOniVp+U6Fk/+ezktQFhn4yG4eNiQHls2VyGW5K7KeYV+H
ejEImw0TwP2iN4U5tukMam6ZNmCqLVktPm4x3JANdMOVmDIX7uBcwf/1IwQe69ZEBkuvhxxGXyqR
AXuM2kWiKJjccom00HdtGJi89pNWZDsAGuJltZkCDa0mHCUohexrPHd5W44owO+ld6t4F6T1pxI1
tevLlJECmAyTfVdjQ6cgwiCXPGwjFIByS4VIG2YA/tWRP/bNJi3e0ybA/ICzjKI2kfi1Lt3UhGSx
1aoS95FhtTBnq6ZZ1IM0+dOSzErjzyWJREPQQwUaQ36JBhKe825gGfAl4sZyDkhx9rwu/HRDz07W
E8sDGEJagU0LvyGtoyf4H1nhqj5Z6Fxla9y7Wq+OLuUw54o0uuvzAevvHA1nGoQu2al0Td480gl7
hXLFIogBfHTlIMbgoy9AYpQjAJErB/niN9maODQFRYi0hSR+MjZjQLsXlth5rbBvoqpDfV530Szz
2/eW3q/RChk6Cjm55sMYvUvQH21p9PARLSN/nxXnJWLk0B5BegLgag0u+WH+aL3Vb1FbWa/yUHlc
Zo3Y0QLd5evUau84U9zU9dyz7F5pxU8qkcigzBm7gy6QHTzi529QjPsMl0Gbfopwixob+8uTmV14
ZBjpHVbU5OutWvNHID0TJJ5sWfLDEnVTWm+Fh8Jp7Au7n5LQDE9I8fb1DHGrnnGpx5WMEt2gfAnO
k+MdmMU1eO+Is+8FUUEpFu0j0pmwZswH8gu4s1/HSaxec5T7+yAmwScHGf/u4y1J6Vl8cYgivCML
lF8s4IO9MAp3Xa6/AZxWD0L7jpS54n6A+2B7KFqPoaIJ4nGP/WCe0GYsUZ1ngGbw7rtVhvMXCrGj
zi0aFYms81baLuBvXj7Ez7SL4rGKoeofhZgCWHQgQFkUfXca6v/cMAE9aP7EBsVGU8ObR7rqHR0t
H8XTHC88Tu4V7SRW+QUDScFMzRK5bMAL1tFRwmuAEcrvYwfEx+3XEBmSsI64b1V39HU30u0IwNyp
V9LbNfmeTDFnB8rzUcUViWdfeXVuknidsXgxUDbw2sBt0CLoU78GEBhsKBtz3/XVzNLZt0ftLFTM
Mg1tsovjac2/ptOksKhIwQY7YB1LOj+pUeeBn6g9l7YtQJsY7BcwaZTxoL0cMtq4aYDXxwkQ1U7w
n770XLbUMFoBEDaLWB3r4KT2LQPFJFpyg9txDUrYIC1tN18+mihXaGH6yKbz/MbzlRhawyDO0fch
ytRbeqWUL5rXy4qRVEHji0gv8lOzzQSuxG8RvatWHqMkKzfRYWU4EMQ3aVFBsb4dSZy2fjHsu9aa
TH7RXruFSdmTnOH/wOhnqT17akHDfKZuIUNaWb/IM7P79/bc7+4yXEM8OzBFdhbjgmHSwZP53Zvr
E4doUttnPxgXt2zT+Af4MbJiwAn3OGyp/8ao/N2Tv/1FxLhhVt6yw7B8byMG/oolQJzLlY+8xM/x
j79o/qBqomSaYc0vWRdrQHDGtx4iHz2FKfjHIf85P+HhD+fxjzkA37lAsqbt1H/68f/i+au3WaDL
/7m96x+v+tuwhH/+9MJH/Pu3L8HzHGa+8F/qP7/qt9+Lv/7np7vNUPjth/8yzuFfDGx4+rnoQf2L
//xtmsNv4yz+PkLlNu8gQpQCp/cfLMB/mefw/LfJUn+f7vPPcQ5/vvHPgQ5FihmSsLcw0esfYxv+
GOjgAfr4D5h0wECSWywdeto/JjrgaUgFAspYYPAsBDxRF9chjNvbTAc8AQYlAuCmFAsskqF4098P
87dziSEWf/7815kO6I1+t/eRxg4QpPMR8g0KVHvB7fr7C/NT+AuCrug5UewF5jFP4rFBXgQd9rCx
JhMo5dCFhk/RkJp9zmNU4MYVR1yrXd0yvr7ANByR90QMEjmx/MB6H3cwoXSqJg5HMkunrmGqfWpF
dIiZArkaQ4rEWvW2avawhrEq2drmlcfCrgxSiqJ5iYuyGKehXGKGjVDGQ/isJpQ1QoRZtUXteI1X
s7xMUQHyLFNxDUh6+OHDKHF59IrG51ckFKpPoh9d4dQT5Wmyl2sSQ86jenwC1aZPXOTy7LIOtbaV
IwIU0dbX4C/tnVvT7DjCaGko5NtTPJNipxYdoSHmW1q3+Dqvc+qFKIThi9YGCMhYZlbebEt/cofN
n30scDdZP5HJnT/nh2EIn4QfoK1ANuMyMmydBBIltYUub9HEhnXMAerPyU75YqxwwfAmn4IZghlb
y36VgEghGeJkjedNxWyXJV52GilNK8LJWOo4EzsbtnY62CkKAC8utm0Yyk6ZTLJeXfdWuCB8Xcck
Pdo4Mx9TAN+qW2RR+y5CiSJQHfjNwLsesh6wnsA/G6CE2/M0R4zppl957n3HrhJkW8kH7W07naLS
KvXEl63yEw69w4uVVPA1qHtCxi+/Fi2YombNZWTL2Rm57sdwmQ9YRC3a3QkmXB/E2b0dJ/XkZcpX
peu9sVMllNkIzWHbJ3cZm/2K3jTpxmObB9zfFODLKfboqwdxQng1tD/bbnsu5m2eL5wOCBegwOc5
6oISvwh1YQUFZdqmU0Ymlc4fPCTJ07wJ8LlQ9XjvUVaiIJvp+kgUG/cTWOWsvY+yzZh1By/S19s+
3sSsngpYNC59Ba6w+M8egPwckZCCDsBPw3bUNtz5SD/aHh8ghdFkL+jwnJA7uZBJV8HgB194Luwj
EpvbWDo6SVT1YGBR+XutrXuMcb5xActSND0iI28dS3pWhxsa7FKlI6CLAGwZsunyR7IhSF1zGZKn
aeg8UWElkaKkDCIiAUA/XpFSD4NqFM6/38yamt3gZSuptOz4VAZqmk4OfeaBT4PXwFuLWoQ2tHue
CdDSMvJm+4X1QwFTVqbRV9nFYT20Y3t/cwvvU5DVjTICXgWgwXWPD+BfwJgmzQgPoLHTsB16N4mH
FEj3W2HhK5aZxJyRMkZVPpQwzudjSCk5djAYj7nIvLWEXwvMplU2qQMvUBt8pCnDKd8YmIkkUq4M
oI03oA7UkzbZ9CBz0e4zGZeIqiT3ENzaFzIIe4YIjgpBolD4+Nsq/z/aEP9/9rrfttB/tbP+L9wQ
gc774b/bEH97ANU/98M/3/fnfpjnGGiNWGwQRmD0sH3hV/65HxYYfokiEzw6trs/RxtF/9z5IjwX
GJQpphmBaMEGmOT/k50PVeXvOx+qR8zQBCIIhfA2kCTBB/nrztdn0IKZWNhxpHy7ZC3bdl64gETZ
RpHXier8g5LATssQiVxaBtKxuDQQX+6QjXOvG9EQUmEkhC3mFsFfgxng+FwxEtqHuY9ZnUFb/tgE
g+wCaafXSBP2mdNoU0XYRLi2L0gn+gd8SkQ2XYehGFeDOOTPjOaRrmTfA6jokP4oKYrSp1tNXiG7
Yff5utoHcNnbTkSdg/8XkxNPrId2fbLTHT5mAjQF4eZvEcZh7DCRhYFX8aKj07jZy7SLvUkcBodZ
IfNzQDbtnXILcbh0Hp5t9gMma5vu1iLzwjffIA3YjLq1My1Z5yUfnV84OPXFClvlzFXE8qhckRdf
H2SY6Q50dL62V/SQXb7jzAXt09r66c4f2Ih7tG9HP9+F0D382uvw1MFjEN9e2QZdkb1bzGua9qn0
UzjBACjBh0HhA4qwZG0drPkW5VXA0qDF2jqmxM/SUk7t57i59t5kjjfc3wYIkpj1dNPYZP6+aau8
BlOrbLNOMtvrdKsVfkJox8zfEyrNNcupv1QoNKLDkEbB49aHvF4JMe/z8Fjk6DnGefQvwZIPe8jt
YoYMUpkhlWek53YyluJBdizEBSMy0O4aFofnCvJoUmdfmUhunS6olmyYugqNM9w8qH4/vcnSp3xR
FklDK2vASoC4kLM7KtSRHzS5GfGYQlT32TwdoUWgDCHDAfnf4akbKHs0UFAm6GttVmE2wN4L1vQE
Y+xoC/eSTfCbYCcUy2fCA/I0si6rbRT1cCbTsYHzPJ4zf1jQ2aEZ7rZ+eOUmnbBWBt0ePn3xPW2Z
hOFBZvpgEOmATRgkiJRiF7kWLsdYIkUD7zR1Kd6Fksd/RLoU/a5Eqh2YyQv1RPiRpq1oqzBm3/sw
Dd7SHDdVDMVsRwYSH1v015BO7Xico/UnIUv+bYPZ1RQCg39K07XqG1yLhm49oIdujUsm1rOJu+R+
gOm0QxY+GhHcJYhMtDE7ctTKF8Kz4MOGOoe+NsGtC2HbgXcbYK27otIxX17QgWJTXxN+YHAGzmvn
7HVAKOkwtiJ5FMhRXrUR9F1OHf3AGR321urorPk2HPQ0iSvb4uG7aFVKKjK32amfo+1BJsrcjUrm
9diLACWuyLMnRxWqFKBRWFYi219yBDcei81P4YLjljgMdiZeKfIeLF3aRvc618udgbP6xS4+DAYE
5Hw4paa/qI7JF830+twjP3iKWDs1nu2LD4599G02qTqrhBceQO2MYiJNtoW7AMOJIHwX5CgQWtor
TEGp4RTku1ma5FdiZrmPs9R9sRS2Xlt4x4mJ8agSchlArdREdz4yKYltgqk9hoU4OyAzFdKTpWCx
/gEPJMS0i2k4+K215ZQIXgdQRvdzD9Is7HwLYzeVnwJU39mXKyCRGKpFOsXrI+WJvHbg0g5ApKJH
xEzdu+b99j0h6EDwhZB7sCL6y5a5oDLxChB1Uarmo6WHdYjpXsQ0hXipOXtFmnLY47TjbvFWuSsy
Jn5EXqr2G6bALKUlPrSv1MalHGfk+wMzIfkzurSioenKfEnCX9vNai4x5wfdg+94jdD5i0Aa/dKR
8QFaVHENedi+3xDUPfKfEvk455kSIox/SXvmXwrFiqvHx/DRWQODKFhccYfE97AvBns/SA0cLMCN
etK6jestLpDiI6uyR3C47UlgDEbd5ikkHR1NF43yGQMCsdRMw3T20oSeQhkHz6lDorOCQESqRabu
e0dXO+Og87kv9ULpAaky+Qk9t7E+ZSfsJUVDJA+/Um3647Akw17Gff8SzHR5ajOVXUMFWd7TcoPF
5ph8XSZdXG2SbRezCO+b4BppjyBYn4aew0PE3ZPdTevqfjiPYwYWa2VymKZkhQcwmj1ZAnM1GFN1
Codw2uW9lG8rhOAHm6BFcrHZ9lCBukfsbOIjLTT/zNWU/XI9UwPMy6XFiLr2B2g52sT9ViCAK3Zo
OPQZZEdSZ5johzmC+JwggxcP7SeDFO0veBIRkJ9gqEwInK5KN4+ehi6WbwR5q4Zngh/zZOwJQArK
fk2IE+8WGPtfMJcnTRvYhONn1LY5qn1QCRp5ubPJJ68cICweMeTlUGgGIgB4CPaTIVbDVcV+cU/z
cUER7lQD7ZGfJPfUhSgPPEjMkus6wHb0zKS/YFQIwBZRmAVWMcwbdCKrfhTtAgvMK9xPP9KDLgvk
pKaywHd8HlblYYRDkn7InmPpYUjhl3zx6HRbtEUKDJGQBkNE+H3Gpuja+2TCsmRczfLBBSUlSb7P
0MXcrom1j6qwAF83Bh2vLM/yb8yHv4Jg37cY+MvFa6fkOW9BDAY+YPEVhgyWQRc+gLDxEeqZLrcT
eJJDFOxh2VXGgaYuqAwvOlf02IYcgnk3QYZAuPc1y5UBjwbmVkqe7L0UoTGkhaImT7E5Dgx2BeQx
cXRoEB6hocXfFVwRhR5EbJDpTfEcJFRgdOSC/qmbg5eE0C6uRk/ED4zIGxJibPE4tFO2Xztssqsf
3QFQWXHax9i/SD+4qDi1p0KFOXLGnvzZ6T5UJULzxYEomR0yAOnVMizA8YhbHsQ2iAeGzuxAuzA8
WEhq1Zb0XrWuW7Eh1jlnX1ALhC82KihwliTKfuWjpz9Gnic7wsR7IgcklWnxGIXzQnF8vkLdsebL
IcSS15YUWvFpFbMHRCVc+gpj1jD4IvPk9r0X84h4Hqg3EFO2Tji2N8fyFpdmvEBSZ8kDQW26C3ps
1jplmIax5nMGSggYHq0sFuFr1GpZL3J+m3xMvTSriTHzY/PjPfa7aWdizeoBNs7Og3d1CPmQ34MF
stgVsv4DBVq6YFBJjgLEkYMWlFRtx4oQoO4csCOM3qDClT08rFyYrkJGkiZl5nOUr2ZxDfPY+gSt
F+bUFq3H1HfTvWJyxX0SpTMujgIa6bx1TRyzcM98LCsQVFFMg0OycJdCf302/tC++owPr2Cr8x1C
ipi6lxAp7wVTxXljKaqVNiFHjLbSY9n6FIQJ49jByhzYT6/NvNW2jeiJqgJuY2+CHkRHW/DDKMN2
+RmNFAwnKxmSljm4FXjmBKGS2qp8PiVDJx9Tb4kuMeajXAs5BzUwnLZSrbQnTFzamhaF//uW5mca
py9t2q+1DkFaIouGo4xPI8uCrz0AfEgbw1BJkhYoycb0HWhJeES6FG7x2kVI3HtAiaLt29y5zz7z
HnOBHrjoTFoPG7DiRfZ+xRU6aD/y4gome2XRIpz7IRgbzKR7xWmJdtrloA4XsIrRgOLGG/p7GJHR
ZUnij2ABaWUNfLSWASwCcDlXYhzwxdwGPAzjzfiMIsxCzeLphIBStJt0voOq7E55b+47F4dvEcgt
VuUWc/n8dJp3N4+y2jA4pSJMRzUYQVVyuC5ZboEy9TT6cJDA9rQH9TEW+R4QKISctGOVSCd2mXD5
ffOWrIHWQ15GtaQHASMP0ODiX7px6GvTrnEFuBDbHKZcHnuR5Tu3qA0wLEkQOdCY3cVVe8VIQezs
yDndJz4OjuYDlAo1ok+AGlMh3rH8N5L7TcT/SwDnNhUyTCJE4WLMGsvRH/7eGP4/9s5rOW4k26K/
cn8AHfBAPt5CeZJFUvR6QZCUBO8T9uvvyurWjMR2t987YqajDakySCBPnr33OnFoIzHiXjukMEoo
4SYvPLaLz1Pa6TOXcGTZvNfUUiVbtp6tfzgy/0FH9meFwTm/uEsymiAUIwkN8eHFl6TEO7fUycGY
qvZ9Ied4WSd5fO1nIvv01y/1MW7F57SwbluGOv3SCfvwUgBLUvyFBS9Vm0254R4hJl2CDf7616/z
AUp7/kwkyGCvGgzH/n2CFqbYbLeZFx36Opy3MVyag0ufbJOXibyB55WJy0HEoNdmu3itvYgT9bhE
8TXSrDpchzHv7q/f0u8vMREryzY84nScaT+iYHtd+rHklHHAp7Nc6UWLXSAdOUHb6DjGGkRL+z71
A9fZaMPj+bX/7R/9IXj+v30gFAtW2J/rKaA9qvb1y3+mqykR5tff+a11ZOjmL+RkGY2i7gzFuv5P
68hgcirIT5sgH+IcUBAu+G8dJEaqkN22yGnSTyTeq5pLv2kpFrBtIM2CjDFZfopI8U86SmcO3w/P
DTX33Vdsdo9UIYv+Y1JSL+JaBxOkXeA2aFKxpZPlz/1zOwi7bI+pXtBxWmXC9+N053VQeJ1LS+QF
ca8CZLAnV04123V0VL6XzLoqNdQcfLR4aNj6eILnbdLt+iyVU7jL/MRJkksnGgeEkYV/G/Z7IBW8
1gN2p7FZolXU042OL42hwLnACcn3tFXsa2OACxgL8JH4IX2mzBrzBO2Bjof+Ypatwmm6Ei/yHXBA
ELUb345G79aPpz4W10kiN6pSDOnA+ITzAqcvycfkfQuNcEXHK1QMrYqm7K8P5X/vmr+5a1ST8i/v
mldY4bglE3LE/73Xfv2t7/eNwdx0i9MGi9+E+uzwB36XIE37Fx7+BP1s/Uz25Jb6ft9wsxlESdU8
AVquhI7/e99Aorf4Az2enYTFiYz/k/vmQxQX9x23pgmLw/UsHXKirbbEHyRICaOsbvp+OpWjBfF5
xJCzqiyIUEHmjQM1mjMf02kos42uZ/JFIjQ9ZHY3UT+Lsnn64dv7g/33LHj+eBefA+RC5Y+BCPq0
pn5+NzZaTSbifjixJxonusJluOq9Cl8xBRaApmG0+xdvqNks2sKXTQDzAUcK/CjPxsTjlV+ElPo1
f0aMvy7PjQdy8r6xm10n/GqAr5q2f/2OzQ/7+DmCjh7Mcw9Qh+6bHyLodoJDGr6KPAFoi6K1C2bu
YbDRlreSpqgDqXkyUjqJWHEXej7Jas50a1dgBzJwplfySzx1nREkWu2sScRU6G5FrBPZa50MclOV
xjdZT8AFn2W3JpslHru4uQBJR3so6TT3Kmnjodj99af62fegFgVPH93jQrisDev8oX9YFDxJ8FHW
eXdCnhaPVeQb5oqjBEujLvvphu6HuKtDI3/+65dVa+3Hq88JiJLAs6iodfWXD3I4cl1k111Unkp/
MU4At/oTOWIQZmH8+Nev9KEE0dUrCd3E24HfhT3jwzqrOaQtDRGfE6lR+xXiIp2sUPqzSasz3ugN
LKjA0me/CsgDjsXfLZqPuj+f0tRNh0kBtstm+vHlyfsn1P8Ex7wmc16LtHdeM/bnfAcFrtvgQ6xo
h3Hpd2Pe0Otrssr7ipEZgJ+Y7cvJxYocWGNKyCgl6PtAeMW01rE/z19rbajXukb6CRkbRMie3Xzp
/6ZGN35/oWA78NiASgBplOLy59tUd3undJxQuzL6sHhN8O9FdNkyWdp0ToEjH2kSZG8wv4h8Lg1s
JLxFSYAb0vsmvWWpgjmmd25X6fCVHi6qh1PH3q+VHgLeH7srQGZ8XE5ASVlEasKeQWnvKXDnD6vY
bf1EB49lXaXoBKHw11LEy07hIrEUDH0Pz6fRb+lIOj1DB2IEHqPcdWZb73K7BlSdN8WnmuEYE/rB
GD2NaVEdOCPJFc6C+oG4nr8OAf4EfZWmCeRXiljMF115Gmutw8+J9S+KDJGuMB7DMqDpWeyJdeWf
zDS6iYjpTWzdXnOiYLmXZqFZa3eg5DYSVON1a/cL+uvop5d57PgvoU6IJHZ943LBhSXowMToB9xd
yYE+JB7NEW0AncbR1ks6vdcdkcge2hA9gkJ627Br+gPDFsz7JmaMyC70NCNZLXEWvgn4oCQpykb7
3BfEeWtSIAdwWvXBaET+JRlql/veKrK7RISTtxqwsB2RJ/pg5nvAVGiKa2JL0wbrXLM1jMkYNjnk
FXKDeEsa2oNxuCk6qyWcIa7jkLwq7epK7tlqzDGACediMfTy56nQ4wuzFfWdgzF+14tUM7edWyyv
vlu1Gxrz6bId6NNsNbx9ryR8xm+QGGonWMhD96syModoO0nEfGscx80cDRy0W44wtGKsYl/yo3TF
7LbiiybIu0rp3WrYs0cIE3RGkMZlHgaW1MoC33i2iRRt5XbEc7ROupbQfspKkltLjqLbTZY3Xbr4
mPMQRkwjC+wEicrcfYk5OZnLSzdyeMXDLFoe5dW7OReptHBsyL6v9ZPMJGgDPPLNsoPiIEPi8AmJ
6NTMqzsduPwhnS0qxJ5rgEBJvA8fd0zEcl2GIfuhzLOx2YBjj/SAVp4RXsdIdwScs9kb4/U85UJe
up201HkurIxuDHr2wq2rxWl4PXDruFFApYj92LCgyW/LHO/JCu8fFfBmIiQVaKEwBLbEEMQVzIuQ
1nksGIywpcuaF5supCrYOmVULIG/ODwxS5POWFDErZaTmp6j7gZTPuioKkr8bxqGgURf65UpYQD4
CEUOQcTwWFo0xJ00KKeuWeZ9p/N0IzMXxR70r25YaD+0XZls59wt5r3edUUdOCZNgsCjvZ0jejS0
Dbms5pNWF4uxJpWSFWv+r2vXpLQ0QtnIdU9pUYjiYLVC5hh+pPtp6aVFxhdHv3ERj3FHx8iLzVju
wnaoyzs2Y+uIwdLMtn3NO9hUMo+WjW9MC77IdK7Hq8Inxr/RuFVaABFGf2xxoeXrKKQ5uPYAxdSr
xOuoT0pGwyxf8boKd+3zBoo1FOS4ORh6Yu9xNGZuAEOhsdZJlYTrpQ8zzLljWwswqWNqBxZsqwU/
dMr5Rg9zsAd1SJDZQ7etNwazHapDnBgjniNhx3Ru+DkMHiiXLJ8I5s80JmRPiE1pn1tswzNAPu4j
82QsjIRIaOjZmnU/56PZn9waiRlJtJFXnC7YkiLIK/yCIMtjbWHWGuULgawyPjZwPKdtNzpLckGv
Tt7bqem8OlNILsM3WLzw+8BtbDp3SXjzACbAkljwwgMcqpsEZutLPo5UFmmUDne4R8e3GsmdgNYY
hRufITRERf2QP8fJK6i9CKvGiQicZd920jHuDUnQaTXSRfQDCet02kCITJN9S5KQRK+HOeA60TxB
h7ZRizNNm27n5V2MLjLb0g/0ZuTaxGPJG6vwFRkX7GDiEY8vq7vgKdmufUNM1UF2IjRv0pZw/yfT
L4WNiSsd+ys5SVV8omPeOJnmTptqLHjpqloWMkpmIRfy6Z768OqtjzyfeF/42094BPgUfQPgbxVn
VbYEIqNlHNR5lCW3JUhbsps9VUHEf+OZasoyvsa8M2O5tupY53IDze6vCi0mvpDofUNaUffQ27B5
YaLgn8nW8ol4gJDVUnWyLItH0lviCEgq8VdQYTPWBSHY17EkirTCYzB/suSkdxcRZW56UdXgje58
dotdV+rGqRFR82IDQWlWEOMS81j5kegvmEKBdX5uvYbGJPyqHe0sUM4kiGf8anTSp74jXdIwUSZ7
Gt0i6vakNotvM7M7eIYkTR6vOQf41iYBitFtayZ9PGl6WGyLsY7wEdo85uZ2jD8lwFcuiMalztox
WxMcX+7YbEexKR5bpp1EG8QvbpNFCy1xsHFANl8LHsi0WQ2W1IbAPWskdch5bUl+DRs2mbG5MNre
xMcncmTkPLYGndK7ST+3ApqJNlOmHxchW+MLdI25Y9aV4Q2E903+qAlxBybDCDTpUHNZONvjG4cu
PQzyapo9Mk1D16x8r9vbBd7q/TIq1gqx2G7Z1XlWVVcl8uilJskNbeizFcNFBB45DnynK+J7KpHu
iw5GB+CKl3QDHpBuJK0yDj6mBTKBdzk54+TZqPBmDKuFCmx+qCWRbv4wOASbGDh1dNTCenyji6EN
IGk7N8PRoBu3U6eFy64lypvQ0e1ZpOg1qXUzYVt0ToVbq7xwPejulW3gjglmqptuMxJvhgzklwgs
5B0Knh1dl2+MyZra9ZDDBUD8pRGyyuwp8tZzOGPvQEtxmycSHMZ9GresNXY68chaL7qbUpRMIuoR
6oByFjE566l/iebW0UxY8RguHALF43oEsWRDfMhhwzch02LY3FnRmzqxuJocHObpMrFkVl16bR1b
N4Tjc/cAAp3YWzJNWnSVtVo9rouOlOGKaqyXV3ke8v5bMKfbLvazGPqOrh/mxua+n10oSkyeiL2r
88Hj307K33RScEVSfv95//F/89e31/+Oplftx19/5btzzWair491zcU0ZtAwoZv5WxsFU5sNx48W
omoY8FfOAf8xsP3C7HnHEz69DS6Z4ET5vf3I1FnOX7Qz4cY5HDf/URvlQxdACQcKKEiL3VTosI/R
hJQmvt1ZtrYXmmanqySdl30v7O7+h+/kD/ojH85d55fxiJipGaA8hD8OAVyMDh/vMmh7xDrjHhQ+
2a9e96+LkbFKf3PI4wv98TCuXguHAUoMmwI0ODWN9MfTE9ciRa63wv1sVOJad9vhigYw1JxFn254
Sid/x7rDCP27l+Ts7+J0pI9sMGLnw6l8yjqnMbw2xLjahmysTSUvsalEcFJgkzg0eEbxSCvNQqXu
yd+RrWWu2c4lfF/uGifqA2fAs7Lqp5IkU4p7SVTKmTeLVn8rIenB/OjEjpCg2I1Lm+wKdzbRoyeM
uK1R3OYZ049yrZUPhnTLoxjaestctuQUzjI52VHqAEeOynhHOV4ckggptpFdcWsC9v0KGWvBLmy3
j14dXen9nGxGfGcBDhR9v5hWhtQJfC+IU6u/Nbu++LZYS3WNgJs+mHqSrkoqu63TxCWpumLgVFmO
e70KGZW0NObOH3SQhsxW2RjxhNArre7CM2R1IvsJ65ja8hVFV8NGp7gOrTbum5kA0cqeROiS4zGr
985nFqO7FBOMoCXuV9Q/VP+tb291Tr0vSaaJEX02bj12LW8eo7F7EY7pzN1lXNbp1is9KsoxZJ0H
esxouJVuFeVb33r1Swo2/ykVmflJEBWKOZ524kvqMweCQrSltC7MucpAxiXTFhMfyQIInfFbFue+
EySlnV/rOQyAAKwaz/B+xHuCzenRnxem/IRJCylCEZvSBceEDavgGnLzp3hCuw0nCpcYLPKmM/T2
hZknw7aadLn1B5qXSN5u8aUtingXl/H73Kb1OkL9u4iE3+MXWJyYKoQvJy7D/KrJi+WJpoJ2a1EY
X+oLfONVNyHJu+Wga+ssSUN9pVWAfBEQDiFNzP0wlt3GwktzqadR/yXqXPmGPyXNN0u0uJjFZCKO
fAXdOg7d90bmwWiM7anMafIxUPOLbiHp4jG4CDUMiVkWPYiOIF4T4n/Tah99AYN90E1jCU3d1gPm
Rrgrr5YXqdbaxO9lBOdT99NXkKIhP+x9tkIkY7L9M5YQt/kUjrl56VL1OhPl9goZxWZpc/dMBAwZ
eGjDpDOGr1PhaVunxU7DlJzlTTLzM+DKOm/4sbJrzhJwRBcpP+G30wIAcZ+aRiSb3lmetb61TuaC
Mdycl+6k0eHZjMId78pS9AEdkGE7F/ZtORZPnhVW5j4B6jHYBAyGeH4v8XGxJdOP4Vje40HC8+PX
ZrpaSGSvs6jIYJCbyn005427XPpjPk+HXOgMkgxivO76KtQwmj9m3Qhnnrob+03EF1E1634euvTe
hgYf4XSCdO0P4703y3gjzrZW52xxRTbB7uoo56uQflnuxgGI4vOk2czdAEJrEsjxx05fJ7k2+9su
pWq1ofxLIOwZWumnIXPUhI46GaKT20ACWlVFW443EcgMHLq123TxhQi1Ae8u/HXnxawBKQEqLUMt
3lDJC/MxhfLtbBsgeN4X72wIjiUjJI54ZJRTOCsoWkhwii570Zw6uxNDkexaveQxXBWesx90mT96
4awp7LUZzquxd62jMw0VXkLSB/3K0WKxczjzHmEpNpfGNDl7uk66R8p6Jq5bLMK4NynnU0wR6l97
oRvezXM/vrtmSf+6NMp6CzzHOlQ56EFiL3AXsj63D3Wnl0dSlWIji34pgwJBi5vdH6uLxrY5iniD
Z2wNt6vW6GgAH2ohg7LTMcCAxCNAG4biM8ilgnOKVt4tHbNzVk6p9aSYh7G4nSy7/mqT5rrkjSTR
NoMwflHPosC95EZ5vGmZOXXg3CaucydxX/OCzPTKgmFC48srbrUxU4IGAwrKgMFc/DdHk8U3ytX8
0dLldJNnKeZkfymqu6iIKbg7ygiDh0fm9ty3+frfKvA86/lvqkCGc9EK//MqkDaabJN3+T/Vt/+h
d9kXbz8ra7/+/m8loYeArKZIkIhnx0eCoJz4rST0vF84h6H36DR7zsLzf0tCxjILG/FXYL9ARXOp
e76XhP4v2PEJ/qFJOxhs+E//IN33e+OFjrZnU+UgqqmYwwdliAGVmUFrQN8D8g6K6Bu78/U0h4dU
9fDGcl8k+pGFvhFh/2xkYJwBzPzw5f1BuXj2q/wgqNiCt0BkliqOz2wKFan8sYarqH1r38fvXLW4
x3v/DrwcXd++q1dmo4/rVJFI7RwoVB0hi0Mz2ozmCxSRYInXZc2xSaeTlFT+VuLkqj26ALEbrmxn
WBk1nrshAkpWv9tTwQ/xQCiZa5x9Tjtzo/52tm326vmhY9QM81xXnbaZHZCelVSUhMy9bPShnFeL
zhRBGGedZa31jK6yVT7OPokwVgOT2XwAbpQxpnUR9TRqiQ/e2pIP4Of+Co7fleOkPsk+C0d9dmlr
/W2YL/Umi/qVqQl564oXw9I2XeS9Lh3voCCEgTMysF14YA3U3Dje9FVOkLDAUZR9Yt7dfdqMpNE7
JgfI+nNPcnMHwumGRhjogvJtoc6UaRY07pjv3IW3MUp2FwuSSEHUfwdfa0a+Gd9LELGRi7G8pEm2
ynUoEm7Hiy1bEJfXkYIM/ftY+f88VvBQce//+WPlf5k8WpWvP2r0v/7Kd41eGVhQ4pll5dHMP591
vmv0yPfMjXZ1BAsTGrdKTH0/XHocLpV5y1cq/M/eFmbC40mHG4O2x0jCfxSWYgjcz+cisvKIVwbe
FJOosE1n/ufbuGgAREyZOzK3qQZ9jFxCiiQvV77jVjqNusEnAZw2nlz6XcZgokJ/AuBL0D+j29jd
m4Utl3ZFj40BWHkLR3ckGzyUTc0DwQWA4jJlNy0TgwbkOEE0sxnmW0AREvM+1cZRg0vD2INiOIAV
KroB+AjAD1lflTkBSnbohCpZ+HV5iW14OnJWG/RDmrjz1WyH3E1WUx8ZTvKsddWwG6vBU/PkmPmG
5fgSlx/HsHRis3WczLyP3YQ9Oomphmg5q/6sj4VnM8LNGqkdFs6Cbu5OnxaoUK96bVJmlLIbrhgQ
TcOL7j2FTjuodpawIj3fldOAl3tgzugaPTQ50IBsvJMQckiDbtapszUNtdWtZ7mTbTbwIFIjhePC
zvY1BudturREboFn8QfDmQknsAPhcG06Yfkix9n4NDKzfdhVMmUOW9dRgEaQBCnYo3lZdVnRrlOn
GZ5la8+P4VJ5btBGTT0dpoq5FlCMHD4oBKrefGZGd8MEOKILnem2MBGzYUOMpzFWndFejoQaFNEY
QDUKCUp8ko3OwaW8ecQgPV2aZ1EqOQtU8VmsGpRuxUxPJKwGMcs8y1qWUrhIxiJ2DankcXqWwJyz
HMYIcaQxdEamEiKQ7ZkmEmPxVSKaqfS0USlrwNkR2eaz4AaUDfHNUDqcFyb660Jgb5s53I1bdWbb
oBvNr4UyuKDhFCh61VTfGWUbXzBfL3+ulPIX6oMxBmw1kqGQdCnXZutdM88HtVDphmj0DDGDSYGc
qJ+lxSjCkToP0UR7sxXXk9IgG6VG9kqXjM8SZaXUSkZNOqAY454zFirPgYEW5kEqhZPdP/zM3YDs
ydg68RYWmJdXcyeHbBfJxiTDmvSHsS1I0+SAZVaiDLs70DnvutJXB6W0Mh4c0ZU7IDkQdbCKYD7L
spFSaAs3t4+ZUm1V5bIbOrVpOh2GrrWjFF4C+4i9HbIvkOj21Pj68pbLIlyj1syPfVIX+/AsGWua
jnxcKyV5UJryXE3lqXGYc7eSZ9HZHFS+QinRRhxWD25EgmXURHmAYho9Sc6zYIxkmH/KlKLdLfB1
QULuZAXFvvVCm1MBMf9bJ27Yd8/CeFXaJgOZiQOFF2f4WE8S65qurUCK1fOvtGvnA20UUg1q1sIw
zWJVhvI9RcpC1RrHwAE9uVej9GATmq/TOD8xzMkJyiwS01oMptdmayg2XEeUqiaue/dmpBmNOLJi
llM/t/+a1371mv1NsY02SwPtr3bF7LXsXruft0X1O997roJIsOPqGChs97z5/afAFvYvrsFwdBf7
x9nURkP0+7bo/oLXDesQ1aeJjPwDPsOycLUZWOAovunJMvjsnxTYjs/e+2OLktHF/M9SW7PBkCAc
qD/vi0xRNVnWvU1gwgd37TB4pC3lsFsYW3xEG0FxOcelqpHkFBx579LJbOJUvkpWVSpjRSWsvaJm
A0PEVHrCbmbdu7g5InYEl2hYZ3unOB86AoVDcl+oJBfjFhIAFa7xuapDRrSlxP5oTG+kyoDRbkj3
0zkYlpxDYl1fL+9Mm9SCJIyA3IdTZt4xmSQ7Qn4qL0KVNuutDjibLK8qx0wC5H5gQWkRH42hQy9M
CnT3QnOttalybEyYI9IWEm6rakJxde6Ly7mLhhQO7GTeThpBMk8l4wyVkZvPcbmhspqt6bGzGCpN
xxlAnBCLbowJGF9I5A5KHBFClcIrGyCcdAZr6xtOHmUeIa/nn6N7bUGKD4O2TSMFWRewCiG/lifl
zqG2/TKyR2+tlhmljcoFlioh2JzDgtM5N6gShEJlCUeVKtRVvlAaZv9Uqcyh7OPxVqocolCJRPiF
1m2kUorQiNuTa6XTLbkBZvmBbtsClyXXqBKOhUV8B4ymt62HfNgRReRjRNOEWY105KByko1KTGpE
J5PWmQOLMKVJqNIOtWnTM2KXmY0kLjuil4XKYGq+dgB7RiqzqegEqqRmozKbEfQ5YuQygcxsjzsG
U4YHU6U8jXPgU0CwOMagj7SNtaT9Ra2yodFMStRriNFQC9UAYOmI1ZiD70VoJ6AaXP2KphJhU9pn
yVMo7e4y7fX8zq7segeQyxSrkTm4e2fKPfLfuWXdLrOXXEWRvWxnz0Ogoz/ofUIfJPZaqgRsAm5D
jT7Qb4TKx1bnqGyqUrM9nJRT6Lr5Hta/deGqdG1Ru6AufS95blT2toxI4YINW/YTx9YTeqF1YY6k
dVuV22UCYnefLpYIGMGRH4hiHeoyVFje0vGxaxI6LlUOuFGJYIax1vs0zUEXFioxPJ6zw6SsTJUm
Hqqm3Ws6CT6VNI57mFoArMkfm3XovTZEkh2VTY7mGng30ctD1YT21lMZ5tkrCcsQa55Hi4CzFtnm
i+eX9xUAmceuIwe9qER0dQ5HT3iNjg7gbzZwRP1TfA5SjypTjTqa3kAdIGhtc3h+h2UV70qVw45U
IhvjWBEMlkYJM2TFRaqS26PKcLs9gGWfIZB3ntVJEJ9oBCuZGfeS+Dc7mHusCISXzIoKaCEWEFZU
Xpwh7AiZRMjdeZRHN1zKA4gzcFx1n616lTnH25ocPOwAW5gqzRqDOvBglVKns2Z/XQCoBlaWxhzL
SbOnKtfOkJTpweOMflubRRVwQQnAtyoL37jAWbV2wqZDTr45R+aF2DoyLUiKkmsGnkYgNb8dVM5e
C0fQoip7n6oUfklkowvyUR9OpU5KH+YH78TW17CXvR3MWVwWudFrFF+W/4zFlXBmfQ7+M7yqYhgf
NIClq7KdNkmcJfPsYKsbJlehxJiWF4UzrQEO4qul6nt/LcTwEC0zklmeCZiE1MY85joQAzSHlosK
JuLVXIb6xjC0Z9LSrb+KIqohsCi0LYEVBKIt3SDXkid6yvoh14EFUlc2KxNe0FvOIMiLsIrFrQNy
89B1Dp0KsPjyNpEajAivDBzOP69u6hGm4qh3o3duIYlvWfpp8Cs98MOCjC4TPN0NAwbEo2DXOC3M
FXlCN0kui2X4LBhzvmdHXALAKsOpi+yEpTSml13qMpNy1sRl0dvtjUzD5irVxwbqYZJDti7qDb6s
iKgCyFyS0PXG6RrrKcNEsncxZm/a0K+2MSnxr4sX9SRCRf1qWw0JU3gW9rMKcj0wSnsgxJtkYmul
ItqB8QXLOkeYEYwwvjEMmp3QkDEik6y7A5vTrcrYWdbzLOtNN5n+hY8UmK4n4EMQd9KRhUZBLjTb
YaCEAu/MkdXvSrjRh0ws9UPeM8OF7s+GSd/LTYaTbFMPA2LQLPUFtKiGCdSJpq3bVMPJGCLzKIwo
+wwbMFuPCGCrAQrPVcItftGFZr1H0GVSeda04oXMYbIuylF/zkNUQJ5M8SGU5noG33Wz9Kn2Xtue
fqylr22hjnfXRlLmB8fWGKpJgPE2n0f/IRrhOBl6o9/FQwKqZ/BCDdq75m4tDgyndm7eSlig7/rS
8/jvW7nAqJzsCEPfaKxxUjCjo9MunFI3oVOVALOZlViNjDFfGQyeSXiiJTpRar1l70/T6L53KEQg
IgHcD6BiydsmavJ9FXNLr6bayzKUjBZ4LRbw5puATn8Y8hg/9TRqlwnwe4YHFDcDXrq9dPoXCMbn
vDctMh8Z7C2T7gtzAF71sP/m5cuLX02fSgMmpbaMNa/XAHGATbppm+TebKL6iJPWux/qzHwkpl2+
I7hOT23ILw4lVqlXN5k55x5rjEZ6f6ybrhnkjhM1wySuKLWAVq6wvOkOdpxK2qCJk/hyIvNDTHjq
/ZtGNrP73Lnht555crC1hpELRxPfRCpFmgaIpe+YOlwvOxI51VVSN1r1UvMApfYSw9qYwmzbZHNU
HH0No0U3puaaIi+7MHDEHvs28V4cfKWfdS+M0ptwivMLL3aM9h4+bRzuAKPlNAimboRODKnISb8Q
jum0B6cJJwdtdAiBh2vMaTg0XmKtS02fd62oiOS63RMok3HVTlEOdosrKSP7CXTfuHfJPzLIQvYn
fnLaCuZYBkwkADBhX9L/QyXVNbz8GdMxHmFUa3tqkYdyifNN7JrekR2E0cVaEjHgJjeCqDRmYDJR
c2q5msdFclqLk/HVZmDtsRWuBltN63dGOc2gflW5ZS0mWXTHai8SOCHhlrmHTG6vQrn31biLrPGT
XYeLIZhD+7ZYSAKkjRYdFjuSB+bUkJAszOQodUa5GIRhsb/Xl6iNTFyIvOZzb7k52VJn3iXNkECi
BW6FCZfDdZJXmzG0a5AsccZGhlMncLjM+57WCqKyWewcPdS/2X0IdaDOagYd0OmxjC9kmFz/qdP7
0uvee1v52B/ChlC/DLB0JcA3/m1t/n9am8QUaNr/+SEuqMry67tM3nv54znu11/7LpQYv6gGpeF6
JjqEUkr+c47zrF88bl7MOR6GDnwltB5/iCA5VJl0fb4f1r4LJbb+C0c4qIrYWc9t0X/mnTljNH+U
KXyPOwTrDK4Pz9GJZfx8jsPNy1GzSgZIaJGxNmOY5fFSisCR8nl2szdf53hTV4vckD4RAVoddJFp
zjD2ZTVcDv/eH/zsqOUyu5r6/HLw1ZgPzaUsbS0a7xoP3xTP/NzbtEOoP+hwFvqap6VFJq+BKyQ0
Dl5uLwIyMbc1Ybw1/UTmH9h+tjEa2OYR4uWKm2YAhlfymuwv6zTrnodcsAEkFV65ygwghry5gNjW
ecGPZ0TRA9qd7aEe2megjTWIg8FiLI2DDhF6j6CGP6WW8Ta0vLzr1M95Rdwskqj6DCEMPNe8NWJ6
q2bJ53Hribk6bfPsGqlYSeWpGDU+XonPlZq8hFGreYe29Q8MNpVYp/lqBqzckSys1QKBw8y0aeW6
fJWV30KWbPhD84GvwMZzwEfga9D9Q5F03RoHNK0dUAUMsbGp9Zimsepjs9qnNpaYionta7eBmjJk
9u3o93KjfjO10YgTAYRlMVUhPfMV1Dlj1hxpLLdRBdBpzokGdLwkTmrnwrEb3v5ooRY1vCGrdjN4
lyTuO7zuoafKw6r8NkMD3DdWy0CWcKaEyGY6aCKP3sNcM/gexD0qmNxYZQ5fQgcErki/W/y9vuJM
mVC7RHfPNJUM8w/gIFDzoLsWfdmDdLBWFoZI3IUeVBPt/rxIkmbmnGE33br2WAcYmW+LwYcQowuG
rxkDTm3+UujO7ZDwpqI0sw+cFEicpvA6oZpMR08AlRwwT651yc8iE5ySzqDrVaGMeUOcBm7oYufH
RLqio06E33FOrOdvk4CDje3LX+Vj8obhjGu/8E+wRSbqJq1cj9IHKD9U/E7Bt9QZHIpMryZG3XQi
aLv2+Xy9iwiK+EBZHDABetlGMUsGZC6XvqGw6F0/P+pG9I2bnFXNsxw/MKvT91gqsIwYmt7I+SGP
+UfXZ5KBwRvhzqOYqrPk1PN10Yi+n3HQb8aG+8QDa3gckdevYo4kgfC6Z49pPoHrcYX9nsXkczee
v4yy5qYYNX60zoo3xpObG1hizTE3QRfagD0CGFPhceYw+QnCeB2YqBXAp+chsGRdM+DcNDdtVunr
ogXzhoTIe4ji7sLvtGlHi8W4tJowwUiwAPZkTljAUZEBWWnJXluxyjAQ4IcHkuCb3Kig0xl3NrCT
U5PkG/A93zAiJbdDDExG3V5Wuix73ehNMN6ICD1tewby0A3QCy63HYsMpoNe7iZqmA0zU7gNM2Jj
52urFXx8LSwv3YFhMJHBEijrRpBO4bs5r/IzSA5ypthxbMg2OOrFlu5+vh41lvN5AagVzi1+m9gL
A81mHmNi4P62waRAjFGw+J6xcrJlGf0fe2fSJKeybem/UlZzrtE4OAxqEn1E9o0yUznBMiUlPTiN
0/3696FzzisppausW+M3kclOEwQEONv3Xutb9Ja6bZ9a4YtKXOPgxpzqjEScBDTLOMCPYvWC0E/h
xk9gZW/sfx22xjw9psHTXDgdFM3SCk9mo8tz3BrjpTu6IO/SVyPCpgy9sjwPMzvbUiAl+ElM4xC5
PKcVnf9zcK7BTnrcZGXhlOcGQRrruWT5IiiARiSLA3YD1LhiH8Q5mY4GuLzQGvo1yklvDX/U2eCU
aVc1kNLj4LVkipXg88ekMNHBuQ5x5xGLIlyQbTjw0xkyC/ahtm9iML772SqnPeJnckNF36/R0cFj
6fkKg7Z4iqARHfBM84cEuP59bbIDKAjfH1rMLj29BOOez46vXYhzm8YVN/a0iAtDw1+57M957Qzc
TPWoaIQTEQY6xSS1zSzx44nxUsvsjW0Wlwbo5sLq6tdeAO4kK/hIbfG7ipIpjBg7WDy+yxK4bLBk
boTXNuX8hgwQuFNh/VZL/nGh0y0PvVoRtjieBLyRndU0X3yTeJrSYBZS1fKhAIUICya+NgZ9KZlA
rRwEfacpGZHwGHmbWwiqJrIuswERUDkaaFnmfH6GcbLw36gIvG3gW60B2qhJX+20Gjds7AIEeaZ9
70bwPlp/UOkFTh59SgaTn9Ax8eysCCoSersgzFdxBUYijoSHYJPik1ZcQ7RLup4yUjYZDjTtlu2y
ssiiro2TCvULWSbVV6SlX0QC0WYVOWP25teOMTPXNADdr1n+hwMZBdUOtf8YKBLLametUrLVilT0
xibiVbTBNB1eBEM1G7vcKYf2En+qLxl8iLY4dNPcGU9TJPp1jFI0Pw/jwOlWTZNb3hqWZJ1cur1n
T9sIQZFxC5CF/p307n8oxX6jv3hnQBTUNcJjw4jy2MQh/D5GPQ8MexYIWA8ymdiFzPFbkvFygc17
rxsATi4YgrVIuNP/fNz30t3vxwWgjRnDNyUhyz/XU3hE7SnolD5Yw/fFjmfQSbKv5QC/d1TZ25+P
9l61+/1o2EGZBVgIcvx3R5uHiOSIudSHfOIGWSqBIKMRGtF4++u8/kc8/8EkB4XBHyc5m2/5y/DS
fPtxB/DX//PPDsBF3wDT3ETwxDbge5n/j1TKZXMgqeX/0kktIqp/BjnBv7h12R3AamGLABn2R6UU
RHKE2kjnbX9RvP8ngxwrWLTkP24AAvAhDIaESVbOIqV4dwtlKTWRNQf1YQI6+sQovVTEOQBsW41I
8tajbIpup+rpOq/seQmFpKjCvo5021Q7JjMlNaczW09hojFcliV+Okwuw7ex85ZQBwoufGTkh0fd
dekbZIzr/FkYDY8iw9ZdGWHnnByTJO4xgPnBRUwOITXZXdrxwhvpZF7mqcs23tfUjRJvDYkRpN+c
PAsEka54uRuSqBigavWKhktzRqZsuvIK0oWN0U33A18OZGPjqaOck/BYoTG/LYNInBgFPaeyNp6S
vOD9U5feSoDFwfxqR5ggKZUVIuorMmngW47tTe9HX10j4yRDztSK7Rue9WwXBPhXJtdBRUb1vzej
7E0xVQDTF5AcVZpsnUiaIg6iBu1Xzxw97u0bzxlNHIrdRUc46UrbFBmWf48U94K8l3IVj+UdLBPr
fOQlQIO27GmEDssfxXk1FefCV09hQaDJbHUjQtXomQL7uPT9IHQ5N9mUPdcutZ+sqrsxNebPWU55
BDY3Bpmn9E7jCVsnCT1YGdyPTrgNJYIAwluWr0A+uctHE6bp7OUszSsnMwxs2xkKzTbIHyo2cw/W
6FATLZU/+W4O6UUUZ2x+cKiZZIzN6hr0xkyWhXHqxFS/VII+EtLTnuQXvHBrR+V4mWyizAb3EPoz
tji3q6/I4WieRObfe21SkdqLUcDCzXpODq/czjKwDkHt+Vs0JZ+Qmhk1I4ThEzFiwGMKhoyUKIsn
AFnfF8Osm3JNdLBz06FfvywS3Nd0QWN4hFVcz9s8Lu8cqBRbAGANRrjKuW3zjlG7H2I1cGKMaTw5
qzTpk02c4+Dqi7EO9k3t0EaMlEVQbjKRo0JO+KpD8F5d2taozyJa3Ho3NIb7Cf9cciYKz3wWnPim
xcmwLpKUBCSXa1ntLB8rN+PHyTwbJrTdx4o+OFqctJveCJ2ejb0PjiB8mwI5XOR2A2c/KilVc7pr
aIryiGZ5at19f6X8z0L/wUKP78X8Y7vnmOdkEiU/z+z/+p/+GdrLf6FiIx1l0Z0tRiE+7++lHsQ3
aA+sQ8siy7q+YCf+b7NnGdrzfuD1wOeJH4xSyGw9CV2JHszfCrj/QBWLU+vdWk/7CZcPbR5iN1w6
S+8gH4mXiDS32vg04vVJVoOisUpkgXemaolXG1yK2CzRZ3cqqxnPdeSEh2uz992RcTwL1QGnThiu
/Sr3TvMsRbjN+2qmxWqa440mYUjsmU9Pxk0WpM1jXYKtoovhkBo6kUyDlRIA9nk+FH69yhkk2ytd
mLNYhaSsngcpDvpVS9TRcbZIekAeVAXbOZdOw94uHYFID1V4atuQ0aTwjfoV7ZX84vNC2nRkSG3J
4wHIhEmya9eTj3eGcfQg7PPA7uJNGxTexSBQ1he95jm3jZ1sLcSttEXY/PCgJ3cqTaebMTa7yyay
i9siZZe0lWOFBg9cJJ7v0jUjIq5SdZu7qt8vYXZbCz7gIRq84GSrBjN27O/HxG4ATlVJhUPfxV7e
xhkXc6B5ge8jrGmQSPuRcAF7xXOc31n2yGYgFs9RP5HJWU3Bppwd51rbaXPsQWORCGlfxx45VG4J
6JbsB49aEkSlI438kgL81jUHusd5DrVPjTL+4jHd2QtZOSiNSvr7RUHqKoOGWzjLksseJ9FFq1tx
OcQlL8pOz/rcHLa1XVWXoWqKt7T3AngPYtq1buKvIzw0t7YXfHFDTFEWAqU1MAPeEwBxVoy0HgNB
Q6hh6oqP2j31AzBFiW/lLkVafOuMwXjmKDlcJy2ZSSqLX1PbiV/cyhs2IDXOcpPYS3exZXh2KFa8
q42bvhqLu7zJEENm0HAwcQFe4Iqwv8tumjztLo0RxTKu/fZTNs4oo1t7vJySForG6LK7dPmmxjiA
f4blfj8DAStWub9YtNOyCvjYNGXGrJR15rCVPE2m/prz319FmkRmJJqYo6cxDG4lwUM3vk3Ix9yE
abhS0TxfYtrv1qnqDRCfY7WfDV3emjZ3tPR0dw6LQZxNxC1TCAAM4La/qEZn/tw3pPThSupi7FS8
jZQAdLJynF5s6iwb9joNAWzU+syDfn8yY++ix8UsCZwjFIZgDmqpdDQOvHWJd265BzejiRJOY1+C
Adw9GFBo43a+9ZPJ3IXyTPRLn6oun6ZBp9ex01wZOFWsqUEBmotbqzbzbemrL62SBL+k1cNEENqK
dtBzIRuihLElT7yxbNqF4GbL5ZeavhKDDabKgvg6a/NR6IAAOLjvBzX0xsUAxG4bahVtUlN8ZjFs
r2xVjDujJeAvzyIXk28rHoQHjW0EUropwgZXl4PjODXIKInJ0EnszwwO662WRbPPZW0f05ZJTnLe
sZ9f0Vwivw0aadjiEvYC1OuioD5LkQkMKtllA1E6IoP2TN2Z3yjfjY59ymUGBeccA0ZyN8WYz/uy
Y16vlMI1nY04rZseIyJEV8JPQ9qSVjvcDILIUchVB6OeaElhxgbKAJdYDOZdmRogEze11djp9RQO
ToFMFPN2479WcIC3njcHyG9JBhV2mdHqTsJrhnbJlRu3L6VQCKdqQLhzYr14qne7VdyY3XOL0Ge/
8PQ2jcrtsygvi51pu9zSZgTsuRA5PY44v55YdqkRFwBdRYmwluX0PGuGnugKwnWvuQeTaZyeg2lE
T4Xbob6rm/GuNCEI0LcqrqoiJmyoD3KtriHNWkeH2NUWgABxOqvcxYnfzml1BMMeVvBpunwDkyC4
7VL5Bqh+WEf2aO2G2Ifj7PrgJOhkdmxASaSuQrbVhSa6vtJuqsmZ9Awyh+N559tdsZvieuQRL9WQ
j/ohzqfWEoeph/NPGz3WvFuM+ktmpNUE6gBNzhY/lu1doT6gX0GXhKQl7afz+Sga72bkhX3nNCGP
SDZw6x2brnefWitpTvFcgAxgku++dtz9ydpC4BmvLSOUAnCFkrd1bvg27BCzOVXgO0/ggClyg7SM
4Al2R8Qg0VWc6/zON1KSJxta/HuYPdy4wTzEnxWDjm1vi+JgkSz24i+SdNCADV3waOrEeeQ0CFul
UIQ1zIMOj73CMTE4fQ/ifpzRjrC0vxHoSkA2RuDhouvb9noaMYdsGEECOaetpmApuxpYkRhn/UiI
a/1SN2bymXdyxAyi0BetMxdXwH2DN3OMNYmbeejcGn3WPxpMay8Lk36x5eXfisLxvrpl4CJgiJ1a
g3Xu820UiOToEopXsNquW+qHaTORGlmsgpCrCHQn9h90P7nnudfmX43UTMNTwW5lmYkkRAbVwnvg
PRJsCY6PQPVONqngUqqQvAoLzCgj/PFLliSBYDGKwoeAncz1SFXOXTnFxjUk1sUQ4xTN53QKs0sn
VxFRkSiyJBDvYj4GhPt+FV2d3aqhvMPy6JvrmNvylFmQZuCU8bBCy62v5pre8xpIAw4QmNMhw307
IEiAoO7P7jCRteDH9bMvRE9anx00qzAoooAIrMk4NVbaX5cu6w1Dicb4IswJwW9T0m5zDKjWWk6q
OZDSo54Dkqb89UQIylFZnYOPJ0nrCXR9kT4yKsZ241cOyVtiSVo1Rqe+XPReR565JN1r21QTsFdk
DXzzYOvIxvwcBl0otmViZrQAewOpdi6SW8KBzT1prsRcaM0em7DdlI1ynNIRtfoCpYgtCezq6pMF
UIcdOzqhqactngOWo7ep5vUIb3Zbm8SLeinNaTemPwekX91Yuu3Q3bnBOdsaANMyrLrNKFN1BOUH
5gR/Q/M5a75r1CMNIU+PbfXE8EeV204EE+IUEJnfPAqoi9Ac1MaxvVcRxcEnGZfFC9EwFYKPJayT
JZ6MLvAjFXTxIGNFdNntHBNpyotgFvK5d5v8oGI1kZgRufSoUU06r3JAp96FlvNA2AoRr37hLFEG
TY+ApqKRHPkjf82gf/qHlCgYEoXDul+Pdmy9ECdrExnrqme2hd2NG3QYp9PRNj/rmQJyG5mD5l4y
W73yS2l9DWq7Trdh4UWkwVRp+JQEXfmJHqbX7pwyHs90q6d9nxpGjLcbP2UhneyYRtk1Khbke6W8
jKZ+U8X4xkl+Z1Or8WxMXYBVKsD4JRcnUgACFROEsq+8nNrQtyK5Z4i3aOSbXrwGJFfQfKhU9IBs
X05LbrxA82I41oTGPzFJVIiiy7azcffaM/pHolD3s3C7zaycnN28qc8t/KyebopvcWoTjZhoT37z
MOLHq74t2fZ7XfMpQn3/6okq3OFNpSvDr0nTVwE8u4jtkW0tZVa7CkMXTVHSRClWWwjsX5UZ9CWm
MP5QBIyxtDjDRRXW8WMejvl9QiD13lzGHoTV6vNGjSjnyavxz7KGcLDIpEYshujkz4XRwhKq9cFP
AoZhpR1lT60viXuLw4FgijhxCaxVCk1vHc7zWWZY6jR4wjrnDPNzmySHL+GcdLsi6bpDoWpS2wOn
PNZ5hEY3mx/VNA5kjdlW8xI5tbzGu2J8A/XUHP9nl/z/oomwLHNppf97UcSOgiP5+vJjO/Tv/+ef
TbL5Lz6CwEVgEeLvnfDfm2Rf/guNhLekU9kWbtBFvv5PQ9TC8IVxDOcoqnN2seK/G6KQXF3EFWja
TWCgbELc/6Qh+n5ugP/QBQ1pwUXmrwCUf+7fR4BoZp8MkINtawQ1SCORgIPpD86FXiKppAuYHGdy
Um4A2X80PXjXz3cXHQYiEa7PgiVn2vzz0es6moN+Hrv9oO1+K6fCI9HBztHeJsXhh5/lNwOS3x4K
dxvNWnI6mZH8fKjGSXvLKtxuT2Mu2ee2RRnSooOku1F/MBP53aG4lIHjIShE0vLOQzdbY0amvEDr
No4JWr+53jRdl627Ueq/nst/S558Z9f7fgEdzkmYDjcF/sCfz2qJAshylwsYJCH17WRD9NLe20jk
QFSGWO8q+rSLQ34NfLRa//mScg/+2Er/++BMhpe7GAvIu/PsED2Hjuo68nCFh1J/jEngEvX5n4/y
69V08SLadIVwhpDG++4oLViDtq9DjbSOWA3uzbKFoD3Wst+mqsA8+OfDLT2hH+YDnJTLOI95FkMI
bpPvAqIfSJ4Y6NiqW53eM7hll5I136Rjv/lRVdCBLM68EEL3n4/462XE0WjTJUOTJKxfJhJhzLTX
dyq9qILxLoEH48cKqu2fj7JcpvfnZWPMJgyZdhiRfD/fKcjqMInXmSaep58o84xzpmZXk0X4w2gW
7gfn9Lur+OPR3v1otOqiOnJzDUsGDkgIjCLqC2imJFai+ggYj2bZ659P0Kal+MsZ+oCsXYf+ITfk
u6VsinkDD+xh91bsiSusDflDZLIR8aoZlWEVMT6pbyWOunWdi/arR77OSbnOQUdNte910G/JKkCz
OUj1ZRwd4zh57BltImXu5oa0eBlHVPn1/MHCZP3m9yfvGQQRkzFp/3LH+S1KkqrjMUoGok5XYiFI
oDlz+y2hYgxNWgtXol8NG4ert7URED+T/TUy6ffVJUZcZx2pKLjCc/u3yfvfri7ub78a6/PyhBMi
8R7OnAY51FE37yDZxlubbsWG+mpc177Xbds6aj+NiZOuTdqBbJgRy57GMm3OwXf2GS0Khh+9WcJn
a6nnyaBfOZYKN2HpoxCwowmTvd1c2oQ5HWdkAxvUwTh2pMuEBSHKgwYk+dD1frgOnKQmmMaQO8ex
2fM7jY+1fTx1WdMiTMvxyIcuW5vcPYtF9kkTzHNJK8+huJ6zXcPgDY1Ld1VRdh7qBIvtJBBmjOTT
nZvxZD4aJM3s0xLjVOhOb9nk3HZ+R1wspo1D58XdFZ9c7v58t/76gPguKDA47UIsPe93N+vYImZx
MfPvkza+NDJq6MQ3j1Yy3us5VFutC+s/fiQ5IpRCtLsLcSJ4d8SgGXs/mLNu34Th0SJTHJ/rl6AU
540DcxWa4NOfz/DXdRsrOasNaQx0mYT9btDaRpTP/DbdPp1ytrzAso5RNRAzYDfT5s+H+vU29XHs
ebaJfXDBcCz//oc1O2Jvnw4AzveB37s4OWrrWA1afnABf3sU4S0sNPijXMOfj1KQ+VB0AxfQ8BqT
wGYZGAeaLP71n0/G+nUd42x8ZtRUi4TvuO+Ok8FPtTy1YH9Hq9pg20h33ljAe2/LCv92KykpuPFR
Y8BG9h/BU+4rkSUfLUvOL8sp7kmc+/SzXFxD34crP1xU0r3EnPSy3QtMYWjvgnwHILbbiaGjQ+6I
WRyRlQfbxqy+5dUgb7MuHfaRa/YXxTw7J0DE4Qe/gP3b7ySx+yD8DqhZ371WImEYZMU47b6MdHk0
G3cbmMQHzTjSLkMsTutYavU5h5C6zslRvdIqgViFxGhDik+FyCv/lltjf5n55BbOwzM+D3tdJ526
m0qdrFSXuAc3iodTOeWX2MY+Ki5+fwLfWXeU9Dz/y2//w0UlaywoJgBPe8EunimD2ulBRJ9iVrE1
Q6l0Q76eyZbb63hjNcUJ3u6Ln8j7tvGCI6k64dLl6LdgWYObapbVvQ8ObgYQcHJ8JHGDiiZkq6nB
u6LLd01Sqw/KI+vdTI36iNvihzN4d3cOXc4XriZUDEYancI5KE+dO5YL32XTJTS3HY2uIU3No1Mx
c1+iRz+4C5zf3gWIf5YBo23J94+7P7GWAFJv96kR05bXcN1eKauupWhpEAfm1yrvx0dSyOIvIP07
3UfrtLJpCSzd/j5qd7YJHarxhFwNiTXQELK1WscccI+CIl2LNLK+TaVlsVRK3HfZ1jVTiGFG8Kj8
lJzS3jXPDdfKD3NVvaDcJbWRA0XiO9UiaN0PrvmvpZvvsRtEBuNhkWa39PNNgyxGZiHS4n2d5o9l
SBBwmm+MGa8hYkjngzrxN8u2Rw3MzlNIPniZEf94h7Z5RigYi85eReVbQB4Cb22EFTRkgw+OtHzS
zxUpp8WY1w4EBBzzfWEPGlErGbrcSU10nzGcfEzzecmbmdhNuFOG6dT0DP8UetZH/MffvH09U5At
7dBqNim8fz5J4uaJUk9NUnbk9JkwhqVFe2uK8C2X3StbXu+DF9T32vOXc3VJILJsNtwomX4+YNAb
7Zgk3LJsw8tb7VD3TKGzmUrkRWTcfgNCfF8lOXPnSVHcCCSvfRs1G/L0Pnh6fnsz4V/nzeJIGMrv
XsuJZmQQ9zy/g08X1Fza9QKK/MpIqmjtxunbn99mv3lp4urHCQKZhsDB9yu2Ry5vxHSEH3lq0Ewr
Jqmz9uMP9oi/vb4WnQzuJC6v8N9VAGlrRZUlVLtnj9ys/X6M8WqnAeJ3XNZD6/B09kJvjKlGhhNG
IGywBm7H3jibZ++jNfLXTTlJH+wK2ZQTneO+f16HibZ93GZ8mR5hKvETUH+b+WLq6fpGhWWsVVuU
+1h2NoHijHz+fMXfo02XFZp10eNiU7eTBvTuXgN1iOCIqMg9/vn4VUmkOYjao+6qTSyX8Aav8jyG
VXwARDwU+Kveq3OX1GCMfCsAQCT7DYRpXvSxw0DA7jptrd3Ibb/++Xv+ZqFB8+95rDFEsTCU+fmR
iA2mtsz36703hs1OCyjZoq3B+qHC+OCS/OZQeJIEMSySNhxX5+dDJSlTgLqR9b6bw+JNMGW4mcuY
6Yfhmf8fp0UN6grTW1pqv6xqCtNBx6ys3gNYaG7gZni7apLhWdp0dBH/u9F4/dfq8b9KXVxXDBzb
//O/f7OIcSTaIpSIBKO871TQF4/SSnOkBD3hJkTIeAdxCDKm2ZLmMRYQ0ap4+mD5+O2lZH8NHNmz
hPs+tjCKzJJoE7feQ3zHmgLnE0xaYW8akxnZn88P0yG/y7tVk0rDJGmN3BycH+/uZD8TlY5mi1tE
NGa98zAS0+iPxTBv8K+XJMI2rb3xqMlJ5XT6wdixc9Tjdh6lU8AXcHm4GGvOwTFsp/zBhtwQb5oy
8/UG5riHK5Oe/guGW+MiA9TaYl7JFyQl+ew06zklB2NUBUMv6N2B+S9RQtPZd7Yl1GA5bwm9iVNG
BrF172mbPIhcIMXYpVaBwgX+Q2w/BQOEXeYSNEuilWIHE5+NceOEmybJmvhTm1fWdMxLumt7YhUK
sTVMZZ2KeRyNfauzvr10CyTjF6LTU3jDCCovl0xPY4BZ37QZph7BjHFTwvSPSF5lqLfRrlOlO01o
7V1vIJM8NaVRHawmI+Bqihq7IZI0eShazxEQ0EnGOWJVjbDk6KrKdlOWTNG2UKSLnKc920nsYgHT
633bMtHawJafxk3Vk9RxxnQjNOk7FAplQcG8bQWey7dfJMgDMuLCbiT2E1H6nSJtF0d/16bT9RDK
/q5MRNNtJ6MO5K1ZFX60BZ8a6SNF7Lir/TFIsDBEKKiIyZvnddumwb7EuVZt83Bp/5mGDSSwbl3/
UxrXxKjmBdqfVoBdAFmgXPwX+oY+7073rnoMlZ0/Mf02b7vSIzcHBtjBWKi5Th1c6XzalXW7G7ET
3YaSJqqICbcgrWJvi2zYEMdZ7CLdn5x+GtY2Dv4087CdaxuGUjo6O8IqvgrHGLYABpcA6EbuPdAH
W0bN3p55U4XBihjYFA3uWYv/9VV28MWEnjCvyP5lrj2IqkzIF77Ryk3yB9P0th7kiGs3KJqtBXf1
mvnTvMYQbp35RR5fEDkDVUGSBMTg92Fk6L93DesmSWB1wdMIj2EgMvQmmaaoQCWa85bYtK2cb7J8
PNad6FbJPLn8kV1ldJfGQTSnbBztzWxm9XbskH2kcdiTywaSYnDiDaJQ/zr0xW1hxGTFD368w8gB
hgDx5ya0J5vIdM+8DaNcPePDMc/LWGJt62oPyU7XvHlGDQ61IzDKp2G9R6brHpscYr4EiX10zMQ+
tpNE6Dr2J2SlO0aFFniv6akgcOKpTMKDdMVdoqcnQj8gR5oBjTodPhVgbxuewMI/9lrivDZqQk1c
4574RcRzoZNsvKjyMVsxX8xRGK9EGqAaYN9wmzRGf11HjX/balgNg9Oed1Mol1RwaBJG+a0l5vjg
O11yQGVFpk/h92+i7ciPT8Dc4rfpk26eoGfX6NfYmttmQ5pIxUAVXrofzyubm+exQNI+bmTNPoKX
KYsE6ObhMwrp7LIeuMvQAeCJy6wjnPGJhJeuQlw8+2f8pdqOPBDb8C8wtv8XJhuO8ALNnlCOgdCe
W7v5bFjODiI03nGDRAy1lwuCe5QguA5Oltt6g06DsPKpsqR/biBdgfEi/SZa5VPvGifasyZT0KpO
Dk3DlYIyUuab2S/6+5iu/rWdp3DKijJLjkMKLs4lSejSGmx/h5F2mNEU0IyL0bq9emZIPUl/V23l
bOZnipfsl671Iw8dT0TC2eAmDir31rsTfRa+BTT3IamXIN5X362w8+SPn5gzFW+NanB2TkVrPRPt
ApRbK/cKMrT6jM5u2BCtMu07KpZ7H6TH577lcyYjJxels+vTTKD1OhlLcbSF0z7ShVvk6i2iHMK4
uBOwcdVPMYlRX2o0abtsNOonhFfJISUWMz9CSMp2aMraR7ciegZV+TBsvNAtuo2eWx4O9JQu4RqY
AiMPzWdKwXUkYgXMxxJ3y640aHYZ+6aCmS1Za6suifqHOhyWUB8X4fsqiBa7TGUKLHoFo0EAN3G+
3IPGcAIAFN8hikJ6JRtNLBWX03hAzMApyiWz8CyyZ76ql/UPvT3q4SIKw+gq8aHyQEqfLyoMqeci
FnwqoOi9MBPvru9sd15RidQnT8XxFQkb6pnWnb2lceZeRQ2P6rasink36zHbDdUoir2UMrrKc9XL
tXJj94qHqOah4telCV+fMuJMryRuztemj5obMTfWfZtwvZM0g45DHMrej7moKNamM4Nb80a5jXp1
lx3muvRm9HxZnSb43tzkAC6FjzWI/LMaUZ8UzuPzuW8VcibVPPUx13WWsv5SWRHOh1kTKr8ixiQ8
RXQj9jro2q/B0LpXYq6NAe5PEF2NRKcq6l0Qf19JRRIo9pU9OAKA6mCF07nFa1lthgA4qoE3G6lY
GQOZ9LUOsQZWpnWvrAn8u1uFn5QXA9x2dfXsRdh4gUjNJNWTtmatejA2X1Et2fif/RpVnRluIiKo
zhZSwgEF9fgJSRXrYhQmh+/OY2Ua0ZVG2Y+ozXepwEvU0lfgVvJjky2ZRh10fJIcM6yucdHxH2Av
XHA0Q95t0lkhDZt5zmljle0j3JvpzZd9+1VGwl2H4ZQfraZb7nIN8Y6Zi+3eJUXcP0DD1XI9VHzJ
nIjtW79r1IuTxt6dEczon1U5xFeTV5RgIEmyfcrrebz2vVY/mIDZb5Pl57YBxZy7+D5va9FzoIzc
+UBKkk4oMuIr0XLV/DSers3ImN7MuUrA85BBhCPFD28JTRLH2oyxqToDn1jN2S0l+/gpMJnIzAPh
UCfCEtp4axTx9CbhkZfrUMMbXNFvaZsVXBHg9J5RYUmH0F/AOjO88FbEbLlWSrf1dCz63kNZobmT
ZgMV4IYGEncaa1Z8BXu7stYFIuZrw0lp4vZTzm9ttn7cHz2nIuobbthbhXEHio1ZpOu6GOo3yG7W
g4gIdemH1vqGr51EPx69+obVYn6r7FQ1a8DlgOMb9GvfbF/PCDtJ0jkYSnFZPN7k7d4cMpQfSxTG
/Wznxm3Qmaxm0gOIr/z6pgtLGv+1rS47hNGfRxg+N1bnR1ehVyf7LsD8in+PsLY2XkJpfJ7vEpbl
Y42vxbxpEG6xxlfZArGakNpRUcsL9sThTumwYREDH0LftHM0A2HHf55bv7sMCxXt+zzvD8Ir+Gl4
bZ47mJ2ROcooufZEq3YKJMCnRvXkRGEr7KKKf9SiJN2EvXJe3SByd0KReqUEZDfbGTHZ9I6HXFzh
CWIisckAcasVsXjTrVU04zVFyPAdcPpg55GAqFTdkTR8gQgWu7RpJuxlmmYzEMp3WdP/MXXcE3Cv
Gg6beVfmQKpVTB7Q3nNmxutmYlyMkBCuyskN71CCV8dgTHTEolvMcHQYNtbYy45u0p36aUIYzrN5
YUZDcw7NrcRSDRiaUp8SMGD8Rwv1JQBSecxkOd5m0L6+9iA268S0WNLId52dtt6WgK/WYyfOxjEV
j9TbJhjmsXoNhmXOVHW7mM7ysQ4rybQspiDtUXg++sizb80yHnZyVAevyutNQBh5tErgDvjD/EL/
r/icFZiQeOdwkUj7iFjo2eGsJdnqCPOzrD1mhumgGTQIny0EFmGt3bMiBE8noKjc8BdJUz407nVt
eCx1QXSrWw6i3VBea0KeVjSmwaDB5HwJksB7ILovPySJfBjJrt7TLkX5hfeWTtxi+KmSIb5IfBo3
lWUfQ+xlr7EZDjvEX+YeJBQs+4QQiKHnYWxVDBQ0o1UYTdgsKC7EYyrcfemO1Y7HiQW4StmdRh7O
ogBu51ufaftxVMK6DIpgRrVQiHsFh2qNFF3sXNYuTq1FxO1KeTP1/Epu3471TlIXrpquwQcBbu7b
zKgJGVxEdkqdchsAa4oS9IglAEOlgAuKIm3XI8ZeAgBgtM34vbT0KOiJWnkBaou1Hk56B6WNNABh
YDqDAzib9mNHrOCORxEV5YyxnxkbBZnUl4Vww08Ea1FmILHMWALhhvhdcuubzbzJCsc/aycMZ6EZ
b2M3z1aZ07hXhXKRL8dDYDG0yOfjNFVL1o3Ba6cAUsQDRxiMisaUOEEnBvWRkvmIl7hkW5qTaIJL
uxr6iyDs0qfCFt7etWjA01qreGPNipaGTozx+r/YO5PluJUs2/7Ksxo/pLmjx6Am0XdkkEFSIjmB
UaKEvgfcAXx9LUiVWffe16TlPAd5JykygtEAx/fZe68A5+xlQsxeihZUQvNbS2tgQFvfzQHJ0dJB
dghVj4Gvy+5y3uVzV1J43tkVRAwWPFRldD1A8XQi8pAe5GgErwE7U845H21VLuBFZ143VPcuVNiY
sgbVy1dQd+2xMr1vcnZ/hG3VvDOx5u95B8w07ShO8nKokJYaom3vDcXj5DKx5OBwWHoH/byORjCd
jEPjQdEAnZwMq9L2Rnmi8w5eJok1krCproaOFs7h5FVX5Bvi5qaf0tU85DkXoUo66XtRpOWj2fjF
IxVUZFGSiQtoGuv+M+9M8DxdGn82oZhpfDD4hQ0ugJPTptUTaWZfv7ZMPLxvCYccMGE5dwkqMY95
7XNHCcb6jbsl2tmcS7IVpNFhVODhf2Y+5mSaYTQ/RdnYfRYZxGVCJ4gI3QSCJ7MXgEY39+G76FIJ
j2bhk1U2RL8Oj/g7jXMcwu0wMYJ1PYfdJ+wNIhzmrAKigJlTPuXNyIWhi0dd7byoV9XODjSKxjDG
fDxic2DAqUqYnrE7QHUMoip8d6TDzwT1mLcbLw0yZ2OXgo9RaU19tlEdzxJOHXapTYlLy+MQM/Kg
aWKX3TmZnZ5zoyiVhLJTa2gYDK/85tmgR+1oa+THDb76ydgb0zIC9GxIgWiPRXBJY2GXG7elNnOd
h3SHQ6blVrfGBR++q1bFZPuGZClfiRzoGMPAow6NBalaQ9J6//1iOsqIhpXFepJ6h07gTPPkTIMb
54lqT/ArWlsNbNw1WhAvvSXt8snBP1bu8yRF7sFZgCO9zEb6tSUq0NVsHGz8vTM756ntqydH46jg
LWTfCmuoWWgfnoMe0tYiS88dLga1L0AbxXf0YKifykUbXQ0mBOE715DxczYpk/ZRiJ80T3uPmRdg
yabJWDzTutFNEAVsYKn2wB99MJXgOTKV86yTMuTNw/ReGuz/KoesiUj47qL9x9MGXYZXURk9/34u
ze4z4fSSrHiyS/2q6n4kwGTzfTC0QCaHYDFaC6Ir4zoXfH9WmrdzPpTofyeddAa1o1XPROfEdp0e
hdsiorTsVqgVaRKn5atuc+DmJsz9a10MYmk5p7cIhvAMX/waK0tAPmeEzOnD7KmSMOMXmdLu3uSV
OLGTbg/48imuwaRM9UGWfJnnWL9oAkS/12D/Tmr+s6Smib/vD9Lp5qP/+F+/a5nvP4of//kf+x9V
G/2ZXiJ//8z/eFCXwDspSGGS+7QtBPC/e1Cdv9EgizTh4fFZ/Ir8X3/3oKL9dtXQx//5H5b4G4YH
0kUUMHs4Asx/yXIq/rIg4chDLQC/TCAho167i8j8hy14YFbAVis/P1h+9KazeFz1HdchloSvlPc/
tbTelYvu4xeSKBfK6+ARzEMa6heNiKnePFq0BR+7RUEqAVETm0BVAjxCbf2iNPUqaH9OIS7IatGh
qkWRMhZtipWyuBm/9KpFubJydLXaT5JdaJS09EbejYi//6DnhNx4X5xLnWh+G9kGSzfNtjNMKiIX
tQxRa92o4jp1JhX2i6KWIq21i8bmdKGzqTztrSVJnGczCTIiMqhy8aLPERx81Iti1/XRV9cukhWF
9yhii67XLwpfumh9YlH9pNshtixKIKP81kYaHJAIicfgYFpUwwL5EHQQ9Vlo35t20RaTRWXMFr3R
WpTHGozV3lnUyHbRJfWiUGoblSRHtOwX9dJedMxkUTQZaj5MhcaJTHfiTgEVNUGoTBcldO7LaMu7
utKLSlogl/bIpqgs13DRUQejGQ+1hSY3epW84fvPX/tFecWXsysC/Uhqv7hluF4uSe63BJvYaGcc
7PK7lris3pog59ZN2WSvAyfGRxb1FF11pPwsq2QMriPVPjWWET7RC+Kc7WzinmYUTnugdbjhqlMn
922V69cw4HK50Aa/jIWV0c5YDQg3FapXrALga5oCrQa/wKOnNde53GKQyE3lHHrLr9+8JOUOlXoq
/1JmJaVhORQrYeZAdMtfd3yZI5BHom4viEX+BiKo5MULzEFy3kQ/6EiMULMQQpSaKzBVcNmZUhty
Fw3tvBn4BVmB+ANCU50nFh47U3vpu2cyX2zGMAJWZaLnpguW27dI9IxFUj1RNC3vLXeszvZyB2Dc
Td/rOuSOQCibW1aSzXK3hHe3PULjw+QoarP6jLzUENkj2FuoF7Mu2oPVa7brDvbPTUu85oOqgPwL
NC7xrR0862hY1kCWC2rSAUMk/yZW4wMvoLFGmF4gF1gUntGKMPn1/Eo8E9OwEWU0PZgRH01noDLt
4HSKP76ZoulG0znPsagEpyh3YMIEEZStLUhaW9rE+YU0OcQNkBAgXZMCLzn2Rf0W8/3bJ8THFwsk
J95wTDryPTE5zloSg5yokvsEZE4cebDqH87IeTIcqvr665mluHP9nRokvz43Te8xmmMkAqcllmyF
sf9oj4s0tgC58mVQK51yeO5SW69B2LEVTZY//NdBlR1u/+KNBf8wX2AOjuIissGmO21F0GEX1Hb6
/uuTRlsHjzZjdxtWcuK8kixwMt8OqquuA+YchjM0TgSWL4xr5lddLnuMvrC9R/pX7WOVheNNMtNt
2pZTiRkNnn2oFW/qAPXsRH0Z75pJDdWOJHn/2XsxYVBRuVfYpdO5CaV5C0Xq33RjFNuYTyQlsIET
vgcmOhldsuSJfmEnDeXziN4ESD2PYuOpmnE9zi5TLyWywb6iC2L7690qNGiyJJpgXXdZWPZriQtz
XcGSonfLdi6y6exwRa8bSXQ34tcPmsW2l4986mf+ww7ojSjWtDabKll36XxPHudeUakyGN2zapjV
lVO9l6ChI6iY68C/M/uBc330ECtBdUofH4q0/eno4BxYnEh6JuLS9G5jZ3F6iPe9O3+J2s7dOGL0
Ly4CP+Kxs81olzLrqVr7Zlndeu5jcJkWX7VMpHtj+nnpZCrvXcU1PJN+tHG92lpLD/djUkz3CZwY
PaawMqqTVXrhg+yN8SpHE1pwFbGt0b4b790qo2EuUPZ2olRu5bFXPihFK0jvZ028MaA3kxteg8b+
0ZQKJh2Et3M6D922NAtip6bzvZX9ofSdR26TACfVYDGXRuGbEZmvneF/nwas5nPZFTsSZT1umBIj
cGFNGw7OHCPN1lTr2nWrJwoI7DWFM/NnoRzGNfZvi+9gV/ckX9OhPgVetscHFq8dZ+YNTly5G5sh
XKV6ysh0yBd3YmhnaD1m41QcocBaB81FeCPgVW7HMgvpdKG4N5op3K2qt0YMbAzLSlymTHinlg8+
2wtXbBwVvglZNGta6FaDnH6SA77Vie/9SEw0MLDa4t1DtCO/mD33GBo/KEm2tnzXIYpbDXj0oWQB
gdB9smmsb1ZqnrkeWCo/ROlsMbxSI7GeUZeC8Kkpus94IjYlSn+6Z5mqCXFErGIgRZrUu5dzO2xn
ZZaXSrr3Odf8Rz5WRN/dUD5YFIBvYc+X0GUGIz1kZVZv7M5Q1Bua9Y/OoXCO2r/jVFTZyqrrj4Ea
oE3jd8EmlepVhDQKioq7fcBZAiPo8J1oxlsTW3sxNeGLljXeeitTKwd9EygJm+XWpq4W9/Pa5WvI
yaqMXv2U+3DZWZseu8KFBF20ZUjwP23PUTci8/Ilox+FGYK+JDaK7nTSfahRJM3QH3GypC+pR527
3dnFj44mmx/oZTngz8JbKjpD1rMGkoRr613W8bNRAax97sW9F6bVIxwNbEZxw2RlLc6QuvXva1Xr
91JM+bs2pUWEk6yIw4RFNUEyE7G0MPAXfYJ6HJfkK0P2bcHKHdPooliVyFNnhnJcEcWnBzVohp0f
NYXgKxF96d3RuLqy9deZhWDKm0jTedhGxlZl6XDBa2XziSlpdKsap6aqetbcBsehuq9ocD3Z7Pm3
YeMUlIw2xGnxat7Ql5J0O5Pzp5AwKI37PvKdI5NCtpeiarbJCHeImp3K3sbt+LOkxfEqi6h/0W2i
CV96zVe36VnLci3ccCzkbOtpmvLsGuiDNx+zgikMFdk4iYoLWC3N5lDhUyM32KfseqaQvZf0eVo5
Ngg7/+Z1gNm6NtTXzDXEXRuWLT1xVbtvTOxdg84oFanbu5GtPAbWfWRGnIP9+S1t26repKViga2b
lm6jTJJWBmJQ2KJfV21m7+dqvgOASaUbK62VOVA95OSdepgzZrxMVR13LuVfJ822v0k7zb4yM96s
PrgnTd390B5Z9cad+l1QuwSWc7oMDAsuSdsmyWZo6ZHAUG0uO4wbd9DqWnojK4NgmFad0M4Xqx73
ox6jDbnrp8m1vHvaPqhC9X3SuaXcA4Cgwl+220pV0Y9mnPYWCdaVaqp8q5J02I5iHE+Jkh3Yry48
UuF5SaLmZoeOs6GlPD1OszuewxT3KqsNIwbNgKx7CzKurvLsDZRFLjkfoEz1Pit0Gj1abtrQazQs
5FX+4IXDCgk74pYQNQBas9+0Vu8XunVk/p0vDqNKtk5/4V2nDtLr6C/QV+c3AZb7NjjYwl3QsMBN
wMTGGdVT9sr9BZDlbviVs/QjeCS1K35RZu1BP4ULeVYuDFpQzRXFYI59h7Dw2sxWsp1r95YEZIDT
uaf+auHZ5hTfXxsPxm230G7ThXsrO9nf6YWFmwDFbaOJZZwDJ9dXEHNpUrNPFLfr5ejePSD0mBcE
l+YWLbRdc+HuTgB4ibqFq4YOxw+90HkTdm0U3VLTXRi0pkSpEFR6d+Uactq4DhfGb73QfpGuk73w
g+dgIQGDqjnPFoM2ssCnZ9K7ZTcFLBSZrfPK/h7TkIEmD1t4iqjmAOG7DP0REso3gVj46WVOetEL
m9j0O/tgEfQ9UoX7JAjVCNqK1QzOWPXZcf4FOZ5ne7rYbN8f64WBnLciv+vi4jsH0KjYVibUGTCH
i0ZTUmmSgFJuFqZybzTFp6fc5ZoV9v1uKBO1a6kzeGN8cbcmm4dbH4JGYAa6WQu3mT5VEM6SNqyT
sANQFwvheVxYzy5192fAM+Vl/oWCbqY+v2Zl4zk4VmBFYwghsR8uBOlCxtwKRECxzGJvqZgD8sD/
9KMFPa0iR97YNfhfKUmu3+aFUT3HLGGR5y3Q1e4vjPUgdPlcLut8Z1nskz6vdh0Xxq0v52OyrP/r
xQgAkia7TxZzgFxsAu4vx4BTxvQBQ+GqkDkrPkIRQ0n6y11QLkYDRLvFdEBZ0S8PAtPzYkkYfxsU
4IaAqGs69TNeDAzeYmVoF1PDiLuBEhn8I4vhAVX9krUE4+sIM4RbCPUQLQYJIA8o2YtpYl7sE85i
pGgXS0W6mCt4Yi8c/MKNF8TVDoqQf8x/uTF+SRn/Vn3+mepDfSJ+uH8YAv8P1ef4+RFXf8od//6J
/9Z8pCRCTLKXbC9ljC5K4z80Hym9v5kWtFjigK7/h9SxDZtSCA5ypsseg6gLYtB/K0C2hGWL3Y9F
mOMEDh2N/5IEtJR8/dHaRwSJXDNPa2nwtyVInD9LQJkMm4FwvnuPLmkcIwA0zRm2BJdAw2fp7kXA
tYvM4rAJlzd/mpPaCb6REv0R43l/sr3MggZYQdBy5fg184zkjBt2RJ+En0JnEcQAOj3mLqATiZmv
v7EeiojlR1o3L6JsQmNVqiS3inMWJN2eCT5N7z1izxyZmtzfsYIuj0U4YQBMBzoQJhltyiK3N8R2
nB1OPZqh02B4zKj4ozZE6PCSMy5eusHs95OrmhOVG/pzlpQ/Fj2TXdCJt1xX3l7USf3eFplYM9u4
LJ27D6tNJX8v2i8FhiZVEPMUjwdRV/aON8q4p3snZI3tqV0sfNmG65bGRtViBhlkoXYONX6cdOid
vhpxbH5VIBoJb9cb0mT0lCexuE1Eh2790EDQ7MVXuNXBy0gzxXUsqTyszeDrOPruVokJoLcqHu3U
aA720Jr30Ozb44AYsRZpklwKVemj48bJXWDkH0HfcMTC8bp16FM/NwUlyXllqG9d5oXHKXSsXVZK
ulhyAI1z6ssfS+a2WfuUIx0CM/kxEADcspUaXx3pa3rckzTifuFH66bI/XfTHIheeGnMa1N9LZLi
a2Pw0MBE8bfGWuHcp6OYwa/akn/y1k69YJA8XXKsoHbYkVTRBuCT5pFAAXu4+rh8Il8a1bk79pls
Y1CgsgNKRpOsQJkQ2KZCH44H99+9YIc9YROlX2HlZjK62TSwPExTN19DHVPKMpN0ji0IQqtEjA6P
YlVIZJ69p3MO+yPYxeRJ0yJzcTBTXmKGpztCeWS5qH540G3T7squG7/3vg1elRYAwKiZUf8MMDvS
VKxtuS9A5FwY0ZLD6JTdpac2slqNro4+Y+wD67xmr0xUuaTVbai9s0RtoLyo98Q9Qp9YuW0AT6gt
TVGuG1cFNCFh5aB+kcQUmxYTh1LWcK+ge39jRrHaqdjE1WQUBt3thRmcVUHN1KqvbUwYTHTtLtDj
JWl4UqDG6lM3T91LxH2xWCkKkX9WaHdb388DOoghLreO8enODoGgOE4piYZJhwnEgJNGdQ6FLniT
dl4qgq8IUtmKqrBzHSJ6Fj5rt5wY2TdFx/PO5Oz+PaMc4zSPhYrXrord/dI2ueIYrV+DyrYejCz0
SErA4hkoz44oUNPTudKG3a99dOaT72aUthQhhSETNt0HrITVdm7oSXFdkkv9aOE+ZP12o5eNCvJc
D19wO1X4KUv802kIMNsLouRs1KzNnSLwi7Uf8Ce5FdPXysyDjsSWxpTUqmkLiCFlvAI+lWh/flFj
M66UbuQudgTbMrgErK3t8C72y/bBdZuNBO/5nGSGewus4dCW1nzVTAzravROzsDXGmXZHI80/DDc
a7d6wG5tYMGUHYCJ2p+eoJ7Vd7ByzWeTapd3jArNxnA5vA+61Ud/SuLwWAIGoBi1oeWUI4M11uKO
uZMjdKUfI7tpL1Nap2sunuIeO0G5Ruaj1aVIgIGKJthElhbHuZGfaO3ufW035RH7t3ksusFdJbIr
1mzazWx5k/ctOeFNmNTPhldPOI5Nq3/ikDX9KEQNlcLwpsOUMlDD80L8bsHo0D5qUlWVONke/1y9
SUIu5MKc+zNw3vGlzIW9a+oyWru+cu8EWzOEXS5EAUm9TYhl5c2qRHyYcCmvjTEnkmiDwkIvcdw3
boIzHqyAVhQ4NqtRx9aaXPfwMw2N6t6GRXHroJhhXingnDbiI5qLaNuAtqEhVSny653Rrmt84m/m
HPWXtshvHaoo9FeIW1bbAvlbun7nklOAHv35QcgkuHZxmzWrfgjnrR257b6wOUkyofobAKpqM3ix
/QMIkdpqb/wO/gerLddMYIuZjtcthoBLbKCDVLWjv9bYode2rOcb+fYAebJy34jQ8N2w3Bqzq48N
K8nGuzIeDC5YYIdwWdrvWU59je9RPy7DstzPopIfuohsdNb5heNDuDb1ZB4c5dYFhuoQk1gixw2E
NcgcQX6bhTwyPYhV0FrS3WZi4g0uTSfYeIl61HUWfaVwmCTNAG99csv4Ic27qVwZTaS/iMhtTgGN
NKcIFgklklkYHLhuYhHpxaXzDOs2z8PDECW4c3Kcovj5Muiyw/CcTmaxWFJXfCWgmwUSs9gcxcfA
N24Z6jFn5baiHd4KozUmcf+QjO6wi/w+32ICLdbCDy+sdbN9hXPtuEijSEKYinSNwYkvVLwbClxp
UQ89xOSAiMc2LC6R03L51qH+iBNR7w0l3POsOu+7BH74rYXdee907WNnFc4TpvYXMdmEzIMQjLK2
vGPbG/PeH7xh2zieeumKeDjh5flI57Q/xikJoCaj4FdxED0MlHxSaGlE3SnhHMdiJ7JvXVRWD/Ni
IcV26ygClI8YqMw37G76gp2DsiCkXfVVJolxyGflXIo6SU9m4uwqK23WBL1QH+wvowH1UOAS3yal
Fa48CumfAz+q9wPexCsGFQnQqsYu3IQ/fJYEaxTceI++xZkL5eHQEeO/xLatz5D/olcV0Drodara
1DNuJQpO558EC57joiyhk6TeE/RlZ9fLjF0NnkpqDa07xVV1C+bxPew4NhSVjd20rihCNSacWuNl
CqX9kjcZCxJcmVvasdWeXoFgl4xZ+N4O00jmOGnfOaVwhA2GAHXBVEdPp8OOXrZ3LbmuBKKQu4ij
aracGvMh/jAGWjVbyrVXHo15pyAgg5BF+Xnsz15FQJ04TKHu7ZycG1lPXDjCy19Swy2fGKqyc9n4
3OodyYEo0ZmfXquql3tKAOp7XGq7wrXqvT+Klk47nA3l6Bj7OLXpK4zN6OJh799SjTgcIk6NKHUY
pR8QtMZjbOfIrv7QbqY0ddi+6XdIKimtca1T7znez9eaLdA6c1p5qua23Dm+Hj8GP/TzVdfgMg2z
zgUIBmS2XLnsPzZONY/fS6An7y4JW8GY+0G1W7jhifwshqLZpegU1XoqjfY4dcJfF2kGPWNu6SqH
nlVQVgW09K4eTfYxGWQGrYomXuM1+8R5Z+IQmalXLVzMAU6wrG+y9Mrcu+4TAV8TW8VOhDV3UB3K
08x1AJ2TaTP2fXEILUP89AnFrXqaZldDz1qjcvtoSwqmXTF6tFsSpo8O3nQLhWlC+gm7ZfVn4k3g
rX4neRodzDEMt1451GDXpi5jpTZ0a3YW3abRORp044XeaxOLhYQzeEuOQTx6kEnNFZuIFGt6L7+P
tZfTZU7Nn1BmzvYnM3dhORO1efLHkOZR7It+XH2nxl2x/SzKPCievTHOMvsUwpXOzv3oB9WznhSv
Glae0TDovSuZlFdpi0OfMt1cempdYrjYYInPvM0UR+XGAP7dEzOexh81VutPHfAMmRGcV36mejdw
fsM0V/URIZHWQ6nIomNATU6D8pu7puZfV51bvVl886xsanc8IvmkAAFjQCLaJzRkQLesx/KzDYW8
q5LRP8KimfkGc5i79wb3ecaUvWrYen3aed2FK8ix9ZmODL1lE9De2gUWk7q0yhtFXTwKTU067tcJ
ETbWw8HO6bbkagAXrkH9rmiJZ0ndFRiQk+zgtrm9xcllnkXZ4SUTLSMAjsItC6GRZuEJko9n8Hgi
qysKQpT9FSARUKEO2Dj2JWlAyhV5tha8cjdN7mqd5P30pp3wGqWUmKxEHoxPLNGijUojGpmp6wUv
XEfmGp5ct2mtnEJBsj/ugHuo9q8+d+EFD94M2Mzw9q66uixOY5Gmz5Gf9289oydnJoCZUzlHT4Uz
dzt/ebHptU/3RtBz+nJA7N4bIYhBLFSjolmuFscp7ZqnMCxEv0kq/unAYu2YdW156yMaFaNGNl/a
uJWvEv/ua1lFX8LCExfbxCvFCgdkjWXWWLDLAEVoUOLsBUX9hJe9KzdhWJfeHdYt+7GMmw9vblnu
1PMYEcWNxbwGMcptP5kjGxctDqprlk/511SwxvJTHe59E9YlmDFp7jkK9S8IOPpTkQRZ13gaMS9F
9YZnVO7SFvFoM7bljJrfO2j6DW7gHpAkbaCxo7/NTH1M/AY8nLYap4fG82n4L4M8ubUR7llBiT8r
mRQuUecboHM9AnVs0pNjPM/phTRxciwswFO4+zjAji4fJmF8y/1qfoHWEjorl0ZO1ikTFw3hZBP8
VPqX+ORrsZ5Tb74aU8WWgXoD/KQqv5XLnGTNfK7amVWLpD3zFJoZUjyTLy3+QXUo01BihiX1y/lz
GWSl014ci+EaL/TicZvxK0yN9nDckU9sXqte+8VV0pNrEUVxOYw1krsAQYEuBsAYu8jdGD/d+dNg
V6MfJJzlgxuziktKZUxf+3Ksx+dZGyx+V0bPgbd/GERHuzRdLZ5Ji2xgtaM+85K0PsGYqKFQ3+pk
xZ7mfxe26mKbdeI97c/70PCa5zwvxi9/kH/+L3lQucRY/xCXFL6gCcyhdYWpDHXnr1nruhl1mltS
39Ps5GyMwITaYCrekQU2zSo9ejcLa69S82Rlzs6w250Ty63vhXf1MG+7CuYdBc/BnBLLSPb//yf3
l9zo7+fmUuRF1J+Wlr82CRVSNaUITX1f1+29VzMrhodE3f/rD4KjiNA1eq7w/voCABIYOfQqfZ+Y
9CbxP5eC6NKrdr8e5t+S5D+TJAnWo9P9vyXJM6604Xs2/UmV/P1Df3eiISNCreCUQA8RwJd/aJJ+
8DfH470LzCXriyuVOPjffWjB3yRKpUSaBG9kkgf+hyppuRAIoB0Ro6Ycgy+5+6+okn9t4qKLkBKu
pd/EogwRCe8voiREy7j1iVWflAxZmyOheo8a5+jO0pBOEhp/Tkp8Sw09HuuGGZmCZj9gb6b6Q+sV
am9xQ9gLxiTxTxpAaIr483ebp8Yfh0KANIvHiYj/n/XSsYNUmxH8P3r4qqprEGTi6s/sMVaIg062
kgOeDWkb9jZpyQ9FFkXhtWKKG4Mh/PTLUj52GPuadltPXuF9BSYS3VNOrfu1HXfyrSASSbQPSCMJ
MJYsGLMx34trwX22Mxj8e8M/sMmcN7bISggDklQrDb4VUmz7EpPePVQ4h2E6B07e0EXe5dMGqKBV
rIysDE64viS7nSndjkDmGkpj2dIH2rceMN8OL0GFUR9RDFhYkHOgRrtIm28Q2QWrQuIVpHK5x5P9
rtjw+0wTckfLQZyfOA3nZPXI8RBZxRHxyOqGnUWk6V0lGhtGxr5N5vbURKncD4PVfU9E3F4Dkusb
N+1AAVenmpPis1cmRM8CNpheN/SMpYRORgMCGIVhTcsAl7r3DdUBhEbinUHCjajtIKubYQdvwkph
GyboAhuYwfGryc3dW4nB0XdGVBmPFPfSGu/FU7fViRovkTc/kfbMr+1E6xDNKiVzkXZltPMzw+a0
yYhOehzyKCo9wV/yse5N+Fl9gz9kYXf2iwdHzd5SHoJ7/o6C/M56SSO6b0dpJNd5brb2FJo7Spv0
8yQEqJqY2tjRrZ09d55yV3s9NQ+ydYd1x/ZgO1MNfBgtmse4uRsraxaci1Ggj/bc67VsIveRV705
I6W1uxRr1ymSVgBu2/VPsRQ5/QOlyF9rzB3PlVelPxstWaZlg1E/NV0yQ20wx4ulhPcZebG7s2nV
2xYNfz12FmpHJ9VuzaTq0WljZe9ItzHiAQGOPzI+9ivLbMd1zycNvnWkb8LjGs89Rp0d3Q1b+qOD
vd0AVuQUXjKqIltRCWXd4r6gWULM5ipqk5iPNA6JcKcVroj13Njuq8MvWSQjYxX6wbBlQJYfZpTG
nJim6cdiy7lr8Ilt/HFsD3ZtK8ygaeq+deY0Q2bwYnk0lZu2G4rNpng99x6ZR1WZbJc9p+v8ldkU
HjTRALM0i/Zg2sAzjWZCFcRznLFbDPegZAkstfIckA1xsN2I/KgYB7tVIfP4EpGWpDIA5dWiw3Fe
2wpcX6fQSPGaESH3Q/s77cmaITzXLRNKXV6WZA0v39xkd9B1wp1VBag9frJ8uwg60nKc26HaKze3
kLl6DJoeBnRn72WVeySt9RLEev7mqZmoi+7sY4BLbJW4iC+bWiKbcSXUb2zK/ZbICyaiVRHNpdxk
SZtRf4xiMXGEab33kjz9sHGaFhm54gSp7q0CEsAoaaZeoaN6nERVHxeXqfIoQwkmpY4V3n5CB1xE
kJY4AwMIqVwiGElkXrvc1o9ui5uA6Rp7ImCELr8CzuUgbfoxq1lsCMau5YCtNnWLG8XlcnAuYmZZ
qBF58YWWjIaFrdUTrcbWchc2urkYuEG6jWc1ghBtWj1D8jTyjRwSeyMq/n+XzyineznFJzU7CABm
HD8kps5e6kKWz4CcAHET8dgUtWZhUVdcfJ0uy76nUQ8POLETiAgGSK6HLply4xXLK2SxsWmCm2lp
P9l6Al2OI13rtjtbFMGPdiZeOxVSvyGfAUKYpLrhwmsOI4aR2XANDh9DFR+EmYIu6JvYPscBXltP
Y5Sl/mFOV6F040fpmObXShXJzZvGQh66toseGKBqFtTkP/K16cXdezUJNHwbw4iDh5rVfkh+5CNu
ggbvAXVpdz2aFEdOxN+YTkWfRE029fHVGHsjw/wFOmHhnamfXN+DW2CQb2s8dBoKs3iIKBDzBbSB
tUsni2xFZo7bRjvwLgzkkZRqq1dyFpL/8KHjOs+XPMNCRZ6OLMtqWAycaD0mpeZO411kROBw5U0m
SQzRSUTGUUM5Uz0Ukd533V9v28Hw43MhWgP+rMUfqaS37WL3e2oJvdG+DVET1teXBKjHMa097yGg
8pVHLb6bTRfwQXQy6zoa9YXcF5ccJ79Ekx9+HzuihQSXVuiz2LBkAfBNsP2qazu9nxyWe3Zl1PzA
PJrXki865IXE1/eIjmLNMsvcEGqFRtPyH9oejfdUZ81jiyx8tp3Gzpf4XPlG6Yr6rqy8O7Pj9DYt
qIL9Mpd8y42s+s6n1LHWNgXJXDpST/nbifamS4dWHeNQBOtu+c3Y4T+LPcyNHdQiujUMoDpYgANr
Ny0tGhvoCuKLm/Z9uW3cJvtm93RdbqeAk9cqsiMs4WlnTDNY9r5gyxB7GqqqD0UEJq8y1hxl2zdW
pNkXRjjeLrQ3O1VXg0D8bRLuUzaGzj5N/4u9M2tuG0m79H+Ze1QgsSUQMfNdcCdFarVkyzcI2S5j
39fEr58nWVUztqrb3X3fN9XR4ZAogmDiXc55TsFgzkZ3vqB1i+1Ll0wQdcHKWHdhhjWfEqv6rEie
3/W4fzZVb/J5Ma/Fc4g5t/xsu03B70zGbxboWq3fc/RDtC0uftOJc8dxxreoUxjHkPuN+D1NizAP
n3Z/JaWVveHJee0MgU5UCaLtUU/Xp9Sn/ULM7xsODSmGszWaKCRnRtUUj+z1+ttKxyKBv0me5mtW
ksb+o5fSEUpD1z1GgTbK0YVdWBHFm7niK3ZOLE+4m2DuOq2vT8gpcQuHDlRLZImzl18JaWm++EFT
j/S0RnACVcegH8okC1CCaIKtumZAtToOyr8mQwUQmkiA0XlRdZKTtDMbi2wIuE3HcyMWUPoT50i6
bq+pU5Qn7UfrmkU1Yh9y9iDyCX65plUBiyW5KtAhVmPa8iSAKl82B5ZqzryZpzBmwiJx8K6q3Paf
gE46m6qR7DUdHZXltxkHLZGmTD8rL08vbayyGUyxLG7T0p9fWhR/j8Ke5OcGPRdTd1gCq4yF1lfM
TzpjQDblvulaJnFGVOBcjcXCIwPO1LBPilrcW+SJFCe/Zm0SDZINaGk6CWamyDyC28vNdYmeccVs
H6XpPKC17G88X1mV919/0R8uoX/V1jk+hp5ftHXH8lvyVkKn+uPXHb/9n/8l/viZv7o65zcZuJhQ
4MmhOJE/tHX+b6jI4L/attRpm7rj+7OtQ1EiaQPhsUu6N7pEPE5/ik1s+Rt+WbhP5D7BB2Sg8Z+0
dfT/75snYQv+ChxHNoIJ633zNJBIlizxbGj38rwBs5C/URZxTAzXIyO+Hh9KnyTdYHCoZBHR3p4+
aZbroSP0+YMhdPwmUVzcLeFcfg6uB1UUZPiM+amCk4CTrCiX8nPhhvbR1OccglOOvHRs7QtSEH8h
2FkfioRKepgc/CeJE++xnYfxzhzfCn2WxvpU7fX5Wl2P2mXMy4XQrXp+Q+bBYYylj4PZsPUhPV8P
bPt6eNf6HI9JqojYshf4QRWoBt1xJai79RMhzIPhon1INiVxuLBGaC0fCnDl86Bo7SAFneSn9r4J
NNoCtnt8tq8PGPv6sDHK3LNRB/AMqru6fuW4Xm6HTpm0JzyryDWdvlIm8PwCokrJ4gN4Zo/SPKg6
jd6s2OKZl1qUfciDx4EEcYhZJkI1no8L7vB7hncV/iKfOFOoL5MEnp9kt75dzA/QmpddrfqN4gEs
5YS3H5D5eiwHaAqOovZL5L24PrlTnuEzadQrey78e88VjNn7tH+yFQrfhON5CzrUPoRLLXKIFayg
3D6Sm5R8+Rvc+VQSiy4qxiXX9cW11kh02eFfK5DWUPkLJezwBKgb2c8gqFiAdIlPiS5jel3Q1Lq0
KcvAOE8LbUBfIsOsUJ2vpzlczkskho95puqGpqBoz1PYNjdsTsbvAWoNWGJKl1TUufHd6JT5tkal
kG7KKWD3g6xrvBDZ1opVoAu05qrCxAzv7qOkYFJppVP3OU3xQWs3a1OvssaOSKENSnFgjpg8EiRk
f7SiInkIFpdXs03ZPgm0sDuOVedGXKvJWBeWxL0hnVRUm5YuOyddgHJKQ1zDxP9qlFF7snWhisJA
tjvvWr/yDKCWxSZHDZh6VLg43CrjUxrZ3n18rYGBeVMPB92SfXWuVfIQo7ePTDLJA11EN7qc5nPM
ENJ38b2c0+7S6bJbXitwoYvxOCwd5A0qKjbcrgBwddnOI4cK3tDFvKgi59KMzlBtmd7WPKMkDCyy
o/iWf5pLkTq6WA0Ch8szM/nGJjEysKlPVSmivl/NwahSjx1/MJv5ueQxWvYrCy/acigmxi3hCBvh
UU2jrU4xvMxDM3n3wk+JZXKodGwb0gI++IDqgW/PtpuH/DUM2UWKPCQhSA5IwdZZbVXIKzr3CXYD
cldFKbruyY1FX5+Ytw4RcucenRVdbequuqrDKELo7TYIx2wLMqlct3xfHsMO8c4qQb32PIcTkWyE
8ZnpvUxwigQbp6bKe3KWjsovB/9RuiS2NsZhGtoXh5ioByPzNdGtJQXOJg5ujErvUjGf3Rc9WXG5
To2rh0I9NJVvHQedKVfpdDlfdfnD1NroZShrdPYc9kk7yLey5oMkuWQFsSFhbB/fFinfD51ix1Ds
PKYn9iL8Jtto9oNOvAsS69XTGXguYXhpSmkMdWclyInn1+jEPJxGLzESR/h95OkJLssO5Hh3lxC2
F+jUPZyUbId1El+6iJDlKyWiGsyPpc7rIz6eD1l9a7vxpl+4hmFv3qTXkD/B/GxndvHzrJnAmKFf
fKnIBCQcEPMBZNDEejR1biCAlxeize68KU3v+6b8xD6DbZi6IWfd3BVm9TQmzLiKWfbrSYcTAnkZ
N9Y1sRAti39gRpChONGtzB/ZhrF3aZDMnFq7u+l1AKKCWr63dCii6IiLXzmWJBKNlOVTG0kn4e3V
yys7o+5Cr+PsPBThFrfRjcenfTaj1kK9oeMYwXDtDbc09g5mj3XPTuVWXRMcu0qMKx+k2kOjaNDY
rLDfQXmRP2Q6ANIL2m+yis1TlkTiZimCZmt0bEtgPs0QjccSYxkzNxV9kGiNN8xuYfXryMlFh09G
XqRuQaah9BlF+7xk0bA2XMQRVpA8uK3R8JUgyrIl2ZG0QOItUdAUT2Mehg+uDr9EZogUn7HexuZj
CkI6tIwEjrd8Dt9iHZ9p1QRpWjpSM2k7+9HTMZuY5ot1b3unTkdwzgO3Dvzpj66O54TPiNAznckN
8PhLrYzqex67R98IJOzZWe1stQS7YZL5d+Yw5e0ybbthGc5T75AN2g7EhHLGGOe0T8gObeKiecQJ
mm8aHS1q65BRV8eNUu3HX51rBimaqm4ts+GRmzC/DSozvwdCwt5Lx5cmOshUCFPjqZ2NjvQ8Fott
3+cgzjfGoCNQJ/HZHVsyoISRPRU6KNXtJegRNq+77pqjynGoM1VRpayFA+dOJTpz1dWYnZoYVmMk
kNXtJoWxLJmPXs8jcs4W72jk9Fub/64//q0sKFYNVJb/fP1BqMC7Ivn6A38WyYH5m3AlOw7/pwo5
8H5De8IG1CIpgfiPHxYfjk2IsicwegC81wXy/6+QHQz5nq65IXP4jt6l/EcVsv1uvQBhDmSt7VG9
Bzpt6opc/8GRr4q+H0uZAFtqivnGSDu4aJmVPc62m30rynE54rlwyBvPXfIKs2t04TXEMPXIMwxl
Z9yT8YZnIq7VeO/YffiSLXy9bxodiBj3CHuPVaMTC8OS838NyQQ3EtHvWwLV5Ity++lhwAvOCloV
OdSz1M+/jSNBjGMz+C8x3inmKtekxh7GtmK1TT/Z8+SK4WweUUzl2zTWOY/eNfOx1PGPGGTz30tT
HiPIMLdpMI/QfBrnkVBLkiOHsQ6/9zpOMjLGS4aCCNxgmaSvS0jsJBHr48c5YghpqS7+jjm6xmcU
ubi821neQ75hGDoru+ObHs2XRbYESgW4Xr/LwjAeqpJAipUci+h2NCwyaJxaomUicZIY6sp2zlac
ZiSncGAQXDKhXlrgrR9yL+y2uCnjV6FsbKS2X/j7TrrkcQYFMnglQPdRMRzdikCbQzLl0R4Hm39y
GYbvzWqu7c1SFN5TEUewsRiS5nKlVGwBhoFWA24OQTZKdqcKvim4azXJ0a1EzJyPhPAGbb+2wqw5
DWGmh8wCPh0JyZjVmjm4aUFeXtOzS9wwtX8L7QtMK5Cz4XGURXOIVFwdQFN1dCGh36+DpMirtQNe
+6nJp/4kpE9WJniZhyrIMbYadZnfCZQ8JjyXJb1jvlzB03Hl+Ckf2PJ4g9P7N7hv2OHHi5o1KoYF
HNuKsAcTNaXbHPjIHapHmMBzQiglckgkatOMCtpMuv7UpwUR8l48R/d+X38H/6iGg9kvTbIxcHJ/
hyOUMwWalhyIMYuOr2VL2XEImTq/QNFKj6NdNtslUKnmM3rjWy0CmoqpJf6QxMVdwExXrlK7sXei
Cmi8ZtIE7pa+i9KXxsTWPT4sUK6xwonFIOpFijF5nJSM71FXK5F/49O1JmcNJDPh2s5OicTpbBI2
VAEJ8GQR3kYd6ttCVKglnH5EIzN51F/Ceo58XgNP5AZm/pPTzdF2KtEErHshxvIQlkJbdsOCVPHU
W49sXU+EtGY7eD8FX2946KpC1hpl00qWooW/hCS6M+ti3fQi3KVxplYGM3nMlAEWosguNnkmbtgV
IDgyhVzNlfPIEv6QT6Z7XmonXCuzNdkZlergzQ3XfYDLhTKcPdSm9FvuQKdszFuDvG9v03WDzeoq
RPKHRe5kFW2xTZiTQd4MpvMA120zYSfYN+4w9IjRl+bG65rhhMCueFSidJiqV56799ISa0fQPSwx
X8yMvRP2rWdhcAzkfvbNbytnAz6NoASYOR+Mwcpv82mW664kjTGZXfEE645Ty0f+RV9C3JPpUdKi
FYtxSUf+msBbtFxDdo/m7yVwWsbZUApXRmUf0j569JC9YpoX6TrEjbpOE3N0V/Sf/oHlA0rVzNNX
u5o+mDYQXZPc6KMkVoUQJw9psZVajx7Qwg3HE9NXp3WPSNOLrYcBR89hu+HiUqdumzlFNIls6aOd
O84nWbjphmCynFD0mN5o6OUHZizDTT15+cwh1XGmUKbggEnc0PhqgkxiWZlFy53JMglBS5Tes+PN
f89QTx2qxXEOgxFg4RNGMG+jLpp3obWQqlSaxRqmJtT6JGtuiwE0g2wLHXNpvZkePQ363XE3h3D2
WHH1W0To+PdtLsoDXCpGJgubSRSmOVfbslO+qBRhwdcEwjTX3B7xpiYzlOiYtvCcYHO8SzsfFZPp
Yg8us4VGxDK3pl8TL+LIgcWOX3yiG/Hv4z4iWTbi4/+UYsix3AF9bjaXd2Ik7UnlkfkBs0X+vVNO
/ypF5DzJZi4fmga2s0JQtMtxNVzGpfePKehJoANMNraAb3IO3TgZnhLHxjgQd/ab3XFL23Yznckq
Li++qDv8c6646zoXyDKLB75Vk3piH+D52D5EAr8xoDKnWTuzxwoPZuym6zHtMrblPkdmHt2JAKxa
AsQD88IgfZy8vmSHZEc6uIVRCbPx5WTmNQQyRkboWfLwOUaWGa8gyHWfKf+Aui3GmJwttpkH/NcN
OzExfykIBFwvdr18sEcbIl6YSpbXedIzE2+6Z7TZ1nnBgXJmBYdzNvfMlPutiR9dbxBP2IossC5p
DeSmIQsd43D8sW7qDuO8N9/HXcXQjIOpOfBEn99icHkf7Jg1/2rAh7VFCo2sz2JlnXJXnqBLPfQD
jlv6c1v0/Sez8XRxq2hhMvOTgshTHrA5tMlHh14A0kRfeQNPosxEfrtUMYLOEkn3dhD4JJQ9zqBD
zHn55vejtw0zRRvcJhzBse3Q4bTtFK6iWA37ySw+TPMMGR8lAFQfxjp8lPkGUlf+YOtJklvK0xAZ
9aYBiPXfOfK/NUe2wN8z3v3n9fHt7+Pbz1Gpf/7InxWyEA5ZqQ58N5OEARKn0AD9iakSWovz1+DY
wqUobQmw1HEZeokf9EAu/0QqkAkvlzGvS6jE//zvn+Luunf//8eABWFhuPxJUecJqV/GugqCrL8J
yuLemceSsvQiid16AfzkHpUt2L66S07+NK1hs5nr6uQJvSutRDNuTTzH2wk6yp6xc3N2Q3OwPrkx
1t5K5nj7mpkFzdpCrOduBurFFxr/8VOfFe0GAzcVWq1AuQWjz7ezZnS5QU9ZjnsYK+IR+Ur1Wo7h
eLewx5k5TctpIBeaFRtM13baJYWDn61Ni/XA2mZYSe71vQezEJkkLTEcqqhyUmJQAAU5SklvF8/+
FB0CRyzDZs5S1E0DLg7A4Fn2jSVQc5dE7giYeirmuzCsOkavUch7RzeMaytlRiuPlWodVEOCece+
Uxb/anewHE4DM+D7JnaB8kZGyUMLEPPMRog/EJhRuDBWYOtW2A+WX1cPAbFLj0uajXeUi1CLJazj
KSYbYB2y3QS408oDvpSyWadOtVD88uS4b8HJI7l22rmvL2SEP/d13SN23kyhWfXNIRRuMuyL0Ips
uffdMot2HDfmwiYpLVqgHBkrrFtbLkCPGZmMxtH5Q7NZXwWcKV1Zyew/8XPY4h+7muBI+3GEGrKi
VBT1Cpp3OM63GQPHINxqo2MA4jRqi12NN4sFA+sSj1wdI07Du1AoA9kSEvcJq0tvkwjRDKPsz51p
jExkGmq+6mB2wKlvsIHm4QbY0ahvHIILIeu4y86Y2RkDmfSmHBpaPwy1eStUkfZ2u2q7Dhp7scom
a+rEpyhk5r68zklOlMO3nvO8KHD6LwBFH/47EPi3BgKscHBV//MD74at+Fv3097sjx/5ayRAlLOP
JxRdn46BtPRJ9teBZ3LKuY5Ff+/46CJ1Nspf5x9H4V+LMg9XNp5fZIG2RzuLyfvd+fbL887hgP3p
vENJyczfx89FiKrlee8EkA1RWHkazd5NYdW+WBOgJeCniYlqYD10Rt2zgCZ3hjE4gNsqvK1KRc/R
uqbBqHTpeQw/5ZjojOLUES/SzltjmVsnPPghj3AWRSMac9nkC+jyGPu53BXtWDjTbQ/AEgqgsiTt
EDgeHCO7vssL7zw6Tfc1i6YHgBUyXAvLkAgWPbnLMfUBBWyiTW0t6snwl0Wclx7c0rrBM0YGOwVg
uuwt0eo4ilnkcPo7NCEr2cJEO+RoEJt7xJPZU9uEwWuXLzZjSroMQVUxpvUNlPqYDZoKPhlETla8
hPKW7Yw+MdkjGiHZ1FYlCocq8e+ypvReG3ZTyK6r6TOmB0pshni7alD4GzAJ6DWgha+xskk+wmpo
wDNZivzIeRt/9jq3+WR1NvsxQX7E1yrwv+azuvXNlpCPMYN1yH/Cyzh4Njz6xDyQmSO2fWoH65lF
jA5FDZqHIYUtvTaVIopvAom0YuoQcMgSJQi4MySXbxLueCiNpbgfxNC9zHERHq1WTftlkeohQNd2
ohPQK7iETn0VUqEe4jxNvnE/uA8cziOOUORRdxjA/P3seu2hq2bBHqsvP8SLZOZAjMw9PYVcj3gZ
GAD4vXVx3NH6aFR5B1Wlsey7yomGTVAzHyh4AB/HRCw3Od6EcZMMzrAVVjmQoqD9PDjfd/ZkL4fc
SWc8TWGzfDZUUe/8JDf2mBiWoxNby1f2c/KIkLV+WkwV3gKmqM4V9Nhi7ywEQc7D4pH/vZtHp7c8
eu0//5dFhzPGF8PVPo11YhZXXs4YgL8/pTVaw/LEMmPKyY4kKygNdoxdmSQL3Bl4vIBLLVszDoX5
9b8n6r91ogZkq/7qRD1XA7zC92KEP37qLzGC/xsnIUHXTE2vk1G0DX8eqgH1pTYHICjwiFFkUPj/
DlXb/s200H8Hns8klkxCJr1/HrIWvzBA+c501gpMVJr/0SFrM7T98YyFy0HmICehq2UPksEc//7D
qJXkqGmAH9UeXTQ0/iZNDfFoxs0C9iepd1WT+tjuaml+6QwZfpCw/qGRleHJaBMSbViEMoSV4lyZ
XrkHAjVqeRvRIT7S4Q9+XSBkjMlb2lZmH6wFRd+dKI3h97RF0gAnOn9xLDr1uiBhkIVuyDTHwbYF
Xm+ECslcSERmO+37wlgOFGfe01AO87+wabx7ynAFiOmjducycE3J6/v5CqTMHNHM1/WRVfZ8z8gz
IGx9CNZW3+v3xd/9wy1y//egNJqQd1echyvNiUNH4esEuJ9fzzKYdEZZVh8noyX3Ocq/6CHOOgm5
Br9+pXdCE/3OyP1jkgkFBJeD/e6dLXTBC0LDnGk5MnQLJRmiVoyiADSSJ2yIzl5RCD7++kX/wduT
sAKxLnAz0frof//hhkpNiw0vQtjj4CHNWhl6odYx5ae/mF1IFP/5q7mYLXxH+Hh5NCLmx1eLAn9K
yiLFc25ObnYpWyJjcN0w+Bzy4MOvX+t92Ky+nrgjeRFpAylmdfLzi83Yd2NQKcmxieeciWGMrWDT
NEW18VtBrwQn5W7AWXCeumw84KsmmgZe6L9Kovv7FcZY5cPuMDGnSA6Vn/+MXHRSwbhOj80A332D
5rCDfBmGHwKvZmH96zf993vINYUW5uoUaPDI72qwFs2+3bdeeqzFsjxUfttteoNvcI16I8bPm9BI
yRJc4L943X/0JqUnyPzxPNw55rtzKYtSAO8ejPByakb0wXyakz1MJHUkOOV//R7fvZYDGJXhsLb0
8PEK8310oZMYkxjjIDkmWAtYJiuJ99Fs1U0ElPD516/17ry9vpYLV8ZxsMUxMHj34aVFj1waGelx
UcskNhXCxVOe2OOfa9Gfpgc/TgverdD+eB2qcDItr7er9fNNMnh513rVnIAcAHuMsBJp88pRJcO8
0Xaf4iQpUJcgVMEaipcFfmURxZdfv9d3947+G1hBcNAJj1Wi+f7eQSeeJQ1YzmNIeixafTCkq2gx
oktoq+JURT7Kes9W/+I8v17CH4yH+mUtjiBckz5tA7OXn9/6GHkITUOJIdQP7Y8tzuKTZzvqtqYe
3bd2DdyzN6q5xJ49R3IdTqT9HSevnL+xoWvarzXLtBOoWQQcuncIYZ2QLJ0af/Sp//QT+kd/p2vy
bMeCFrDofN/eZK4dTos0jINpS++LUoPTrscmD/iIcm/yKIxRg69UakiJIHjKLljHsZTa8PSOQ1Y5
N0EfhEc0a/ZtYHid3EGjqVIY44Ec97/+JP9+1/pke9r0doyzvL91YqS0oGjKpwQUhwm8MIOunyGj
7vrtr1/n799EvJJ8ZAiiff77/tmYGBYXxegSdtvV8hAkOjKhzCr3hlrdffr1a70/zrlPfNSeWNmg
iyHsfA/9Un7nds6ccpzDttxEfjhumHETEMFXhZVDHa3rGXQPgyT5ahRltEdd3f+LCytMV38Tf75d
fZs210QOygftv5eD5m1tWHwzyBQcplYdZW5xmPbBbNfHaKiXB9o984sbk0ZEZDPYAsXsjNCGJGsB
mRSmewMmMjwFw6DumfRbA5iGlACoBgwXkJesWC553LHDxmH9uOR2+H1EUvTiq3y5sMIGsxg0racX
EhmbL9+9GVuTA5clgvUIk9J78uLaPPTIoM5x6WjIdp0Y0HSm5UFFoT2scrwvd0Vr9m95CL2bOVp4
oTlneBjMZfidIBm3PpVFw1qmZMl9QNLodLi2yANb2bLVNUKVOeaqbCznLQ5C8ZUUWvt5YsfdrObw
GuQzh873fOydaVPAR4pxfqfxBSVfAZKVo0W0Y/JliDm8GQm639H5+RaCNspGlOEmM7spCaIBNobn
7CfHpBgCLNp98yUm8jJt5KvfTK3/yOaM+41vf0QIXxXw8sjPjAff6jg7zW6Qrwt6KwaTQXSR+mc7
NPeIWF2wIU0ydWwvaQM/BJWtLjxn8pemUdPd9fKG3tRvrTI2H2q7iTPQGjKPj6GIPPtkka53yaKg
ANeyxCmmt+tpBbn4pu0XTiifxJvPZZVxR1bmLMx1novlMCQ1104Bh+jWrWnGH6CUOB+H1gTGZRGM
e88AUupVFb9nAvZ/8Xokal0jky8tgZXlKmxbFWGwDnJyKF0eCmgj7We/HNFwGRbXtrCt5EseFdZO
sLp8w/EC9JUvDRk0IWlWD+6E52bdZ0DPzbGZ7xJF97qRjkg+517P0YT+6EUo0yHbVN+HxVSFJ39g
lblWMeFEm2UWFDCiqJYd2FnuJVn0yyWaiEEDhpYw+e27cXkoXAMP61JQ5wxxx6Yt5Q1gSEunJVx3
3GBbtHP1WzxFJgscn7sXhCjT2BChxmEA2kRUXmV88Fgjaxmtoy6RkaenzM+3wYLAlaHQfAfQttn1
KcbDaIIc1hCbQIRj1T5ETHGOpt+WN/g4NZw7J8XT6syLsMvlNDAmPaBBDz9EvdxWjlbCemV2Ubwa
6XeuvCsWuc8S0n0aiMt7M0ntVx9x7wrGExoJhfQgg55qGvOC/8my1oJJzy6YkZQ5bQmYgqtqvQTJ
yOy7VKdUBLs4ZsePSqOCaWSzSzXQbEKjDVZw6tJTnpE5Djgk36hRk/g0Hr13ndcW++sFte0d02kd
kQR3eSS2bc0DB4pvkzx7oVdsVVdbNzmSaZPQnnXdl9M+C6Ang/XXwgfTY1AC6zcJ4scuVl8IV3ir
B6PbpkDBN8pjFW6hXz8apv+p0Xo2RkF1vlazz1NtqK3Phe2cFtsnp9BKbmMvQV/neB/GMbypShl9
6hmfbWNSiE5xXnAAO7pGKix16yW2fUE2SQhdkncnY4RNRFj6OZON8smxKFKJUlcfIlH3O3KH+qBE
BbqObJuQeNLITk+iciqxCo1Ingc35w+qcliVq1FZy7O7OPZunnIASP0IbA7hQnNHoeTEm8nTHl5p
5s9traJndOLTk6pc6oeq00N1gLLqksnF3oYFk0AnA7CYFkl7nHMP4E4TFLwoVfSljcxH352mRzkp
tbWXYdjq5w8r+qqGJZfUTXHfsS4A8gjU6Ih7mlLAyioIi4paJPPxzWal1609UyYcReXEVj7kiSCj
QB7qlNaHcVW2KSjzdoRCYbsBHFyv29oq7jqzf5H5AuANz++t0yw+6Qqo7dNN72VOqrPNEAcQabcr
08y9N4e523lyiD72aTTd2MS59Uk4nVJgcAiQIX99ttMZlotLJFCyHjknj2XQxic200iOrcnvDstY
cGOm1A60CLnxQLaW3BaqBU3CktwsUJAQKeB/Z62FvsMrBci4wpUf52kJlr1JSjPi2QmhTTVQj4Hk
PNTLEtySjuo9tKyF1nZV1Wujb+SBDjo4BLOw+lUthvb32vL9bT2l6tT0rMsKxySkrAXI5gTijKWt
pIQpJbLfPHjIw4YMttAObZr/NHYYU7TigwG7eC36PDjxoSKfdtFo8RBGKQSQ0fk6L2b3IJHYH+em
JImhAl/ie9wCaEAQUBMjtZ8kuAeP5fAWIbrznGEXuI/6zkaPLNJjmDbWhSuYbOxiJLslFPvRdbmx
g/LiMT5Yh0Vg3UdN7h5Q/NvnIEIB39bQRkO3EcSzTdU+N0Hh50vnvw2Qx9ccNM167PAbr/2+akGW
QQ7ax2NpYS6YcKkCY49eSnO2bwfTr+7MBa4RWrzKW9UdmW9blRmVgy9izPd5VspXF4D4B95adIPC
wK+AxDj5URmB+r2nHT+jdxsYhBsgiOw6wN2PgYFnOrES5KlWo3tLx64x2YxUw1FUp1yonm8Xq7Ep
LXJEa25/53fzfLAbMiTXSeAfinlpj5MPUg/mAaHDJJFd0oHZrhONxReNRAb9VgfNRwft287z0ux7
4BZAeWqJOxzdMbMkeJcvkjjZgl+9bZsKJ2PgknC57sDlv5m4I5HNGx2Y1xr+GQ9X4OYNIPkNCZ7D
DdQwuOsVYAB3SLZZYX2djAAIIDgY9GaBTXJCFKkLTuLqixTlCAgyxXgZ8AzEC7bslYvCCA9wfy/M
sfuSthlndpPz1OAQaLOIlDsH6pX73JMyILuvqDF9EGlOOcffYwPJfZ90OWlkTl/SJvXG94aF62Vm
gXmbTO7wbETh+MVpE/81GoK2XGlvR06q9eK7PPZQK8qCQK+iPBieo05YvwPi073xo+pRgphZAYzR
H3GkpI02UU+ZWFNFwV6wlNz0ecNUw2pCBH35bPNX9fPBKVPz4kxJjuRq4pmBh0cV63wYCCjhcIqJ
GUnJ2xGhFtW1uFE2vWNVHGcKuJFvpxZMT5DnRzeYeYwIpkPclxgEyXZZjA9JHpi7gEywbc1DYW+b
dX+ql2T4WtMbaaNmDgC14Cq0fvI5tPStzETJvMSytoCrWu188Ew7fFGuZb8ZVm18t6BQnEMffbhb
LilUXn7t7MzBM3kt48oa3PZzWDsJ5aQZrIEBPFMYQ6wOPRNRUvPo2ZDbse2rheM1zENuquLFdEtz
ZUL8k+PMmlmWRCJJf8csHyhQiTIF2VaxmilONlICnBcladY+PTaCEbILCAD9QvB1TOY4ffJqiPuK
R6UGixnWbvCm33t8A3t6eWfdtFawIw5ErtmqnqyugCsMr35VuDrGAJoooiADVD23s5nO4ka5RGQu
Ar0mvziuBn9vqSZbsdrO91if5qfGA2ZJFl90gez/3ahxPDasl1feOFqnhMHutmOadUpalR8Ck/GA
NY9oF+t22JOeaX7JeuRb9Pg8dSiEThhZHAxjSbMrph51YD+n50zM+wxw34pMm3lNU+2x75nvJggp
q9iZvYPbwnMzi5FYgqaGrAT23aIUvJ9Fh108T1mf9B2pEUa1rY1q2Qsv0c6s4HOrSLtsVe3d9DWz
gwUPJqaiByS7b4nn7KowVtQpwS3eFQjzzetULHdDFp4Q7jzXbXjhyGVghNzoxmuX72kTvYggeJRE
8tVU0+syhRpsJqybMoaUsgfp7Jrdemn1OsgQ7nOlUcFmZX2ZA0FhRSbKhgjpY+61/SawzF061MAQ
5ITyzPtajFALrYKpNqJ/OoJoGoaPi718nSFSeSnR2Y3Mye9SgYo+mmxzIGC1fnYCJUIYulJoCBN7
L5bt2CSf5nHuDoShnd3m2fTHAUZJE2zjLnmSdhQf5ESKV9uMwyfDav3tDHLrMNLDnIehNQ4ADvTX
XJkn107kJ69zSrytDfGIXTy1x6TxGI9OqW4noKXP+wqp3dYEl+Ag2iKhoB9do93FxfzoWl7wDR2A
Mk5GnTPQIdCg8829NVqTfYMRHzwwngSimXKr1b/PajLiVBg6TwwuwNYcI0RzASSArG5XTDUdYHRm
CoMQsB7C2Ix66CDtQRKbgXAw2XSEGzcrI2Bo6qE8OMcAsdctqWCvfkRCexd6fAF5VVYMLsLYllKE
RmoDjJ62KOK2HzYkGOXMmfROAwlv+AoP39iGRkOPUZGHlCbLTCorqVp+E6qLAXR1jWPP2PakmJm3
qeES8dAHirZjkBxLU5faa7jRdCcQrMff08Wa7lJPibMpsmVH/nd2ionGfo0KgyF35EjxKLr/y96Z
LLetZGn4iVCBKTFsOYLUSIuSbG8Qki1jnhPj0/cH3dsdNsUQw7XuRVWEq2ylACQS5/znH4SEx1bT
iSAGV1+xh7XEjQy7ueV1JYkLoSibZyJ5KB1SxVK3pWbUO2p7fjQWkApiMRp0lOK4/diaTX+FcvO7
lWb6Kqop/0huLO9FjYITfu0uL1FeT3zyd3rS8CFtDH9vhAJQgDHyDT6gYATzpOZ9va40lfWIicXO
twxmNhizblXbzL6+/xXchJEaWbT9hR27W1uIydONpHxpMkkPNtQ6KIFj9Hc9mUArhWaTWc+UWw9u
ws1ksizwwpbV5h0oxq6aMcpQOKs2ATdOs6jECCsixkxx+RWzsE/2FmFuWysTzXMRSS4givmJnCPT
oQF4uRdRqn0lB5Knnicqv3M/1Lta5MQ2D3M6POZ03pS0pJKU4yhxj+a6yKv0j6Wg7au6sCQ6Zoyr
LaUavX3bpna96hIf2ko0gYoAXnIYYFuH1B/SQGF2gvwhn3BP9r86KdduEZQvgH/kUyQxiKIzXbl1
3cCATl0JJANJISTmZio2Mul78zqtSLYRWi+uinhiQjYJwCt/Svbv+06J8mnTxTwBY0LKldbpdAhl
Aw22w9CR3y9EBaBAAgIUoc06pO18T9KWKZvGH3lWA/ybjtsGSLmcXXhv9FzLtyh+JLKhfLqxR4Jf
oJATM0iCw8Yy2QHSnLPP3G7+gWlsPQS6q6zdsCMzLkWoKO3SWQ25rX7NVP4JZgj1zs7n/7eQ3C2N
sLdxqRn2eNPxg8juqV2B9aWifg3xM8aeTeK0HjXs+1ChvNZwH+WNnBt+zBX9X5NmAirF7CZj4ofG
g1K8ACXmBro0vXuUOgN7VyNbviNY/cUP1eF+xHaHZJiQV9g0WmaTBA7t/VIrXhK7wZ+mGhRjMTZd
qsKzTH3tC80BV5jjVjWbMAYJFTA2Cls3j/Rr+pb6WRLKQmgQRo/7tuA2dU2hE90j0bjOL6zeJOHP
bMrKl8qJWHpom26PDaS/k0CuZME6SvMykSsWqCBysuLfuTWmnBy+r61oumWoYR1cyvJHrjouYgMf
oURX+3tV8nSk9HnZB95Avx1dEIvc3cq6k+uA8JQbAwj8pswIrap7bLWWkzVpVyma77vcsPy9SOe4
VUnnI1Y5x+FWNQTgB2NRZyXmXdDDjbkWpQBSgNaDdbODz9Cid1t2iT2pr4Eal/CjHaXArqLknS5q
QSgT3SnKa85H1+ROoZtTjgSi+L9sAlkIK5DzHqxVHF1tUfp7/G5IgXXQqnmKTRAepn+0fY4Vdm+O
RZ+M76g2fG1w//w+dA5TqIaCvAZKLYN1SFnBl7GMkcM2XX5L8nF7jNTe+Vl2pv8rKgaMzESYjvjM
82Uyo77akLmA/ydS4XrXuZX/LbaEyEk1gqW/sgsA7lVaRqTfvUPC/2+ld8lzwSWQ9Tf0/EO6x81L
lL/9wRz751/8S3KwIH4ZFn6Uhs58gP3H/OBfkoNN7gcwO2D7zI11ZjOG/yWO2f8xhQPQbyPyckiG
gWrxL8cBqRmsCIhojJFdBgLQH/6CSHY6VGCaQMPMz2EWhZGedTIPGl1YjziwwyDw16O7FuMNfO7f
7sblmT6zPEgeQjiUj/zKMCn+HDkxQpqLQ3fyCNqBAesssO1cOBa39P/oev/FKvOF/jZaR6AyDCJk
FTv/3ijfi+FNiguUgY/36s8LORlP2lFh0rqzRDsdbPUwRqtqev38KjR8Ek9GHo6DvZbJkEdnZ2ja
KemkSRVcGLqq9oSS1z8Kxr/9mgNBX1PXTp7wsaGARsbpmbZ8ohu13QyNMawRw2jbcej6bVTW9ZMe
ToaGJ20Tr2ppH3SRdWJFLdpfuwTF0R3UUH/l0G20zvcfIlWn+rLJpjqOM5Rmxzah2lYHvF4AFjhE
nzlOgwGF1nltXC+RkITEhDOfXiWKHd6QbzFiYdAWC4tcThqKlnJATe0rFeND5kMIlxahGMMbtVIs
zu8UUzcVYDRUBHrvIGsHFP4yXeG+116Tkz09RpI/hmWIkbBd/bD0zGbWSDieo1TdqoEEvDX15tpM
dPk45KN56KEtbhUwq3VBRgtlzpxO2WrmBhN/mJBDqd04dPhrXMwH8mqG7othS34IH4Rre4rHdTE5
+gje2Wg3Pt4jXgE4sAyKNjz4cdf/cCXq+m4ycLe2fGRJdodJoRJNb31u+V/DEibHCsrz9MhwUhiI
3bW3uh6UdMkYTf5SKnMIl0OcyifCVEjNGCxpHrpO5QfNNxgWx01Bm06GpJz9NkZhQdv25TUqQ0Oi
eMOJxEcIgQgQg2YgG2ljhhQrt3FgvskGg6R+lO3PeBoezUl/cxFWfht01EBmq0Qw1hHIqSPA76IO
K22b9+bbXBG7i5DEKC+uMB2MGe6RLuZP8qlV+XnZwO8RD3ayz1zRPEWkxhMIX9lXmdOGfJF7f22I
Gp9GzJFQEOEJHuRGt3LrssZ3nC6ogNEMKETk59LFPnvtDKNKIZ46wV4A2ns0UyygT9ayqmK57TMn
8WIRdw9JMbUPEjUMvaZLcEaCHP6QBlhN4a2c7Blro0RXinbdMTm+c1xu56Ka030zsNyVztl5K3sy
P3YxY5oNscpIlwZk/D5Ee6ohnPkChnOR+hDnpMot8DkQd3qqxdswCNStZtb+q4+ME62nrvi3eu+C
MSchI63Zdo08ZIC+uzHEe53kXGuJONbcj2VdXVfK3NxkU7ez3NK69xVD2eISZtzbJBpeo0fAcbqi
PsLGDbsE0alMXwAgdlUtMRxoB+RMMGv9V8kEEkvJvpALQ2mVbcE46JcZJ84v4C25bBD8X9UoLV5D
V9XWQVuZmIzg0rxWGumCB7vz/fCRj620afiZMquJl003pOswYFapYdLhEQmpX6dBYB7pHaa1Pzpo
ckiY1LaOnddb0Zv9V0f3O1wBRXhQs0r1OnRN1spsB8p6O+oAakE5f2gJ2k0i7bJboq77l5qAn5u8
Ddw7fAONI00AMyW8FZX1UBEG3euIDIyOxjAoa+c+jur8ZQxFf6jHcbgf4lDeDk1lXWsD5TRqSnGV
kPu21SpBjOoorYcSR7uVhByCkwdI3VKoOgtUyGVD0qR8eagnlew3XD8S4jUtS6yY/xfw+Hv1lxlZ
MluEaRE+VHCGf4rJajyt4xAiRqfZsjUYXmJLhHtN2WxlQRTnqimjZsVXBV821ayu0t7CiSUsqvA4
UfEFCxIb+JnCDy1y1qA8M1Kc9vy2wVHXimk/Eg16xexgXKbCjxBDWDnu3SKL3Z1DxbDBvsxiIhi4
O0H61YaYOTAedbZBDZMIPaiFe/oSlJA211XlGpOLevdPVxlWzrjBDUxZ237r48eJD/uy8yX3YSBx
YKHTJd3naV29oiWQHGNdciAeEMA7JjhKcgp8x5t7IqzBtj18Dro3ONLTRod1cvXeM/UF6d8LB5LF
C3Hv2itumbPUhNr9V+MyIR8b3CggDdHwzi2WnlsCITO9EayRDDBK2HMXDKOxccC1OyehHGUPv3sD
OStTC+bJzLwksz+QFVAY0jdHndrdSGdgLZHNMxlhzYral79q1oayjpAd37y383oT6F9AhSl9zbB4
6qIs20q3zbd05P46mjR19phAEFkBY6rDXOwX7QvmxHLn2JaT4MhIEIDjJ6qHRiPh8Ky7WxfQmW41
RNBYa250YyXYKWoK9vELpmWDV4Dt68T4aMYOH0AkP0BP2R7pNb2ATXBCO2Pkkyfzkl9YHazJI2jA
etCGRv36PqmNzBmZeadzitLJt3Zv0bxMZcuyqN/8/TA5ZCDWNLQYsSnHMrKgdCkDj94xYMwXNjBI
mxrhz/eOMJm71ay2xJWPpJkmBb99bFDxFiQyzdlSjdY7o1SSp97FczXPK3CIylLWAscbZiAgC8E7
fjR/7BqXCYgSg6X0FmiPodE6FS7jmBBM6d6oR/OFzOB0nZdscHy2kv3Ejl5C4kJJaqr5G4md7Y65
b3NsEiKf2UjBvRUqwZ2MW5eIY8Y4lgl5NKrLfOsgyPkqKUglrl46cWw90eT/dH66rwz3UibTYVLU
7q3LfeUxs0sfBEfG2spRrH+fUyIH/9eo8ssOptFvVLPUbsFDlGOA2PAeHxMmC6kONV0M0be8bZyD
W3TDRsHp99loR/O5qxXzORbleMuXCnFVFSqrkcSWFdgCGCICqpspUOovBfT5tV6jHsCwC/nQfNcl
Ud2wKRznTp+9afK84MPXxFcE02iLqoBKn7dTvyzYiJsBw5QrmxnKOncJmMlGaaxL3JOAi1STl9h2
x31LH33nO1qwY+TP2OV9L0+OBstHMR3qCofQT9xCbu0mn6VLdoC1CGZPC/q+5E6t4mxngSx/dX2s
YqUPtQ4PGT6GOBLy+CcIy0lDOK1WAYAFvWsQtDHS04tJm2EJKA/JONxyKIw7nWCvO7ueJlIUBM4k
TLzHJxVujyCZBx3/hEYU0C1xr1O09hhq2fEdnjH4LRqAX2abgSH2E+7Mdg+uWJcDQaoNn247xJXb
rgqgiWHK7GSF1sOPFo4Wumu+Td3OrRlTLnyzYQAmSf5Y5nZeHFuYaJuWA4caiIHQlWbqklxNmNR1
a3WwogFwxl4r9xUckg10X3I/CKtRjo2q0mE7WUfFbGJVkXaggGrQ8GpKQQLF9M7NdLoKxL/sQCG0
PH1SgVrXWQkyZbiR9vpOhjAzBtxm36uveP8AoAxRYSwUc+YMMTVeR7BDmXLB96kT295bvTmuHTnW
KP/JDUF10kGUyVwLX0bZweRZ5KTzHlSLcQjGcCnYkc8fjiZJTARVg+xct1JBos5fvY8NvOwwJKt8
jzR0cxupxrTDFJNQNTz/5yu6s8NBXwJ+hLfaFOkE90bZgz4kZPw6jCynMlS2UhTEHhpi1L+P+egQ
pJRXDwiOIcslkXLFxOy+xWd8gYEN6cqx8uZUaGE0M/9qtIzC0nj0r7mMZJWqBSenCJp64zh1vy6A
Yba+z9wopy5BJChq6GGVaq+pEEMGVQROyXC818EilkljZT/sXPkB5nc3IJ/Z6EOfzXVbtcOzlGjz
KTr2RTgta0cJPE6rLTeiW0JIJfiZOT5zMOerksN6R0lTMJ0jY3qFHhKHE4OBg+pIZuyixCTPLrle
/HFNqiqduBgk6QCgBCfkYUCGe5CvrSiF2VkYXYuWJg6/B20nvATZ0UQ6H4EiRIMVDyW8+An7MQhR
i0wPr8LYKu8RGJZflSDJF3zVMxxLS4ZxnQ1DTIMms0qdMtm13TgR9uQmW5y7Wo+cZMFgMKjMe9Op
p/uYjLGHEpX+GgaAzfxvqLOVNVnWerDJi/RrMp5S/OU2XZXQkqtptMcPfQRgl9WrW0/ZFXkXBrhu
Ktx61ReB0TMiaockuWryV8p77dtg5c6N5rZSXdY64XhdFaOl0ou2v/ensdjJEZSZAOdmI9FkrvSM
uDdmFwrDmbrmKa7whH01Q7Pqlx1GHHemJuNDLojCbZFEfLNq6qvFoIX67ei48hs26vaejJH82R/t
OeIY25gndf5CWlpWAnk7oTfkeXsVRo55E2aNfMbxW3jo8fs9JjXdFWlTyQ9pxlANQo2HW7TSv+/s
MvuZNViekC5ovjBMKbD7xa19r6EEuq4lcLqFXgCws8tNet0GOdKoSPPRyO1szXxfA8fGa/e2UMa3
pLOdr3ph5wz1JwdxbTrNaZyEhHdkp1PjTYxSQrLAFi1GWytrrDnJ4jT24rJLF6Vlqzxevrb7ka4C
GqkxIdByVkFTTivsbY9KylwqR3QXcMovAG4cYlmYWyVa+VwbsbFKLHBdpsZ2hc02lfG2cK3sWCRZ
cS2nVN/VNRNc6vkMfgSuwUnptGTSNL2SebRLlvJG7jGMkR7nCa21nCep4DNI3+ls6WL6ha5E/iNo
qLzmo5jeUyrGL4NmFI9xlVRfy7Yc7G2p4K67iPwqSnA+n12vcKoja0uR+cEkjCRfvmOUSW1h0dvW
fbzv9PYt6B1meMA714Pr5FcGle2PvMTdijxiuPVKcjsVHZ7pjaGkWwnlCB+KuLhOuhILBGx05S1T
/OA2phhaxGYaNwRPigrCjwU/rcZXg/f/J/4V2JDwTXMXrU14neFLYsGKpr1PEFOsTMQFT0PdGHy4
ENNpeeYfmtIoXg2l/G7GTf8dVtTDhIzb3NjgrivU1to2riZO9lIxlrxq6QPyTiIU4IfVX4SaEoTo
W9B4wlbdTB0CbOhMJm7UhbkNES1e6wnGhQuietCq4fPl4XkXvAJBN8xM1WIhDIUIgGCwj7Q6fE9g
KH6fE4VWZeA+mwOhbGpJ3g8/RYc0X8kHMzJ/2qlT33WFHFG1+IR4JpBfuG9jfOO6U78lWJM7hmfG
lgiEoQZf4aYYvv1sd6F5jDpiPeM24oWtXQykc2qqMbTcjVDEVhqhfk8P8sSBnNwN5WTtKyhmC9lL
a12muf9SuMm0TAHGPaUy4lsLi0usj0mBXOhECXmkVlTLoOvzLzm+/VS4yiHLMrmTzpgd/Eix7u1K
DchhsPRbciCNX1qAi0oR9+W6biNCfzD3ucvFEF6nIhEPZgm1CSbjhH/TtzhHnhgmzTbjuF13JQlk
kxzUg++3Fq40sIoLmRTbsTPSB8mJu2iJqFy7bqdu67Q9Bi2OdYOtWnsjKMat7OvvoZvbXkwc3pIx
xbDnIFU8co26a0o5e9+bkDaaoEqof4v8VyuJ2l6lsnw1IP9+axzZwgJANJ68Fmocq1da2fpXTu/H
K9CSns3W6MdWV4ZxSTCPcG+jtCbQqsgrwrWMmqDHTZUPE61ZWDNeH+v0mGduDg1hdLdhNLP5gbCO
0CDfhgGSoYqekXm0Ue/Vqf9hC7oGkeoZwZ2CJqmCUTARdrTLIlebnZw8BWLKnvdfYB9jPWUwapam
j4UUVWG6Au740egRk1y0k9Ac+L6Ofe+1g/Vi04IM8XQtavVADWWBnAETKa2j/TDdtL8yC2GsrcoA
SElwYwp8zetcxf8VWoa4RxesH5rB/VUNpvIU8Oo96rpdhyvRFETuQuHxV42DmxDuAMVWdYeWEAhC
ipH/YlgIKfmCUOEjCoqAzxYWaj5Xc/RTHY+F5T8JR07t9Sb4XacAxkU4D2RZtaUfzy4wzT8gu868
mqtB4sefzToVudgkLFMn2bU3FgFDWnjSiyizh3UalOnqc4T33FLIzfC+FLpAV3eik1IbizC/QePC
Qic4DrHJJyPutBtV4iv1+VKnEhO8olG2IdtDU+ey4gleTZKbOhIyVXt5nbfXSSrnRLiYkpPNizfE
kG3xlRn/FiRnUV0zNAMcTqDfOFkUkwWE39i4emPCXSTfjK90DWRHT2peuL5TGc98fbzQjDBs5IKm
dXIrEw7/qSyV2svGkADN1CcHTKmceJfoIJrYPVb35aiBIKZTeNOmw3Bh/Xlw8bs44X19AyttlKjz
jOZksDEGZhmqSdB4TqYAwOdcoFX1j58/xPkiThcxMF9xZl0bkgz9z7nGoPG5kK5ee1IC3dp9SBUR
2IZ/m+oqVhMjbl1dixdUUVMkf770uf2DC7dAasvwBpOXP5d2hTlogW7UM0gywkETOBPFMxBsKyoO
s3BtxGIMpb/+fNlzr76BPTmGHVwu6t8/lzUa1yrsiGXtKk73xKY/4l81eYHFrnVt9u/ny517IREK
o63BttFBa/znckFdqRp8IJZrpDhWerWl+Sf3Are7C6fMB1HNvGEIwNJNOnAOGvX0hk7Tv8/Smtr+
R/O+N0e//Yk9yrBQ8MJGLwHfxXIm9SX0ZzCJZOz/YtNi1W7ZlmmgQf3w0tiGnNAC1PDyA/MgcJC+
KQOO2L+/qTzCeXylMvg8VdeaaFJaM+PoeT8FOrxzYRePA9Z4cXnh+Z17C02IA45pgMojUvzz+SVD
mxMp1XOg9hUROX3x3XKK759fzqU1Tg61SOBEwIe69iBRYzRfb00nu6R4mx/+6YvO/iOLia0o7A+b
w42dvtZl7ZXUrjdBq+p7HdOO5dT10ddQ4YSBoqTO/lwE5hiw/RDwXTrRPr56BqJkRii8fy7QxcmJ
ZooS+mDh4hCp4VknCXla4v9VXadKDPOndPPV395X1iNtgJRBgRb79N2raKucEdGPl+UEMprWeMCD
2b5QSnx8wQ1m6HgdA+3qEGVPXnA30CQ2ymnl4axGhlZJvDeagmsbR6QLW/HMSlwEqY5kjqBrsk+2
idtE0TSOTuHNXkQULc0VhvzHso6fPr9tZx6TZpu6imBuro7eQxR+m3WTAp4Ybo0B0RSp6zp9UZyU
hM18JlztP1/pY5idQ3Leb0udfGPBqKxZuYFUqHMB7nMzWOD4/4/5OpKsLp8eR4wQt8RH+DUmSNJZ
qZi0fLNoWddy0uU6Zvq71RtgtIw4WPy3TQhfwonLvTTIeQj6cLrxU/pAouoNyKJMi+ir5DrVsdTa
21063PZFC4I9ottdArORHWVF04ULxX7n9PXjC85cT+UF0NCunJzN+Doqhpu33NMmlM9uluPW1Dlf
yB+NXrKpxYMuJRgVQtW3Gq37xiYYgJm1tbPQBUWCyaxWlQlk4seMCPeltEJo/tmXsnduJh9gKSuS
at1AEl9UERaxfh0b8DAx9lvUHY6fSqy0y8EsTI/Zdr+SEo0e68QrIDz7OjHhMsREmOOfTZCNG/TL
yQ6GFc78qcvd0knjcadGfbVnYtfnO+DMXtPR88Pg4JtFyT8XCb/tNT/rKqqPkfsS43jaaa6x46kP
XkBYbYEE0ei9zxf8WPAYBhJlU6DgwcHjtOBBk9B1BMAXnutIAsiiIltXhAZcE+ott74TyOsQ6PVI
kFxw9fnKZ15fqjl1Dq6Es/Kh56gDTMXC1spRD47j1w7rw+8V854jQvX47fOlzlwkBA9OI7AO/nNa
OjIXpd8c29zLupqpCIKOGrgWf1GkJvXOapLIWTYM2LEB0gHtP1/8zHVSV2EhjWsVN/lUek7SOt4I
RZ57jV9E26rPj8Gs9Xbisf7rMsCcDykNAS/t1YeYWzCgJkA4mnpIjp7HMe9XujNgUpsaxl9vU8oN
CFMQo+g+PujFSwId26BrU3gFbb+aLIBXI77re2FtAJ5+/u0NNFWDC9M1EwcGkmr+fCeCKC1zM624
LJEZHnLevGCGyEynSY3kkqPFxxeQxShtKA0EA+3Tz1cFNyS02owrU8xjaCjPyNN+xoNxhBB4oQaZ
3+U/SxCWoi21uDTO/Hc19m/vOhbMEUn0EDGQJa4NsFK3EMRRpN1EiB9qnlS/VI2eXxH/H2hs80t3
+nkxS9tBkJx4ldbtE7d8KUbtaNREK5DznBLbqV///aOj8J6t0zC1YNr756MTuK2gvrUTT2nbPbn3
nmkm+FmrF5b5WDCaqkCxjrERfij6KaDQOeoQRfxoD0vxWRBOhlo58EX8/GI+niKsouE7z8mMie+p
SB+FzIBptJZ4tQGiBdIDp7T9ZefWIa4kA3VSjIyxuHBKzr55H3bJfHDAbxc4M5xaM2AhjAIgBExw
BTr2PnWB4fIygWbuMqWfcobYzYj12gLBHHESpJSWjL1UeyuHKtilzJE3OGsfp1FUXyDi4i5QlhQH
c1lAhr24ghZnPbo6Jg8oAsWF3/7sg5kt+hkGohk6fTBQEsKUyUbqgU7n63h0470ygHN+/mA+nrA8
mNmfz9VcHfrjyQGRmRWfkaBIvVzahLUVnacm2tGx5aWq5dyjIBsDViXGE/SwJ7vZTo28rHIOoqE0
ILL44W6w1GHz+dWcO4HwKwSGw2gQsGO+p78dCxO2RUPQKgnkIRQtnc1nCgEgnPomfYWv//dVND2j
wE6IB41H0mmHivbdImCSV3RM/J/zvasj65DV/vPnV3Xu5Zkzmm0ouTQGp9t4aPDXnwpenjQSzn0y
aozYfPGTYUuxqQPh/OhTHHZAC5sLn6pzZ967ASTA0ZmmB+hUDQ2zS7yAnFSZKygogk0ZP5Xx9MCL
eGG1cxuetkdns9NZfgDJMEOAQop02SuDMtlmlrAPvY4q8/Ob+cGvBf8jlZto63yODGjOJ+eq2+pD
K4DcPaft1acoVIsNxv3w0WKjS5nN2f1jrDnFsi0krrFjntyK1Da2oQOnc0LExmAZK2utQmOOPgM+
RtvGl7pb7eydt+mweTPxMjstfGq/UUWfZXxtBpMxgaxeNOniVGg4zS6ynWeCBMqljVP7dZob0VPS
d83Od4vvIYyOyZrVl31m7kCR3IU1KiUJvVzH5zfyzLvGTJsS1LYNvAVOP4ipze8QDZTbfT79LCdN
btQSMqWfwl8ZXz5f68zt0N45xmIGaqm6/3yvddwnVDwfKe197acK4LDKhPrSjFh922SZIdKy5IUK
48xLR36OhuyUbouLPNkmXZ2OQx0UXF4svoZRgBsHrB3mGPW0MFBnPlZ1X61gY3Te318rHmXujEhR
IJ6elCZWmVHtNIVHr3aLxo84ujo9gMaTg5IETyNpWRdq33NPkpINGIA8eJej7OTuWkwbG7MqPEUN
quWodbASckMeekwPvMyikf78Cs98c7hAaqg5QJFi8eTWZn5thlHBrR26gMmFWfcrtSqqlQEj9r9Z
ykX97lgUjNh1/XlpJVFXMstp0TS3yO/Jf0ataUvrKmo17cLxdW6PGrxQsw5hRvpP9mgHJS6fQAa8
JmuPuHq8CVEdMfOsF1FQHRxE7X/dHHGAIbrQMSJjfHL6AmoDsza9mXJv0ic4fnb/pW7rVQkOcGGh
MwczkLoq8DeiDNHd+Xn+9lUtJ9R6qk8LmAbiORiGrTNVxwtbwuBnnBT0f6xxsidcheQa02QNCP3a
gjDZco9FjfiitxYmMmnfcBdVpFF9XeI2FgePBdbdkIWY1bakyQL+tbAh84hJr4mjv2JoGoYNqKEj
Q9Z70ijCg+4SfpOPKLT8Us23WQM5i+52XEKD9XehcBhSqANiRW12MyI4RPsyuRlkq1zDT6PImnqr
drj60kANwR0ZslSHxSwOJ6L8LhzscIsr8LhLEYzedkaY3XRK3XlO4h6jImmW3OFkk4EVkccJUdCD
nIiLbj+Va78NBWThpL8uTCPC5ShuN5/f3nN709RsW2OfYCF+en5ifULwgsXehCb8Ug3yxQnLO9NQ
NkZWIKolOP3z9c694dTcFHvA9wyETt4FEY45KZFj7pEiPmNOt72e7HqZXyheP47VZsdT3QD4AyOw
3JNlMBwJ8YN2iaZRk0NZRjWcQedHlTwyhL6BkLJshf49qPMLLdNpsBUxte9Oq7bFHaW5Pi3I3BIb
rLIXYCLFOH0NyadZOLWpHBC6qOkazgw9TiUy/AiSrlqlOSRBTC04yCu92wlY/iLulZ2htspGk2a+
9CGGsuHKLfNOJthu/Co0stH7ASogljTBypUa2a6dPa0CzX/QE3T8ziQIp5GxmaAqRJ4X8/tg/VC+
ofnQ7km6ImdxQIKHoov/PZvEMmxkvLbxLniqDHHpUZx74hYGtLjcAjMYs+n472dEpDYiyxNSgjAQ
G5kuLcZe3Saa7C7srHNn0W/rnBZGXdkRAIXtleeIOcQZvGGZheH68+177oNo4dbHXIF5G66kf16M
WullUWHb5DF0cpbjLFlUibxPQjj1zXhBdHZ2MfBKehZs1z+UvVbNYZRjpw//zsroRKctbj8bGKBw
qWV04fadOwgsYH++Fkj2PhS/6TgaVgyLyqvj+oAhGsl//vhcpPWbjOAshNaFO6md2xfzzJsGFgqB
fTqnmZoy5f5Sp8VDipvIpGt7Z6r7nQ4WvyoMJfTMskLxXbrGl0j1Q28MEDUERUQoTuAkG7cwx0cb
SRDyDD/AsurzJ3321+NABEYCv3VPD0bicxslCSlz+qp8M9zgKdS7h9SAR/JfrGM7dIq0v7Nk7s8d
1XTKGJbw8Tw60RI0R77ko9Kvira+8CE9V7bO1rZALPN/2SfvodG7KDjgXnoSzUjYQHHt80NdCDLq
tTts9I9Z6l4AKs5t4N+WPC1Y48lM4eipmaf0wzZoizfXTCG3W/u66C70HMa5/TsbcYNFY7cNlvTn
fZS9QwDtYGccM/r4XYblLzwBySJLNWcJfBssZ3+AZcaJvI6qWWugaDMzs4b0h7XRM3bv4bNf4WrV
6igWULWhMwpl/UDeHfa/OSHHOLM7m8HunSdHcGpiaNVAmFKaYTUlM7RZ6L/UXkfOgh/CUKrf46K9
hYpTriUlX+R0/SIbjWhNxK3+UEK65mOviwu76dxdcGelLhAH+/Z0AJumZUNKXUnlV067SU7aQqrm
M+LxKzBT4gjH/sKC5x7xrMyCKGMDtp7e9jLWgrGiGPKiCs+BrmzrcvPuTmCQ2+IvmpmT/vkL886d
OCkIYczoXCCvC23myZMOlDFlSppmnpVN7jLsW+vBDLVumRujuAqLNH3CDw0fAhPm5LtcwAmxYsja
CXMqKH1bpcda78JtOHPfKTZmCTTm8LQTJ42Sa40OPihG6mEdaa7DerRu8pCycYyL5jnGPNqDF/l6
4UacATFhJYD6zKe2/aH3DQYxleRDc3RMPlRWIzA3EFKNTePXzRbPZWPBToE5KbBBDOqQWOAmQXlh
XrIinmOXTkv0WRcOHQPPbAZt+p/vngo1wspklKFbjrFRedc1RAbWF3Crc3HFnbF3MoaNjMQKl7IU
EFlTyOVd4CfS3fdGr27G0cdu4t1fXk7qV8rifBv2bCkUU+QIDq7YQsl/I4phwZHdrU0rDtdwhc1V
reTSC63KXg9ha6+c4EovEuMhMfLhjtcWERr5xNNz6LTuPlXtbyqmYBca83PXzwQMDbo9T+hPgSPg
tjhtpMH1p8nwgE0pXFRriJ4jTQk3nz/0c0tBvIZrgBqdz8ZJAcLQCT/y+bOECWm4KitnVvMNZbJ3
wzR4/nyt9+d2+qbN6K9B98pn8LT9zxUrbfssojnoMONZSAbGiL0mU9v6ZdHhsZpqV1qh+vdy0Ptb
XVeCgy4VfEuMtNyWOXYu77/Q/9s3XLBvgJbncOL8n5XAGfsG7Lte8p+/Ozj8+4/+dXCwiSrjuJxH
HbSTgAMc5P/r4OD+h+oD3hGjuRnnZ8v96+BguP9hwsvOds25dP/dwcGw/0MtQXsF2GrafA2Nv3Fw
OP2KkHNhAZMTeqFCo/nAXc1VBPlZmGB8EGhiwsHczK+Z546PmTYgkQrEJRuE+TX5fWezoI0XM18s
fvOPiDK2j6FUJmv0hoFylzwstH1WH21/ewj3//y8Tz3auaQ5coIKl6Pxw8dRMqnrKhEO3ihRO/X6
UB2SoiYKwjbLtar06UJrgLjMKla+NL09PH6+PBkQHy4TmFJHhWg6Os/4tA3GMhq3m9GWXpFa6YD/
aThtUjtECg1RgoDJsN4T9snXAh0ELqYlJpmzCWVEpdQwZX3Ax1MLFgVuezTNZB0t/oe9M9uOG7m2
7RfBA33zmsiWmSJFikqRfMGgGqIHAm1E4OvvBMu+p0qqa137+bwcn7JLykw0ETv2Xmuu1MKSFC6y
3Gu75N/F/VXXsVMZy7xRAnMwTuIBxg2Se/1GZ6F8cIoQkCt2pGPm4oFOAr+DuOl1T7iJ9WGlP+cb
kRIqRjgba9uGhutyNDtlPaLJE7c9BMNHUAc4Kh1YEZL859ewrnMTn8es3zJSdvdzU83Xamr0YShU
c0kskAU480iUkq3dXDKy2V6YCotnwkb4g1Ll0WUA17OjIk8eohko8XYehNmeuFRNHadkelhxwuLr
HIio5GeawQC7Anvao241cBzVZncezgzaMhEiM1xk+GuCvL9vq5lg3nk1aRQjQZuDjzJocVROI6KW
W3I5+ptysrt7cFvJDZIcdfA7qzp1yIx2ljPO1wKO3rUrFv8Td4fQe86Xu8aG1zv5qvumW5JE0oBq
J5eN/oxwtX2ezIU707HeHv0VrxFIuETO2EQX3yJPiRBS/Sbxx302e/6INvvhi49B45Ko1D3h2bMe
JxijX4pRNhfVttGlrilmtuQyucXGrXHvbPxpMZEgV2I3iKSKZTPbO4io5YPwM9wuUK7BILT9Nzfh
H9MSgSBhqfQej7BDMZu4U/dNDbzOoTHqg59P1akNubk6EHKrpgLA2+Ag8N6ZPrkiAlMqnQv4vwHs
0YNhJeVDioQP1mrW3RKa4YE0TucfpamBimO0pXdmmiwaVvuSq26+Mu5YPkTdzF/lZPogavYuS/GL
I2mI26RcX3aj8+6M1JyRdPJbfLeINmOU1fGMnYgY4ayZfxBuoA8EU7l3qcudSBCPESos9LaG/kdA
MXTRN0mm7WtQRV6s8F7A2lUQwLBWJcmDbybdN4bPy4dGZvqzzUZ6AIyLCbHvyj0o1fG7WfjWYw4P
aUtSDqg5g2s7pNxHUrq41OsjWjUg6XTPr1/wOZHgt3AnXB8PCRmk+o3YRfFcpUFyUw3lszSGCQ58
T8Z4+AY3EXpWbtTkEQ9JbRNX5b0AG+iebEwr19Tm2cRyVeYHG1fk1nWrFzcJZtCvgSBKweOhXIlW
KuNGYage90nnijsB3/kuGqV3N+nEemzyQTxPnt++YFrjaQ2wx/d20r44OEnOBTyGTypc+c1GATYr
bGT7mkKWQubnaANHRlRu339cmPESDO1gPCgtGlIoCWr+QJd2+CI4hj/odrRAWnOkANlr4TKvyJz0
pZkfx5ag+1glKj/gkibbgYhZblNdTsHKIO+erByjL8SAAN+I7XS3o4+x2/5C89Uq/ee5beT4Le8n
9znHkVWmx9lZGheZ5WI0O4R2cvqgO5l4NzJ1JvcBTzbuXFfpzxZQgJj8WGLcLU8hG+wWf89z6EG8
pCkPPFqNLE1Tczu1YJ5xBkY3rlF+HM2BSHKzejC86datRb3HO+bdLzDvNl4Aurf3UhDAyS28S6jh
9PiOqb1kp9ouPw8MLnfTyrCeXP01DwHKu/P0vczs+mQ06TcSJrJTtjAPaqxJXNp6lrvKmxVk3HT8
buE33aX5cFZjl+xRG1u49ctoa+keLkrgpYgY0vzWXeCng8SdddxjI/aL8MYoSTrPq65ZNiJKuhO6
G1TKhgJnauKNqPOSnmRdVW+pWECP00MEvTy4OibY7EE3Qb6zayM6F9A7PtCilzjWeGGxfFvnXKNT
n6IwJS+FG2lbs3kyITAf6wBjsRidcNdKg2Rhh3zpuVkRJyZCRduozbP08ug4pdYnpybam+bKcLGa
yKl2Ntf+2yCk9GOPYynKxYV7yMFjnI9YeQnSsCS8/QSc5gBotbHNCQ1nZNEljUhr85I1/zcZvjmt
nA6pl7LnsYGHe5yk8yYjVm9XNH73wHjWwtJaDntUW5liCGeAjQvVS0giy4ZwYnVu1GotqsryGZdS
G8S+8vUB1juYUCba4ZYIC9Qls+tQITrMgiwb6uzkOcGJPqNN5iuLCDCEUtjDRvBefXCrQZzB4sO9
sE37hGZi2DpZxls17ODidZuGhssGGLB3I/xefV6kU8T9yi5gCHWU1daZjRaOr7+8isr06LbVy6Mo
CBGNrSE6qsWLTvWU6I956SzbOZm6m7IWbuzbFW4vv5w3FTn2u8F13PtgoMXcJqvqIO1xQpsi3HfG
zIxlTRyQnqO3BGUVT4GfYpM3tdy7icaVGc3GvoNiglC2vq8sg70cONQpzx3lbFBOblMjja5QdqxD
lfPE+06bncJZJbtIJu6Hls4f7GtpPJAVEd5a3aJv1oyvipCDCM4JGcv1DzftbrEfBJdIoXuPXSkh
9lboxhDpZOUHMSzWSTBt6eI88/tztSTO81QE2t0EnkSea5O2d840UPa4sArzh8BJWG1ddElqaxbm
fFq6LopFbfSHiazHZ1lNOXkHZV5c3DEdvtVO4ZMgMLjzOoELy8J7tleyl8RDiIW2bVChGKop90Hm
zV/bwmrjsZJrXSC6eyx31RaxftPu4HPkZ0Otul2cyQXh03adndDP95eoG1oXhS2Nw41svRyDcpgM
pMK33p22k/y4ZI34agvQhiDidbneG7h9a4lUFA770BoyUXhDc4lsshDCRozfQxjwglkJR+i9WQ5s
OKh/9RvnaGiR2kgeBFMH3gHSMy5BYopkm3orLTDLaxjbwrtbwE88GK0Qz9GcO9l+KvMSizGToLim
yMu2rq/EVyUmplsZYgtM/+zOyKK7mz+Kry63rUfM4sN3MnmLcGt7RGlvrHrtJimt7R1lqP9JlR1l
2VowAraY3XJbZHZ1onHfXCrID0eXWNtt3UoW475IC2LMoV5vM29gc4/q1nho0mi65raT3qU1lUbj
+eI2Xd6/RdQ9OcaKNUm6bl2UyaV4G2GHkYkQUJ5EXWd9ZBlsvjvC5xRsEEfErk1Ei5+yEG3qnq+z
MicOmWVM1yyHSbmxOiNsQCT3+pDWvj6bJH7usmmWWyKSNT7qontGZ1rHg17LX9xDz8GoKnAk/AQa
OwivaqXfMBrkB7UkLakmeQSvVkK00YQ+k3UgnArTWNT9Ru1g/d0ZYs134rzEXP4XHVhvQ+9OU2M8
pobd3SS0cNdyOGjiruh6iDxree904XbmxrwMusc0Lhsu9jR6vzvQWD/3sNcm+fpNyNuAR/qLG3Bq
nbYGMzke3ZzKP8aC5N0F/mjv0hH2jHYpCLOIKzumpvoYpMiui8EDNDC2L2nS8GA2TnczOLM+N1J0
T9PkundQodRnScX9m07NL33K9cuuXixm/qizfnER0r0pg9lwhqORrykUAxBdLXjRTKvI7oyJp46t
iAfMmnnigQXhOmCfWoMQ2tdCUDcHwHh+k9j13o/968HXYS7qMt9h1kMu4k+NyhTbsB3l+P0IwgYG
j2Zh9cRO3WWRxnzo+ynbsjQvO02jidCEiQqqEBxeg2x9TVF8PRTS7W6wVIAQTLz2u8ir4D70U8zO
IyC2xOjbbtON3u/UWfRSfznMYq4JV90rlKN1ePzXLqM3GUh6NSYphfk71kEuil1Xk8rbkj7CtUSZ
HWVO8EaI1nwEmpXuDct+xaTxBTaPw7CZcsnwZLqdUOZ/mHvbfZ4FYI18ccqzadbOi43WU2ElE818
hmERQlC2yq3pAs3N4Q8fapaSYxoBWzOtDNO4qqlXqzq6UEBCn1aOPqNfkSRbot9u1xXGBl73MKe9
/8kAeEpWUmpiKG1c19g4A2ssjlDqXtmSpjixgAHIpWbnsMy5JC35lwi25Qnp4VHhcV9rddUs3X2D
bps1BZv91oXP9RSBV964Zk4jHJTzzlYJicdIbC7FBBV7Jj0JW3w2X1Oy2XBZeHb10jtEP92M1RLM
ly6RKRcpJ9fDUMOodl5aZmY8CSep4Dc4xQSyBLCfMbhbflBjX9sEYNvQOaBCAn+p0lNJSbNNlvW/
SCjok605MKyJkxzB54wuLrTPTDgH6AGOEuzG1PS9mRUNkRMZvzhtonanWIRhoClK+UCBvzI0RT7H
aRNXIweRIXSHLybokRjGhBcPHtk9cR1BSFY9B7cwc8VXXUzlvs/H/DDNVFdmKXkiAVCP26zxp+uY
Vy9Bz/mRXCLxHMrKybe9XuNS1msXrSiDm2Xh4rPpGA9wHZyTxcZxXzpzfkjQczZx6I3VaSQs41UR
HvTqaova0K5se8NrW+6dMew/chINL7ozgbdIDv1+1QxfGsKNvihoFidTsRqN69muyaIqzohJkbG7
VApIfCWnvbWk9QkSE6eWJnA21E7Bfe3009W0SKQCqdy+ekMPrtrlhCUsTs/bvlnYAUaS3r/YBQ2l
rqvELbR1UAyJy2oyJk24dcKRk1HiuhjqW2/hHRlIqLCAoPA/jubSfWsbxVWpFzKgOB1uvNxdjszR
u5tOdHTlbAZqGxWtW2hWs1x6OqABVNvdE1Lo8GJJ2izAAqNLaon+JtdBc/FJhT4wc9SHxrS9uA2b
+coolOO91PkhXDtATCrFbV3SHwpyjskMJZe3kLd02eXhIp5Lv/44q0B8BR/Pcdv0UgJmXXA2MmNC
7fKXNsZaOK/fWrlrFE+IgKyPW+Z+F+1IgkPXV1Wt67tZlnJL+IR48ToFcrSvC3AezOx205zTGVkP
r7kyOcBnyu3uzabnzrQFpcj7XiyatMGhndr6XKIqI8Ojl/R1HBAVNFb5dVWgz0sK4E3NdNfeH0Nc
8hQSaQN9UE2G/uCmdDycQXf37x2fxuHxwYtWxT4UKeKdOAUDjsqJn6agqphzXqbER6CxtgeM1OAy
IMsmkpxUtM17I2/JoeiVgoaQzLK3PiSqaOF1a2KlU4oRueI7w5TulSlU+dAJJFCw5ctoxS16KFnB
pXUThCnYVtziVJoVqV78Iub2Nk2chVcQUQUtuISYOFo7JplREzkOUcEjCMjOkrsGXmSMEx8EZQlC
j4LH7Gl8MVRl5kNHEIBX97Q4Lo0yb5TdN1ABJKuZo/7cgL7ZJHZfnYy1uYKjjWWNEz1g+7VTsyYc
bEJKDeJmlpy/qbZp9nQLS5xj8fHv/Zv3TVKV9G6bNnPJpTJ+mOaylsuBwe2raoqlbkBg9cejSSLK
Xri0hprWSh5Mq2ouorXLLRaV8BKOQ/fUWpTppBfQU0O+21wklpK72eWkBRx8ZHE37OE7nrX2RaUU
O73ZRRcZsM62MuMSZh4JkyYcUbAe5WThl6tp5fiU5yOI9Mv6PHf9ugxjXBqIPazoSEZ5QM1b9vxx
NlF9zpHTPGZr15u6ZN0FOKC9WCGPhLtMw/epg6OeWUl6F5AfuLf69fkBXgSNiD5k5fNzkrX79V7e
hhEdUmhP5UMtZ7pIpEptfeRgj+97gzXSAp7CNLsLWPLpO9FEnQ3PvQtSw2OrkFF46SLKkE6X9qPs
wYVHNZxDn7RIktC58ZlfWI/Ch0+WT9xILPhECFVmc4Ez21w8myK2Xu9BRnn4PCB6FPt+aSnOpcVq
RuzPVUvKZFHSnzPbyn4kiZHFlnXsCTqdeMZCA2WfAWP83hKcR5qWIYi3m5TweWDzlJ8Dq4mIOeaU
+zW3ct+1iuJk5LBT82LDlXHogrYVL4U25/alsg0a1JKesZMnHBVGCmcH6MHWprm8Y7Pn4XlfZlXA
1aBzREwfCfJfONVrop/sej1PDIouVO+ojz1Nm88ioGo3FknLYh5mLqbJ8pbNvEcliUJfTH8WnPEc
njXDTB6UpF9mV6rOT43rdTdSVDQR16USw5a960unvIPkC/zXzz26XvA9nS5if8homfBO9nSnMWWs
IUUWTqMumH4Ea/TcyFcnIK3kxc0jDiHA/8VXcHGUHN2wVKei4SXLRZ7dAfl8mWePq0Y+qXOyw4xX
ZS65BmNlchqaZfdEVVK4m0nB6t9AC4qoWyYvvyUWgEVWkglybduEClLPejtP3HAd4p8pbVrq7//4
/mLqumCLMYjs+uZJ9lTBpnJqllF9hEyr93VW5KSTtLzQOVVlGngsMswa0ztMVUgsFi9fPgh/4UQm
Aw0kunyb3KX1CUrhAPveKA5IgnKh3D7ItQrQquNIRsbcdKCRwC+W5G0WsGVC95nYlwxoD8XsSENl
N3nQ8jclkTo3YzL+U+f4v6PK344qYRH+aUz1N6PKYXj9lk3k/YzDX+eV73/yX8T56B8oKciHxqHl
oKX8M3He+YcHkAHBf8hYjeBKDgr/Qs7b71NJEASw5RFjrmSafyHnrX/Yzqqj4xDrryAQ/z8ZWP46
hl/9oBgwLPYFvt1PiofI0UDDhCGOYV69ZZT6B6hbySYPUSL/6er8zQzx7z7JxsOA3YOB1y8C3arB
r76Wq8fQBi4J5e5FNK3ayCSbfiPm/rtP4jMwliD3BySy/u9/EnOno5EsvSBYcZTlRJKFeTfMdYE0
dbn+xz+JRgJUjVUrYfJZf/2gGdlA1PYLCY68z2VVviVG/lbwn//Nx3goctEA/zr8xL6ODd5TgjOp
jHZRyHCR3KIqLlX+X1w6nlUEEhiEGaH/7FtIhVm7gB8F8QB1f1FEawKxtqkBm+I3P8r/6RAMWT/0
mR8gP3VIOvhZgBrMpKGOkRTHTBJx40/6QafqCjP0KmbCV/79Ffy53fL+YQ6uPJzkNDC89cv86Ykg
Iavl3WzFkVYjTT62kmNBqNKmNfJXM6RblQM13lgapPe//+C/eRSxZawslHeF18+vl9+3nIbpXh5p
PbSfJsBjGy8CAwzCw/nN+/WzEuD9N9ISYVVALsdb/dffuEzFpPHnC8y05BUQaKl3hW0mn/6LH/Sn
T1l7G3+6kqvCYjYY6h2NSIGn7tV1rmVz0/T/3aX70yf9tDLJss5aBuI8INWkt74qXheSb+P/j9fL
/PUuYcYLQ56MIHLBKvz0eLRJ7YV1K2rkQXa7FeZsEFcs2NsXt9a7iLH71op6aw8F3TuavWq3ReVE
1DJuc4MuAjeK5PwBVR+kSc8g7tt7GzkoEue0pnDsp6B80yBzTulizR9EQBopAZmDv7Ejekyt4F/R
WVLvOObbjMfBcQaqq+91H9lfysBuT15SJC9zTYEia+UdkwCaf6sJ55EFz3MZKMD+g54YcNN0o4PZ
UVuOI57aqayaHaq15hMkW/cG3Kb81iWs8tbo891hgt7rwm3PpKDORZwFYdbutFuZXws4wjgF+T4G
eqrXOuFHlyRi7tsoFXcM8trtCKQCXaqTJMXGmqoIjJkzkg4IaXjfmUzDio6OukFqeFyb/LqlZuEi
/XaMESfYCChYXLI0BwEL9xHEsLL2qF1bcidxeNy4NWUkTrT2bJmkEIY15U4YkZMdVAjV02z2ziq1
ipc0bKurL+kodYMjnju/tr8k/HaxCSS9EVG708J3mhMM7IGIxthxNO+68l3OswZnuesgAa1TdNf3
JC+NLwmXBsBsJ+78qXgzLe7pBGjxSx3mb2qQyafRX9qTXJfGbBjas67WGUNPuUmcXhRVGSx9Xz0A
tHFPrOhjjDQkP8xp5WwoA/IVjj81xBTB/dm4E3PK1BEROW1p8+YT4nFLGDAXcarwOtiGpFv//thX
A9EGsPTDC1HEza7MuQiYashlcIkWrDuRPoYL3FFwZHn5EkFBJpdQkoTqZQUjfnjHCwjs3q8OOVNC
8cGirxRt/SyZn7JEGNGOgeUQgkkhAHrj0zG4wI1bvoQQBh+Z7tRvdkCKM79R7wCrJhsEQ93RJQfu
2kINe3TIYiliYIdk1PXIY0rsmNkMo1bRVOzxQ2P5sLkFY6JKYoRtkbYb0L0GZkM/ug5dz2vnkmIW
zy5b3ALemdOOWEGgICmzK8bcdD5MYVO8RiiT91HDewQIB01PHs0VCVaJom6O5qelX8oD5KQR55LR
2/m+EI637BbEO92mH1I5bQjms77igx++2wvvlmsw+NtW0hs+z8EontOCFLBAV6yhNMI8RKCGc4MY
LWcIKEn6tUruhJel5UuX2s2NSoAYM7uyY6IZ3ziAROh2yErni5AdCEF2a+iB80iGfOEWyDtD4rRa
ib/coclh6wPyRPMs5AROYk7yqZh7MMCZUNmPRkTesSl9+ml+Rtqha01PYtDzAUsT7Oxo4kFYZNjA
2MwJHMR00xlghgerOkDw/jFOfbDNBvWJqGnkBfPXKdP5Td34tIkSkirZCoP7bOKlZNisdrQQ5g/z
2Ee7tOQ9x4uabGwRlF9CwtvOQCb3xPZWnNqUGONalkMJs7rIN85Y8VCzKqqPWYWopJmK6M6hqGRM
x1tfThXHqlkk9IlJdll6VjcSOeeDte67wuV323Xxmg9GeBdiRH2tFHx4Zx4tNOeSboKbODdq4okC
NpS8TBHSCbPS7XbGCbfzhoXXqCZyEvP2BMbN6IlaBARsxBlxMveW33c0lKtXz2Oh7HvWD0j4wf2S
ExRg973eJgFp5xBkp/Ae0HdP9w+AH4BEHkNiazuii+tpW+iCRcye2q0v+eiextwxh13KmN+S3zKs
RqKpGnDDA4Bk2Ci7Pq/uHAGkOZNOyE2oxd3QrXV1a7fnyhI8TJw8J4LeLBf/E1cnTyJ6CT6NlvdV
F5Ha81iG1g9TslrN6zPimYt1WyZjflt4Kt3PGq8OZPc1hdIYPdJnvP3AoCUGTWvHnrOwIo6tiufF
bz8jJ4ruliBptsoM+tgltwQixcjKXZl9D9vBbx5nkSYEpTXNTbJM9f0wsfYYKauHjHjpy7nmmkft
tHcKbFlpM+e3TmKbXyNrGs+0WqhH2+kuLIfqOPjmfCgyzAl1lBofxj6/c3JnfjKKYrjTKhs/JMXy
BYS6RL6CDC3UoG/cxfKOS5QvtJO7+g6UZPKxKp+DDiQ3A9i3Nl25dWP+mff52s8mqbTQSghSqYki
Nh3MfhoNBNtiemBx/2p4LZHyAZveqmQ/GXlWXYFhNzd9w4pj1iGCJdMidHHhloo/FllSERD9cw/2
nL1I//XJFmLfbmKYdmo64nJw+wPN7o1NK1ZuxiEqyN+tKhazgkNexyNSRHWMOq88NbIzyaNFTId7
EhwkGffd0m8q4eQ1g9BuNJFnyG7NoLA/D7Vd38jOqW/aYDQF/WXkCk41TNvJwmVR0QZTkAPOWtqE
SbL5VD3rXx3I5KGjm425uCzAy7v5XGc3sogcEPeEoszhDbKattkk/uQETkwtjqR9s4Arext0kREq
Mpf1D+EhtLHyNDgpetiIDXXUr50az6ThqFjXdbgKpokqGcePjR9AJi9cggCYZKQFVoSsd5mcTtbM
1NcaXsLSLFEUqeqTLByFntDyaTRRXCN2EIGeb5qqKLckbH51w4k0+AIBgXbo5nqIzG2f94uFY773
vML4YDmNgRgtqEEyurY+8J7azqYtmBZPVTge7Q70heqS1zLzSkK57JL4FaZJZHaQxjna6nZij2Y2
kBKx1bj2ZMQE3C+3vK7pt7QKUHyU1mDQglYRpaVhnHLlmeE+SGvWN9dn+XZTqhNOS67cSNC93lbw
g48lExFmNdqbfyO1/VWrjqQXRbJpRh4jV6BGf62wh4UQo2kwqyOdKdYbW84fQOWRpBr21AkkFuW3
GlMZkreFuqKMiPjihffOyPZRp1jR7w5q6LPFnwet4fp96BBAnoN79As9J0gJCoI3UR372rpOJj3E
kjVVBvlrU00PiWab+/dHjF9OhtFqOLX5JIt6HI/ATxfAnb06pZVITjBFWEOmDhsU23HTZO3ZcGHm
//vP+9XAt35g4K3uH8ALv+AImp4Cx/VLwC0hUUYrMr/d5kMzE7TW168jDMZdOeAm9r1QfnzfdiRp
Iv4hs6W1R+9nxOTAea+EQ8wHRRbPbw52v7pS+H4Y4FFhrbr3Xw7lAuwavN6pPGZ17d5M81C/tQ5U
8o0c5UCcd+pSbFcEpuKgKKzxdvapNa2SbywsCm1klK+UMs1NaKNu0DYnzyEXyIMrPXlnl3SES9MX
PR39ISL1vmNeMDIRP6YrkMwhravduUGdfAJT6b46PtaWTcT/OYSGFdyjnWQDTrTCRJ7nxcv7rtg0
QGxjuZT27+xJ1nqK/elpxLIKEwsDgIeo7KeHI51Qp7J7lccRhzzI9KHdkOydxtJxnzrCkSGNCYRq
qGj2HumvMbC6/xTzAzUWWx6CV24Jj+lP3wCTufRxveXHiPP2wTPS9ixc+btl4JeOBZ9CowIyHMBH
PNg/HUmnfJoTv2nzo+9SPPsQf8A6+WPcoWIhy6Ek+EQXHB6YgM1P//59sH+9xpQoqCvCldDxKzlT
W6U795XEtzrINGGEh0bKSJLopZ4ojUkq9/RdZHjRtXH1tYx092YIT+5GPRNyN7ZNlq/rbT9uOhLU
HSQtgnLSLfsj9TfDYCRj37tkjdw2EpAff3Rc/rdf/Zt+NT2mlQX1/7bWXPOew3T++udW9T//0P9Y
a+zVH+NTx6wt53Vr+qe1JnT+weLjAkmijY0KyOF5/R9vjQs7nTfSpMNm00P+v61qx/8HfxsLKhgB
7N+2/x+1qmED/fzy8/Gopfgr+RbsSj/1W8PZB6miU+sYhrqpMLdiXe/ZR+Ol0d0llw7Si+RFNxjn
N+ss8LM5EfUONaU951k63Tqtv9LzZ2fvBTyAOxQU4Ue0keLMeLd6bBvNUQBn4Ims7EdaBgpn/NS9
UlyWPQILLvDnAZfe1R4J4lpjF6vNbBv9dy9p2IQzHm6SL7zXxuyqJSZYx3tFWce/tIK8rqPfGj9K
xZCtRPylfqx7X1DckJQib7M22PU1xINUFWezKEV48OekeWRVS9fkZ2Nyb6eRw8bWzloQdrCBxw2q
yHknQpZBamS843XeuVtMPOrW6lXF+WIyvvpk4s3nYZxDLgvZWkdLyfRSoLaIkc0gjGIhAI8Rwmbc
W50JGX4ov7r10pxTyT4AMMTdeugAn/pi4LRlJe7WwEkVV4kjr0Qj6Ie6xVlzcoeJ+ZeoxcckIvbv
oBJG2KaajeeRwfB2GpT6nJlDtuXIWLmI/+cuuIohn2kG+Yr2A8dlWjaqSMxun0RpRZ7Z4o72HYDW
pdsbCJQf+y50XycCwWhQ0BV4dlMm3UxIrEclEfhs7BJ3NImAkfUYlcAbmXByfkzzsUViINaBHANS
NDo9GvzbAZfYRCNqEKTcUQ3WO6aihKtzfmdnNPoORaukEDjDXmYM+f7/kkvJfeXo3Pubbmr493RW
82fQB5fBRayiE5J1KQu9sU6uhRuWeexNSB/GeW02VRntvy1m1+gaYuyk5TUm0dWaSLXb9OEMfTbq
GZcDMOJnvA98ZdDSvFIjmFcnG71XoUiQPID17fMNLQcC3hvN5wO7bM92apEpgleYH/Q+TrW73i3O
pLdV2Q0CBL6AtDqV7oK04OqS4o3fghoWNXnCIWDr0RUrtqEKKncbEqFn3yZzJZP9QIRZehrFTF8o
bYvxe1G0dAbLhX/GPsBfSwZjXx2oPsYubo2GufHGR72Qb+Au89f/0WkLl7EAXGmD/497xBzYL7vA
OVFhg5VVq3RqGWi+vG90rgGDEMmebX7E9eUj8uUTfdqFaj8bvnOSlcWz2c0217dgh7rKvhzD2HG9
NKBHY88L+j9SikytaWm5qSIE1+zpDdoWtUuHyeGY5oXn3qfFRGmHPrA95U7OmWc9JznssbB5NqlD
6P1B14zzs6Tyv7hjoY3r+7eEPDKlx0oTsxQ7lseX9VDQEtpHPX+Lj4qksKrECIR4RHKfS7C9yyeG
UfQJ22q9pczJuAJhoc3hdtRRe478tZPYt/xzpHNKuzBK6Q+DyqDEbw0eiGhtgAaS9BgCgWnwE6pr
6X3eieptWTyeyMI31mfKstGjp54REiiBLLc9k3iqpjgTpYpVUKL7GCObkEGOvQ+mDNXHGSrLs8OT
Rp5PO+FOYV7BYDxyI3Ehkgo8txfqjWeT9bsZbErEqUaFGOt+CG59M0jORaSjKzfTz7boXa2HItMj
YV09hpqRk0yyDwpbfZp5ig+FDOv94lh2bM6pdz/l4/CtAGTkbCo2nWsVVepT6Bt1HNg9D7bdS7AG
KRfgQgMOKDPGFgqfpfWaAeED5NqtFzUDQK88RfqDtzo4Sg4V3zok187OwqXk7NxEGiwOQ+meUnp7
J6dZry9diOTaIxS++BOTdj6wlneSISlGFE48O2OkAYDU2opWHbQ44XxzDkgvwGv27Bj3jSWaB6AQ
iHlmYggJ1cO88hm/VrA3UJf8oGJ2bpJ+zI/FHFrfKy9YrmE6qQDxFtL6rvfzH06n5OPkefokAHjt
dFElcZsbn/vC6KF0uMMWDQQD/SoK84O28GTYqKBIZG0k/x1hfGbIeKJJzeVH/i7wRyU2nNGcBYAh
3y0A9eoG0GUxnJEVYxGAj2mdJgDsH+rVQeC9mwmSd2MBCpLgsurY+9V1AGwUA8LybkZQutM3zepQ
qLAqWDWg052JrLmPy3AerEtVsprfL66TnWYzOoyzrwhxAow/oE74ICd4vKUxJR+buWc1Id2uyYlq
e7AaUu3o8FEyRsOSHuYpdy6iRF/3OSFN6iqzqv9USfcjvoLuAZdmupHpYD0kjNo/NcFII31SY3jX
Yfk+5gE+MzPNzKfUlor8u/BxSW3/yzRo+9AS+7gG6TZtxPuBRuU492p98eURKEuNPtT+OMBG3vi1
yLxdZWbmhRNeRagWbZr7IWvRdOK/3VUAEPAdAGTaZDMjBuiIZmNusySTL4lQNaYuPC/FnpbhRFJY
V1VTbKAj2s1O18ahMsdHuynD55wAnIGt0DHvJjopDMMNcZp9h6cal8uLYns/48OYbkfbfJF92K02
D02SmVTCj5HIjJeB9NvtDNPykyaW8qxVYd2Xlj++za7qX3SUtt2rGs1qvs/9PknPI33xU1rBpRdd
/2STBXWfobwiCa2kzRta6kLH1YmRcWH69JFSkSB2Rw3v7wa8BWjzg/pHNUp16Za8IP5a2/f/h70z
WY4bydb0E3kaRgfQdu0uYmYEGSKDpEhpA6MmzJNjcuDp+wOV1ZWisiTLXpflRkqJQgR8Ov6ff0iT
bvjgJxLpBK46twFo9Tvdj5FHEyoumhVd8/rsiTC7QftjwUXsDXHnZJWLHLIft7wubzU4Uh/rtig/
Jn3nrN2qfgz72jhmhnpPz2LYxinztE2ND6YVXaW0u67F5DrPIyq2gjU3Kdx9WhODrzg+0SKJ3tl+
1d/0pAfhfdmBGRPjHRsmGALZ3tq5HuPO4RtCPLJix85Rill9x+EnztJhqhhJfF2MhAYQQv3ETdNb
TB6KlbIQqCCwy+hD5vnGrAfmgUXAYUxKMSdFEGJb5TRyVUqO8B3un2TeWFZt3/mRI2/9QHX3laLb
s1IloE5LuvI6m0lA9brhplJ0Geo+epRGY55KJZKNuZCLo3Jyd0SdF/dJSid0hXwn30EZTjbaWpLb
akOLVd8hQSYZNI5vC2hcu8w2pgcg3eE0tbbxhD0bG5SMqht2IMjkuiVEuSuCO7sDoq3LPua3llOf
bBj7l9gtcgzjynbcghqC6sdjZR57J+3vcK8wNiqUVz4KkuuKPtCj0eYhVqEF0pA+fk7DIlzjl+ZT
UGB6+Eh7iaj3VmOP1bQ0UOoCLwkjIuEuiP2d7CXjgKRllCsSD4N57Xu9VDuSUF1WQtFl61q7zc5J
ek7HPA4QjHpFvq9Hx39fB3zxodbqPkwrD0+NJky3HIfjwU/bZNPkAd52uFnqtiwuhOaWSMHTGIxy
itoTZkuOTQ7i1J+0cqrdaFna3vEz+gaUMfbXi47pC61L+c3P43GbQAWFVRp0+WfIcc0BqWe4zZfS
qsYub5UPUwMx1CwqGJqp3CaiqRHVDcna7/3+ZiR3bhNihrQG/h3o1HrWKUPEdp6hBNqPnG/ZTVcS
IzzAANfFbdol9rrN3OrSFzqSl5x4yXntikCtBmiXhHuNzqfMtIxoF4DUs4AMasEMdj89WX1PBra+
LrO23U49raZ12vohQP4w3lh5XbPz4q1CkBl6LADblBrLCT5EvVld5nBM61URxbsm66drt3XdcwMO
T5epacSmJ3/2aFd5d9JmM+39MiFV1u3ah3gsjs3YnGp/1huyCZp3BeLXz2jfjf3QNepoQoLbq8h/
T6E27rxWbQZPOXcpiDosWkTK2S7VRZQf0b+DppGDPWOz76g6hYZcVhAULTlfettAa4U5UcT0sfJh
BXyVr2wS4P3SDufrrFei+DwNur0lGHp+J+JZJduoTtz+k9/VDyicS1LIVdI7obXH6sgWV6GW+waZ
xaUy8yc0Rzo+IUfwCFgtjZduDOobTaAvTCjmwhW03JBxTqdsiwQu9i6B5bjGE7lkl0CNK5WV4W1V
t80OA9WVWpo19fg0x061dmzlR95tZNXNLaffVVdwgv4upuEtZBoYNkExtMVh0ph/I4YJxh5NNXWt
p5RzNdrcRN0ktrD19tovMBd+5wfhvmVMoHFAdkEmje1Bzycv5keMNo+HiUglHFzLQgXXXUzp3rIx
v2SiQxpnVf3nODcc5xwNfk9Et5J2SKg0LjLFTeqmODgIFvYWu0ZHvSvUYCISlnN9VBYN5SHugu1A
0Dl7xVyGlG2FbL8YEWYgXOidbr63pCCioSFb95D0PWUmKu+Xyh3G7r41A7fdzR19uXZN6rztfJy5
T2S4IGgubFHo2tT6EXeRjB3jofDgDIw5zHimTPkNvUp5j0caFX3XsHusJb3yD0bhaH0NI9cTy95p
cMEyRUgodtu3u8XKtt37ER3Bib+o3jkVDY+9ik2pt63pVx9e78IF7gi/cQp7S/iBAbjQBn347XgF
eG9NbTIq5FC2RnVwp+W+7CYpdwM0nFzX/oIT/Q1z7y0W+fognMYpA9BbWW+lVr6CK9HAnD3kMTA3
4ERRbLuyYXxYe4TBJlhtcjfUXEJmTtkP//Tpiw8VqjOaDEtg1xsktBYTXKdJV/j51dYDKez+JmmS
ifqRnkClBU+VncclQGBMUP8GezeXbstf8WbaD4Zj0QBZzMFxdFnezV/4TjSkkTuHqiL1ueZfH8ao
d268rLEeyhRG/MYxFznBQFfi1OHpjUSWeD8ufmXk5YeIzLaH17fxX3jzN/Am2FbAyP9nePMm+YxF
9Uv5V3jzzx/6E970rT/wrgFWwxkI0zAsx/8fvBkYfzhYoQTE3Li4kDkSDPNfTFz/Dyyc8Z6RaPXY
Zhck/t9MXBkswRI+PB7mJ2ln//s/n/X/ib5Wf66q9s3v/+qx89YQHeIeOY1sqJAh2RoBU3+cao0W
+BnkLSUgug6wlCEqEn1QLjwotGUlZWgVTyQUp5kpRjr6xFig5YtrNCpB7b54yVBaJkJ7TN419qty
JkGGZBQqlchquAKj9GV+NmXLfvWXN/03G8Tyyf6ySCxWJvvQYtNHX8SlK/LjJ/fbfsxxZFQnNG76
YsalWLt0oa+nwTPg2U+Ac79+IH3Hnx5JmM3SkgSqlozmGyhYJLldi76KTlIG11XnkdOeD7TO9qmD
Yh6Pl0Y0B1OxewdjEzR63TuD5xwCSV9l50YkW1+FHvZAq3kggoe6PVxgmQ5cl+IG7KAqe/gsi3wl
t8xu3jsLxJu2SzQQKDswkpmF7DyNagrqM2LvkGyMJe9ayEFf8plOG2iT+9KVNcBQ2vg8KoBtFQE6
hwunwiWaczVKAUIlGRG4A13b9zvMOqebSSbWgzJtJsFos+Uqm07vhG06uURdbZ4V+CEAacStfzsm
wRht4azpWyN2cvw74sh6ME0BPpd4Ld+NXOfmg4gnfRvJkY+hrcTXW2wUgSuHEdBQVlYTv9OvWGYw
cUDS0431o8LxCa/eRqDqtdLYbPGjg3B9xsXZEzvpTbJ+ttDGxMdOAXV7UQu2JywydS+zKtG/2Lml
n2ruluKjbXW8uaQlrQtPh0pXV2o5RtYDWXBAqhKBKxjtwJ/Wfcans9KB01fPjTGsBLnA8aJFBBCr
VLlI77GkAPrLSvflFf/rJygdQ6/4cSRe8EUaQirwzeWfNtqGl5RMDqMgHZj8zzGmP/XBmQ1Ose84
rJvYvJZE5NC0tIv4936aK4Z1WHLyTvhmgqDOy5B4y8sJSOxm/IAoTkHD4YSfSCe8NbHV400cjfOd
8A08NOD/6cMiePdRMSYmAR1qYhHmuLVwC5Te6G2qwcqBp7xok7uNuVg16OkBEXh3prkG9aRIQwSC
Mw69L1HauTfTFMn3YvDM8zjU+a1tZ9GLBffrAC/W8deJVXovZZQNVLNGqtFfMmXjEQH5MA7go3G6
UBaKPMymo6Wlizy28oL3Auvs7s5KZiE37uAxbQbl8XrHpJDqndFpFyNGNxIlxqF9Y5sz6mk/nm1I
UY6wPkNIZewSmx7otymdqMb4ZZF+w5lZX5Klxkol5oXrKmKOtMiRwCIXiB5Ah+HJM8GtWYQjY4vG
FRj+tYLgzbC4vLRkUWZ1tcDQQCTtcxu6+gJZgYUgZo8XnFi1JfcZxcnJxVymXoW6Bd0dUqDWNLT0
Ldzs5tDH86Sp63tePUAnT4EDSAkIdEDrAec03osXLJ4HvQudoowzSz1k8yzEe9F7c3PdWUqo20lj
27HLYV+Mj3MBS+YxcYwiu4RDipa7oGkA19O2r+Zh6ZHPU8G7hDLDu9TG0k0JXvsaUOzVIcx9imCH
XSU+1g1Nm+9AdqYFA1dhO6I2clgWRafQca2+NzhKp7Iekl6A00Cuj+Wzzv3eepeGaO1oHZlZ9dmz
R/Mcy6Up5OdLOSSyKNUHL4xU+lGZCn30yu3x0LFDv8ueFDuEGeM6BIL8rirKUvq0bkUYbL08Emr7
vaWCkD09to3HmHe5Ms9pN9v6ye/DJvvqeqVlQbGbmijkDj5Y1ruC82duEFkhcb4KS8svMHWopGFc
xZYNBYqEMujLArN7XK5m5HZJ5J9LPCmf3aEHAZ3Ne4/UhHHNpbp/xKdMbDEViDeUlu3a7qP4ys6D
EAsy0tVXRYIdLfeiyd3EXuEeILbJxWQ+bUQCSxj8eefAbypTaNZTWLLJVFd17RvvW7e21nZhfKRj
kay4g0MwnMpulcSj9g9mRsB83obeVx2RZlyaqnxHivd1P6pm2ma50nfk4kYfXXsotwWH1Iautn1B
U1B+NJ24AKcxYNN5c0GCdeep2yCaMtJMMsgX1pzlN0kd5Y9W2nor7hPdbhYdDKdB496vUAzDqa/f
DflcXLsQuLY9wto7tvX6Yxr08f3g5LejZ+h0r5rW2TUTUegGbfX9kFTJPX2D/JFolDbaqa7EE4UD
bJNnzXzMRZDtsNhLVkMzAorkHuS0ZLCrBw6d+rl0gT836dyWOz8xqqdYyuXVEoW+Ij+3L5cWjD7X
UturCKLZJgq99luiPLXJsZ84WEtyzoiA/OxGredsYsMtJ5xOKAc2rbIG+KZFtffzZlpI/HZ15cXa
2kWueZeGVb03MD3dEO1eP6MfhVyHZZe8KqGXDNup8Ppz0znhfVDHci/aOdsBicg1QY2zj+OqlGcR
d82JDXs6YDU+XY3CDLANzsbt1Cq1BuLq100/pciDW/kwJMP8xTDy9BT4wXxSpQp+lyz+hjVFSUSf
mv9eKUw21KIfS6KmKmw/zVF36q6GLVYurNXR5hByBIxXfHeqU8gqP/y6LnpzJXx9qkuDnoYyWeNA
IT8+1Qnn2ItHNzg2KCY/YMjGxlB3FjXGr5/z5vr/+hz8S2hbU+3RrHpTfQ1xJfs2iMKjAw2YPXXp
rr2K7l0dsvX884d5KFp4nSYXwbf3XCD1VkQUgUc/h5RbLeLoV/nTK4Tw60f9XMhCAUO3Ty1u4ET8
9q7ZRIFXC23Ioy0n81wuolsXu3GIjl11aj2Ihf/4eSb3EJNpYkicKt9odkAHWLZ54R7npR31/Qgq
iTHnNk9ba9y0CZHNv3mdb27zjB1fbrFOx86TwXtbrE9F5HTg0c4RzgPVlffaqmVD5QQuNaRRWI/8
1FoUA782oOzqfzxJ0Tm4vGdAC5JdjDdfuiqdxtA5ph19nyxB0eh2tUmj8tev9uelwFM8wn6IYnOB
G98swDy0xjJMWnmMUIYfJpgxe8//rWv43z2FC6Xvuous7Cc6muxsq3EF3+VVWCZpQ63R1/9/TBN3
6RmQZszg4fb647LOGnq/NW5YRyvELQCvaSbFMOGzukWxZp67WtPy/vXr+3n/Yk9nD+NrkfXDY398
ZJkM4TTm0jmKKpTPJmwa1CcLB6Anm2JbYmhgrWQ7M0V+/dyfdxagFhSBxIYCt/y0IgLYzMZcuxbm
ogCEYcU+2Un0gHMKj+LXj/qbr8jkQLlJDe5x5X+zWXoYB/KowkL+vgiuFxLFa3c/dxZ+73KD08us
+fVD/+77gWSBpBkuDEb7zUMHTDnsOJDmMZc08csCUVhu+PGei85vV/orSfDHeznAsOeSaOQFnv/z
SltUJQb7CWKUFsV8ahYu+UKekV/qYVbnCr9SuOETZbIeqeuQNkztmT6FDndwLB0uFxV6DCxUvpCz
ADHCn0vkTX4m698F4/288S6IsrfIQRFomm+VtGXijgmubMzwwuZBSYjHQqoF5yWZhky1NKCs//VI
mD+vXYBNVtXCtPSJBn2DWkQ5eEnIGQc7RlDrat9eKEJY1n3xlcmRGdfhMt/TxDw3fd58GAYX/o6d
BPrStFaT75uoh5tElYQQH/uc+B8fDoCPILzIcG3Gznqz6o2Glsjgs+qL2afoNtz0oxmhRSLXtoTM
0xi/g3F+mpsSZiurASiHKQrq+eOab5J2Kfqn+Tg4IbAuFkXwJJqSaaoXuvCvX//fPQzciHRgslI5
Dt48DLFaQBRbMB01cVu3aYm5KVZLIEWuUXNd/PXDfhpqvhk4OSRFaF1sZ29WXZEJs25DYzrKcKHK
fOeEsRC5Jf76QdYbvBilP9vlUjwg1+ZIf1sZ0clLtKy9kQpCxe2twR0ODoDfdiQ2weZpT3U6gIS8
ctfiMUbXkNeeraDKLsdg1ehLnGTgBGLkskTHBOegmabOwRASKAvUy94Z5BpzPadRN+9HyPm3HcSG
qvinG7FcUj+hnXOuoW1/WwolJWa3XtG2R2tGofPKf8OqKNlHxhRsf/3Sflr8PIo5ALsUwNb7iX+P
x53VDRr/FoVbAp4oKd+/qZpgC9OkOjml/i1+uJxef9kYHY41CKlLzIFv4q/wdpTKubDNRrnOUTba
+QqrdTgqBzLeKyAivRZUp5lz97HS2vrNAWC9nSIOTyZZQUIMW1jWnAE/LjMnR8KFkjA9mlj6FjMu
nL7McC7HBNC21uT1+J/o52bOZqhaEz7Y0loqbci9B6tbCKqvtEujL0AR52zBaxrlLReLXvHrVxsU
RcMsxc7TTG69bhIl/9KYuIcAxSVCnMy3qzs3bVFRLdMrFxwG+6lTZn0c1ETry5KtvnVHDZ2sDZHH
nLJXnmDSDPDr/AiRzY1riExtDDMr7kbQBkhDndhrJ5G3ZEaLeV95tE5BsTHaNTz8X6+BpY1y3Xpu
H6xi2rvXXeZgkwttZ8ZhjuQVLtBzcsS4zFzjauT2MHjNuMF+uG8S+JSryoDM9mLP6WIa8Z2J2ddm
bn6BH5MBiouU9RLoegFDIUPFt8ME1ZUwsAa1rqyAKBFFBqQvkWfLrahsZv70lYP4WnwOWQjyEuRL
XdPUrLW4zF2c38sWh9vMjBbl/qR0AInGF/pS67mIb9Fh5tV1FjVDd9cibyw2CCZZ3ZVZ1Nmlmg3O
C9V3ZrND8KIvmYGTQiRllV282my/aFQ+Mwhv6s5fbVnSWFKNuUBRryw//Lv4Qb66+wJ1CVCyxrcB
1pKVOtfD4twKooHBLonqHcRIWWMytwEHAbnqZpqPe7hh0oZ5FPIv9gh90byOdnnV6LQX97pKeHSz
kEM3gYEwqlnFud1a78pxcLuLmQiIIRnTJb7lvooNmTl5+KkikHauhgHqX7bBl0is57rEB0xabOHu
HDGDSvif6Nq9MfGunSE0x6sYzlrIuWoiGKxUDqbl130LrTXnDrtCfQLKGPWGVg9m6cK49BOXCUbo
DBRUkSjOhtc6AMye2YcrGVBDLBEZHE3p4VMYAoT4tOanSn8Lujm8pYeLcP8VgnPzng9jx3ThHHhE
L0kYx+G27dsRJ4jXZSUXUbKxWAeNHgb/LyX9ewU4P5kPpjZjRB6cis3a6pCOrZV0mUWNLxc5b+7y
Xq224DvApOg/4b0wDjuN9Pv2e2vGhK1Mt3kpJCKH2s6vPHT0ZrogsQp4flXTOT7gD7jQdpfjz5M9
IGMMdgURz6MfscqMRKc7jEmN9oSSkmVa1IJOA8xTXqxDuoS9SwMrSu7a13asCXVc7ercai/lDNn3
I3xDW+B07LlZdvEr0o5vXJ2bDzJNS2fdky0wffUFnYwtdhiWczeZNShwPFEb26y/EcrNyqUNEFer
GLiCueLQzUH47nS290RhnsFddlWHZ+sqT4YaimIYIktbs4W76REOKGj9lANKYu5VzjDfHPS8x8Iw
NFAbCHnnA5DN/ZCO30/8//ZJf9cnxXOBmuQ/90nfqa9R9WOX9PuP/NklpUf2B5ehwKQYX5QWi77p
TxEIZfkfLnKOhXDA7f2HLqn8w1qSrJAsLBEqr9kr/+6SomRa4LDXI16iD3nTFf1Vl5TrwI9nN93Z
RQgH52Q5PUnzeVM4Zm1PA6oPktsUS7I0gIBtaKT9USbfBWHtOHcON6sWri4mBjtUS3R9V+OQyHUW
cgzqc0N6KOYQ2RK317F52pfYz0Wun1wf3w8DAzqFKHcos0M0l8Z42+WN8QW7otEY4bOVCZITM/YN
8G2zwv2uii1osBgfO9G2wNfsuBiFfbMxdatWQdv4n8RCU9eSC7SXOQ1IeIQ2hCT6C2rCcB/N1byx
g9x4l2UJPOTSln2/aixVZKs5rxWrw3bEo2eIT76GYV24rLESu5mzjIfkKpnn9FpjmXflDW7/cUxx
1nSMOpAQDWV8UVj3EklR6el26OcwwFBsLNTWrvnGK58gMZ9whrzmCIA+2YT0MIcEPm40yk8JPaPH
dpBxesb7TgBF1d67RBnIYKdEx8k6lxPuc16MEjUMdAA53CCW7d5zu67cMBLTczghPRZGgI3DhE3C
PZcxomXbih2ECK94uII7Gp/mUetn0nBNdy8dbVxFWA5uca8nWwGD4QItNgZIYIy0mJ44gQlAjZoU
qQwOQkfRlgZGEi4nyroIZxwE6E32Kzt3mBIpMSco5HXczpvUbaGeSYwtP3T91MhbvollrC1U7XrD
xqY3idHb29bgdlCINP7mqRx2Z5RkhzZx+h10U7pjTYIgu4q9u2Z2NE1jcJiNRTvzDjNEdZwqB8Cs
aMw72ne4SQ6FPIaORzyEUq78Mtb48msWzZmM6rlexVNFUtAqwusCZ5lS1NdOZKTTjVEi9q2PJKCO
fo3wuCRFZMuLcGpEG1gJ3eJCiWBhLhPTWRk2PeByFUPDVau+aCG4hhkU0VVcko+Zob3G336DcUNi
3/VtxFjN5uDdF3WJaNwTOqjfIyX3iGutWkz6QSawpjHiiigcrb2Wkz1qq2MKA4YQljqKvxSNh9le
mnvQ6XJ/KsT14CZRu9CrqjMeDsn1UHbxSYbl+ILBu8SYrh37LVkYxXSloynG8JYsG7US5FsQhZni
nnIAG8gJ+DNx+0c1ulh0G6rwdmWUJBymkzmv42bA7aBSYcHKDn0PN4l6SrqNIptwXNdhPQzX85z0
DZ4pjr2uYkZzQ5DqYK4JYSDPPBVlEN2CeCZ4yBd94d1QwY3nvHWNvcq8nuASaM7MOEcM69QDwsuF
l5xFRRDObgjDPKZvZUi1KXJ/fLaSttp3gW6iIwbtl1kjbrkLevFZzEHJmhIS4wXfTSf33FV2O+8I
CS66XdRP1bPGGtlZ+VMfP8yzb1VQC2pV7vmfi8qDDLjuwE403Ts4JVZXxNVRrSZ5TpsTYrqFDeBi
K2RXtfo2CufRXfRFdoIPxv2QWTS2x2zhNigUuRu/FubJblvjZg5T6w7DzMUKwAlS3MQjdjMXs0Oa
Xk26n7XtH1NUQtnGHwVkt9ea2LOJ+97wpGzvY8i/zc0oRPrDWFU7AjLSjQXp/07UmFHu7D7G6T9I
rROSCKyR/JTOqkjqpVu/1F/17CQbA0YA45w5UfpJNV76khqdeLRVPnxoEYupLfaUDmvN0bjRp7O9
LUwpuisVRc46t3s4zzJuI3XiL8CaNwnCpDyxKH1RxPoU5EenFa4FlofZdG0QN5w7w0ZT/FKoSYNK
RarIXtH+Hw6iUYvwrSvGqFtVkJiJYyjrHkcEWjUP3CDs98M4PzlMYXqCr7yFAGnCQfqjd4cJKkKu
LpzgTsfNlReUiAMwgyTlRuD5iPcBve8ybJ0zrsL9gIKEUKobtCzVDQl+Mt37TWU/N51+BvsYCOyR
CTcFM6ErvB4Go2tXVETUaoSqmOd5MttLkVYpXsCcX9EdSWKhAhJz8mmeDoXtdZ6bYukR0o+hHzj6
Z5Rnf4ry/1tP/a6ewoABtOg/11M3SVl+bavuB12t9f2n/kU8I5fOX6z+KZsWhu5fIusC79XM0ZD+
K7fslZP2L+JZ8AeBbsiw4dcuULhHIfavksom6C6wiUmjk4MY9x8Sz9Ctv6mpqPaopDx6QnxAAw3v
j5CEjYq8IKXbOJWGqOKmR8cixQZD7ZAAIVPX28yxESJN9lCrnV4EW1tZd/ZXrXOss4s5KeHtTO0N
HqtOUOEDls5Pes4d570ZgFZtxtb8FPlW9IgUzVsnkXSfBvy7b0jd6W5n0jHDXVKlLgltmPPcRCN/
uEZGFNR7zuLsoLq0PHkpZri4n93lqrM/iZEIlhPsHk1IkrS66yElo+fRzsLeu27nZsb2PZdjj61I
Yfdf0lcynNVquEaVsSJaYTdPJGvMWTttbGXYeJ/Z/QfoniPcnZ4wt5uMXXXBVgiy32WM7T2hTYVc
2xYeWds6D5NHM4b7H8EnQtKYpLSrHelisa2q5l46vXXVIlLaWzr9koNzbhMvWcLomgRxFjSJfWol
DxMOubcyhRF24K/YNwSjhMWm0/j8dqXdqZXCk2PbmeKFGk+vfCMtxitu31y8yQfaQriH5D9geruh
8du4W6jO7cU0cvdmCOD3mF2/6L2CoKGLMgfh+7nwvfvac8MH1U2WzzHR2WKTtrWb4+DscNP1VJg+
D1jQboVteesMVTjvoEbE0evyKIMqP3W1B7GwL8ZkQYpCuHbTNJ66vov8tYjqeOslUPabMnISYx9G
sF0QJmGHrei+Wd3ImT/O5YZm3BCvnbBJd/4UhgenKqznerYxZZ9bMT8EOUrUFaWolxwcYfj5+0T5
ffkY+Z7HbtuDWWixHQk6ats9XJPJaK/iyC2LVZHm7M8vUYtPLiNHZeG6ebClOFpbTe2cZ3x3ttoI
MZ7DR+wKLsDFRyWyRfGGh1FWjek6cQnZcaqmWMcy6LAA61p0kbOwk1XrWmRRzeFAYI1fr0rhPWSa
MB7Xuop6deNOfrqax5l6tTo7zdysycfYY1YeUv6Xu5K69lGI+E7jt7JSPGYXUT2ssPb7YBrjvIOS
Ee5Cjn/YCe1VQ3jDdpYNgsFCGFe162S7Lmys41InUFmZLbUGhREE9eTo0JrboV0iZoeT4cpoWJqW
zFElTtbHsvMJuTIRZ6E9EvgopcOuQkXXHcnLTK9AuT4p0JmjSpzo1MD02MxzYWyJ29lDR1q3Tt3v
0BbzfgQJWoUo11EjAkGBmcZr6sqv7tw8Y+FHbhRsDrxWDSzAHUXqEPa25Fn0U3RduhpmNPmFe0zs
77tEtCuzSkw09G64dlRq3vLp01OKGktB5OrqKwiz/VcEe9PGj21eDovt0NSLjgbAoYxm8iCbBqsl
976x80tG9TmbIThfbxDjNz8ksqOuaoOjF42XNsClei6sDQFO24gAIhVRGPiD89g2zd6f9E1qCU2o
RK93qs677RBCTopC573ES2s1lkW7MYv8a+4YamWVo8QEMu7vE0GMe2Oa66DDJZu8EDbBxL9xahza
0kLDzPEDE4Ud6IpBxtoWlVYJ2WwYmVs1qdKMh9yDI7VrEQf9wVf559kjnRbQNDhKtstjr2Ag6dBO
z6iQ0gOWGvGGVWHeRXFzN1AUCZ8vNVflWftO+pIvu1nWh16NwLgVp7q2nEtiNfJY1V28ZsCAiNA9
4qwVPxsCtTY0zW8xupRD5LVAvkmTr0i7mJAdhcERkxPuRWzrdyhiofnPMrjKUu8SSnXHFdHYsU34
pyoVo4dwSXZP7Cv9xhq8EJWO3aXnlApo3XRZtzcYqJ1RNT0MITe+cMMIbpQ2YIuKbuOkxQfSGqw1
FCc8wopdSd4jhgC1t5rL9tLKkt1luWv2Rroj9cnm41XOS+wkJITEnA5NuMbYL9gnafeAAlvuLNSv
92M23tQUe2ttdukjNOFHl9yTVS6Gl3YOnmVE9FjvSuZxXxO/mKPstMYd7u5XFXVaYKUhb7FxzpYZ
NfvRV59Ld3K3rprbg9FZD3XoZUzgDGZIEefDyW1G4xyb9qVHPZ238XuZWQROkENjIDxbsdNupQg+
OgHqFPTq62zZS2vh3/qtvW+TVF80Q7fgDxFVv5z9j1kYmc+568uNsj2WmuCSaXnDDUZa26HJjnQb
up07NBYeFqm/aoY6gYYYVPE6m3J/j2/ZfBVX3QGNzHFIwmyPMXqyjgJRQ/0SOw6zfA0ygL0U7lbA
7E7vfEbu0S35BcI/T7Ph3MXF4t3vqeaGcDCxnsah2iK5iT/VWjrr0eqvdYJUrBzzR9MZDiXxbsEw
c7CmAcaSaB8H+sq48xSfB10eAn96Tr0MVSzfByJmla3JZE9Ow0RKCSZTO4eIHmsdue581iQpELsS
NvWmB9U+uYkb7SZhT6u2j+wPYdXXF7pxGTgDZLcacRY701DY5W0kBhy8KkW6Rse5VhMzepgqN92Y
plnvyr7ury1iMGDNWoDBvUFKli0eYzEuxzPZOhXCTuG75xHf5/eQX8t3RlQPeuNwqcBna5rT/lJy
ZboK2mw+6sF+BLyoPyG4FNEhLOCaYjIy2rhL5OaoVo5TEVTCOWttUcJ/LsRwa8YenmrO2F1at7wd
SyEA5MVdMcX9O6ydn1plq12vZXUkkfHJb538QSfZ0RKQiWkEDxsLvdpHtlcH0fsUvqSzqbbwyhVi
dWFt0YzGe5njeOL76J+KzOHLtsOHIIrabWn44iaC/Y2YshtXwdD632RPcmIPLXLlxnb+UvkeaM4o
IOb2/gc7c8Ef/MJ7T0JAshGhBD3x4vSBLBEDfirN6MAjCN22MYrVzrKIGLB0RRIeOQbwCVnXfLwI
RHhbpF+4U36aDIF6LiiHJ7sdtgbMxjMmqi5GeRzZHh4l+KslyolpMihnVRsqP2GOVpHt0DvUCGV0
g9fBoctAk8gkwgcfqegFsmlDwpAf93fETvqH2ZPNE7fyQ9VN+mFAIrwzgyRI1gERd9dctr80mf+Z
3TnH3VcGGzDx/jFJzZMEZNvXAQ6RLqT5La4fHBA0K7jyEYkRuxbtLFGlFsxVG3az5TbXqdnie9C1
03XhjMEB7awmUK75nEeFue51npi3NcrhezbIFgJ+b+c+0iV07nunjOCpFk7G4dWK8kMDFewUAbDt
cmrB98ao7AlTwNxfbPAm+76IbfMTDSr5CQsKYhXnLgpWYYwTJDSELX3E/8vemexWjqRZ+lUatWeA
ZpyB7l6Qd9bVdCW5JN8QklyicZ7Hp++PnpGREVFdGZVAbQqoXQTcJZd4SeM/nPOddCcBsKIdh+Fo
5sPJ6ReNXAsYeIa8DWlUDJ7boiGImOieTU7lAYI0HiLFGE2w571q0JzuAFdEDzhQ2Q1eU2gFOak3
jbccgdL9QBZk71tRv7OUAuuLBgmqaLQKfkvpL5Pl+bwo93xyJysxO99jO7DJSgydtO7fh86EnblU
vV8Q1byxMtCYTVjzDkxL4pUL0ilCCDd4B7KDgXjTV00CN1Aft2Fj3CQqMZBe280+q2wXtE+ONaND
w5M6HtJ9tcuGurk0ajD3unjvM0XRhMZ0m+ThE5u83M9qTLnMieDfVtWmtRrfHZIQQdxcbJ06OywF
914OYQUMhxQr1KRi7DFs0GwzwG1iC7QJVNa2hjS2pOr76HVnmyIfIAOXmSinJ3Br5RbwPmrrOL8a
bXifiXAxJkyUh/gFyJ6LnIr3YlYey9K8eAh298TufWRF/4RS2brFD3nf5fQqsrMIjMBbQvZht6nM
WTH7spprrZkGEkg0+Q0hE37FLM+fpq5lKUXkCKk5mongpyGeq0RvqxCp+TIp2VbmyxO4YFTmaN+D
uAzjH2nD8GFyFqio3OlTZvuzbpKVPLnhkyOyM6BS86YxYSf3dfFFAUwaiGqZSS5loLRU8pEO2Eda
tVuyPn/CGx1vMszuO/jY3tY0KXhk7Vr+rCXZNTnDEGuge+883apvbDd819sm2njpBFFvTKf7esZe
4rW2COaMQd8kwB7qVXJTTHN/I/UyyMt6DJYW5pEy9fkG5uZJE64OybM0AmcYEDV6znhGSfejpOcg
mPNVustbVNl7R7T9mVZ35mIA+MmWY+imwxal/z5TX5pbM1bCU3kWbVId6rS5gz9E9qniiFS1GyAI
1XdVRYuLQcHYG92wl/CP2AAmVyTo8RJNdCDJ7hORHIZvxMvb5PQfYR+9l2XK/VMa93137ZThUzks
HZkkRfRd08gE6wmbIfVkCSLDOS+e++JWYGY9r9ynvCB9GbnkPZMl42uFLs6mWd2DUpkDDTJC0PUL
SZwpiWzQYcuREk27I4ZycLG4TguvhSTk1+VtUCPnrNRudt322HAHf58b9WmkIA+NcJx9Zci28UcT
WDThP/lrViZ5uWUwn9/w2jJxIZRGRpFXghUm0ru4H7GqHAZtqgMozuk+ibWoCSrJ/DgoQQi/ylGw
+WChTKNT1U9j72Ysj5n7U1mnkNFVsTe9wtxV8xJdAdS2d3gnH+dmwaVWeree2yd3sELElxW3/dWi
YvtUGW4Dm2FOTz15rTsLp/ijWYAMdRv5Rh+fXKeFSZMf6bdwNAdCbMrobLAFDXp2VtdMcIlVXaZp
b5Rw0pOBjmkgnHvXoRQB8BVRBBTo6AuG5hFeDBjaaKDitos2zDc0Fi86Gdo9lq0qMbZSZeGtjfXq
4GTzOyHGsGKkgxEq44pR2F4XfVZgW52PVjNgBRmHGywNlBatwtyTet8hb4IrcB28NLnC6FRZBaVQ
s2zGlG/fejB6eXYie6Lko/PfmZKguW6SDBjZCyvCl4/UjkcnL3C/Zfmw47iytpzoMx+9VWwzqOgJ
GEgaKvfSJ5q5px1m6mJMyeuQeh7VtKmn17yueRMBiCHIvPWuirZw/SpNyMgLHcvvU3hYyAh8DNk1
YOxWB0eYxQeAOiJoMOr7uDN0QFN1d2pL46teSJpG2g6VTL3IJb4RnO7biTC4u6ThYyxTWEVeSkp8
lo2YdjXh2yWj/BSP3NVoJnexxDCSlvl1ZDvfStdr99TYdTBV3P5wxHaF0PfRyMwj6yz6GUvNazgr
3wozDGaS7nMpK9wZ3fWMJsJv5hDVwIoBqum1pFEEOcFM/thhUw+JfiLwKcCvxals6eFBlRkeu7Sy
KFzmE/ytMOjXwFa97zgjLdEADBneByd5jx3r6Jr13YSb7RiDmdnQRl5xRH+rwqHYmf20pd3iTkY5
EXRDCz1WxPrNInq5d6eRUcrCi5c9Ok44cYEvfXSTfrsMdhqQy1p4NDtL8VybGqOTcRzdnWRvz9l5
kXM08xsN3Ta1R7ovdwRySUvYabq/sFfqmQpsRBiPJwXhz7fM4r3oSu8eIgYfpGvt4TWoDS6O5QmV
6p2zeKSUV2AqjFbfda3l+GbTJHZAsaz93Jj5NDnJYx6qT1fUN+0CwcK139gBozR460S+7zv3qxnm
ilY3hkckliRoc29TJ0UgkirZwEX9qromDTIt/a5qTW3rVU6xQrpTWcI3WlzmJUviRZuCrZavxELp
Auybofddozigg7Zv7CmoCHy5hYwmTxp1Pbi4KMNDOdCYDzUkmLbnTY6JkGRcvaq3RTsVzUZ1jj/W
NrQOcQWePrDBTVCMpVm/Y5KDqjnrLT9dhFPzhp7rHu790uxNUNKe79hmc4yzGlEJpxp7glY0Vk55
XINOnqjKu0cNglm7y10cNLtGS8eGfbRi3GbTJ8wcH7IHQW96oiZXkWtkhRVzBwL09HOPrfi9BQiY
dhDjvZapxd8kfP/VM/v9Z3nzln+2/3v9xh8UF5xzqvu/f/xfdvS//rtrENIf/gfgf9zN9/1nM18+
2z7jS/9mgl7/5n/2D//X58/v8hfTeIF2Ez3AfzyNP7yNb3H8ew/4r1/yd3WDZf7irgoFEo/WzKPf
ecCFrf8izZWfgTLHWkUMv3nApWRKvwoiLATDTJNd7OG/juKF+wuJPKsOAZGk4E/Ev6JusP4oTERV
sUr88aBLGwa0+e+iiwgrzBbm4PKhbSuq42rJIV0PgMyaAHOkd67MqLlXaJSA0ZBjp1SqXYhKJpYS
YU4VZDFZiFk7QSXTw2zcaBRRHa3+1poGCB26zvexNfhmeM1KFBQkM+DEq3C1loq8ud6UcsuAyDtL
DdsoKMRxEycpI0A5p5clMRZkU0wV1zzoz2LRMPMpczRvtYkotqnIYJ+othvfAGjMb45B3MAGJBcy
PxUNCJ4ARzPDy/T6xAupeu+lSt4Y8M53WorgUoLDe+Xl3wReFaVOYMxL9zk0EcOzKgMCIvV14mXf
i06LY7/MWvnUG9OS/oXq+qcC/x/a0J8fgY2Xn08VBDc+ylXh+zviQ76YZrKCaR+WxvCOltFb20pO
6AI8YBOpb8iaE4V3lHdXOpU8F+RRoOWyEWpDRQSqRNc7bx3HKo8ewiZWr5a6kb1Z/kDtqT0XtdVe
1Kxhvo2T5Lq3OqGATnbZtywL3X2kCE+BvVXeum7z1GWEJUCSOTO/lI9SSdKLPdhEdv3+u4fk/2Pg
9/7oheCXhiCy3sAgsLHy/zu7R+WiTwn1qnhgDB++ivXTj8pSvCAJmu40/F3HHuzZMU/Gbmuqghd0
rnXLrmXRcz31k/5eASXA4Y5q9DYqzPQ0lob1EM78V21I+SmrEie1Jsdb1dviDP9+urPc8BubXLn3
4jj7lqI8RHuTwXIjdnuvtEbbpwOqi7lsui1ube7pFVp1pS/GDzJwzyOwmMNPUPXsNm3nkxOxQSyQ
bieLIFS98tTOil+zyktODF/Gj1iBDswYYn5UDRv0nwkfTScG+mboS9XQ77qYtS0PZXrjDBoPU5vG
h9T4oedx0vjE2thIIpOFrBiT5IoYxUO/iVEH+qVDYou+kLog4zVDvigY4xV8SthK4+SaZr0mUzCT
zzMjqk8ckIyGC3o24FmWVx+mxRG7giyZA/LV+CrrOv06XO367ppyYqXYs3189riWa7UkB4p2VE+L
GckLcTXTbdsJLqiMo13Me/QwWuuzqaXLfT6M7bOpWlr0KI1oGhov0Fk4/wWG5k9nFsp9yA8AuQ22
fh6fpfcnPbMkMT6MBke7KMJ37zuvL/aaaLNv6G+pqZ3eC1iLcu805fIx0ogFLdTVOTDHWf1IqnK1
lBKUCmmvfnZqkykB6CBUltXL5JH9WPd2TsPKd0mHBq5vMhjFPuOzP5dELmOuxS6LPR0rVF7Ky6Q3
qek7JCdB7l1jalUYBxxX825gzboeqGV6ohvpxNbqGJKh+mHanUzDdNOk5XL/87YlmJ3OOLZn9LiW
OBMSEX6Vmau/uFrePnuMeZ4Lbalv4jZuaBEqhcjBwJPxXujpvi5BUVFgMM7yjb639+aMSnubugp1
kl6X81+I53/q3f5xXq2Xn1KLvAAXmToONGd9tH93Xo21wB65NOFFNhVL2w6zIUrlWntIFo/fQBAC
FmDx1x6TOR5QsTD6B23VFGrau6hhZt/gGSQqgzLnRKlVvaWD3cxwv0bYyZVowtfGRKzi6xSgRxRQ
2l9ZJtbl8p9+AYyI/FjAlLAA/VkPX7CDRVEXORei2AlzSAQavSpiegA6GbZJwTkT1iPnhbQ5YgpG
GVvbLao3PdStKzHa4RfPHt22nNGHT4442+OUnpSs+hCumxs+Zk6NT00VEV3OPz833T+5WNaLj23B
EUJKZ0V+/eneR0wXN4s5WpcSjiddRduGX9zNoQvrnGgpASX3OiET4DZzhmLf5SsGRGKzP7pVPJxK
MqWC0ZPNMbPWjYNTa4+dnXt7byToJGiADJOf2sZnBzTE3Zhj5SZ0ZGy/Bl4TfEQxBWQ49kcdIdEQ
YPGe7npzTIu9MxDywoSenl0S1tD1ffgslUgOWJ3cExseCfPZsXdZS7h8hfztFTMo1NxxCI/xrGiB
Cod9Syfl9CmilvNKsgKgDK+k2BKO7u2MMn0XrHZbZRS1T1h7dURsE76S9N0cqQkgL6yPXojn4EcD
nXHYEuzLj1ekIWbXRl4QKc/9JgdWE4CNUz90EJe7RFfhK3fe8Glm+XqCrJeG9fiJqKPleg2Igiqc
c/JV6PfWBNv0UScjlV1tbccvTp58GGVeHutITSDbJFIvjOcB0zZ5VtPYbiwnm24SsfAu+ec3AkXi
n+9izzCpGVYr6M9y8E9lA2d13rfpAEQxEwSTz/juJv/n2ZyNU70HJapACxIQ6atFRTtKseoN3QJD
N8GZtI1y1tdaTWBTlmSnOs5oGOdcj9Ng0BISY6KoQESGWsHnSdLf51HPnjj+u3c5msNnHzPE2Hi2
lTubVrEC3heUY9dI8axt7ugz94FZGNBHjCzMdplAguZDqmbdGGnTZl4qol9MxoeMrJmgqRaLvibj
vVfb2j2Oqhkncq/3P2qL1wr3lyIBqS7Rri/QqHlqmX+sqdZo+Plkxrh7Ri91YOJIXh2wmWXrGfOz
qKpiYwDk9fl5VA5GlQeCZB5u1kSymrfJRPkwHDPfNMOQnkqR6KQBZQxdWL/W+6WGfH4tJxaRAYgY
9Y33QPytZaKY+UtFyJJfxnny3GLuZgaf1nZ0QEqiT0FucBqQl1mpH5rniAtZ2muB00ykmYGEgyaQ
s1pbVveloQiT6eDg6Py6KUdeVrZcKJaB/HfY9TwGs5LLGpLUmuYmW0TxGEVdewx1k7fOIhLjXRlo
6oNI2FV6pcH+oPzx5vuoI8Jju0S1/p7jzEdiW+dEcXCy64GGVP8cWWN6gjqTukSXlz9jTlQZANk1
XgQMaDj0er/ck3scMqBECXNpqC0P3Spq9Fu2Il/STt0jil5tywiWCYtrh4Sj6c0ybs1h8AK3JXou
AAVLN9xg4/DjmipzzWmAB22lmm9VoU7O0pJ9Oc546cp6RcpRthK9njpFkDGxvXEcTC+S2KGAl4HH
lYG1eP/zQfqv7lmhfTVc/K/uj13qz87zHy3sf6POFqr7X+nMCCrCwvX73vbXL/qHzIxOFKW9XNlm
vKl+le171i8OL6e/Acp+w5rpv9hsOu1V9QXBgRLit5aW1AaaAKk7/AXeb/QG/1JLu0ZD/OH97mHz
X+3O7JrWtvvPTvxG2BA0OZJPi7Uq9YnLsgfKdfA8M32TObzqUe6APAJ6GldzcbPqwfzaBR0UFF6f
bIUT6w8JIPt528gpvVUgaEmM1WC6eE6zn7zYOBH+JhDRxFW9sVycvH4ZeiYPLXJwojUtdQXLvjzr
EUI4v5TZmQin9M4pDXcPfFbtQyd09maasZWKci1cH397v8SqOSJ8s6/7dh0iLi2RmEaPU84HESzX
4Ef7Oe6BXQYOwV/BBGUn4Awh+kxbB+NFGV7K2kQwH2vjdOz19zRdyjc23+71khqh4aMgop0yMaKN
qN12KUjS25HUCSxsDAL0QHFOH9fgrEPaSO1jLJv6y6li79ZICvdIbClej0mGdaDyStzFqupJTTSa
i4kK9JSkzDh84N8zYu5EfiZ6yRLWAnuEoMZgVQhN6ibSi+iqrRbto7CJyvGpdXFdLXVxnOP6ZUDh
fEnGlbCk3OFJVV334HndxAaN3v99RVe9MPRKPUROrFRscr561BqcwEQ14mvHnehLPW6OyvLo6LFK
Nm81bUEfSHN8ZgjC0LQvsveMF9nBW+JuJzACfCx6n51jvbnVlsg6pU0HGDRclqsqhE5cWE67cya3
lRsY6izD9LmXDR9qlL6w2EUzwlXq+W5QXneyNbKrWTghsay5zS86ecyQRdifRWxph8TS1R568Br9
YarntItVylq0MthQTUC/c9tKBLtuLMnIQowUVhE3IKosE8Q0L5o26EvdICtWAJVTa3GSRejQgrHl
FZnBuUdy7E3jV4wGhnpsWn3bRYb3rUpUcReD4KJwmZ1zRGu0sZaZKrxx8+uKrFYmMJj5iA4YkV4g
HXFA8PPi+Eb0q2QU0UfmO/R4E3l9ZbHWylj0kSObH5ZqwSbHToM1AzXJDQAi7z4KZxWMrralVWF3
PQ8bu7Fu4swbPqjX0qPeoJAYE3Rpm6HtZ9bRarpaFgRN2Mu64skrk/BFy+1IOyE+q5MtgmfxA6lL
2wPXHvvLsIzM+Ic5Fa+dl4XsLIq6vxd9UX9vcFQy0RnFW4qegY3M3M2XFqCRezDZPYFmdr0Sjtfc
EnFgTCSQdIoAoT4Uxjdj0LGlgLV7Z5+FVh1x/hwFTrNkhyoq3O8JZqTr1Jpm/Ygz03vkLV4iT6Fg
RPaJHCfbVNgXdi4Dizf8g94T6rZ3TR+rjV01Bhmo9vxpVQ0qzlaIsqAmDouXJGKCHmRNwpgH2Ufz
2jlsMAGgJ9XRDctug3YDWWlHHXhWcmIl2zX38AI8Yk1inmeGzAQSuI25dTG3BmyEwKIOfYsqoooR
w3tM+ceuPgG4dU6W3oKOMxTKnQbx1r7se441tv1OoHkVDOXMjC9y0Kx9GevptNG8LiSiwGn0V5kq
YlNWo8sgdfppckviZE+CaXaMZqO+Qe+BidYrje7SuLHJhaU+fiZ8oJ5ZSjAH4UQL+2MYTVT6rjZW
3wesHQRL4FY/1Dp0H6z4c3trEnnzUVoO1U8rkuFurmdug8hDcZAYEjC1Z5rDTnNV/Z0kxfGzhpr9
OpuFuDbamADQbmzJjzCsuQkDLzTqWzV7IT4DWeUbgfzs1DudpwdCrx6itK02buqNaJkaMkqo4zZ2
4ZzMau7I+yyye0+12WaI4vCYpBybpTDr/aTnj1Fh9fu2GcnRBHDAap6+zAF+Nhfo8gZ7W+vT8mMB
TJZvB2HXm9LoiVsu1QB2UHeT20kn/bS/MrPaLjq0iGMVPy9axPpudswipfWfIeVLdAiG6LqXHrFz
chtOoeZLL7FvRQIYbhFZc7HzTL/YwonuOBYnkDPpchyi8RtrmOJSAym49KINpa/HyZpbYpOBgMEW
HYRTsLDBuPzNJaCVQ2rksXKJabvTe7jg2O7qXRvlOK7i1MQTjl6QFTIqHySkHNu88oIpn+ObXno9
ehunTtjn5PlN4un8uHaq7RjJsGNssXvzqNPL+oIJ1BnuoH2LAlVe07+GLCmXLnww3cY+JnE6PrKq
cLEGDyx/jEWbb8nh7fN9p9Ulju45vPHKqnpAVOkAac70D7RnpFPOjUVoTd3vprBevqdmMpGyWWvL
IRLZzDZkRjGANHlbd2EP2s3iPOpjsVzRDTlHxZyOeNnkrs56WHG1NG5Dhr0mh2waXsYlXIV5Et1g
GZVBsZhrQmdf3kVYnPbr9XxsykmcvWRpDhwXzj6pGw1v3TCwr5Uj6nFvUT/CDmpiPLF89Jt6qvh3
9G6m/nbme5k2455EE+84iL791oRlfjcIazjwPNkzuueyQX/hIJVrR9xyGI9nfYM+XbGsNbz6fjSY
F64hEdTc9BtbZcX6Iakz85ZFani9ON50bHkxMjOW403huR96GXsfojVk6cNdr19iFCvfdXxcx7bU
qj2YCs1Fq8dRw+2neEmbjIUDQ9edXTwkKYlL5fi9omrfpJ2wX2UZu7dyJlCkU+uhCb+KVm4h4WnZ
0g7L8qGYvRdgkQD7BgW6GTBb3a8+KVcqtHOj9xoT2vAAs6Gt7+ymjduD4YC69BfbTi2olKLWz9JG
roA+ShQ68QOdiqtVks6VL+UyPzR1tJkIEZt3hrKdHX5EJ1CMPcIgiUY6XonMt2uyNj/0naZerMqw
4jdp84gHcCF1a9uMiLdRntnrlu1aCGwySHkjYq/7E7esbBA+DgX01Lc6XF6pfadnlMnFRzJM8puH
7P1R1FF1grz5WBfOvM2NOj86dVsFTk9MqVNOFztbXjkAv8xYvSWd/er0Y/8OoY0KwmywIrRW/+p4
WnKwHTe7q0W2HU3sbnw4ONibioRXOAJfxmINhd9VdcqaFsEZjVUfk5VZzt29QVM3B6jVUF5UDbq7
R9fum22+yOVeLdQ7SCxHK9f+Nov4nxbqL5aDYNTWxdx/vBzEwdW9FW9/7KB+fs3ft4O6+QuLPBuZ
xAqcA3zyWxO12qJ1Bjw6EGjBFlDSL7F169T/+TfTo19at0VQc1DOMaj4rZUyzV9I5YM2TYsFIozl
4r/SSpnrCvIPrRRwapuFJm0/jD8XZSd//rtZ7zq9Zrg4q1un4tFjn45X1YcUYwVWbafzwSFXrEAN
ESmCuWOjuo5kprEVxLjZhkjEfXJtZRUAqK2no1pqhBBl69gf7C4wSOBtNhmvVfO5RPqUPceLWZ/L
dtF/JEY0eb4ggav3dfid81oEDcY+xuj4hInAwexSe8NwQq3YjNcMooutAktB2YRYB4OInV6v+IqA
IJbOZ/t31vu5YiNYuREagWKRGxb43wcqeU5phSxjmPSZSo4AbNhBbOgJrjB3nhsqJpdjge7DtFV8
TQDTeOyz3jloTd8chzInxaKJi+l+qLW9xA29KaX3PBaTwUaJLLwgj8r1p0K++zxZHAeoMJEWQ4dV
ngDHsGpoSdkbU+IpsfpmzG59JpoWr9iCralEHtIGC8fjInw+ea6yvvS0XjK2TmaytHdtNSb21Sgc
64MrMl+lZESHzeNiV8sRlmtLVo/TRFO6XaOEKnO0p2rfuJXKtnKS43WJqw+D5SooojkvdijAVw/r
aCrVGYcE4zWIIHT2rKucqwX9GHLMQFC9ksk0qrRPeMV7UQM88yhy1PDDFczEBB8Eb1w4TD/pJY5T
4QO3zNfBkOLStmya0C5q0w+q+ir5WvcbX3Ooy9G4kUVr5eBYEYXuOPBXzAyAE+elIp2Icjf3hvMY
pekJeAncGKdJQ4Vor0+OMcIuY9tk6T2FdbPVY6rHUKXjLaPFgeInJk89Q9m2mWHmM2sU4uQmabmN
CLPaLXGcknqmbol5my6d3WMdDbVMbmKvUYyi6i46uS5leWAaXO1AJm54IIgJSUxmzNYxZwu043xt
30pWxx+yq4Wx89LWRohWIy3p3NBFf9klbA2K1hOn1kADbRqkkCTU0OJgFv13lZiEEy6laREpkiD5
LM0q+h41pn4VJWa+w4mm7QfDxMnEP3ed2Ua1F4uY7gviBVchI1WlKRi35bU7kjIt9fRqNRGgA5It
UsDULo7DqNOGkcJOQdRl5hmSznKiCkPIk+jzhhHkGz8jBikdVXyfRXj+mUxsetM+w1YEZT2l4Xdq
Am8Hrpo4n8Qwt3ANilMvnOoJws+NVTjW/Xpn34YCgzcTAVxPtbheiAfzeWl3gYuYdEehSQ9tGpX+
VYpZvy2tNHqJqhg2am2C0yXi7NBmKG7m2I72STKke9iKoY8uv/0hR+hFld14D5GpWYxrXXl2U+fb
IvXbwkjwlKEWPxMSZp2pD+m6k3Z8tupyVH6STiPeAUO+5tY8YbxjBBr5Y6YbF1uaPQlurfGlOS7a
3o6rsUuXpDv2RPHAL/Mw3YWtu9Hw83s+SyvzoWLWi9fXGcoP052jR5THke6XaWO9I6VlKI5XjO9R
aUfwy9B/Qcj7dT9kx1FHZZ9O+L1c4si3AJ2nnVFE7mGyMMSPVYGYsrfR3HVWJLjR+y6+Ep7qHzvm
SEHG9XkkhYiQpAQFupzP3sioyEpD76A5qsJUbNTOyW00ULqembk/EGioOy9z48MQlsUPBlzeJtMp
ffwKNoq9BSXAekMXx9BOLl3euEesl9Mm5e5+EBo5m74YZ4ltwQiDsUPIpTOnmCfyD30yiuKbBLad
X/a68b3MotHPVY+bcxRmsgFuar1CnvBgBVXLpWR6FtBOjs8oegvfMhKG7FnFpGNwpg9tImF0kEb3
FaESDVKrXrZlplpIT9J4kbipbhfBOGqY3OVuLqxyJ7Kou5OoAq9CbdQfHEHsWNAST1rvyrKNtm1Z
62/QGpqNOfXlJTG1kmikUeG/THrNN0UXfSEV1A/FUDivBh2Btlm4tbbM+LNAETHMaDtS46bAC310
GWX7DrGw17JeooAn0tiZkZBPgOWqK3e01Kn0moriDbVgV+s0grOnZtLy8KRYWGySoJYhgAx9zuhy
BOLpcIJHLsQgj0szz30AGekzz7FAian06GJleY0nKQk0o27OANbH+8zRtv2cetf1IK2Y3XOswqNh
a+k1uWP1RjAv+Z61g3xM2qy6dioXb98oWpT8tvIupjcxKnS76VhOYWwytzTHYFCxftsMVfqce2X9
HLlFc4eWNPxWpWF81U/wntXoLk+CzexW6WWyn9GWbcO5q32duCs89/y2JZgRqXfHIlsGjFtO/0Tq
hD77sdkWGy1Ga2pbZklrrPS7unXQSDrMN04FWIEOeeo4XwEwyNMgboSElG8aXMdufDEnRKHWgGsN
lxYWToxXy0nEwv6QfH8tKMMivos6+iE70b3nebGwSpkLL3q3YLDnt1Eb7+w4tc9OXFWPoYPGB4RH
g84xChlUQCCYzmQyEhZYmVCn/2e/8J9RzknIhP+0OL75fG/e2vSP1fHfvujX6pg9gkG4FOqgf4Sk
/J0MtBbOaObwseNKX/3ovxXHBsWxIWH/sIOAQfr7+BT9XymG5Z8jQHRUetSaJqwbinKLH+yPxTBA
CI0RhBrOZNd5g2KmTnfLXWSYdTIXZ6IMzLnKj5Bs1ScHIHOMdB1pWOtwo13HHFnuMvEo+PFXmYR9
K9eByPRzNtKtYxL5c2IijQabHGyRF3MdqDQ/ZyvDOmbxOje+kevoJf05hYGjt8rnVBvgETRuunVc
A56s3umDmzMP0ou7bh3reD8nPIBb0m94osfTigTvfSRmxYtej+G3XlcaFDq39C6ZcvNLI7tv9jpI
al3BSGkdLtm1tVyYWTWXlU+/M9Yh1BJ201Ybje6UVlSFZAawPLbFhGDLRLQXp3X22GMxfGONVx8g
mITszRd4ZTVv8TtAueq5ztMeCEqZVBsjGuTOUw7Vn1WrizXZyXbQCUf1Nb2Yzg2KtLNbt085w/uI
E1NiZDSpKAPSspfHouvTQBfTezpNmFOMIeUQ0Ib4XMcFy5uistrvrPQpAWo+w6eMTLwbdxzUTuvU
cmpyoAwAcgySMQbXWfFo+JgSlud30mtRMWTRLRL5hGTZKcX6Dv6iBU110MeSckIV/bnQRIwPM7dd
H8TH/MDJ2O9ShsRBxxjv1sXbc5hlXVw7tT6eORDngyts4y0xDXA3nugebFdmbI9TLd0WssIO2SgM
8zlH0jVoNX1XC9LAYIUU91qnGw/dbHavYByyr1m2+qMkzXRj0wCRh2dpN0bsQLpnEse1YlRbT4XH
kevmL0YTDzvhshovOKu3Y5HC9NRRuGhGMzFhb9tb0VXgDaduCjxjiMEaceOsoBjP+zCMhL1C3Qhm
FtpikNAxYXbamlQX90U76GzJvLoDEp0vZIyW+ANAyvpMqt8GObhXP/nmECiqG7MhhrUvdATiciGg
o42m3SQ0b9oOFL9n4C3mIYsq98ArNPtMiii5Q2BXcE9Fy21qJVXlJ1aofWBwcXM/JKbV8+vRxk0L
ZL2/KmLboblX6hTTV/oEbSSblRD3grdEf26mZCLHO9W3ymz769ip2IuUVT3cNwibXuFTSQtcUDVd
VaCGHhGFWbdubTIwr0iNHRw2KXrbMSWnN0wto5vhNyyIwIUgH9HCbrz4ihSTjd12DkoAjJZs5NiP
H3HthEeJLfFozbycfWzcuFyoAOhy2ZTn3zhGKuqabDkUrO63jP0tAh4r/dpRohj3/VAxT2Lov20g
QdzmUR7dNsqUG7u2je+oYcmh5NmenttQOZE/uf38wAjNQFZVZMgBEvH/2DuT5biRtcm+Stu/RxkC
QGBY9CbngUxOSVLUBkaJEmYgMA9P3weUqkpk6Up2+9/WtkpkMjOBQIR/7sfDHfvL7NBOKF84Kp3e
x+5Rym6TA9Wh2MMkV67RQpidNPI9D47IS9BlduGrpVWWPitJpKbVlBUvqcCrxB41Gy7Nycl4yicy
Slbx2GkPQVdT2xwL6flIBsEAw1jESLJxXhqbAYWNvLGrhhsj1cVjVft5uyRoUKlyk9oFM9tLwWh3
wNxrBllLZwM7kyDzlkE/4hqFpNDW+p1PAmK07wMnU81tM09BieaDLc8PkzLgOSwblzS8Wlm0dvd3
VTwE7mcr4LyYQ95I9V7eZ0AAS2ftKowjG61tm/hlROYQwIf4iioeXCg//4pkvxPJZujtr0Sy05f+
/+yeM1WHUfXljVT27Se/bwacV/8Aa6Kl/+g1cIw/pHTYbGBfB1RPq8HfOwG2D6hXEkTgvI2Qs7j1
3URvGX9QpMY/B5LDtYQd4b/ZGbyDPVtYIPlFnADxMuNnfl/ZR2JmCJiATLRuoBOZEyc4ww4efvhQ
fuKYfmf8+/YiQIs9KXmf/4DHNwUOYbDi065NYKeCSpvon+mcpUqsZv3rl2Kb9qPo9/pSFh+LM9c8
6vI9Mh5D9lDGAd77oYtgUaURQoJBHkvM58AUlvUuI+e5HSZpLcjWF795+X98nKSEMIQzqxCCL23O
X/yoOcIucGVvG+Uuzvsz5p9HlwrhX7/D+Vf84AClwpKXkIiu4Op5rtrv8ENVpY2t7otyJ0V/HqT5
gChTLFsEX+S1kqv0L833J9+c6b41u/NeyDUZgJMIe5Cx8fRZZf1BRcV8bsEWwm9t9WZ5CJJMqGXh
adkhkSzGKUQQOuNLRsgBpmTOxOQgFxQEk3bIkiqr4Cn6nPOMgIccg9tkT1SaFvGu6DxSathbCixZ
XpwvjFKo+fDtUT/swZmIM/OTEfdb1uPma27NXtCq0Y0HQnegdUevzVbMMMwTACaO52FirlqKLx9G
BMQLdJcehxq7LA53pZedbZkGj9HoQJnMKvPGDwp5JZs8ubVnQmRnEXOm5yk4tV0uFizXPn6AFs4f
0+kNLMhpzwPlkkwg6LYs+2o56W0RWZ/RG28avBIojm52UPrwMegwsHhztTFnNOA6OP5XicKRl5QS
i2ouVrKO+y+IUIDQ4vBKjZiQIw/RzzKyds2OzD4NQACWnmb7BwOumqMJ/xCHUbPk1DlTKDrox5p3
HmAtr0YRx6fJKwOMsOB4WpdtpNcFlD8xjx56v9tNUeqvY+qCLhEnl21IOM+n2OMoA91O1igCDf67
fgy8PY8cWC4RJWfn0qFDIuR4sjRcyMSKSjlgV0qga+ZDVdn3Vu5ojyEW86u8gFa0diF/nwuRIKDS
GrzTTckOuqoAUVP4ER79rKwuQYzKtZGXyYahGZdIVjK1LIpxGfe5wA3RGpsuSvUHC1sfVAOEWy2M
jPapjXRIPEt9FBe0mAXnKERXyaNCLHw7oziptCFX9NHcYKRV/gU29+pGTWgAWVVf+HCinsrJbc4W
Mf8daTpxKQbT3mU51wLTsmjTNvmwzTPzKUT5Qn2PiGLHjjnsrDrybnRcOlvNVNUlpMXiuk3HlYHp
4zIY2HPh1Ej1TdXTGFjYkn1mBPWR8bKMtpVntcfI75MFLUP2dYQNx/ex22LYwHHuieBjjC+T6ax8
pP/7YGV+Sa6wv1Fjco+kPEeOYm1rwRA4NjXHtCjsUJla5oHUv4mtYTInxQSQ7kby2Xup6vI4FqSY
Fnogi6ts5LnBFc0Mhrq4QL8x/XJ8rjU8TXTIcdoLYo0GVtvYmoNHvBEQX06qFlhy4uOqLfWSVwsS
k7ihp2kQIrGSbnwV0j+guf6TmzQ5DMvA2wa+3x8HVECGhKAlbU8Lt2ylfe59JnWGBUYQYwUnA5mg
B9lpf5hwVl/M086NH9veQwHkgHNDlK9sJ3zG5vXoCaxrAbGOW/Ip+s7ozI9gti40Nw3uEriPODr5
pEmLHxoLM1nnJ9VismDi+H1HAMKloc2e4kutLol941ZaQQN/oTQNJhVdQePCJX6x95nMrwnu3JCS
3zRMx3ex1oLMxHqznRJ+beDb5X0lNIfJdd1rK1VWxQb3mvlcd5SfFaGy1/WwwXpvnqVU3jIXSZXv
c6err1tNmcxndXcfZb0JVSHkqDHvt8OQeCwZUzWd/DRp5kZgNd4Xwk0vWJCmvaAyb8H+/akqsPoY
nqstekSmJc1YeL/0kFZlsj48ADDvod9jc8apn2YiP9WZu0874z7JQhgIvsBT5FYHq3IRBBnArPxE
cy8DP/ni4+nCXlCvndawnlvdUp/i1uyuFMd1byFT7j2WBPsqGjlmEGRJ93ZmVDtGtcmq6Kf+A7RG
Ey28muuOvHgcIdtyA5G0H+ZhiJY+ir7U0akm6wb8vL2ifU4sBW3vNeDI1MR8FTZrG+4594k9vGTZ
iOGgzFG6QNgmlRM/yFBiJPEiSAxllc50vcFaxlgm16lLj0g7OdZFakZ9ibNg6jgyutoOoIFNEtj5
7AgTh0fn8b2XvoyJCbvOmYyf2AIrz7BEWiPQg5F2gMQiVG174a6NsBAXQ0t4DJvSlR2JBDd0EHx0
sYPTGrpN8TGv6i4c7gUr18ogIMbJe0zPJjWCS6kLRQNFkxh3+OrXNvT/x2ZMrI8DOOCTXdnTY52b
KzpIQcDFqqpOrVANtJCYKw+f1A4nZbWAvqeteHh+pY/eYFJQJRs78Os9z8d+38Uma0Y5FI59JELM
lHBlpHX7bV/x7yb/t5t8ejR+2BXNQdzvAds56ft//2fe5B++VPWX8e0O//XH/tzhmyRbDdvBvsW4
+Zuo913ucyS7fBY0B5OwjnWYzfGfs3DBwFs4QKfm7ZxjzqLc902+SVKWX6fr/B/dEjpK4J9B4e+7
tl9ywM33uzhPJ40rKW12XaruuB3e7uKMsuIRR+J755EtNelNNFE6gqJKjtTsyiNDubK7C2TtHwo9
Ctt9F+XNTai0LtsmJL0TsiEdwCLQl1Tp+q0JWYw0l6GGAMK0b0U3QJF00AM5dYcek4IJu9ApSERo
rrDk+ufByOUHbvvnFJ9mwK86d9yfd80cI6sr74xbEypDzoFgUdipX8+9l7gd58Rk21uEhbiRGb/C
LME+0ugfvAQNcoE137jNc9IAdcU88zUhZCt+sLeZM5BbHk7ZUBDw14S49SdDg2uoeV9royKpoApz
6BddNlV7KlAZuVpDop7NDmDU1NdzaLAGHj5/UK/1VpUTfuL7j6h1mHMOvehQQsjoulv2616xjLN2
P8GBWILG5Adr2WO6NZAm4gUhpcx77OKpDJb5HI1zsma6tBVJA2l4cDrx2+1w/jGT1whVTMLt+wW4
rHFTR41HtywGPFQZD745jl/mXn3NAaeKXfbAhgq0p7YlP4rRO4ND05rionJrT9/2UpAKSlJgHV3Q
ig/Va6AqGXR+W5qFw5WrUu3rFPbecjDJsyXhQOyDxfKkkDC2r39fPf9VXNlk3IjGVXsDjES+yBmg
Lh0bF95Gr0gwtu3YQVxSE/tHPmQsjA2E344giNNEBo8tzKPhom2SpL8g8BWGVLqKZNohMlXmJpQ0
6G7Nad5uxD5MoFwjdzhZxb6rLJ6S0BfnuGlgfFCgLe2NUKMLLCmxOE82GdcCxK5D3Nb1ileHVVXX
MsL1CYSUQW/6UFGtfBeqavxQqrC+cEFVneOpczcgXCp7xUbUPGCIDI5+ia05HhXBV4qdjxxZI8Ir
MfkQbHcRRxbeJIlWbS0no863UsfEypSPaTjYS3um7+GRyvtx61q1twVCbX7tbTCAS7/KsoJyUHoL
V4GBVXDjwXIOT0la8Lu8NlUbuwATZTCi7/iGF11FSnbd4PC89TNyidHUJ0tCZNFqanT/MrPpOqfx
vHe3ovHEpkpD8yFl97/NXOo/MILNnKqhiTJ3mwi9vmsK64NsUmA+Un/M3WGMl+yw55EyGRgKVKlY
zQJ/apa1sO1N5JLaITihlq3OeJw5kwUqpHUrKDFpcV3bU3ZTa6a96ccxu5aRJQ5tkON4ASZGgMq2
Zo5YszY8azqEVpmkzPN7c9mn0rzHWMEhMRthc80R4UWPv31hUYu5zA1q9GhzgaufNx2l1kUD90n3
42nZ9rW2LZVZX2IaxH7qmskRXVJeM2CGEBd2zVxLUustR7fUjxeu5rFFoIykXfWD7nzoMJtf+kIE
n8cqjmErgPwe+eon5SWrnPqhHvhTAX9tjGmWWer8zPNEDzp7IUL/+S4osvKu9MAqET0Q4boNiVPh
l82n+0GOOtpkGZ46Dgm0/qmCjmg5bo3S0Y21OTKyhWGhdG2dj5NQiy5tQMVQrArSLAeG1LNQiEWb
9vqqs+3x2PuquAlp+n30eP8mvSXTEO9VVsx8+SmoDq0PQ1QbbYTapGcnvsjmGpaFXrbtEq5tQU1Q
rqpllRrh2XZwiHDKZuxuVFl87MiCjMuuiggCxAawO9NWxP68btiGepAv+zF7poinXFfRaBCZKJ1T
QTL4nCQAcxYgCKaN1w8xqbc8bfAwulN1TaEQ9kJm/uwPWczxJbIq1XbrP72uLGXS+F+9IUsO5MPq
ueadFNfrXaRsFq0BH/BD1ZPvsjUiF7izQS8xFuYJU8FG3w4ByzMCsGFxO/TGLd5SXggjwbDKDXyj
9Ngn0yVtEwxtw17z8hMq8HgCd1WMq6IgIktmYrqsaLb6Vpn573bp99ulWVT7S0T66Xbp8ssQfS7e
bZfmH/vLOzhPOiE8E4Kn0w5Z9G/voI5DUGIcZGqFF/AVYfJ9v2Q683gU+6yLmPVuv8RWiuEDE1U6
hHVDUMH5X+yX5DsZT/coUUBElJZkBushJb7dLpUYy6Y+yOOLCiTN+GxhbKoXueU01loPwQlzmO05
94+7CA9spu0LI1QSFgcF3zvaw/QtZtvxpTLxfy81XcnlwGxhOg657XzhUOOsmPHY1VTuck7heK0W
SdqP1p3GxMltqStt4WzWL6mTMwDSRyjOkk3IFIew3SKtcW66ou3Aiiu7Idp8Z+agqZd2D2D2ifqg
NBrnE/HcwQT1Ks8OEYGF5eA6nMg7rEP0iQeTTIbwAg9xqdy70HCmGeRMvo01S8BZQr2Lc5XV59pl
B7t2mfSl+mNUOs3UbnPVufQG1HoGAz0C1EFGQy8/h1pdbZxSjWTP05ygxtjH/Kg9atNHletOdPl6
Vf17A/7mBqQNb7ay/ucb8DGqP1OgHr3pLfr+U9/vP9cG7MMoQtAM5H6fPHw/rnjGH0i+tjFX2dLL
/eP9Z3H/kX+kY5P/83pg+eu8wlACLgWMRmnPavF/GYN8K3Ejn3OjSK414oK0HPIAfnv7GULHnSlD
+/jaO1ZlAp6BoFqT+AD9X7TTyW8Drm9kpZ/I3D97QZKg7NiEZAsp5vXgB5Gbkj9DEbGRRzxL7kp0
lJSyLxuubSSHXTDW4ncYEH7f3xr+tzdIiy6fF80EHMnerS8YEKaaIyH21iK0n+lrFSfmq+JcS0q0
f/juf/LW3gZKX1+Kr5rvGks1B9D3xo+K3sygTYR1JB1HqZsTV+gcUwR1HE3+1EyT9+BwxDtVvhxu
f/3SnGzfv0uuJMnV4OIPB1nx9lOldLMbda2yjrURW/vchZuGdymH/twFv61IFfMg4t1nyhUoPINO
Lwg87+3eA7mXzBki69gXNi/kqErvFn2sE83uGoe6GOyVKjxAGadlDi5MV3+wBAa9FaxZbakbufeb
yuR/vn2bmZqN0Cc4C1lzN9iPFxUDazJlHI7x1lm8XY8B71bXOOr8f74WegQjJy5hLpx3F1QQm3oa
jqN1NOtenFpLo1qhyQY4hoZ6+vW3+vbZOF9QmPpx0zO61KWrS57qP76tqFEVRvbWOmIV4ijNsLw1
Mu2b8+w/3pA/++xYhMTri7FKvbsh9S7mYWuk1hHeCbxat6Nt2LVh4IkpYRL063f02tjx9tKhUMRw
hGGDETfhOr19Sy7WAc4IwjxSM5FQDAkI8yh8jecyDnb15JaJfLbmkvvXPuMxhEMIx8fc/+bP+OcV
zK6HZW9OP+iEJt79Gb4hyCtA/jgObmMcTKqpcNz6nnuhtJorlEFWtk4SDq0AtVsgYK83L9o/3Mrf
Nz7/7BtAzPIsb/6mUaLefiZJSkwoSxQ3b+cPt7qu48Umz3W0COesf/3Gf/ZSVLwyUHJ4tBjvr6hB
uVVROaV5jAgAA7kGmLmkY46lHnbE76ru3y71LN/4KqmyRqhjE/nPy1eFTZHi4SKVScvqhIRUqSdo
HzQH9+5w3eUjq8Ov3554uwTPLwk2YPbd2dw6cyHf249SJZNloAN6B92nkd5yc5qY6qomVUV91C3W
cL5XU8KjCd3YOFMQRrwEUubRAaXcr9zILneEzNHu5hWksRLSA+MEKoSQgEYVUiQQsH/9J7Pf5m/6
+5aQPPjxBaCR2EyZTcLl775+RIKYHg7TOtSpnm30iaNfEdnaBkd30tIvm41If2kaV0A/ccCN9lrw
y24YToDeoqiMv9HPfL5IXwYNYdKseRlIC5LGDifuK6PUWHl1aiwA1osenogIcFqBihwgG1H2Tp92
81LpVBw7OL0ZI0Mj3fcGo7amc4qjG1jmAfAmmcQ5tH8dRCmt5DZnhAcKXbV4GXp+KXaixpu/qJ2w
6leZF4ILZUAJSyBoI5OKsLzkNVw+absOR5x9eCSw5VkGWlWkxKkOixkAYAn1NBZsfbeaP3n2oVdm
cYRyy3B7rATdqgkzjZckpvXcUdjfDpmIxluB/fAatAGNohOxjeijYKYxkztNe06/uVgX4Vlz7TWJ
/Zyg6k3L19rVkSThSy3U/ITuOvmcjYnxWU2+setKp7yt7Cbbyt4hKBAFVrdg/QUZ3NN8ly0FMZgz
Xmtu0sF1LyymPktC4nyifuQ/jBbJRt8065eqbpA2CkOcm8ng8/Gg2d7WdTA9GB2dPIoqEor97N57
EPgRXxIYQgZJhQZjeU3SfOlCDHtoQWOiwPr0EHh+zm/JYnpgp4bPzWp1IvKvT7mcJ/VG1XYKXCGD
S76DYYdaMxKr6Yl3A/5EvyBKegjnjYkWO6D0SMpcIE9QAVyM9rBOdY2aVZmnNMvTthFi7Nfls2Mn
fJpjHJPK6AqX6DJjRwfm8bxeapT01dva6pgXkRTij6E5KmH80/BctKlNSrmCgxG1anLFKdQyamxH
mVE26xcufbXOaM3t9glNdkSZTK5lprHeQ61DXd+6Ddg6ap2GayVmVwKBLiqFx9eC3iaXFCsrM5jI
rqa47EVEI3FXlPLZDlvPANBVIc3JUVR3mFSM3cQxE0B0YFsf867Lz+4UjZdpSRi/rAdm3EzUhLuB
hVsdIpIT+4CoE78lHQbQC1PRrvTat89pOkU9ZnaXHmnqzcYTjiP9mFkh5TKgk+GzyZrIs9Ss5ZhP
4zlhXLCmm1GpQ6KPYBa4JoHI6nV+06jaBf3rt9mXQlbNV9eiEVoaTnsCmITBfBxif1i2CSvTDNnM
1r2uKj4EgJof7DSp6k0tR/vzjOlb1U2eE4nT6e3RmY/gjGgJ9eOmAxpdtMXJizvRE0uuw4+BSRjG
KRp1SdelvS3z0T/ScOjQNVP39pOKKATEXzh9xNlRHEywViMGB2v6SKtDspbSAJQnOr5G15fAvZI+
/0jwwGlWeTd3M+uVAx8R2gQNl+UMw6gybU1fUDcftYknUQsyL0z+ImeIftsmtUZgtVT7mFr6zSjb
8QuWkX4dapF2M1If/yFKOlr2RnqFKIdMFnEJVNxJqmcUAu6PiCCGT6Hjsu0qsclUwS9ytZM1hDrL
v+kjdMN3CAVD79Qk05GU2MDIWxGeDYr5m58plsxydgZYC7lCGCVx5fu8kJXiTYEWH+7dAumO/oRw
NRWjtjayor1XiV2qZZfXG3qUxmUe6p+pHCs+eGmEguuJYVNrgB9J5epbjzq/G55KqAFUb6MFWKSt
VKDzjTqI1BcYQYjTN626TuuGi1rDH9Q8j34jTpoRc0tAb6M1i5ocIz4C3WaDbZgD9Yusts1LUCE8
LIvJE+eRYm8i/E3nPVROOwRrtx2kvk6ikGwh6CSdyj/Hp2DboKPmyWfce01zgLZ8ZU42tcfz2G0l
JiJEQAa11VyKjVla1dskaliCWI3ZmIFGvNYGzlF1HbOFs7tJnDum2lRKhbLcWQPBehxTiXpSist2
WZB7gsyf5ikZ8DJgPxe2PRp9QWpxgStdZR9lHLrq66g6a1F3TuOvU6ehDCS2+i+Z2zPLgQQlHykB
9fYYeupdWoxU3OZDEDFfoenpU901z7Gik0xaURAsfbBm9QeKsVrtLpoYP+3IkLunroqjpY1RbR32
PcYxugw2I8i++wlwgQO1x+rvO9xEt3agvmIw+zAYlrjCPtDsWFeddAlWol1brTJeCJIELwQC+7ug
dfjmuOPjdQmty8Oe5dCzRVYGC0SZ1s7BhhNP+UifKqQcm3V8mdB52u8o6tSPVlmMl2VN3a89DRG5
f6zukMf5FuhORE+g44VymjVgghQ6YmVdge5Lr3AEt7dZ5JYAZET92eq0dF00k/mp8Gx8LKQ6IWz7
RmQvkJWiZUIYb9G3EIyI/aUsF54vcaG41oHOnE++0vq7nhkIZJRWvwTDLD8mvc2kgHEHlEyKg+l9
wvV+8qwxAnEgzYPm9ZT5hl1QPxtRr46ZY3p4hTBVM3bQ/IVF40O1FSx5G43NLHWXwjCgYMDmGTZh
mptnGzYfMCJzulMkky70sQXSSWiI0pegfwLnXLZrva6t6EAf9yCXbqHT+eL6KPEne9B7tSXoVu84
5WoXMaraPUAfw6OpoyU9bMBYS3YtF8+p5wn/VXQlIw1aTrY0A43HPK4zICxeyPizEBwvQha3LSQF
igEUOwuNwanT3QRGhwUjj32puC7T6ikZGtTyMZWEAw2WUVMfaZ+g+QsgsZFRW8JgtTAuG4d00WL0
SuECW3HA27P6fikMpPqNp5UTLaWBtbcscIfmjKmrWye6pbK9vG/FWD+49KivOxDCWKGHaJEw51lY
NCGLxUA+cmUqWraWArcTCFicdYtGZ1zmk2JIVxYf1XU3cU7BHQ5rUWIJvGJaPtzrVa9dyqgx8U6Z
pblxcfIDklG53GB3kz3Oowikfcu1+5VW2eFRuWbzmdoe56W3KQLd6Mpu62WdCklvR5ESq/BdXBQU
h5bRqgqhBO2cRn2V4RBc11gKecpRUHAwiT4WtEvn5SqkjWlckOqrlrQoV1da2sdrQ7eJNINv9g7B
NGctafl1wIG2VuMeE4yGNMs43YfQHvEKOcEUX+kkffWFz6jiKvfStFnkNO7dhJrJt5YiIFm7jFDe
0D4MYQmX79sJ9l8t9HdaKHxxTi7/WQu9b57DH8cQ5rcf+GsMMc8a8D2jkCEyvBow/gxpCUJaAN88
KSAZ0N+Oo+JP24bxh47WIlDd/9I/X0cTDCfmPD/e7Nnl8V/MH161qh9OX6S1MGXrJnMR04LH8V4A
hRcJ2GV0x0tvBocnS7dX47h53ZJnmWXuCQpxXuiCQB1radUvYhyj7RARTxrng2JV9sURivRwHdPz
tM4iMdyiDslryGc1nLMiHSAyE/6iR6TDf5DZeHhvNWcExLxsvY7Qy32IVSxTrFbwddh0daRm9NTX
rrzMoku8qOIKj4RBYN39CuFlxPbZAx8Y2KI6LeW8e5ZULT6QcsNYojo+5DstLxwiX9RdWVQK9tV0
5LO0TGrI2VHqvGy4YFBqM8Q1AqpCrWlsbgk3wQdmpHHikBxuS8eYmCTDRjnnGQPOicJobixRABBr
tU99mEVnhhUVFWZZGN8MhTw1Q1XuJ7IwVID47bMfqS8luhOWygRqkq0zQ/SKjvKcpcem1cgPMaAa
SQJlSvrBWPe93pVHBiRZLohWucMpDJJO2w94dQmdJ1ow3mmjaCd9pQdJHGx8S7Fd3hrQB9pt5+tF
U+LUDFjEU/bilNBx7KdUrrpU1JvnfAmUYRpZ901L+ndB+M2CwIbYRlb7zwvCbOZ6wtf046Lw/Yf+
tHKJP1CigES7FpoMcHvu8j+tXN4fDmsCa4jzjV7i/b0oSBYFJoakOvEYEuBEFv0zsKH/bwqI34pl
+PElawJCL2xISaTivTAjOrvsdD3AHOOiJS+TPJBXZtWr05RCEP/ho/nJ7OC9CDS/FnkhfR4RWeIf
umhX69ANXZHvHRNVeepQQHGLeg8jn8BFWU6/EwLfCWXze7Nm4RMSHcue+d6lhlPHcJSr83qZQFHg
aInNlCZj5hQDq17e+La5NgdXnCkJM86/frPvLXK8OB45m8Web4/Qwzv1tdR0Ttw1Jt6pouguS7NZ
/hWdezGKCUQ90s+Db+i/e8s/+YgB0wLGts35Wpsvmx/V9KYGrNG7TrZ/nXK9KkkdbDr6YKMKLYSt
3PrXb/MfL8iTbh6984pIe2hyb18w1rWBjFnl4XH1kRhdhdseb9k6c03to+l39m/GBbOX8o2SyA30
GlQhy8SHixj69gXZ++hT4A/dri2GMiF159cGTqL53PdtMDLCMzu5aW4h9SXituxk/pArBTgXwW7K
CePXzi0NzHDXq062NKXOPi7M0sMH6lN/cxUgbf/z7yWAy73PIBNP5/uBWZ55bhBnTbuTDhids5ZR
uHusA5o4NkGBJ4iWK9Ef8AuNKdJiI8WZe3C81byUsi09tO1DxPFmn41KPgdmzQk1tFOuJUB2xfFV
cKIAJAsPHVjgbE3PjThlxnxaZsqAmtsaNS1aWsWJvR+NCfVMDhy5Kwd9s3X04qi0cbgVDc96P8Ln
vJiqrpCfXPxHI6TKaejWblJyJq9MyQCTVcJeRS4FVrtY77RHang9/7as8ANRaB2XZr5w6lEjhmNQ
GSq+cJUONHsJ6BzDZWN5nXUz5GN/keshYi6ITyyTs7aOdYyFoAJ5QFazqzl8981w7SVl5S4h2amn
18nTVOnm3u5gf+GA75ikZGZ3zfmJzIxX0im5HPR4DltW8tmt9OH22+k+63z1ZBJDvdVKTZzlLLhF
UySfgYkbmOxHb3iyiwaDAwwpTvGzEHHbWoylVrgCCRGhWBDOyBE9Ka5DPG6hWzynLZ+jO3V8bpUl
zq3Hlza5pffQlxPyHEG421fpvTR7aW5GWrZctgQaQuDrBOTbtRqSLSPyi/2c7G0y4NGICzRASxrq
yRg7RIm679AytGpMQnY/fpTtk1Irs4Z5Kx1t6wZ1+THs0FZdxXq6gtTiDOtsnCVXGG3Wc1G76ikM
1Hch1Ju1VhQL5BUrj7gyMKnSSE3+5FgRBidmOm/zMGCip3a2wUfK3a2ehgEz6DIosK4SYKpmkTcU
5r4FdaUWPfWct1FveaR48QDvXj9/dFk4ea1rrcPEcVaED8J6Weaefnr9N40PqDRjZMK6MYU7jfd6
EzpNt+oDz9u0Zc0FDG4JH1eT9GqHCuOj4JEFQY+q+5bCssH1aJ8FcoKFF6NJSwmjq8enhgCPkgs3
S4zhDhQWauHCB+/RbVKwPnPPLD9AW47Q971onG5gf6ghutc1ndjbUW/jflUG2ujfwkyn8iIsJAfj
PGwb/8Kg1OGJOGL/0o1a2YFyrKfouh+pVnms+fgJq+R5t63x4/WoYHQHam4HlENPsPfJTvI512dl
+uF6mOG5fu6NG88kl8AZbk8cjjY+NzZP0p2DKF2/I240kKsphrOdtdQ9KlQr29DGkyUTexbGxIda
N8oVSRp7QcWqoLgybG77sCTx02DE/sh0B/BXyBTXpHY4Go6do3U7yy0C/Hf6rE3pxXRyqzZ4QXIU
J5ygziGPQvukdHjni3ayxgvi1hlf+IBRGTZSwLFbTc2LR3IKNL3WBtGKi9s7WCAQ8pVndTXeTcfx
H8wcxRaztHWPjqSBMimfc+FQSk10y9qVwBo7/qHJRcdonUtqTJgWhGKes7MuD7c85riWDT8Pox2K
Ek/piXnXWDfqSWJUfZjLemOoam42M1G64RZDrM+BmL3FtyELBV8p/dD981AQ4I6lzYJZGMk51vT4
MYZkOy1x5pog5NESIsc0aYbw9HDhMYFY8RgtzrbM1lNE8V/N2wg2wsxceZDpBFtlqpX4mIFzn/ZT
aLXu3syqyeyXQhHkMSsBJdE2TPMTbXHSXlc5jkVP+Re9poLrqo7DfeB6ZycMy4e0qZ7HbJhX/0g8
EJxpV3HL50S2hnVeKhEdQH0aH1vNJxQF4VW/VF7v3BHHSrB+df2eoiQqiU3qSJbcl87R8ovK3Xh4
YK+G1hjaDRPDhwz5cVUMNTH7LoPiAwq0BNOaWhLF1PTzEyk861MqTP694olV3cvQM/xPnttH1aIs
lV9sJuoN0gW459ZC3ki0CwgULR9dRrXahH32w+i4AIWt3L2ihFNfxbwloBk0DsOW9OunYkDMXqhG
uhdmj00iER1fa+l51ZrWBYvFwkqDCs5HPUJdit2TNow8FjJSoCsttesXPaUgS/oQa7AlT1w0+FSH
2zrQ3bkzcr6U8A5jiw5nEdfwWEtL22BNj6GKPnQGf43dhN5F3fPVMG/0WAezNp4HacQYF5Gy+A9h
As5sMZiBR7EsowJM1gzs06qrdmPYsQ52MqipXJa2e0FkT1vGbsErxzxMoH07jH1fNWRb9syLXmVn
WIY40v3Jep7wBLfL1yXQIb5VrR2NfqDFXCkRXjd9zrCkVb110SNSEm6SU7d4nTLlZsKTQ5gVV4Qx
Mf+hS3K4riMKqlYZhl0GTuVsPsFPz9QqGjnXbL/9WSKXVbotw5idhK9pPL4c+K3HMq2qHTHJ4brp
2PsiInprMaX5eMA4DsZo0Y6ZBX2AknZzqVde8dQbGN6vDNnxV0eZ4r323cRL5rh7nVurVGnN08Im
RkcyOgxmo3bv6p3jLIPBsg9MQcCRRaUc73ytkE92KFhYxwrcdq+qWQKEXUcxeyuCc4/USeeyntoX
1mS6NeuiI+7SQtMPqg21r01VelsEdm9Y8DfPM2vN8R6MAQbtwqWfqF2WXiPOZlXyeArwXCebyrGQ
OIIhmj9R9BCKKiRgkmWrXMYOhDub/M6fv9EYkNvz1GZccWnNVaSJucCmMSa90onbKlp6U1f6+gPF
Rhapbx6VTn9nm5HW3nU2Bb7UFeORCt1b0m+ezaMKIIyJ3SQo0YnHhKJWcR+77JaD7dA3jKkE241U
L8Bb6MxYl36aRf+PvTPZrtvItu2vvPH68EARqBqvcwCcinUtqoNBiRLqGoEA8PV3grLvk+W89s1+
NiznUJokiANExN57rbnCURF8qZzFPFSozxWO51Q/F6JPrxl9T0GmpUvEP7g8IWCey3xtccSm3X3j
sbIUU6p9mjU/O2sjzt1pSNl6Fq86JugGoKsT8VtK9WGAc8Ja35KcXP9CLEMcdJV1l3gs6RZJiXsa
DQb5HEa16+e5OzUTtJlkLI37WrDEYLoFx59PzOuMghMJ6TnFdy0TIO2mJoYC31RM8rqpCXkDFSHO
9fcaiL5WLjf+LNSJ6SkHA9npN/7Y6jfI+KdwAoPiDEt1xEDXRZyN44fZkYCL2URDdPEqmoW4Efoo
rghOqu/4tNmX67k8s/NVOFxJ03A1C7Re5USJX17JQoDA4Vbd6EubPLWaI/FDmtZ1M1VwOKxE5wA5
d4fSLzGNTrdWZdxz8qsjU1P6dwgh9tn64aKooE2D9K1dJYgY0vL1G9xPPhAheYX3oApUGlZSLxsO
2tqEqZwdGGUFscWsIOlmpmW/YjUc8+ZCdqZ2cqyla6+GouQhrVJWm8zpeSLXaQs9jaHJDLdLoZjm
TBy7/6EU36qknzqC2PCpoxgC0lhgVvEXPcY6mbnPjtceW8AkHPpBfpqkgPMk/n15+Jfqhx9kGBa9
DMp+QeH252rNj9NR5sxhjyXAYMjyrms8dgOqDuxRBkIJsZUuH8vh3//cv5T+2y+I3c1BCCQEleKf
fy4leQlOb26Pc146b6NGWlI1zOW8V+QA9Vi76uXecVLWYshxnHL//qfTt/n17oKxpSrmBeciflUq
wiene2I4DYFwMePF1evNR29bdXMXb8oODhF/MuimLNlO3khkWdw/LuE/Hbt/6thtnZ6fPq2/+Alu
ivItbSoUvT9ST0/v/+//mj++6PeOnS9+g/5Ls5hGHn1zUl3+u2Nn6JvRwHF4d8wPWwD/189ugq2X
hsTZ/KmTb5H1gljWg5lpbl/37zkJ7D+L+niLkFH5pu8bXIFh/aWH1k+FV8+O0Z3FSHqUJcr9iGEJ
jsTo3dlpnaKu8BONSTjaf1T+vSO1p3S0c9T/HwehGYHaSulV+Vl8YHRs9Y8wPEsUUH6W345ODQm4
z9xXe3Xqc2ok5cWocjP0t4NDBzu2OmPex01c+FAdp7y+zNuOOXudts0Vx4l2PVSLQUQ0jr5kTc12
TxJi779OHEm8I+zjhPNMtzifJjVL73YxbRe8RJZe5ptBK7KwEJAakLRe9jZtdHL5ASpv+qYgKw3+
qnM5khsyJnt0YbrYHGXM/XeVyjxLXZcpb6S7x9a9ttfYgzj3pfPQu/iLllzEx3FwIHtFRNjrAEdq
7BqgaIFQogGG98oh9tojYYq5fVxyP7tdtlRSdUjOfF2FcpoIU0WEa+hflSIibI2KNLOVvitgYeBw
qPOG3buS/aoRxyJrWiFQ3bUKEqQvWGNTb+0ExI68FWtQOGiW2wArl5kCxgKW0az5+xovCxKzYESP
YuOyhArCzg/37WAWc9xfY/TUTrqCRqGD3d2tvmbtFLiRXT6kNRFm2nRI7NZ8KNjlcGMNOkd9qrc7
o1T23vG3YNg2h9NRyjJYiiXF4ThQ0FMsX8JHtQ7NIKpT04zyUNRTN+66uqFpOZXy5E0z9PYU2kZV
N6HlpMmNbfqopNJyDh1gUqEYbWuXO0lzHFY/vusrVb3EtTaSkhKT/beyJd6UufNEuHhyBwZmuCVG
3L2Ddzq9phgNw8QHTdK36Xy3Tav2CyG5z7hH49vSbBYQqa1mBhyLmQK7ZhwS6O1e+34RP6dkuxzn
1NGIwo3h9LO7+Hsy+KzLmBDDg5Zr2Roa8JGX57bzOG/FpfPUOUb9AH25ILkoTpM5sOldzUFW9e4c
NAuIlro3HeSFjPgjckHGk5qJplZlkTzTIrEu/BW4LJE9tnoUvkE0nEeyaR5KGGvfDSUcOinuCkst
aeo6KswGcRlTvts+I2ahV/ZjDhhjyKWwdsKa3UuDw0kCXo4TOE5GOd3IJDEvQO83R7Y3mhv5wmct
y6G/S0unfkbuieopdtsvigaQ0RHuQv/DO/NJo5dsLZRZQ0vU0VLOdzFyxHMt5v4xwTT6SVprVW3G
O/Nr3vT6hUbeYE59Z7lnJsr+XuTtN2g68ZHGbxeBOcYZSAj5g1948pPu5OULronsxVJjtqHPveKl
w8EEtps3zNHG/kBTxox8V437rAXH3UCJJmuxPIBTJsTCr+2zmgfQFDVSyxbUg6+R4YEYabWxJO3Q
Mme3dZzPwEHauQ8IHrB4imlVpaRLlbuMY2MotG6JGiWJ04jxnXJfRuC7ZRokmk4q/aDwnftE3i22
+Sw4D96MWv+Urf1D3mru+2yDct+BtgHSZytkq4HZrvmj2+fioqILdsnxErlkPsQhqsiTLwb3alHM
/ZpGDg8r/OLQ7vXmqyPBvrVqbW6t2F+/MCUl79FAagyzB7lIkifiKUkFuecdYqOdqjrC45HhXKEl
lq8jEe81iOAgLio9WAvDWIN8xpGZtcnbYKXZt1JRyQxTd2nKWEW2o+YwnSTwX9Idj5bmmgShK7Vc
mjNdd1E4akA9aGq8cSLVr41u1vYoZzQaGrrX3BX5gHypHQ2fmDp6lxOWH3gfcUaxmxL6MR/NrUfa
KIFEqkiU9TCNsfelUBWnNZlJ6kAPoHkEEme5F1rsgaau7TcoAM0FqiVKr2U0WOekjpYxMWpaAtJL
AY8oAbTPR0u6EDlz7Sa+XFDMkoFjWPYWMpoBrqk84jzaxUBsSUDFNbkXuJqV3QSjPn/t2PPuDaqh
U0I4dMA3BROQg7Owqa0OYyfmS23crNpMH76Kpre/N5p4z9rOvDQgqAA57oDyUeyj0YN9nlXwgVFs
eFe+VRSXyHGcfJevX1N6aSAxOcCLeX5q9P4BPJ8eeEafBjXqY0zLTrrPIHUd9Gz17zqjbyLNMQEo
C4ztx0RLr8tiSvZCZnHY172Bxc0Whzyx9T3v+9d8rb37zqQWStHqPiY0RtCG9e1ZoTGLeo7f5ZXd
QCeyh3oiUEFPjoSXIah0Kmc8MFFr7nhyK0o2X91mZDO/d/OgQWhpjZJjj/CeEycWZ64QrBDg7KCx
W2rssrCr2yrW7H1JTOvJgHYZ6IM+h8ugZ5daD7jaqevmMEpClYWcx1cg0rQSvKaGRF18HgfjS961
KHXYHi8nmoEgGgeV3goPUFc9NEU4V6kZLNY8fDfAjUbSWORDrjt2NAnFaTvxij1NR4+qUosfsskY
rjEXjQflWx1XkfU3IIQsIyI1l3Yt7CqPjneqnZS86DORBnatvvS6KD8TuyX3GNWL94qOQLSstHRZ
9j6nXvmtL7LhRHvXDXS3AN1j879i2/V3C1OrI/g2/aTnpQinzDD3dIKMy7XV8q9+Tmz7WKbaARQB
FOwhLu9ywr/P+IGzfTvm3YnefhuRVewfLdFsAWicvDTV2IfCTKeLrGqo18qZ+LvR0LRQJzs9mNtm
iix3qL+OtsoCrv0REpQRyCV1jmqy6ITYV6ugtV1Ts1IL+Oa+Meyvnd7eSQLcdjWsVlRp64ElGlG6
pX0yQOru0hSVUkYc346pvxMVenPttv2dq9OPGkjqVBUhEfCjQz2t7z0wMue8WZN93QNCx3KO7jqr
TfK5aHiv5aYuKK+sStPu/WFWh9KR/lEseRIisL/DkH674O3eA0UgaqfRYFaXC2QOaYTAfMsDjdgG
0wj8VJE03s5OJVicyaLLornWjTbO5o613X1kRpEd1xzyEOqYb13sgDxYwLplFVFeZtbabGRFyn5g
yTuFluJrVi0djTEev2bQjs481XeOBgXeR4u/tYbJy/FbeZorxo7wULVdkq3euRqXuzKzP6O+e/pP
LfW/4lZjxv179QONy/T/BG99U2a/ZLv8+NI/NBD2b4ysMK15DmWLSYX03xWVR0oLLQjg54ZwsIFt
CZZ/VFTOb4BBmGZjC7NMvoyv+oNnY/3Gf2pQZFs+RCSfsJh/Qx+F0eyXgt0HSmgBs6Z086jxXCrI
n8fmKO67ikojP87jVoqj50ndcB0SJhzm1IPiHacW1aanu6lzis0FZSPNdd+DDQYQIDCVs4UWrDic
osZukg5KcmOofodostJR++GSqDKa3iCzxaklpOIaepU4jULSHlg2G0rZ4k1haWIDVXnJjluU4GSA
a9NjJorytd7meK2+0ryY8mGbutVslgbip7cfM1+fMVbQ1AmHVtmYXnswS3wq0VBo25dY6J2CAnzx
rdkxOoHqwg9WrU5PZhwwySSzzUAlQ9jVb84YjiTsd1Y7u/1NYtZFc27Y5r2z47u4SbBnPpb1Nqo1
UmSkBuHedH4FWSYcN2mpFHLrKf3wfZhmgvuGSvZxs8i/uSbazabR5NGaUuvpwyRVWwwNB0unXHMq
JNfJ5uYh6ySJn3On5FuTJIVA3GUcQtYF0SLveZ9xB2rRYG8C7P8Kj45DzGz1/GcffaWKqd3bkmzt
Xw7SWFQ/PEGqpDevWwlxADEtgkBSx6zQVmZ+a1HwM73Cal+ZE/K7+x+9d6l069oRWXVRpy6914Ju
tTfFxq5X2XyVx9l0shqfOKptBELjcbufP8Tr1VwxP+a55m9+fKAlgq4+JD6PTrXcPuGP7jsf6TB8
QvhJDI5qY0a4cwGsMtSHssjuUAvwKzQLNQzPEn6BnTfgzghsKjjSy3ONbnY6a1uveBGaTdqHy3yu
Gysy09qN3vbSE5ds7ctqBeQyIXvFRLr1nqYa2U2p7sd1sHFC4JwJPlw9oGjyO3fCxceOhmq+NSrz
sabZ+/oxV2vsige9mAUiXyoWvhNOIv78PVx7e4jG7fiX4qTCwTBOPA1mvxXivjW6VvQxbkMoJcVV
6bo0O8mI5OHTTOYI8QT1YOeqdnx3hU/AoL6Zf1LVbQ4aVOQTXGqPHczzE4YglA7MKurc30RLKGTJ
FuQRJT5iM942hJ6JowvD+aTlEwfXRVlcd7ZK+v4V+kAmxwmHXwabPDGxIYf3mY50AmVIYwA0bc8J
qgBUB9uABI0w+gtbojcwBr7ZSB+E6Q+pTcQTMpCcJh8ZotG+9i25gh+P8Mc8Ytm8plTTqJy2hzR2
GFEqS3JLlJkst3PCq0AeGfaqFMj63kTu8vxjZjU2LeOptvQ2scEm0vjRPf14JcD7MMTKttnFRz+5
Q/R5ApvQvaKF7o+djVQxdKRjPApyQZ+1Taaxaxk4QkPqkgrHGgXwzmlQAq3wOA9laiuMzVnFr6Nn
4pSRH85Y7UMMgIGNB0yzeMmJV+f+fEgdPsZoP2wYaF5w1KWNf6ma0r9cO4ePcMwWvkPTGrjdSs1D
wSFdoupv827CnKT1lN3QV1Y/1MvWPTqUUvsfYz0KFoaYqdbv5maz5VozpPv9SlZ9Gvm8FLCEe1BR
O0ZC831lNiq9XzC3XJF860fZgpvRQlx9X/gsz15daKiQjJLvIyB7nogh9MJ8ZMnQwd0+jnYruYPM
uO5bHnSyctOiey2wZB0p55MDSajm44dOzQGmEZNjysD4YQA1IJhNsESS1u1fzsVmG9P8zVJYmohL
Yn1d23PSuAyVrLoq0zO8dQy1+podpNhcebTD+mOZxeJtyEyWZiNeeKaAIvGAL87Kx9oPpf2mEx2I
nqWmbOokTrjcXjaBaF/RVgInz/NiDMismpqnVEFL2xx2nXGdNVhkKuRuPdaHdksZ9Le+u2vgJiEk
a5svmIAA35OCSJ4stXm6t8oMcAJj1sw2cgy5sj9Kw0Wf9PHMC5M8kwDnDldpYnay+DQdPOEZBhzb
NpjQW/q27E3K6EaivyCB7PVsYH1jpuaFsKS259FfKCppv2D1oP0Q/76k5QOGtpD5GZuRHSNDOOXe
QNhh91E2tIZm3AqHt6ssCziTUnF7LXr4H29cNXniWdXjbAQzZ/10/7GyNk3K5FOlXvdsZFZdP6sk
WYoXqnzWiVKQYrAzNhyDoCf65m/lbC676s5IpclUtn4nfBf7Tdtum0Gnb5tznLAC+wwZr9Vqs5AB
e+cNpphpsSqkaW0wE13S5cjyY1XUtInkCLG1fUAnOTiWLipkEOnOdGMm/AQ6+uXdmsPx1zNIajiu
tOSZrbQH3cIA7CzqzUVcbPU54BcsoSlLDDoSZZKzYHW9897U1XOTGP3Zj2eJi3ohsoVzCH1cxgin
xt82osGpqTcW5NzsMd4tLH495t2drH3fgZrqDGO8RmWH7RSiQDAR6vOUuR1ql6WOP3ejGWmYmC4H
8BxBP271VM47sJOVUWk4esblNKSyvXBzH27nLRHBnOz98aUm5qFtaShqmIFvW9ykeeXex6aw9ZeF
SbrGPkESdHyikK1YVQlwQ1UINwv1jhm2qDND0zFpTrvI4JKd04k8IBK7OhrkSabYalrKQlFY+6I2
J3/nZutel7M6Y6wqigCA/4J/tUYMs18cBNhHn8eyD5JB0oYz3dS/GC2x3njz6J6H3Geby2aiOOgy
Ab1SxpMwpuZKI8LnJlsL70yTkafXYHropB7haB60B+o0ihrCvalL54muBuNDazdo9vxWiiZ/Wtzq
SeRuV16W3SDuuiKtI20clBeItfcZi1rT92Hp/S+ph2t1UDg4Vx6yqLPdLPSAiO0XLSdKY+qmcJnH
ChVlS6iWEMR2SGvIr7w+zZcr7pfzno9evV8lvt+lzPQoydST7+ftvsjIZXdj9RmffWBnufsl6ebl
PrUXtDgloQNWQbvPHO3+btC5rQ6JKJE9V/NXEvsescwCN1fDcOVl6XpXrYuNt01We0yB4hD7k3sJ
xw7BfTc8dr6Edt07nIyioeqaq5H+NRr2ivOJStso4dxwllVvUEr32tH2m+FU+FJcNhZtFW5aDSqu
A9rlYGCcu86LNB/7YM6KBV+9Km7JkmE44J2xLBg3bAIkwIqp3idoEE8lzcS7pLECi0b70QQWdPC2
HcLCYBfO9JiONIdSmkuL9joAcQ9hpfpEr9l3MqvMECupfl/APLxslnJ8wtWrXS5VSxKV5rl8nUJA
92WcSnDGsWkCB8bKcMizsfmUc3zfRCME3vN8oyYye8bBrrK0a93p9ICd1w0LT+yla29z66Ii4cx1
37SiYia/qSIMt0RD0uNt1VweG9zLDBFoGsiDTh0c2OgtAxZ/qnAw44c4SccTjbb3Nk1EZI5YXI1W
L7fVyjgt9FTf4l6n9xA3w/yJE3HE6brnJJjpdbgUehHRH3Me444VhZW/ryJY18jRMtM9Mvi2DlUK
hHowQe/aqjTUJWk9IKVbS+a0nQeHsSV9DVu/n1RRGlFCx460cLcDI3efxQZpHUZebaGJ6zAl7yz+
GCNyNGk4oVuCAyeGHEkaMx5pyMo5jE6qsTD1mXP0CqmeNfC0HttebDp014w07FtMGnlK+e/0zVU2
8F5kBAQ+t45XnlYH1ZyPFHJPPvoKN2/TauUuiVZmqT+pZPZ4xK2qEdo5w6pIvjQ+OfJ9geYkl/jA
r5mUDS8aKeAXVe9dOQxuAjav+KGSJtxHNTj9DoNLTIhPh1jjZXBaqZ+qAh7jWeuM1ZRHVi1/b/mW
7BQ6U42TU0LhFt/Eo8+kqIVDv4PX3XivcYd7+RjnOVYblu9FR01nk8gGsjinJUPLuRS07hL6d4pu
Jjmb1itRe+y6pswXB9OvZyV7+IV2ddHpPX8PrRqli/7hK59wAfaRLTmD4nrktFWrgYOIMwn2pgwp
znLWN5n5Yios/K5fBlWnOJYD1P590Pw/olV+nbRTOtsU9kw3N+TJX7A0MODRL4xZfowbHxlS1cBB
fVnFKuHhMEfp9qLyOY00iClBX6qCzfen8e2/cBUYm6b9Zy0DVwCnjSnLxsXgKn6Z9avUMZrVHJOj
PaO1RlY5oF+RTJPMaxrOacJhM24PmZWlycXYxmsN6GyIr5N6NB49XQIYQNc6/Zi//zu3BccBrgqO
7ViZfxXi08uKQUCK5FhrHP3w6OFUnrOGM+lGkw7gmHLykdXK4Uibkn+C6nwoDH65J/x4Z/uHI7jx
K8CnXtxC1tPKPVlKSqHc6Baw0kPnVTkfSLrYJEpbyrMeCzfWTsamqqtFKWA6IuQyb4SzAELc6cWY
pMdxq6DbDn7d9w9ptKoJEfqH2/UvPkSk8waSFHQTDIh+vV+Tn2SYG73yWMcT8FyUrxgxEexDwO/R
aXcB/DjiM+ehe6tEsdx3I72KLqWWz5q5v69wmv3DY7X1fP58CzFwWMLaZvqWwTb8556QZpOaLjk3
QMYFDLz7UHSPtKSeB1o8A1TQrfxVpjm8C1Ssp3aivqgZAZUHA/dsFgxDu9Vg3Nm/vzDrX12Yg6wL
cBvanb+oS1xE0CRhdOmxdRJOqJAEmlJC3VDMLjkVWUP9QKatJ05Ls2njZpiCxRkMyYSoffKZiW9y
cV1fqJYJ4eBcbIyUsVpGEYVLjuN7loCMKeNmO8NvvR5U27zZGoNSjqZuP8srZg/j+4+iFCg9avkP
8Ee9tBgD401WDp14vt3OcW9ZXfBsrQNcz53tAq/5h8/J/FViBKbRBVEFpUvQQvR/NdqkhtZlC7rm
g5XarIGMWpFze3IrdeqZq/8AgODsmLSH2tw0vwwruCwshuvD7DvcrcQyqE7sVcP0W27TL24Wf85u
CdPjoz1kmZtiR/U5XRqpkDwfm4QOWJC57ZREyQRhZl02m41tkqZG+NiC9MujIHj/Tyf6f9mJ3pb1
v/HhfXSiw7eiGf+s7AE2xBf+oeyho0zzeXtnILQwZUW49YdBd0tR3ARb+v9HGP7eh/6RMY69SaCU
0zF1sQX+4cWzf/NZG5Dk6CZ7Dyvtv9OHFu6fhWPA0FxhuWCF0PbYPM6/xg1hJgNuM7vm5YpEPlkP
2ZAsI+kxpr6rluFKGwWtpgrt727yUCzsaJKvr3TPHLJVMuM4TK12GXPt0dJp1T5BE0ySxjpcNUl9
THtLnsHRuCHUD+eikbX20NXEcNM0Jr4j87ZM7Mp5mKg5EKj6I1LkhtQQo+2aXbWJdx3yqinhVmNv
0pKtgRjE1iHvSDbjuolFtZMjcpwrByX8GVwzCN0uvlNrd4M1NdzW2B0B58axG2BiA/IpArd0zoYg
T0IWfohk+F3SqA0lOJCggmMR9Fa9XMV9kkRq1EMqLqigYIYBTmgRRytjTxdqPdgAN3Z1Yh602q5f
/GXKo6Hd4NaliMq5v0H5ISJW6/GtN0d6oS7jReaixFBUaKKNilBh7pSgJvD84zLI7N5FPx5WDORp
ooJbUM2yBRG305Hc6pt+8XXSc4oVeWoGaxnDNeSC1opSOLT0d0EmMIWbdxMEwTPV2FVqcPbjXHrv
65WKxtg9+JU8tmJLcylNAtH9pg9IwNZDM9ZZh3NSINLl2R4n4Mrj9ku0xRiO5A2H5SIBVtiagwZZ
fqkGoormmawg4BUXLTrswCKLvFndvZZBAbfBfKFIoZzK2Hx3HWNQP/bP40Jwi1eYxP+ssfa8WDQY
KCltAoKZElpynvemgPEBrX85mZxiHl1Y5KfB8KbQdVW3J//C3puDRt0w6yKsUcLvbA85swTi0NFL
inwj/9zO0N46jfhkhueBaTPqlUOvdhZFTWpJUCQdZUtJGF+Rd4/N4Dx784oOTLm7hEDpvVZT1mL2
Sw9uW72tdv4570am6U3c0/lWdURgiHbuTP+boGuLGM0H9wH0Es3QzlE8El6f3PlNTtBKAr2G4qdE
1gDeyUNoIeCQ7YzRPmFtMz4vYjVICxkuZq34si5ijlAHtFGegeS1a5qmK5N7rBI8C4xlu9BNWnFM
V0KyRbpgNi/5u8LoP2nDSIyUO8chCvopGJqlOxDHIqIGMN7eIRVgH1v5U286yRUOuGpveV8Sf9DP
cwKBy24d7RHuUzVQRKYidMssu68Q/AX1AOY8L9Ll0BLD/kgGKFRR1y/uV1zH4TCsV8PYl3tS3BV+
mdTZrxQ+oW3qblTPBoJTU9NvURevkU44Y8RuB0vILswwHS1iatzcORmUsUGWeNORic1ptCfzgtJE
hhpN+SdJlMhewjUMTdobgZP4KrSRs+x0u+GgY+f60xKTmj1qBlqfCfjHmLY44OXKpGQt6odCs5bb
mGrqbNAOsXecbVLmF1qRRk7rKeDylRPIsi5AnKP84FLlJbg6i/9Qu6zxnByawrmm+fMlIwZlM86X
p6nDVS/Z1kN35X62TDKOblrmoD/073OcQtViRn/egmHRpY0PupedOBM7Z2916Qn39r2DYTFiwtNE
qT93u1WVTigwroGT87+SdH6fMdJiOnBbIgADcZ4ZhyXTvlWgBPYlvAF6Y5eZ2iRnbn1AnrL1J+p6
7yZaH+AoaMNlU4CnruXtDJG9dU2idolHF5kApKO7WZ7KAoqy8uQYIJ9eIjNrgEnVHY9U4vRXi+nu
ASa8+d3mH8hAC0wkmj7EZpoElQsoc9FQMRk5keDdt2mgReeuS3xt9zkxQaVhnGOvLPZ5aU5RsTDo
WMaiDcmc8Y54c26a0vzsOMMlKqX8NNjzs6cGl/OjM0KispyT1LP60fenlzIGd4eB9psDUYiEJMLD
VFI+omG6cMXYX7eeec4a8snspimZ6zjE+va3ZYqJKrZSIGhd973vpU4ymaAIXmVzEEhkwhgVQNSp
sbxkEtUfEKghIkBJdSzJb0MA9dlfsEgtYjk2ZW1crA4RN5O5dPvRK+nxePzEel0faRZntwPK0Nxg
E5q1eN4VipSgAvHqvpe2jSDCftimYZgJu+xi6YZT0new8ycL6QCNbewqbC9p1TmvZTF/UrEE87K4
7400Ga8lZbqX5qgOc42girERzZVq8m/GEu9pAsalE2K7cHXVdjgoRrybQRXfw/prInzl+7kDpsaC
Vp6MVHuRfovYTpvfrawlsamUm7Zy7Vlrsp6w2Ng5sv5m55QO+CGBKhQpj7me7Il29YiAOGSrZe8T
2k17ouKBsIkWta2bvygoE6dV8x6XcbgY8M3u6Ld+t7TWPQOlirdW07oTrWPs7cb1IkNU+tlrGac1
gp18ZVXd97RcQuUthNl+wWtVj08iG2Pi0Gi4dX59nJnpiRY5K+nI6hl3Q+VuCeTOkKOi5emrvJvY
7n3FEC9l0sFLhm0LUtyxMxs0P4HbEtbxZEnqRyLIlqUfSDC1h4bVuyA8rVVoAGsztu/hsdH+eW1g
Qq31ubemwfXB8WyWBlS24HXTEqhPv/b9fxjgP0Tu/yyatyBy/s/H65s0+zN+n24PX/D7sdrTf7Pp
v+icjl17E2MgGvn9WI28w4NtQ2EP2Z0Ozc+ZpMZvCC5MehTwjPkXGo4/jtXEFW3J4lR0Fo4k0Dj/
lmje+FXd4SKXJxTJ3kgaBlOQXxpEsdKSKa1t+4TLpY1DM1+L+5QUtLMtxBQgEh1efCtf95yg1r2h
5vjskUfxysY8P8GXbl8FWtAXHT/rS4JPJvrpTv6L/tWvDTSuDv4T82KwgjBdf+0z+CShxIbyxSmf
RPNmp4JQcNRbl7U903bosnI5+K3OaaJtiDP6+59Ne+yXLoeHwcGjbqYqIkr1Q37zs/IlTllGEIt3
pziJP1VdzHhPycy/KnwCM0Kntd1LAO21w21y3ItZ+NmTgfzi87zW67srByYV7bpY56RMhqhwZHkY
y14WER47587lFLUEM53wU6yq8dJorXbPWVnsVjhioDgq1mkMw9VNai5Yu13soMQG0HzdKSzEoZQr
wk0Py1+3s0aHM3XumK/E1hGZx0R7R1cB5gSO1giFkrwnBqVmUCFqZtajheYwwVmaBpiQmJ1lQn/R
4MmCM3AfJWLukqFMxx7sOm193Qv6c1q6NXT7xpqOC92OoCDXG2HoiF51dUEW7YjxS4MWl0VQmfPy
qc4367FGYOqlrXIOff0yvkBiJTEq04lggSuYztOOD4B2t1Use4V2+zD7SFU1YaLWhanf3W9TlDsc
yJkR5klH5EKjO7RLXR36JNPISEmCyvcTnBKCpXmVYId4CXk3XYfIfGWQ+WjA3ozq0VXy5Ht+mZBl
Uo/3c4b8NjAsNaBcdQx9z1Q49nZ1PKJyQWbNeDWixrQuCOHUOZgkmal2Bc3xHZNuwceaa+LIOdDU
dqWgM65s+5ObL16U2k59W9Q9+MekM2mZ2/SFRD+yayf6bOzJ9+z3/UigzsJM/LCaHu7y1Jz2hZ7t
/XGaQt5U/wQVp7pfoRxg4G9kfl5zLw89e3TfAAG0x7XS18gv2/G4ZH3DiZIOLzbdnKRrPFuc0oKJ
6hV8am5cxJo3n33PwHOeb016lbIJla6dfhNKn26MhhDNXVa71TcaSdjycdBalENZXW3ZmV22I00D
94Lj9k6+KScf8KtjxJekd6KfzWNIWQ9GT0pSu+vcusGCgOIoQa0dk+/qEVD/Xuf0vci77/ODqTfq
HbVBZeA9TyswVC0RF/rV0Pk9rpasLNujX9NiuhmGPj6vcrVOpW7l06cNleFfollv3lY8jDKICQ3o
eSs6bfxaxzIvw94fuzRwSGDKolH2tRY1BLDivDHqhQgNdzQiOdFxflisZlmOy9QhIdfiehu5132V
hL0EBvEZfQ1RIGR3kr6FJqdmTKoKHSx0krIVjPUlnP+sDTvOxm9DQ3dza2nyqM96c0LWUtzjntoW
Q8bfO8wA9U2+SvfalE0HnND0+Wn99rstKaFsfbwaihHnEG+tRzG8jJmTkyCfTVw9hc967BoCy7JG
tUzqbIzGk0mX0rcnJnmp4kWOBua82k7qs/yi55wkr/Kst/VrP0ZOA6Cibd7QTFD+MbYnUmhbyukC
cJ8EI81ozDesbqGN0zVAwxVPiaVlTVAoCxj8YY5NYKEhO4GxvNlSMks7o0XX+Recy62JASKXEzII
xVVNn+oEvP8A5tuu3+QyVjw6/TqAEV2d624wuGJGQM1/sXcmy3EjWZd+ld96jzTMw6IXHTODZHAU
RWkDY1Ii5skxuANP359TUhfFzJQ691VmVWWZFIUIwOHDved8x9jJkZbIigD6dt+FdnmFxArUhN9k
NnwRK1d0IRPK7E3DiwU7rbwSXtlVa+R7jbcJETicEc84YFKYhrS6qFA150yJi2TsVi3iQ4vD+Mnt
hMqp43vxuKnxOX2m3SZJVstEEa3LZCEfuAn92VzROg0F1ZhAfsIP0JxSf46qDWFkDXxD0z1L6H9u
C9k3f/bW8IEcO/9sopns6TwweTOCWy43Bv6OaR+irCAzNcwqeu0NlR/Xy+OdhQ/rMnWmmPapMdcX
Kfv5exsVg89WcPSePVAk1IQdK901stji9SKUHsiiunABnpzH6ZRejMEi8C90nOxUF7YeKcDCOneM
cjiL6MAGKwYQ0VGsMwtfOZo3boSIfoU7O7AByfQEsqJ7hC4H5ree97V0Zma/yc/FhnkcTX3iuTus
a2AWKqf/+LqO/tdt+ZuNI3s6XY//543jxxmTd528NVt+/53ve0dIfTqfCQIai53mINJm+VGStSx+
RDyT4xAAgw3n/ymDXU1HM22aWy6FfyyRbyqy5h+EoAQWURm0bgP2e/+qIvvz7gisNepiF40x20Z8
Vo7eWb4JcsELaGVe3MnTWH1J+nKTln++uRt/s/l717z4ywXe+aOFcsoK/Zk8heRPphzyxugpm05Z
tE6/9w7+sSP5mnvwpqFFbkhIy8FC6OyiUvPMdwz+2eqtEtWxdZl7JeQdTOcGu3x/XhGQhQ7jc5+r
JHwGaxgO5t5sKfAt6wZKQlYfIVWiHfwCSDIMkqtkxF8UBXsqs+YetvD4NYMQnlUXo3B7wz03QfOe
lcSwxwJ8ojlj8zaa+H7uhh2JGN4RSJmFGrBBAES+elcPa7u2qdc5wqP2MvkGWyM8EtGw8cqqS4u7
LrKTSax9dnYBQOsmhDaQAUcgRGu0jwK6/YdZleN5GXcjSVET9QR8pxkuzvMA7+vGUz6UG6vw5GdC
qxGPGgkzdzjYAm2T5zpXrhG0y3k+RKlxJ5ENufXWmZI4Mtr1UOSDimFxiKzf/3fW+P/q5iCz5xzy
z7PG9de67udyeqqzn7s5337xh6vA/YPph+Mlpl4dRBu+OXbqEynCxQjBmD5Z6kPVj26O/Qf/yke6
+sPe/Z9jJzxGuK0QF0MLMJk+KP4LV4H9yk5888K5YaDje5mLbJcjsP/+3FmyzixVa1JDDupi3oxW
wx7fK6VzsmPVRFrTSvxBVWWi2snB76IVQilxhlOK3frSCTLUUuIKIroNQ+ltUursxgqAwMg28LnF
nXclfTIeMVybQJHRDK4W+EQ4Wo2+R50yu5vFLynzGw74oi21QZRueAcRnCGxIX4Cpx1G0lkcZ504
yWncxHWzLB9i20Al6OIf2IrIJKYSsXx3h3qd8ErzNcjSUjrTMtfxlsVr1GUDdJbIgJYETHof8WZM
60MWLNlXQ+dkyoXETMXvPHpzk4+4yUnUTF/DNa3XoE1kAT3OQZ2/2egkTnQc5TkzQH6VNelwOUkS
Oy2d3RmbWJZWzUCiJwctiptBkk/45eB4K7xhgO58JJq429UK2hIBkCUpoaHgNhO+jvaK0EnzWPvE
tdewG6l1kzFqR9x5NyN3VC5RdT3oLNJBp5KaOp8053x+lb6GluIXrY8YXFqIP2SaFjINdjaH+2FN
ee6yDqzE3M6BjyFVFBhK1zXCR46xw8XYuI89wSV3FrHk4Z4DP6kNNlJz5mCds1qL0XlQZWHvwOCF
e4S7OYGsSxxfIk3JNrNjYixvCJ70vKm/DXwoL1v/FU2iISW9xpW4cEuC6brSGJNeut3eTcxrdySN
nDYEuBOUMOMn7TL+gIRYXU197hEh5W+NPhzW3is2JQWg4miUCjqeGLJRXt945uBeEm3+Ebybv0GB
VGxmjWOpNZhlHkG0+IZXHSTUFrOxSB4o8vw2HkG6jBruEmvMC1taQp/ZxVcu5eN0NJtN/IqGiTQl
JofSvhs1OQYBw7PFlLtrXA2XSTVnhkHOfk2zZ/oFCg2Sa2drhZ4ktMN2abJ4Nw2jbU0v5JykhXRV
hZ2/gTT3uGC3WS2adJNSYVp5mn4jezg4yQgRxwIpfCzxUzyi3EnOWk3O8cq2vYToEx0DNMibHGTM
VlhqQjWsqTtTx7h5RfEoTeVpOdqsRshkm/wV2kMNhR0rO9rbWcL0mZLMhe/ju9UM7SeMASTvKBNI
ffC2FhcqUC5fGUHyGzFoNoD53dlwpuSdR7MHrpCHetR6sFzGwtb08uzcF2Zwg7Y4Tj8qd2EFHK28
dHZ1pImBJY4Arj9lpyicbcpZLemnJSS+aS0owostZEPDe1SRU+dnstFOixLigCRm2Fzcei8QDU53
U5a5khTt12Nv8noGLhzCsz4VxSCWerNMRR0sNHp73J6tHy2bqacQQp2GQIJP5NQkKChSK+P5GE0F
OYfOqblVJNUiNLUypdsYcg6SDRX+MNwCGxqK5DAPoftpbGo5PAdFZBX+J+5RBJizHIfmyGkU8iRl
i2JwlPYpGIcEsRA9y9QEyndfF6M/r82OSuLaHgRoAHT46luN7r/7+9/s79mWa3TOP6/Ut2nz5ev/
nPXlU/3l7Sb/+y/+WKmtPyzNS2ERiHDYRW/yWQPwyAA+aVP9gCP/Z53mN5D2aZUTdWObvfcP1QV/
HfvX10oz//pfrNEcCX7e4WsQEgcFtvg0aQDYvteddWCuRBVFzcHArLvK57QBdIA7GMF3hFbW9h5l
NU2XpdEi9x3bxzLxNIKDYkczlszKS1psWrAZ+GKrmkah+QAbLMGtVXY5MxkMZUjizplA9Lt2ZyPY
ISGSuLiCU0vW8MpW7IThlj1FTnXpS9y4hsR7QpV6QPZGLZYCYzmN4WoS2ctojtmJxh8FMPIbmH6a
bmUa4YLklNJdZi7nTWRe+1ZP31TIp0ZJtSJTfksLrQC7kr30Zc767CTzFln1KXDUXqJgwoRVv0RF
fSmt6TZWXspiOO4wq1yO83Lt5vM5bS5YJbmB4SF7YhfRbJpuefZwF5eT9dwE/mM39zts0OVaVKnz
Me7cQyZC5J4mSrKmjxdC2MOTNTiPxVQ+BQhZd2Yib01RXOo7MLAKAjAoXzB1YTVCZbFzyhnOSIVG
YtQ9tklO94kjbzX8Zh3SPz8TZfTMDiDaW6l7wORBjoLdnC3aL8j5gRtjmhQnsqOtrR2qUPc+2ALZ
uo+pUxyp4jyJLied2jsBKkQJ57v91uULSTd7aYb52i15VrMz7Lqoparh6gR5StaKcgxNKhRudsON
slMBqotgoxXbgHSbFSRlgGJs0JkyHyeGvpdp9YQfns2RTsodmBE5x/QYxvgDxGRcy968Hmy5H1MA
9iFaA2Myz9ugMdZUD18c0ne3npVdFoU6Z9foHULSTyjx8A0bd35Y4gHv+eCXNFcdY1P0XGjKKKSm
xKVfCC8/AjN5EG4XM2ur+8r0NmquSUlKxYBkPHuqEQNuS1s9h81yPtlJxgQuslPRBY+ZMv8MO+cq
khlWFonahoyYxcMe1Knpfum8Ay5MhCnCOZAsk64MM0RhMUysTONyjsMs3UrJ86QB5MCuZSSoZQAq
Y1cOhjTzoU6s5wiMyKpSAmBRUh6tYLrvxHjvqvKlMnOmdbi8qGTVvRNb6YqAnhaGATvnxTco7kAV
Xr/ed6v2YcG4j01X5zukk6eWRDp86/we3xOHJD1p6fiPWCNm/OQMR5aIUwsq43Mes78O8nTegCaY
bhycmJtSJTHMCMAdJJ9Mhy6Yp2PXeNNZX/nhmZoM4wotRrmlZ1ld1UY776AZT8cK7uraNkrnebD6
z/Mk/AsrRMDKqGky9EUChk2+IXXP2QTFIp/ioBE0oFvkW/vc7eqHoo4fKgW7Z7O4fZStMH+uQZqe
3Lr4jN2BICpVokxhuVucbNMOs9h2hECB6AODhu4Bu9wxbAYCFoLuVBrpdd249KAN96ExoEpghAHI
MHpPEJjFc10DwK6NPN2WPkKyYM5XLXF0uwpb/gZORHyNPGZYQSlCGZHbz43VgC7uKlRdk7n2lW3t
nACLPp9Cc2IZhh1opI2i/wafLxj3ymbQzUXwGBj+abQ7eRZP4sWQ4tz1i+ObRedvyii6TPLTSQsn
OGdAjmyc3ugevCujZLnvAu4tgOVMBjkUYzfgqFOnzOsul9jyf9M101Wf91eLWNAckrxdK3w9972p
CsFjHGt/Jps74VXf1FZxtEuiYHzQF7+50vveYBhqABkoC0TRNh3RdyUbGQTKyeO2OdhD8US5m8Qu
puPckii9KCQD88BZsPv1vfxZg0gigL5myAJOs5TKT/DuXiZOHaVhH9fsy7yU/vx0D7W1XBuOe5AG
uTj6++JBPic2Of3N1/2LtPn12iS/YYiBGIitgDv/5s4ispULLab60FfC2eRgYa5nem56ujjPm7w4
mJF6lr2ilySn6ZhPPe9thE5IpPNz6scM1+V8TFBiUxU/RHji1/kotnYozyXBRKgOObxRyF5RfLqs
fYHFcbpVVfJgeimyXeWexhCgq2qaaO95xCkmsEPWbsj08Oub/DdDyHEpDKBEtUwSOd49WLvMIlDE
LqpMu9+5jXltRgtmYPhBv7nOX/q7PE2EpJRIEJQylN7d0UhaoeKHjNUI4ABHqesZkMjWpDixqv0o
3yDMvhwSq7opp/k6GMzqBsVLRm80eekm5mW9VckLNhCWrc4Tg2ZiJMd7I/JPjpj2ach07wHJXSeJ
DtpTtnpMPHveE/LYasx1dj6aor+tC/WgIImipMncI2JTcuHoYp3jbnyJM/SDdUGmo1Bhsyfn5SVu
locQAOkycNJQrXPAsXDAbJmtk4pYPcAE5yinyCobl+tgpplHh8DaARn/LHRSXWCxx/r1jfybGQYf
AAJdhFgBEuF3D2wBR9K5OKEPi8RwynZCMbPBWiOzUjqHX19L6xHezS8YR1inULQECAP0z9+8BcKe
M4xhc42Fbbp1++xYNb+bMF/fpHfXwKZLVVv/719jFIB3F0NpmvWhiaZ212fKXrvx8qxneiRG836g
fVfY7iEy7JOMo3Qb1OURwNrHPs//DMH00YiaBJqk3DlMOYt4GjE7tXN1ScHnZfGls4VWXxxKx19A
IzvYRyEdXJSZv0Vg/CGkwAJEKEzOSFub11SZScuz4LZSXmp3tiAz1Yk6ez8qalamnb140MIQQxSX
kyqOhZfMa9pXbFAtjrCe1a5rzuLryRxum9pOt8iifxNh6/7NG8uzwF5AZZvY89fq+puHQhDroJq5
qg9WyUFhSqtsnQ0jO3iMfZcWfcoVPckchW54qmiur+NemCuKFldDzliOC5ygfj3uZLzI1YBjiRKZ
+Sjz1tmEJmfqYvJPMc7q9Rh7p5TKIIgxZqIWc8eGrvuDacvnpTdXWZDd4ehgV9XxhYWh9kVqPsxs
xFZtnLZ7p5TIReRt4vm6kc/4dFsmvt4n8zEy3HxDim60t73lIWrF9E0/9Y8thr95SVgz9H+on3J6
s38euDLpkKbLqT5InHhscbCjSD6OC50/bpPfPBHLor77/j0JWYWZ1qCVaErMz5frXGemDDTWB2H3
9dYi3HkTxvkxZqWKLJ7PQrNxtcwckCabaSrP2QEmJb4/NoBjE/u0xCNozQhWtxH1vlWmMXL1HP7Z
Fxahr+FVGaHFTSN2+6punA3Jrc9VvtyqkqJroBdjhlniFE+x1LtUaa/zxbzsxnqTq8Zes13dTnSf
dwOP9PV4ubjK2cCMtNeRxsMbgLjyVk67Nh6HVbkM6ZmCPPF6CIprhRhvgLxSj/I+GzhIhlR+10vH
Uc9b5L0YElyjbgRZY6LXal0DMQBVzG7NCsYNrpsZiTD63Yp/QwwLA7Idp53lin6rX6NeeacmkPd+
og8QRE/yPpEEUXbslsw4vyRbJdyAluq3grpRl3u8YkPcXUSeeibQZiNxVuKWyS4zhzNLpNiK4x97
zNMJxoWLXKjxCD6sjsaEsqPqupXAhw+erjxyKN5XMStLlkwMTN4OXw6XdIM/p72sj4XlgaaDZm+L
ea0PRkh1sr3sBCnN7OzLwX20Ubr/Zj32/+b1Zq/jgfLUgUiO+W6dRPGadzjVq0MfzM+It28RU5zY
X3DzPF5rvf96PWo3Q2Tthoid3us7X6cEycperrqcX6OgtSmGOt9G+BnCSTgBQPYE5IId1ttIjfOh
tHqDA1qBdjpBwtHVZfIM7Sa6xJ1M9CpZBlsgVximmMvXS0CnwGCOyYf5YXLYbpnCadcAEse1SoYC
9Bk764SDIeth6iDFRkAkz4J8vB+AqaywO9wKjBwIscvLaRxvXQ8AdVOSgoxEwNl0cjknCQAaTkUO
jWVgX2rmZ79f2p3AhxtwOsDQ4Z8mFhEOmeO9Q0qM3s0PwY/19b8Vtt9U2PBmWsxb/1xhu2vGf2Bs
ff/VHzW28A+Pv4qCnW9a9MkY4D80mM4fgL7ZULCBQeenf/KDsOX9gaEJqxE9Yd+Ftcuo/15jc0gl
ZK3zeCXgF9sOuUX/os7mRXrqf7vfQOpJL512PdmInPffn2RGEslrkmmbgwKjK7dRWpCVUdcZHP+a
Fd+vmciRv+ThTZQ5uHHtrM5OVMebzVSmYbjBvAQEJc6cj9BM5+vGt+u7qffjzySNEbiwOKD0Aggd
h1Zod2rEPTrP9PEsKOqGdGtV+NUGZHKOCMkJIueCfX56onnFeZEIDOc4Ll3ZbbsoQ18i5pldHoXl
VFHzzuuXvoLKCYFqdneF0btXKRKe6yKN3bXRUA/Ymp1Bfnw8IyjjEdT5xnBSOz2bVI/MnNjxS9sQ
Mb1kGyLRWDkOnabQOWPWNEm9JZ/7k1nxoTYkDQxfuYqFCtGt0UbGY00xL2y7LOUvLudvACVkZz7x
ouyfi21Gu+yQmWxct1AVqpeMB34gIIOsptqD2GMtWfxl8T1m4AKuw8d2wd6/jvlkH11AqR9raRa3
UWFidCBH6kqOcX3fIqu8GnoxzeeqU4m3cfHHk1eT0hmhuVZa8dq0OhoMS9qGN6rgc3UsHsxTVhxX
K9PJ0OC7uQpuyPFtP1tJGF7HJTsZsl2FaW1ibHAkxZSy2QVh1bOcBWeqrdqrwuqia69PNQ8aDcOh
5/7tJkRlF/Q3oBumqeYTgEpUrzkcmVc3d8BBwhuDcwSnlJSVaA69Q2WxJrHGwONBM3sGA8I5GiVw
I6SozVUhOrygC72ZrR/k1tHt6Uth1x9d1mbb6w+LUQ18Z8vZOXXW/SlZvz4JxEUf6eWSxx1R+vK1
noigTKMKtzDyBnIn5BzdqJZGx8yqfMcaldwokHAJEz9E4rU3OZ8p4PX4QkvDg0CB2PQphDRCkIoV
XbStEyS7cTaTo6vyOjvEQTcsZ+M4c5jK4tG4sKEpyLVENQlxB9QBcAsapMNZ6tE1WiWyHW+RVXoA
TR0FfiU0LGdlURn6UNMJvky/gQacV+pA+A1B4L/yCBL1CicwvqMKXrkF8yvDgOgGraTVZIP0lXJQ
vBIP0Mlo/EEYhOEuEa9YBPJmjOE4vPISSuS72Ue77aEmAEb3IGNrvEIQJ8YdFF1KZEV8GVQV5EyN
Y0jhMsQa0FCyo4ie82/gBvsbxiGpzKDeBBrv4DmoR7MFAoSp4Q+xxkAgXklXg2OWZ92SyIdssLON
EaXNJeLgbtuzhuUaKoEXjn0w0lErROCaygd6pwlGCw2jqDWWohGYCWg/O1WL/BhwRaYRFr6GWbBH
6+Fa1HyGw2xm8C6m0R4386DUuUHg1FkzUlOdo/q2WcKLAWYwOm6rxxHZqKPM8nEbqKyktJxiFGko
uBuu8QVj3rbDVrPu4mWvQhw8c2aTzNEOwQk61h1UtgSTmdTqVu/BEgJR3ziO7GXH5opQlVvLcWxa
AhyFUR8Td+Nid5vKmPYanvAdBIQ1/d363Kzb/ms+BydzseNPnSgkJo6uvKt9Nrc5ieVQwIkDcst+
urbG2Nl12vMtM4xmLoqZrAvnfenS307TvtzNFrRsZfBbFvUA8pxE00I6WT41MQhliDtXSysuB1nE
a6jmVCvh+u27uBa73DfMS/i28srvYYGTFP4n4r1uX2eER2cEme+w99Ivj71+3Vh2d1gaNjPlNBnH
HCjh+VyC9hmD5LPWT24Si5NPEcCzsaOxYWPSiI8y7+TBrJLhA/WegYEhjX0i1Mso/HI/A83ZDgIU
xmTZ8Wen8IxqhUPMPUOIWpGOxynjbPQ5LWAJdb3zGm7gjkwi+qotDPZ9S4jIMYypNyjDCG7GNo3w
4bA05RXBUYPnAl2d/CU4zX1XczZEEZtvwy4bwKp28UPUkSLleFWMwXJMTyAduz/rpmg4m6iseGzB
waCg5DAdZ3a4q8B67Ztlaj+1MjY/AsQ1tsMEZLKR9XKCKN/gYJLEWZBFdePwg8veV8YVR+mHAKu7
ubYiOExJjyCVZqilVgB9C+voqTy5iIoqjKiRgVMohwypVGGzayQiCUK6K5Hae6T3rCfbck4OmGfk
JKkSK6MFDxAgC8OIGRRHgMHokFsgwB35AQ9Da/aA3nuyr7MR6rXpCG2sa24o9psnJy/qTThwp8eS
YeDKnansfq1008bGcriaetcgOTDIvzp00b6OlaAOBzMMUNoQ4xQUrg/mjzKJs87nztuQM299aNJx
uk0Bkn9R4Zhs26gjPzS2PxvR+JIhR3xEFaRWKFHNde96H2rXM4AT9cXadgrCxSyQLMvcxR8S4e4p
sH6O/fE5tDtvvzTuANKQ8AInmx/naY42Q4knLwjEU1eVBRpW86yAiY40wG6/JnEwQSI0SLgJnfww
kUjTrG0MpDQoYuuamEaxLXpZ3NSWf6oTdNWU+MZtNdhwi5G0aSddKmS77a1qOWmrN+7u/suYp/e0
IdhKsb+gGmPRvJhA7ADU29BdhFId6cm18Dq9menC9cCpbqVY5bZpHWdPdlHcG7ZP/0x25ufUDsAV
ZGHwlVCy23GyXmJOH6HIoAwZwacaoBmwZAKqVGEGx2iOl4vWHAkecLpPTcJZgF78UdZFzNzZttup
7opNmEzOIVdzdeZM7Zk34yPLfetDJufiomTMgy/GaWaR6by38wHPhJnvxVS2x2ZQd+6S9jtrSWs6
m1jb0nz5ApnLXQ/O2NxRtifeCDgx5ujKmamn1NOW5LYBNllf7dRIupQwwuc4sR/BgsWfzM5zrnAT
gbgJvZvOGhhX3nNlV9YZvEcabWnWnrc1Pbmxs78GlVyzL/hC1bNLyXQoW/ClvTyEbZyverd1txlR
Wbjr/XTPjiW4JeUpQfYp853J7vHKroP4WsTNUfDQm1LA0DNP6dy7a9gWDFE6eOSfKlycVk4CWZt/
UEXr01VNxz0GN29cBXbd3I4peX45R8FgAr5FaAIOchVeGF3vb3p/eRhgBurNZmfVV+jAk7UrI055
zQvB09jpKtIkDPMqlv3VUiL+SId+LTBv5m31mb4ofr5e3ct+vG6tAfR9fcluDZ+uv1BpG8CCzfNI
ztSElxz9ZYp3u0wxZThIXVcqcL0LjC3hhV91NQQWsbJnxP4rylzLtS3q4lsZ578Hv98c/BA+//Lc
93/Kp774Sf347Td+6KbtCPucDeInDNAv+Lqw/+28h4T6DwQVJMXYHpXdyKfB8/28h9jCgZX0egzz
qJppDvP3857HjzyT8qaDYtE1OfD9m/Oedvy9Oe7pj2PZFudR32KSQor9rokUBtNcEYblfk3Npc1f
4M/GxAFKaRsdHeMBF89DXibZsOtnFNCwcoC0P6u4bOsLC7wOmLrWcDnHFV1osFCSRanlXdiZU/VB
mJVBb1i4rb+ADYOsRMgmaL1Om/lKNAvU2PKRVGC0d20gMCW1hiQER8ftlfmYQKV05yhjGl3Yu4V7
B15U561UlnuRWJdSGWG8q6e8bzNSNLAxG+s3B/jrb6fe/6nH6rrJ6qH/3/9LH/B/ujsRknXUMCH/
RV2M6+/nwiWsA6sZ+sX72vZyIja1QuLAhCdQkxaXUeJFXFJZ2JNeOp9a170bkAgk1kgZBN+ntkCd
ffj1R3ptOP3nfA43hyUUlyY9B+pfMD/ffSQ2x6pqepF8sUrTKy6RJySvkgdiQfcaukG1swoyzr16
FQhHVj3VFsw4Jq5ElCb9zAEzGNm8H0uToO90u8TJQiO7VDyK7UBRa3lIhR8baktuY+efFqB+/LGK
dA2vW5lJP4Lq//WX+rmP4gbQlRmDUUQZw0J39FqTeFOyj9NCZUZR1l9Nacz+nVdnRnOL6rRZrn99
oZ9bpvpCdGnxB/ieFXLz3heiZ1Tq0YKu4AuVRTZP27aMC3AItskbrpwgd6/w1ni0iGffK41h3VpJ
MN0WnF/zl19/kp/LmK+fRFdzqG6EgGT+kntmoe2hRZr7X6Y+FP7Ja+ccyYWoDCfAo8kKQKvt11f8
y032aC4ylWidM4FyelJ726xCWGAETRk4z+VIjXbedHNrUB2dUMjS0/n1tfQgfDNIuc/Uj1yLjiYz
H2u6LjK9eaDUhMqi5Yz+BahFn7lfbQ4daXpGZZtxR5q2vsUlAlVIVr++8F+/JGMI2SUAoNBj0n1X
HXZgw4soL/pnZeLXpaEVlCFaKeDe3N1fX+qdW1k/QroneGp9Gn9M3u8rZXnTWDS37eqLlKA1zUOM
huKlRJLWkVMBFD1pr1S0xGZ10WSi9s2tN6XF8pD3ATWEFYGssYpXJjXd6IaOR0AUUDrVdnlBMokI
58MoXZc0vF9/6L88GDzE9MY48VOC1DK/nx8MvPwQC5lZP9fzIPgUFDyK/GWyZnoHDcxXmidxNTW0
Gn59XeuvD0YX7G3k/PQykQu+u3BsWKZqAeL8uXjI2cnzDbwMcBw59KngKOSUdl8eeE2K4GlOS8L2
Np0Qgq5PZSh7us+qRdKJSCHPDH8C1NRwx9q353NYvG7/u9BF3ot3A5gPSB1UvyYoK0gaePeyeFRp
RDWKBgAs0kJ0XOE8LNcc4ASDaqH4M0/keMCAOhlOnPE29SRtshggN5mZLKPCTeZnBmCVv/i9jj9k
+SPXFM2XBX/25dsE7MYts4unxsR/7PEwxlhlq6BgpE7loNlLtcBsMGxqx+KMtUohVDNFQ0pMuaCN
kSa8oZM4qE/AX9lCrDq1xNwLO88dJnlI1j7SRtvtdM+WRM6M8qvv5tVXXyKrtjBqx/1yzesfeY+k
mDA0xQIMg/5um0c1vNB6tB5Bo6Mv347In5eHZXAQfk2i82m75PwbuUrrnBlEx500PDM7pWzRrSpC
keju505LeRXnIn+Hs2qwG6fJbk5rCp4wdancdCvfylA94xEKkGztvUmlw80gA31cnzuVMwX3gqjf
eZsnEZc2Mhnxxyki66sZCdrmkwNZvvvUhZk3HWJ36rLLkljjeS8torfO086YxyOBOYqxpMJYz3wZ
8Q3zeUjcKoulGQ96zezC2OZta8NuQMnQuHVbFIfvX8DjZMRXxekdaduxGRvcUM+sGX69SvQkVlYB
SXVbsCI+/4dUc65yOABFTsj6t5vQtZ0hthRcvSxFFwmYQ60ckv+4ByNHWC6t2pTJETsw3wmEo76r
blFI7pwXthy3D1IOaXGsSzFS4LBSqMlUK/BD5S9zG/vclnYOOr4eE70eLg1gsPzFKZqaQZPHQI1u
QVc3AcpWx9HDpfVyjgkrEgYiRk1ii5Jn5ih8JC8OSqcYYR69q5CKrIs+5Lmr1MQ9pIyec32YRdi4
70LCbbgnS4AcB92YX09gCjG06r1bbimHnwGNBYCy8vKo9dVl58RTnWAe0Wp3zlgTs8BWLM7El2ns
WI9f4SDgqND1Op0zHaN+guqwaebG5VUYc7yGVO0TEuHZh5FFyEdCeaQvJEeik/ONG6W6r+ljGJif
57ArGCnO4mMimXzM/fTeqizU+7YYm0h26pEbe4/Z6PIPKCDngI9FTVvf4w6lcP4CuRr5OtmggR5z
JVtAMJ2DIr1ml5i+HqJ6az3dtyHQ4/sOjBQvcJAPzA1sHRd2GS7i3el2FvOiJ4+UgtJT3jlCv9Ju
pP9SgXqNJ0FBHaf4amgtOsVBVpBJiKMnaHug5crs8+pywhXIX9gJOM3lemEvpke1k2WIRNsiWizv
gATMU0DlzfsIzCLhj9iFaBAiJC05wO9809h5gPdbZzcUxKOY1Ld1OHQyme1y7c2zYviHPfI94GCV
5FTPRkE2/snH0lLgTTaHEngyhSMnu2oo8GEWZ6+un3CdTbMJco53eTKIJzCRxK6U6AYKkarse0Oe
F3GPnuwQG+Dynjs3zBrvqe6tmi9DktycoOkGbeHWhEI2kaalE3Qgyy0TMdPNdnASSkvrpB2bKMJV
4VOCWEEkHtIDtC5MSVgTC6ZZ/3mRnuEiRrYIScJjnpONR2NGpHDgk4uCqpQVnAZFcYbBk+V6SgkG
OdPeKiD78E/Y2HvGUOxkgCfOm6VZ+FlnT6OwTgAImCopIHKXNlXB86hXyjSssTv1Ek5EvssBrPOU
asvVWmO0KHhykIGYehaE5qV70mbWxsNEqaKV/EmOMB0/Q8qj56XCnCp1Ew253hGm7ojjH+Cfwm15
Ti+C2WHiLvIuWPbQM6CmDslpc8bT72bvPJwTRnpY9mSun6fKGLm0axER0u6YLlmOphnNsoO6xGt5
80K31IvsMKDEpKZA0Q7FSgDhnPlhDlPDvVLwR2G7MkURqNB2Azi0bdiIRlB0tPUWyzRkMT9j6OE0
gvRan0OY9fXNkU3noM8ryLTqQJamOeztszFfFkH9G2rypotlHW9RncTdXQz4ej7HRVYy20+zDPjE
QS6hAeyaKg14sfNxYTt9COGf6q7+t2FdZVL/bHYbh4G7ZEpvnP3G0NN9D6Z20fHfxNpsnUCgtadG
UiYm76cB/29YuyHBY1TtUitoT3bGtLvpgSAP1HsWa/Y/G7UsxZ1ZqfIeb3sEyUQQVd4dfUARZKs2
09g+E+PRGeciqQz3MuaTOnAa26z7nDHnLrsCDEX5xc3LRdxWjV+JJ7mQ/XhFJChgO4lrvjlvHU9i
EwhzAH3tGrWM26M/kh7kAOixsWpWfmVW1oVTsqxucf0CX+l4RlRlUXx2C4mL9SRcRWp6Mekt/SLk
THBzANYjWrXCmIdPERQw984vh9mFh9G5BZyGiJg5DFxtxPePGadxMpwN7GR5G4P/y96ZLMetbFn2
X2qOa+gdGNQEgWjYk2InaQIjRQmto4fDga/PBUmVdUVlSZY1zkmm3ffeZUSgcT9+zt5rk4u8rnGY
V6sJC88GaHCheTkIlBvJ5CMkinlfKFIn9ijQ1oe0sLOGjc/fmP10rcATuqNt7RZwRA0ZaOkIAtFo
bFFg5BXYeeGTpydhOyMuYRN5QxLWpnm0ZoKSDkmryb6LRkhY+S5LHM+4bUkjdR+h2PRFg+VZLC1S
oMbUyPtG7YxXAP1q44NruAM9uZqnOiJjxu8fV0F86zZ6ABnSHgPtpauG1SBaPw41vcsjkDQCZ2gn
B7KJwrJx7Gwn+nXogldLFkH9ltHNUzpmiLt0X0EtONO0m0TbiMh2Bg8D9pjUnReAbzQ99OEJmYVo
3C1hlOURNQ9lbfY1C2oHOcqugaVuN7Hljcvq731ndIyU5j8/piBr6Xv1bS5V4lsf5hQ+N+ZqeFxs
Sy0zhNZ7nBevbd24TeY+IWTHJKeohBwikMYOiTnzwvSMCHn+a6MneurYO3oThnoMH7eXuyO8lr2W
DZzXgQTebYWTqBFYSnJjSawEy0sFMG77Ye0cXAAZMShJvaxTbD3obgt2mbHG+7keF9ySY3KYvGar
U3yobqwpzGhXvu3iKol0bepk7n/0GDjwVSziPLGApMZIr6GdOo9lEhQElX1QGlylI6IHquDZpHZD
MrfMLWtZERBPMgONITt085gMnrknJtdfnVPo2hUlUW1z4jfOgPyb/FDqkoB+k+fJflsQZWWzR8PO
dilNGPqOXKC2FtvOGXToDFDlpZngsyFaAEu9Vy4k6WrXJMyBaw5mTcK7NHgNWSBHPPLbOlm6gkCo
HXbgkG9EcuZg4QjqUZ/RBk4Uq40N7MV/nWcSeQ++XYj6Mm0KxbY4tu1WS9Wt2EqWLBy3azQ2tT9a
3/BgLgiRwPqrCfi3VdM3iESbaK5taKJWlFes4aCO9uBkaPf4g9x2qZ87GI5BriOez61j4Yfz9u0t
JzG4kC1AlLBhaCk5dFSTwYVlmcE+3+6mwSCN4/R/rsTa8QpFU+usVKSihgL00MjRly68TJR2GHIN
bFBIKU3qgA+e1In3seotvsyP28iGaVlPHP+m8SHoEs0vdora4h5NA0KSnqkKwUTZ7ToXZhJ+UqXw
UIkzrU7lfOZSjmJUEfZWxVpruzWfABEqAkdbs96KCpNGOyX4jOKWTTHwOx4WSb/OIgp4NnuBDIDs
XgpnO9mqedW0fe+dTFKrVHCLXg+w3aWfCJPvs6zQZoa948Dq75gBUmQ+VIO7vSId+jcaXpBD+R8k
UL4o1AgmojzsrO0BcxIAXPaxswUpPXH6Y3fNFPnPxm5qZgrVHcI+qkAfpxL15uhvz2NSFeiydyZX
AMH0ulnMd/zn2/+aqqTHWVQFgu3SyvheNiNcsZWGILrSrZhnNMGX+fF6lKPHfammueGm9gMLn7x0
NACEzyqY07w/eZYokaZKwlF5TPOFmgCMfO9uz25VkwN9RYBKqsY4rYbAms75A9KhqMXsxL3FECX5
rHrt+Qlmq/KtWYFkHS+MajjypSLM+xfVT7kjsbdPLeRhzpauc+nO1lgSiOzZPGcSCSxXtmg9Tmym
pbcbMrgh5SUHT+7zuHjrcuHMNucnAmgWrbCgOF35ojJLc1GSH5XPkJqKWmNogp5fm+uwpDD4eSIO
1hrDz0Gnqcnpq047h39KObPgoTMMQ39h3oply8SiZe6crM04jqisT0mpRD3pTA/+WjmTgQENZcUt
QRPboRt8wVaF9draDvki7LdCPm2hjD0kQ7KhaUdJQ7eBaGmsAGZ75dXUKKGHBp6rvq24q9Vx3Dvr
cP3Nw3Z+4HHyPT6e1h7DSv5sy5rsn1pip0ZQYELz6J+swMIVsZQBddSPV69W1VZaVYYMUSpBh2ZW
F49KDduDUc9b/8hInGV7JIUZzPWN6WqCT7gg8KiYE4UAqP0daLbtFee0nLZXvl+6FK/LXBBVktV6
uoNfvQ5nATiC6hQMNmcKNjbDpT5w9Ehk9cGvyoY/E7owa8Nj0dVbJboRQFhn5h+nRiLIIEmfdUgp
WKQo+Ccf+9LM6rwPU7WdAn8cLKpk3b50s+p5SXe8ZQihozGAKHnuqqDgQeeQZPL0z1ldc0tziwzz
8jTVmp0QK9WUjOPe0LVbXomW5gj/w3XhiVrgV/KsjdxGjGa6hM5WkwDAXJLJQObU5YvT6O2Ejjpn
WzlCcgm4hhDWtqfyzz2u/6JnFNATDB0GOuAV3zdYA91AOkAs9aqTcTtnYlsnsy023IVE2mhA7sAt
/fNHvu+q0abCieNhBXIRVlM4/drOW9q6DszRH189f96mNz8ejSogYP5vv+73j4K2QY27kRlpnr/X
3YKybVdFd+I1d5NtfWp812FWq1msWbv+/LO+dwP/3T8GCEKb2vFsQazD71OpwbTAlFal86odSQzi
xZRJmycR1UPGa5j1aGAlo/uGRWNCNID4lwlxh/mpRQXEBF+V22Qj5Mi7rT0/Vuafs4+6T7cjQs2o
lD1B+N3MP/356/92qRD1QCMKLRNHD46w7b//V/db94kc01l4L2QXa74HG9R2LGRz5Qj154/67Zlz
aAyHjIKYBGHYe9/vpozK7ZoC6gUrmINsOVmCYn6yVrG9Ioin5r8+cu9HKBY3RviM5vlM/FD2uw57
3w1OkNK/f2ndbFujRs3Ldkvs+LZB2OG2ZyUh9T7FxMI/f61sAIk3mx3XO/vzb39/mZmaet42y2BM
irHg/RM5EymHJzZ1PtOT4Oi4ZBldqqBGgfI3u9v7qwzz3OTXOqbg02iOvWtelxSGgYNO4DOyEYEL
q622o3lecFI7qczeqsY//7RfaVMMTQgNoe3MkNdjwkf76NcnCC/CymKy9J/7mjkRdBcn2ZY5FsWF
+5r0XQVDJsvTJcMTW3oZO+OfvwCq4V8nOJRaRFiapC8I9IFwv379BpwSs8pqRf25y8wlrffMstZy
T9cjC4vjj7JF9dlWGvuuu63fP5vihjduLS9y0Gv2hfnHxZFo3LhGtP4X3uIGXSKnhbUKaraEoZyb
YIgDZzQCvPFWObJai9nbNktC8YD0xVli8uJHRA9v/ddRTDSPrLnXM2GGJS06CHRlbo9nOaPlYI2J
pNxqqwF0CouF0ZPoRxs577bt3G9zahsxONsW37Z9y9cSPxr0A6U9q2ZZ2lvRVMDW2rZX29qK5aSQ
uFYjc0hnrn+QFrCOz22lQYNfZHVJW/bPl/+3B064NigFdN4EJ//+aE+cLNCNrMunJuscata0RWPV
xCE2O5beny3rP3/k9t7+e8ndltrw+4wmQAsgNsXBvxctBmUklQ7B/ClMCZt29rBl/fIKy6tdEpg2
mHwD9IfhxCFKW8lWFBoVEri/DYre//JN3w5jAs4uP5vB+7vBS+139cy9zD6VDe3Pc5IVR/lol7Pd
X9rDeP3n3/z+IUeq7QmHTpHvBMwr31vFcHymedYOw2fVtdhbvEJsj0VRtFtl9eePst+90vz1QGB7
NgnXZl/4TVefztqsqlrZj6RMmgFJGpY/poeUNion3byY2R0iBt6S/ydo2PBcas8JnziseeDWW9q6
tGA48mzz+3YmXZM+wgoW+cHMwRd8JNuPtyJrimxra2ljawMEIxxLxO2Bv7WJS8l05EGhNubHGaXH
XgQ5ZpsUWQo9JqcqayoB+BgG62h1qBszdf9iO3t3vbkGcL4ck/fUFRBGzHc314OsBMpo0o+TLLad
OWkYVZQYM8k/evrz9d7Igv9+nrd7yuJF4lDosy3iq/j1eZ6blp6q5SYPgdt8/ywIsf51qbBTsjWx
1LME/Zi9V4h0uAo12Hge7p//1Ktp6xCAbeLiei6C+m2gUbWsdLYcEjoKRllMxno58KpifM5bWc7H
xZk4MO3hA3A8zrEOcCz5OfhjWrQNkYyqsHl31gBxtEIyL7cbTmYGn2J8n46LH60JZdEBHWPAFNud
hA+U8i8LxcLfxGOPeYCT0Y8RGm8kz27BzIN9L0nocjjRYsmZFsifL2nw6+0TgjRnsdFhiBNlL/yN
S9jxC1QAmPtLpRzxsehrzz7YjEdPfhm0Lj1+PFapq8OLJcirJG5dvOkEL1ZPUJZMFdXBVDM0TYGe
GAsGBT8bu8eE8+twW+lBZTs8yvYpJ/BTMmr7oloXU4bfw3faMcvxb5SXNBcZkbVX7EjZymk9U2Vs
DIXzvDJHVufEHxQeQJfQdAk08MonYzVGDgcVkdi7IexvXXal8gAxxLkSS6/isV26PTPx6gnZtItZ
3mZKULQj7bymnBnhjVb1GdWEd7HoFJEx1hNcEU7biweb/fmlzRrLixKSNWlhpISe20VdP8zCmZ5y
x0FIHpgYHmKDvt0nstaHN+g0/T1UkYGyKJkQZk7FgTHBsnn2GC7v9Bzm8HNdqQgDaPYjgcE0bLKi
eJ4C36drTgBPPM5987AWEy0x1zIyun2GC4DDvHPHxXy1yRX4bInVfcwmb9pl2pdYsId8D8ck/4uz
89fFmgeCsTKLmUep4NoUCu/e54b2j+i8lDReYerb0E7IBfGr72CL3vQf//L4/fJC//gwgVBu2+ap
4d5XJAn0K87kYf0GIF2iEdLmg1XTX42kxGzsOhPnv7SRd4wIRfmXeuy3J//7z0Srw8iGRfy9bGLy
hhB/Si/fkI1zcHUI+tEH6VgI3/78I7//pf+7DX//la5tIzzAmrvBjt5dUm3L0lZoZd6sueGdcWy2
i4jMDiuPdVaJD7VNZEUOYbeNzMoL2xhdL6krhEr4sa5GZF+I9fyb3u/D89roxCP77UCdNFXjk5QU
L/ZYgwaxR8u9AxhWf5OA7C5r2rN3RHYAJNtk+aS6WlDeyc27cWTIc2wI6dO9KZnFWTN+H7MPl7ei
IaSn6Kb+YKWe+WLq0dmt3L+/1ELvRHhckq0MoAziujjs0e9LAniAg3ZJu3jDQczFz3InOzpNUZ30
ql9qK6w+OUao44msdvItesM/uTWo7PjPd8bbrvwvd0ZsYs1NDwJtg2383YYCk10yPsjEWzoxOKCd
1peRDsDixgNTkjFWriQsRo44T3KjlUx7GomcW4dXqvVxNVciNW4ArLknZ11onMEW/CyBphHdXBpX
+VKLy8WBh+xI54EeaHXTGNy0yGcwhsN01IxdCghNO9GG4gNlo2oOGwNp8Yv82hFkzZd0ik952rQ3
0hurMW6SYXpdqmx6BGxR3hl1wAbha2s+OPY4TxG0+vRhJjkXemVn8gMybYURID9GAKLoCgYh7In3
aPKDS5wm7rNFVxtyR1mCefvzxd2u3ftrCxKGGtTnNCvegxQmWsLcd5G8dbnrXRudUzy1ubMQUtzV
5rU1c5b4yye+86TzVAmOWahu0SMR/4lc7df6AORH1Uu2zq9FW7jntM2wmiQE9VzQqCwODCJGVnov
7d9abEtPearHyzwPzTtDhc7hL7/+90eLUpPl08bZjBJ3I7n9u/bugYdhC6nrr6lmwMC5vUk+QypH
693JxYs6E+xvNMkmqaLRo1cYF5kPZmOLT6VPEobklxuk5vSNDwyKuJut9UsLvTaG7Kr08+HUOY6+
9qcsPUs9kbokSYW404fFwnyctia2mN4Kml0gV689GlyWQ1GOxlXoW1DxaWUYl9/NnBDR2M4KD9dN
OrN74wHKy0vJmJeK0pGKnKSu2ow1Mz4exdDzyVMcTalFhvvR1vVZJiunj3qBXIYnkXHRzqfrd+uE
ec3IFUWdZqLJXAlOFnnnAO3bq7kNseI1eYuTkuvXWGeIU0ghMv3Ufh77Jv84AST85pLTSqtHFcnf
Gl+/rz88KT+AEhZRB7/19RybSWip5/Jr4NMfgKoSFq+oPBamhtwyzlTibR2m5MyvjVcy7WaC4nzV
yv+PB5bkQspmoD+hS2/g14cEpdQgh1VUX0k5WKb4+w3x1ymrLvPKx0m1qvCh6yFXLH6GPYXU+U9Z
0KuW52S1Hv78xL5r0H1/e6DU0Ftm6UBr+V6xu8ppVo0ui6+pMP37zreGD3ZlkPBFY/eCfXG6nqpu
PG/dWp5V2rGuxlqwkUGd0Lc5aSMIkutZXebG5HxDOd95ETas8v4v3/LXM8D2LX30rgAIYU5BGX7f
IVIyWWTYudNXut5d+khlgW+NTuISTYOprm1flcyUcGDBbOi95lu2mgKzV2K38xFm1vDkEdJxaUKQ
eLR7krB2E7vAoS+IcDPXlIA1t2Pc++NG/4/P4mFpv/7v//XyBmc+zsm5y7+M/yZRcibeHO//b4P9
A7Dpr5TGX/+Lf+un2SKw/qFpwju6PZz8sZ/G+tD8B0UbOmt6aoS48X//02nh+P/AraTTgBZnk8T+
y2nhuP+AtPeB1NNgRcXMeei/4aznhPvLJkeTHu2/b1HSMTIzEbu/e4E5cThGNnv1GWdeEiiOCqdt
ofaMt2c7GiV6umhL0J0vxy3kXQ4d07+B4HekxOLUSTdnvpYMcg8ewLoeOtcHbURsPCtoHaepP3i7
uafzlvr6o4TE24Ej9pyXcIuft7cg+in0sE9v4fQiEW9T3RJXj6XiSLxKGpPy2e2sLdaeyPbpuDA4
YwTmkHq/MjM5IAKQlDwBZOZiaT66bRe81P0gzyZGTgcz9w/TQA6QOYKcU0We3lh9EpzqJa8ebPIm
KECZsKaUs37zMUMqdbQJPzkfFNUHykPff00C0WaRluA4I0mQ6FVDRs8jSPfgUher+WGaezuuK6rU
yQqvTBSucSDT9HOVDWTL4xY8oUFUMVJQOI+F2R97welzzl3iIp3lrkGwcdYTt3PwjRJTIe66G44T
52ldxh4L2S1WEnagxEZYtMzBnpCkJpqA7d/3xEnt5841d/B33Uu0ZMPZNKwGIrYVS3qZGedwhtp9
aXfrDgXnGg+F2Vx1SMKzPaYYgzyQeXqwcixruCDEZZpI7+i2ljzYnePxV4f1rlX2cCVyg+neZD/4
WmrGgZO/HfE504tyuFtLfG/z4lcHf2p0bLR6+eDmhXidsIm19fLZlGDvrRZ346SIWKW5mzwpBHaH
Ah3SW5ATdQyFyS6uUiDSAElazXlJj3IfSEL6ctANJ1yQ/aHz8WYzcrf3gecRWh2MhEsvffga9PX8
LUVHcVi3XEss0eR88964dy5gFbIBi5Yjp1U8MghbXgwqHiSBq2de4QtSF4GxRdhJk5uch1m7b9Ot
A2AnQZxhrT9PTL++QebcXFWz9YhuDUwSILvuFExNeaebzjhHQ6Nu0OiGF26X4xptSUHvdzmTIHGa
jClfDj1ZryoKJ2SzuxXZ5jl2WcR4tgox8PbOIXPbYGdjRtwc3rY8IVPCy7yGXhoBtTDrXWWTxunM
q7Jj9gsR4/bMI22v8pYcmVMI6TnKprq76n37pak6kVx2NOKyi9aqnv28F9T83pGMI8s4G1CUJvax
IrezFJEKmZd+WZkEwqtNlvVmhetwO0x2IL9AxcPJ6SK4roNxevRa7dz2RGnhPyV18sFNBjA1/WTt
CbIOz+dG2IQhJUO1xDSe2g+tNuhNU/Cp9NS6ouwf7WpG3hV7QNDHLK590YjzevCCwYglkl/zhoWS
6y5Vux6QBYOo2DdpYn5as24ed3iw0utuoUR7xnNld/1+8BbrrtbhlLwRAjHsCO8OI1a4KLMQXO1N
zKA8uV4ZAeKdgFf1rlXutKo4q5kjtZIwkoW5e63IJPKaajaiJpjoY6CmJORlc1y6V0x5wye5tN5L
aQFZRNxEmA85jOPWN6IjdktqlvsG1GEsj8AZqGqgyUEcUEYeQisCZ4EMwCv5yLVKex9SqWk9OOna
SKgNFVwoc+aExNrHJ45lQiFNdBEls0xJ64TzE9bNjQDI3fi7ZeoyZ7woq9kz46ZRkD+FFumeuCn/
huG9PnguvA7TrFQR9R7XeOdbyfJQzYF90fvG0Edl06ORXWU4wwt1/Ks6dLuzMg9577WXxF5ZuURp
TI44TlTgx1qo4NhkfXm72T/WFPUY9bjXXOrMyy6SthWk8WwTkIokA14qlZPHO6HOj0Zi1s4D0R89
o+bkD4WA9Sv1832fNo5xMEVu3ouKYADfpgjcOchimY7XNSzdqfkQKIFG2YdqQjaQjdHZoXXHYYkq
vrfiUrvpcezHdYjWdUKsSPWJaHfpXtmj+msgNv5hFomxQ05vBnioOvM+XVGRabMIHj03He5c10jY
HOrqrErFcNOMgXGokGOeq9pMvqy270GNtOJBgAlm6UxOZIGYH0tBs2OQYfBJWR3ix5F67FR4nb5A
p7Ve0SIIorTT4JznpcA17WCa7xpSllJ9wEPrwv41gfqPTmaRCaYcd1/glb6FoUhAAiK0oapbhIHN
eEadPh1RXhNNrSTmtsICMLIOhtrNVZPd0A+FKNVrO7jIHZZ4Dt1EV5F1HQFQ02TSu15kWxxNUR1l
t+2SErqKvHuP5gqkPD/g0A5glCNrdjOWxtX96Dhdz15I3+ZFBfZ4RZ/O+qrQBB4Ym9E3thLr5A+d
84zUod3bYZPGrTWkhyLH0N3XY3VdovN7mngPr+jT9LcMSMNLxPr1Dpt2cYnrMj92Tqauy8Zbdx7E
2lO1qs9d4OaXi5tlz0kzmddJYoX8kcGnEpAr2q6AoOlGOub1oDM5biKv4JZpiD7Sz+9foFKSbOGX
sYP75q4nglZGrgz8M4mC+q70NyByUTavMzFzTCqkuS9Jrj7LzPQZfJiPcRvaQQUbYAudcmB1l0w0
TMv4qOvE3M9Z013pOkQSZNBJ2Xb/LtaG08Yu8AGIbiRdGfaElGQa6LEia9X7kJEBhz3tE7mBjWcH
qmHJt2hxuISSQzZotNK3Uv6ayQTcCXipe1RPDQTLF1vjmdYuYvhI4L5idyOFC1a0glEi7p2+CFK2
PHJn0uxh8Jc2v/tetP5Pff/X+t7aWI1/qu/1y/Brbf/93/hZ24fOPx7KGkx3Id4N7HB0SX7W99Tv
//ic3jiPwsjcEmb+Xd9jzuO/om8LBJjW8X86qW3vH+ZC1OUuGVRMWoHd/zfqe7qz9q8FPlIPzwWa
T/uKL+TwWb+e0OEOGKprePLnzu6fleGKiG36S6Dt6nq1jG6fGRb4ByChH8QcXA1DS5SgKrr7tjHu
O7MfzifO7liRtlWumYyzhTlrclQM9W4pO4yXSQhEyn5jdieU65C8qdDS4RYty+Kw2OIYkZEBJ0Kc
rWjY7GvQ4mbzOFRkCwJPKdfGOZJQT3xG0PbmJsVW86pJYQ7VKF1mR2XhHtY1NYVixIjS/ZER/Uiz
T9SwpM7J3vbtqLOTcNyLzHSHQ1a5dns+urxocCXqkiwfyqVlQb8FftE6F81iP7lLOlA4rXCp8UW6
iFqPvKGLd0bkiWdS8QJRLR4oEYxJgURkQhdnOMtfijoJ3lK/oA5bbQBT3b7PaIlDlR+2bQ1CVdFi
Xqnc4YjFx75Am7VugewhWyadJdbwEY3PQWE7U3uMbQuH/KY4SRqkn3SdjzKqUGWfCkMHKHQC79Oi
PDfClpCd8iG/T4l/5GZNxVUHCOJU2PNT0eTOsRjnIrJkmJ7K+ccUKs2ec0SO6X5R+ZkI9FXj9hfZ
PE3PQypr0tJpcEmdpSwxIZSx1P9CTtUc9dP8aS1oSBBiDjDcOUO9/6QVmsqFqPBzJF+vKWndeycp
p/s1mAaqaUMeqeGfwNs2ERyL+TgIom0Cuz5y9vyg1vyJHKFvTZWPFyuyJwTt6TVlndjJafzUyOEc
b2d9KkciI0XuxBoLB13A1r9oW0S2PZLJDOF5VNrlU0u6VjxBz9iXUn3189q/kv6a3M5h40eDudkH
po1X6iRxCaXi6CoX6NBKiU7aUKyUwo5gkTPgzmQGJlPVXwXjbO9J8TLPRJPnhxqrBqrilBPnprbP
J1sdpfLy1yDr9LkG7bZvO8/4kLaLS5p0+pUsz+bGM8Z7GCj6vpZLhROAAp2hQH6qS9+PppzMMPI0
qXJqbzqMgeeesS5kh763w0OKg2XnZUaILn/+2nilxO1ARELC2hGB7MzrHWi114ZD7w5pJw60tE+j
0JQDZeCmeK1HxOWr4eP9UwxC2K0i3LQPllebEea5J6NKzta1nqmUYHl6o/HsLYkZOaUuzrOOlAgD
t/43Z/L6z9MqYJCAOi2p1dnJOt9FL2XSTFXldOFjabqdpj7oGPGtxrdm9EFnK1gOHq3bwCQdtFDr
sluA0J/s0pw+QKKbxX3llu0t7TpZw3gnHKDFxnUAHBTsE4784KCqqWBPY4cfTWtNj3nR2GBL017u
SFDg03iwyjWCkvqF9p2zMxOlbhG+WDuleCzSUFXEqGq9vHUti+o+Fe5yPo15fWKgsMzo2Xm09A4P
v6lxqFicCZqB5qzVdWh10jmBH4gaM/u2FEPIuzaHHSZHs2vna+zcw6eBylrZeJ4y4p2VNNHWhJLo
iwDBfGfYR9OGY9+VkDOXwj+KrGGV0EBakSoYew/Nb+S0axqZbefsk3CtjnBn8sgO1o+awc6TyFt9
XRXGC6/Us73mZoRNvdlLGpWj0bnXBX32uK/s4qI28jesiH2c223+JPuCAEsilvMru18UuV0T6IrV
ktYtIMDHrrLLIEIXChzOrZpzKxwPuPjVpYJF+IEhn3FfuoN4saWXx2kZdtvJoC/Iy8h4jWdt2/uk
qfUBeJZ55ScLc99khJ41juN1NWCr4e8Ql2yYC00N3lqw6P6dXJVzSDpPk01RZaTeqdsqA1SaL8Np
htdgRwkoB/aSNYjwR9Z3xGx+qidgr7gzwi+9PdwhPs4YApSkKDvB+NFfCsi6pmnsmS2duZUVxOUE
v4zTVTsC+napo43RuFgmLzsEtGHi2lzDfdto0gHTAJqZa7EeBMt1PgflzWqY6mphmg+odxJwbrUd
6aHg1RL2tB9dOz1moYsZZ7aDHaX5FLVWf1yMFFY1hh6ERpR1jIAiZjg8iSPTgxEhXuTPvRel1vwB
8aEdlQFoxcalo8FvC0+d1kdj6cKz3lQJ0wlNE8sP5ZcFD8/eNMBWTxZdaspygqMkOShbpOLwEOIB
jJ0AEm+HxCkexu6M5LMUd3z7TTNDlblo9is49YO5sUbogawEQxPZgI46O0zkXpwbZfcGT+wKbM90
YemKxOd5o3fZor6xqUwuiV9q9rW5MFvKR/NsRV95MpgeRl1LSrZiroyujPaaEfCbp7LghCpL1rvO
/7yuUKhqqnyOL+NnuynLC69NSMda6ipKHJJkoUdYlzwDwxHaQraby/IbYbDhQbfr57Tlr5YrfDJa
d15ylTRWApOuYOnHB/oqW2veMe3qb5PSTkAQWMP17AaKzZ1EOt9MSaL1vkHu+uqOeXXAXEq6t3af
Zc/AXZZD91QF/Ck8A33UTnr81k8utGS0d7HLIhqJAddH41XFXWg37ZkZ2OulKgmOmUX5eZKJGbOY
NqzauXoOloYNY3Tu85zAOpUySi006TSTn1evdg2FWRJ4cYY+wj8USiy7OjTqA2RieQnjet5jq3IB
zCyvwGAWWNK+iOZNQD+jJd+bwMeeBtNeb0tnwJO2NX6I8hSTrrlgLV9fESH5ide+HIHj1cFDJzz+
Xcdc7glBP/MrPe8gAKd3E0O3W29Mik+igFbi+zPxm+m1azfDyZmC1CEMpGhJZEi40DAy3UdojzN6
LhhNyxjs3TXxbU5UGJTRLc9oJxnz4YFXWMTSxgZiqGtQhdznyG6t5kZZ63gyVy1OQnvB5xlx86fJ
1F8KPKQ3q+kYxV6pTJ1Qrjg3nvQVMNFC16ys7agiD/1MSA+MRqLn8USY8kOHpvzDvKDq27FqGpQY
dmvvPHeovg09UrntRU25p+RcNNEiev/YtpbHK4NbqTkBC1vxwDGqipfUuSdAZ9qJ0bwMoCx+HJB9
vWLIOK/mLFlJhsiQ+6fOW0V/+r72c/uLlRaG3K2QblB+5ZM+a2faJVFeYn+JtbfoL2YVVHHbTMP9
OvcE3rN4Xm1i+mNY+7erX18koLZErNgO9AkacsHj7CvxlqRC7jJ7EDfh6OXPXtu7V9aUe3GPkXnv
5SCZ26ZdgeJ1sDmb0Wk+9I7b41jjUlzr0g5w/iaNhxm4ndJ47YNRxjTqlpsaQdMxtfrikIh5PGwt
qn3L96I/4hvHgvaJPIJUz59ZzcpntrjpI3gi857+dXIyC5Gfmd5MxZt0/nlXK3rCOQENJYPCuXpK
7ZysEGUs9PXWrD+H5M8LkZkEMCPtCM/pwSlSZrWF3gAuQewr4gtXc+jvxlWPz2awTm9eOytMHA3x
eigGb1Dv9o+N4yFREENTjLFD3F4pPdLkqK5AyqOqbAqOD8P8kBLOCfXUc6cwXsPWAURftYva5wXv
wwVTEUmPOKn8xzkJVv9jWkK6i1Wg2VmDyQ15EXsN9K33Iai6pYvhxSmzT0rMZGA2Yrqv1nqhx5PV
xlVV6/wT7e/6wHQAa5lcdXU2TbUZEymfBpHrlkYQDXKWzyZwlDuaMvVJS5ZXor/uZ0ltDL5weq1l
Df0hE2QIjWt60deUpGgrOzyjUskHgN+ohU1hH+dAlpeoJrrDIumFNmmHRcBYK1C2fesdZque74AK
933srQBxC4Dfe1VY06Ws1ylykXOdJqHTW7t1kuVDIIq+udFppr04TLXZ+eUO0SdwmTcJanLZkq0n
226HN8rNHOBhhDxqdu+bMfXLgWVsIZW3H4hSzGQYMSNX60WlXWPnD4W1r9a27mNnyFhHUXsyCR98
5zQy6X+2yewF0YSNR5xIrGytV0SPSWzSMksvc6XyDpat2Rd7O0jn2LcnhdzTEIyVMibkl2o0Wmx4
ofVBdyNnAWLqj3ggsliNi3HezX171vNMxtPo5Jct4/1dYk/im+yb/2DvzJbjNrIt+iv3B+BAYsZr
ATWyOFSRokS9IGhRwgwkEjO+/i5QdlxL7rai73NHR8hq2VRVoYDMk+fsvbb1Ra9W8KgCMJDtmc48
tbkfpS9CAIEuLX+E1uis0SPLAvGx9byvtSfjg9OXlOACt3rQ0BZ/Jr9Q35IDvMAUaIt819KNfNUp
rG9GWr6bgvMxo359X/PXnhaj6S5SpvJTMlnldRyFfVpkOgZGacnQTgThhCIpzW2cr9IoPaI6aNaA
+BxbtMIffGcxlg2RVVsfWqrIbTdNfkDGeraN2esozpt5Oxmq2/aFe4SZOYQ1B/drF6f+TuW68Wpb
k3UocyU3Uc7KVNTS27g40/dpbA6oLGzvbKalw9cLQeT3wteGfWFY9+aU+G96pe4H3gkxbroRSDxu
h0YUDaVUD3mAI+20YUS4QnmdZif9yd42oF3R8C10WEWW4hbBRL4lAybhNKLln1tqelgebnnQQKWE
mO3BcY9O5QFZgyao6docWBA9dnVk0cXyXe2+Q2B0lWNyQMJa3E45TFJEeggvYvzm2wKjxFcJCeY2
itKUhbaJD1Gt8ey2LPy9zCDEJoj1VVFuVU6slotn60In3r8bpphQeJCRB1Ql9hbaLwtmW5P9qIsH
zyNqvm3bqQ56Gb+2Lmb6qp6h30vReHe51qiA3mC+FUVkbTISQl/eO93m2FZAoNOkfNFk+9Kg3iO5
yttb9iT0TS2HN31iY/WIzTvCSaGdysFzbaJ2PWkPBFnOZIwCeoqdEFffq439YzvwbeFUmz5Jj0NE
7IXz0rxVWfGpzYb1fiPbdNujBQV0bZpbDBjGhqCf6ERcGxOIFi5TGesY6MxZ6IFWTVmxVQZ7XmxN
zblmZsLd0rp7oedugDIgPRdxnD/Qf9D1sLem3tsOEoFB21FvZzrjpGZt/0xeK49+0xTbZRyWAwx1
/etYcUTLumw4lFbXh6PWGJesc+kISPWlS6bu5JYp4wsvx1hf92GSzPLoSadhA9bIs3LLgdkgXB3Q
eL9zXqMUm6sUO92SlceqB1MQxIQvfYQI02J8H29NqOvPlFJPqdY0AVZT9yZxQLwDD6JwrIF0jcuK
K+01FVZD/9kXDXmDs7lJMuMZq1EeZINl7ZDjeMFom95HVGPlhr42oHDdGxhrRPbTUuc2tPDcuKnm
BJVH9dJJtz0A6XtUjljxMtR/M9VRFcvqMamNF5r1xdEcKuuttQsV6jGxUlIrnyfXM79JWWrLLq48
BwmJHCm+J9mDAXLKK1wmPd7UcSZQ83rR50HvIcdOw0BiG27nayPEgv/fi6Di0oAYcZ0TZEPxD3bU
KiZ7n/emf4URSIQa/izmPxnWxx7satJpPAnl1tFzdQInuhkXVGAcdaKQr0q6t3lmy/vBsSisBTGq
GwPzu9g4xlJU28EjQGLb6wlYCQw+R37Dv8or75sRG1cMMyweXpqcfKnnJ2AbH0Zhjl+iHGv8Ptfy
eDs5K9nVzcrQLqbTkiJp1XTxrNiSgkJ0ctMbay9QVqBB/d7doCsDmGt3VHmpsPfkxlhB3BosCTCr
hvGQ1f0B+fjn2FtOEzd8wHgOQm6s3UZIsjHjEBGcNe5JgprajWbubt3cKU7Spv3X+HobVJT6AZUp
9iOrOat4uPhZ+8bUmTs+mm3g6dWlsWQV0phxjxg1DXwMXbLn7EIDcSm1+9GwPqbCam861KvhqBxI
QYVZ7RNs2tu0LsUB4JMWKrtvjxWhKXQuuppGvv0GYNm/9JpOGy4aQULU8+c8ht1tdLO5Y+RJ4mdn
/h7Zg3gcPTsPnQl+OYFi9fjVbt3hkbXP2DiOrQJXb/qTamhG6SJD7wCzo1CeRp8lTUnb1vGc+k51
a3VFG0SLaZGwB3IKNjjBWytEEadPw/4o/KXe5eksX1tR1y82cpSSKN1l+ZKT2z0FYs6115X2ce/i
xD5kbHgKq647HTyYUGc354iE6iRLwimNQdRa8dYs5/l36iwerViWrymE2vt6NKNb3Ov9Fy11voFw
n+XGT7T21NCGviwwiBjGumMVyFQfmbvb/YNhJNZyp8jnkpvRLes9XdAShUTHPGVZYwPXbHMXZHo6
hRJOHxN0jLS7FBA454VIuxOkIxHUzWZwSKPhaY7tD1QI9mMTxfUububuwHMAkF+1cFN873n0HFb4
pDIeYx1Ib5uY955oo9dygj+QlZFH6LOBpKDgkK7djNgzzTMDuHbTdENyQw3RTbvYUTWxpanTn6yK
9WfjdFCo9nEEJIsmUZFsRnphq4WFiOiKww3lHQYPOyBhWz0raTU3TeN5wwZakq9vep0e3ywzsiFZ
F14gk/nmHUxf/WngL3BCr+mXjz2xWqCWXJAmJg1qhnjV3N6avezPLndPwyB87PYoXtPzInGKhWxY
PoiePqZimkmRAr9DtrPq1kqIVealzB33MxHUHo92n3WgxJJ602hTQ9HqWV61iSEoQJwxp0cb6zzN
Jz2XxF3OuIGkofnPIPAA2CdxFocV9MAJof88X+ecIK3A5EHbLiiBUwr6VelusEVTgpYyHEz5baS8
3jIiuMwaZf3SOvpJQiwJbdmP+ziNmgvsVeNjllGBh9BgSehWtnhoGwScTHsH79raiv2Utax+KBZt
+KhZKXiApKEvUzJdu1Wz1n3Mpabf6cg594YkX4rDa2teUBagR2bGD++ZWPAb/EMGsuM0P4EnGh4N
Y406moyep7SuWFY3pe1VBjVjAvDfbtFwuOiYyaZmmtsiSibF6Y4Of8d+4iuzIETRmG0UoaPNN11m
26hTcRZi9X6Af8V8kBGdsTVpQz3pixufMjQQQVUk87dCluIlEi2F2uIwPqTToUjsIjhkE2dp87F3
bCTUGrtuDP6FzR6HHYeddAvjNNtLDX7/htbojYom9ziMereVDEHPUlRVS2Uv9DNgqPFDl2FEZZVN
y5CkCCtwlBWxnHTaReaNvAOQ4B3KRMTbdljkfmxhhZugQOKNpsbu1iPf7xPdW41NbJRPOvXdWdXN
uOs7qn/amS5dGi25gsYfAg9PPU37OoOB1Za3fed/0QaBMgQjwsFJbPxCRHjf+gOPhgmRB0a2eawT
4T2QxjvBQLGHk6O5OIlgsoVWx6mjp2IM6DerU5v4/a2m3PwMy/j3ypvEdogIrQR9+Ao5KgkMC0NU
5GW0FUVU0itT87OWmtHOVSLZSoMBtsaNvk8G2QaDmo0j8EB6NnVezQaNtiVMzEmECINcZMzYr3A4
qpeUAL2Ao8JymNVE1pwrwGHDWqMPjLS/CDEZDcV1sklwnxM2m8xegfwIffKz5jbhaDO+occqqDTq
ZCeIOdj49XJn5wt/rkeX1pzm+xE36sYY8me/NT6ZMYs1goltSixYSKfk1a+QjPg4fMKRtPewBc0U
VgQJ7gyRW4fRKvdWnF0XPEZhbdk2MU36sonj5R7OIWqJrPmI2Sx7cOIeVZhxoLDq9sNiDZ+1iTGI
YWqfTDDQaEapkCfiv/ZyYKMGif9a+llzGfvm0tdGMW/02mNrF+tBMCm0e0SJ4EN0AmqQwRtna9De
LM3tb2ujQkXN+k+U7IKbzyJStxthlsfldB6knAhdbj7+d2xddWk3/2psbesGg95/P7Z+/qrKuvpR
yvr9Z/4YXAPzRgxq+jgfheH49srg/mNw7Zq/WTBydZyhwlnFp7zSn7Hq9m/8Af76VXJO/bDKWf9A
gFvGb1gXcKFwr6FdxX34nwyuGZv/xXuBoWrViECVNmEerxaX9d//hVbgwRxa0toDrOZxni6TxNuQ
TmZ+VzX/28TBH6XYDNkdgRvNwT5D4CBX4ifxa9QPjWEiMzv0WOTEZtB9DrBTVH+uumF6KKEcHIul
yVVYL518+cv38fDdR/JXjPf6ff31I76/uO0gVqeTBUv8Z39FgptgMnPPP8TQyHLWq3akryd4XURy
VzaY+jX2Swmko2K+gswp/TppXVVR5ThmCOZo2cw9pP+Osj4wG6059UAE71uIbdQ4RcRcG0jetmVJ
uEUHG11LpxjD/8eHwBbuCxuXNjfST1dQV5Y0y25hyLFMxnay6mVXaiWhSe44f2hMfQgikbuswSUB
1ALa7guFq4e6NZ55f6k/ETRlTA81XRoOggvAKp8x24Ck9zgB1GOkM4qnMu3JyasWsqm1kjSRf/4M
3LJ/+x5obPjCY3pNY+wnc1uLSa+f3dE/0IodQ6UjPYJQNpNZ8iu89o+Gou+3G/1mk9/Znv03rTUn
gXYdbPiHwYx1ApIbvjzwPifVmc1Ft0md+udP9tND9H6HYfRARc4tvnoUf3yIDNFWVclw4IDVVV1Y
URDN9bF//udX+RfXD/W4ha/ZQ8Vu/mwO9BXLBfpJ76CMMd2jZvgmsc4c8tZ7+ucXeqd4/J8h6/36
2QbYYwzUrAt/WxSyGJ3NyD14MKAVHhe3NbaJzz0zz3xxcwlnmx6cgy+n7vIrwgnvLAsEYhbBYlck
ssQV2nZzUbODa9YZSKWQYrUAQ56j71HI6FQXFXFZ3Jsfhtit4M4uuoXSMhvJd7JiXmSSlrGFSJMe
WsNpP47Okh7++UOa3o++Kz4lghRYBrZruNQ0sAB+/NYiIyr6ZFHTYcxMprpxzWQ5jtojrap8V+ct
h0az/jYVSls1mwRPzW52KMqs3w3MRHe0aNSdhCSUbrqKlEan0j8KA6asTSTIZ3csy4+M77ZKjMaj
AGyK1AzEWwBcH1W8nvu7ZMEqwTFo+pDEFfL2OJ33ebwTGUQvlrP84HS2fR/3WKzpaNU37C7JoZQR
9S4iz4OGaC6o7RRKLJKkfWvW3pOK7OyYafQNKtEk3YYJ+JeEjQc/QU6GLwyfe1lg5AMS6VpnqJ14
RyPH3srBoHS1ZB84BCwVOJ/j+pCrOn/uWjoO5F9uONhr90gX57d5ntd0tKSjB9uZezuyqNwzJwHA
yZEmpMK0LnZi6k8gRsuPbpzk36RIMHfluo+1wVek38A2RCBeV8n0yfVQ4bulAb/M94tjNmfTeWl8
5x4AlRd2Xlr5GxPQ5z0tOxKZssJ+1ZsWHJSPczHKv2pMDW7RPWkhSqR4q7nqVJYMEAtHNOjy/eM0
aCBlIxltMKFxdIsV3SHNrdCPZOf1epIQk8kAC4i20oJa9D3mi50448aaEv0Y52V5BtY9f9CKvKMu
LfXlTvQa2sEZ/MtWZ3/hqDuae6P2vWO/WOaripz2IeM6MbbWe2SKMEeecgsoleSOGAiR6BvTfK1B
8e/yxNBwlU9euVkruw8cRHuq5mnkq5lIu5nq+DDO/S5JzIsRlf2WtW04knc0b7D5dR5gW+MN4WIZ
0lyTl1kVt3CmE+AF+OOHuOjp0Kzo3rLrA6VzNDQyRBKxRRfWn+JHtDW3xKx9ToBHHkCV6ddILBC3
lfOR7i2yhaqiW9NmgZY5/nNnR97OVIp589SPJ0TX/qYelikodTPe9FmjbboBWZfLqYUlqh8DAaKF
FnW95rDF/p72ahXM+C1o9yYzb2aKdomRQ78nh6zeKL0ZuLmQs4RsQ/kujT0Hz+GYokaKHQPsXavd
2OSOnTsN1apiYviacaq69GnreogNEK1vdCOT9wuzAZapVjQ38yysI8P64iDMVD+4NY+LoyFSzTeE
Vy95vzVGGiBYNsga6ZIoQMNcfVGDFX/KItG/gTSeP5mDGk8lbYZjPvgw2mNpnZWuyX2Dojwg72k4
9ujO7rWZjn1fzAxHoUi6rTiSnukuTSgap9yWekymmbZMH6xBr3aYopKjnsdyi3TEIjoLTZVv9hAz
IaGcUzrf9AnoMxC1Up2zqs/JvHOm5r1xGDp1P+81BydF0+r5LsqG+dvQqbG+g5BQhBE96ABoF+qk
GmWLNEiPTWN2DrFEq2C7l1s6wsaWT6xOrtMZ25GwPiDu+nyzdHr7EcmDdW/woN7NKY2zMI869Ik6
YoqvIlMjyZA6x7YsU18SpmTwcFP3OeHkfq6wKD1pOvUFw5PkHow51clAyVfXI87P2M94d0CJcbUK
nWJGd/JrEVvNJ9D1eZjrywiSlLpQsyXBdrkwj6PV5HTG/P6ZQBZiBOkcvIF80w9FZrH2KD5kIym/
wA9EpwXh42GeTXkHYj06uS3BxPNouiJwwEIwlF7F3GrgkwOvu0fhNYZ2bxpbghyNrYV0/X6Bvskh
31r4GcMv2o8x7cOgVybvBJKDvh+Gjo+EywU/gekucYB2wN6aMLfvBQsD8ybQSLIzFsa/TkHcQR+d
qFXsAFS7j5SrUKfB4X4VJp0KauDhOR0U63ptNCcwrKjGqW0MJgxlsyfYxr5hkKddZ14gAbzDzruQ
O8nbnhP78xjZ9KAjeBpX3YXVHCFmuyqdZETlJuIT2sYbgrKzPf3fet9mwHw31IvmjT1Br21YFITq
zbvBbOg9or07giBwgqHIkl1tRgCsK+xLnGsRVHbpBiWDvUWASbhW5ROqlsTDXslhTvZcfjf/oiyv
Sc6qLZuBu5muOsqdfmYwq3TI7iTJnX0mwJKVdW6RRHqGldyh4ZrK5Tuu5L86618eWIEB/qUSCl+7
1//5+n7UvXstcWB+fCWYFQJ/Xf0gtqZJzY/9cWYFLPgb6SZoV2zPX0XSlEZ/iq0N6zfoPSYuSoMC
9c/jqv+briNkWpFhjmW9H3L/PK7aBB7bwvRNfLgWzmXxnxxXf6yBeUQYbePlhY6FyNrgaPxjzbai
2MHl9ijgBsKqgoqkzwupLwS7Ej3Rfv7LhfkXJ8f1L/u/Mvj9xeBw+OhcfMvh4/5U1sf2ZBFc01mX
RJvlS2XVxtPcDf4zifF0jDjgyBfU0tarP5D08P94aTBRuoetnGXpJ9wEeUhi6hiIX/Bf8tI+SS3b
FYs+bd3ewdtEfw7trq4MM2ijhTL7n1/+xwPU+sldg5wWnZAklIsUiD9eZsMEhs4qbV4KHM5I04iU
oCXe9Ys8pfX6chM74S+ONwb320+XmxflVrEQ0Dg4dX+63JWsoj6WvnGxoYw+VViRjgai42ZHO8R/
Xrk8Zys1efFe9KrdkxTWvTmShbbQHK5Dwwa0l26cTYeW8MtouyyL9QpdhMkVwyFd3AwyQouSLmt6
aosFk/kLInDzF4fB9djw412DYpiGDe2clRvz8zHNAzndT25iXKgRuVf6gjzjArbWzmsn8QQkdWWp
s3/98ze2ugv+9qpwCtg1eDD454/fGMmtbjbZSlwyMYgnBAU4gaDJftOzibmAWKarbUlxh+QQdtKc
UGL88+v//cFcUWqMbrH+cd/8/KwMvl/lhG2Ii6M50xWiuHxhMjk9xEMjfsFtE//iRjEF5214aryg
/bOVOppdcgj0Xlws+hpX6kiwToS6UO5Fptm+TbllvQ66sz6delkG0h15WDQMTQ9kT/8qJe5ffXAT
87gJXdlG2PvTXWtYWk24Q0QFymbaBJZLhPaZ4RDnXVJ1ftUD+FcPydoR5LnkfwCR1lbEX/p1QmZ6
qpmDgRGLoQbz9WIJsL4Rm+nqEOJUZjFHb2smYil3uV8s4q4cqPOJkCQVGo3JUt9ozjBdY9TD8RbB
C3HIVLRb0TnTQ5IMlBXVnPGUMafBROsnOpGw/3yv/MSPeF9eXIPvj24GFDvu2B8/BJGCUe/hc7hE
mLWb3eIqdXi/b6aulC+KHLSg8EbWPbjonFJH4iNSEjSDdvabA+k62DjT3OLwuowLcgER6e2bp/Tp
+s/v81+sgqvRCIeQxZu19Z/eJtFT/eCga77Yi8sFeb/MQir5IvRIPDV0Bn9xZ6876A9PMdll3NXs
uTR/cTP9/IqAY41Mz+f2MkqzvrG70n6FR7/+YnJo63VzelCmg5gsSiNo1yCciGcdUSQ/pv1qfzUJ
9nozSSx4yAiA2uuwYV9S02LhXO+J90vUsms4G3yL/hk0OynFAgKUppG6bjDJARHd17/ghPEJfv5Y
fBK+Z0pswJYutIUfv+/Fy323Sef4UrOkBfQQFiJqXC27x0DNSLlCvjoGmTsgVTRs6ltMpWWU7PwE
f+6m4O/Wg3mSPuR9AyF32bm7YYm17kAPqhdBJWIEKniQUZziAkK5rSej9gH9SNyFkP5qhWOTSjkA
cJe0oW4QcbHJ2rHfsgWAVUNtTbCrJ6tLj533xmvL7Mxhqb4DJ8OMyauVjjwdwMknMbv5vajn4oue
tyLEaMNA05iXhSCZaUjeZruenVNHyFWYduzfJ1h6pUm5ncmHRk+wIyMScyBp1q0e2oBQaMS4riaf
+6rIxtCMXPfR92Gubposzp2NMoZmYGIaK8Zajj+rgGOa9zvEWeQ3Vdl24L0xZWLL6ntLHY1mTrVj
5AnrbMQ9ak85RCed1heB7oNApmuRLXfRRmBbm8xe2VNNa8B8KJNYygc3Lgs0Wr6VRCEYYf85Tnq2
3Zx7xMXiE5OrgrUL7B5eJ0oDMK2iw3CP6d1+xc9BmVB5rDaUgCzEQK+ma5vO/NjsEoIBkY9muQc6
EZWZyAr3jKQp79mZBQNKyYGp5/Byol2bzbe03Zoz/R1P7OK5LhMUBunkHWnvJHdD7ndgfkmcwHeb
6Hs9zVTom+WapGGpnfKZMzd4vEZdXz6J1ktPBmrVEEgkY+murpFMNO0eAFK0Y2RZf8bESvadqcFZ
cmTyxo0yfY37KCNfmq5cqPd8PbSZumqvYmmHpXCHgBvrvd0RVdOEvwJb68aruzerQTQ2Ef0rnzTb
S/ObgZAgIsmrqvDLJ3eIat3nBijm2g1Lt/Rgx5DHQm8y34DOjAz+iYzdIAQmt1JNgEqY8dKUoZcL
X37SksExebt5xnhwbubS22n6Wvws9nRFLM6VrjSQ3HpM75jVXrNeG29kIoBcXc60N6Piw6S1fGNz
1LEpcEDucWP4rCtMTNN9SogOwi9PrIzEinFNwDBFvvhgFVIs7gtfKoYhLdB1RbYPoTES+RZ6OTzO
LNmphTDe9ZYuWGbHeo3scQRFp1OvdoXHalSO9usULf7zSHP8rV3WUPfeYeGxWIdcq/S3pUoQnjU8
oV5ALAF/PTnia6cKWdYNZV30DGMaU8pc1jd5lRtPjb4KmvEM+OeugwSAj8rFFlFYfhmHQnT8CXEv
fCYM8+LOwNqSomlnfLzziId6VYCBkYAUJv+FSkR2h4CCJQZXgHeOm9I/+249XUn/Y1P/3o1Y10hq
OO8c0YC6gZGmUE567Vvjr5dyBR88tW3Pb9/fbYnkM0MZZzF0oew0Nr2dzg/Ney2SF+jG7itEpkBY
B3HXL3wjg0VlOBuMYVD8+1vDyOZrn3LcMIGGPmHRZ3vuprUBv1aPs8G1F/RkyYXn+V3zXof2DU/l
dM3W3zFYQWUTZ1Sfej7Yr0wO/C1wqfZNFuy2jR83L1leUv1OaTtf3wsFAl+r+YTc0fluk87agq+2
4c1ggs/eLLNwuRaMDI4QOZCCJDzSTh3hG8f/Vp+5jfjujPXdVnXDxtPW6tBGvCM90ynC65ocKFvk
8gVDILv5nBuE4kXgYl+ddgGmSMwE/o6mVbxzjJtUUDSM5ulMdh4a0fcCB3mfv82XrHv7fvgx19Jn
zny6n4U9W/hHsOJkyAQR0N2O9uydIY9br4nLzGLPtsMbpOWI+dsj3Ckjxl1Evxca2Yqb6v0REjTQ
p90wqbUMYufpQjVePGsE3um3fEcy8iju+L8+9ka1hT7P2lavR5U8KWmtzYLCgAno0eGbvqta0z3y
ceobfBbOFasE7h4tKXi3uLrWTD92XOyY1OX4du90vBGYdaw1ARmDy/RgERTS38ox1mj8JxFnQOFU
3LWMLTxzy5iNNxPZ3MAdMmF+FZ6PhzR1n7Kc1v62a/R0DwqGewRNr/2alCPXdEJGwxFgXQTywpyu
c1pxVQoAFWdnts1j4/OESWd9+XLsvCBbn3p4ePIlQ+12A+NdHSj3m0MTmXyrqQEbF7vgeh1GSlC/
SqNnqK3Tw0QY2SsuCp5XvcBGYKS4J8PY5olXquWdvN+J1pQJlOApS4AtqNG3QhUsPlbcxO2DP0XG
ePTq9QvKGoulyaij5lAqCAYp/gckWRxHW8IAOooiw8NytzGgiTzOema/mlkmngzN4wyA0IKtafLE
02gSAQSKCNXNhnXep4uf+vLFAbLdBI0YIZmun5CdiBq5xYBM+5QG4vuBdxk1+QLgnEeUic1TytJN
ihdH2ifa+eIJ+RlfS7dWaQthEGRwrXfn+7Y5Lzp3lIQ9C8Au4bMvtvTPlcHIIesNWvd9z0lmvWp0
0yafjrcolpDZEQ+9w6fI4Qi/SiT6JlF+TBaLvOKxWmb8t665mPCXcOxt7DZmOUpzHi7D8lgdk1bZ
aHe55eHL5NF0JbHPMbfj4DaHObXRt9p+X9jXSY1oASvcqKhrlW6/0p/jruG/9p9BrXJsLXrrmDc1
hmDYVmOBldjhpxmgGc0jTdyRWyRiUBIs632VEt/N2jcZmbavY8EiTykSr0dypJVwkkruifcL8H0t
Wg/uQ2awLqwLq4pddpz3excZHNva1EnyMd10/p1RfHR5vz8thMb7jEbAfqiIM7t1e49bhPwhdbDs
fDgl8Qxl4vsNgaHE+yZJjByCUg3qoJG0hg4e2gxtXfH0flc40OwWnM+RuHMsJt+iqcRdZq/dhrzV
0jpw0C0Qzmgz6A3mJScmrzFoQpDOlC6bdP1A2lhy96GfLAJlMTHZzxRCKuTsKe6ExUfglhNPzJXq
MRRFzJPlRg07DDFoyPclN02f1az2ZirumVkuF07q3NQ6gbl90I0s2u8roJV3eQnLwuViI6Vdt2+4
L8C1MHzQDGIDwkIem/MYIDNiUahjNUS7RvN8litkDBDO+47HzGxmXhd79XQlRFetgaAAx/1ppvCz
33HHM7jnzWhYnRZmliJyQFELLY+D8NLp0PVDldyLlXZ1rFhG7/Bc8i5sr+MVcK5zt+siWtRTZ/cU
IbGW+8/6SuGpIBzxeV1/fLBQMT/23lTeG6b9JdEiLciRFR9sMiY3ruLZGfM4+xZj2Nu4BmgvEyN6
Hgy1yQM8sT0CRmFHmlM04R0tT58KZXae82zmOqdwsTe1DeJgrwEF3umkwg6QY2pSFYepPMJUyW5N
qxUiYNcsj5zsp0OF+GoOCikrjJIMf/2poF5wjInFkCIz2qjWwMI3TW2nn5p18T9hwqERSWOemqq3
ak4wBcQbwu7owtBl64OmiEbtkYg8vh5VSn5tfMFFMu1leqADCOLZHFlw1Lr4NwM1DhzO6dqQdnzN
444KD9FY0Dcjz8x6UM4LVtnR9HlU/WRFsuqKt0eyFM0mPJZjaEUj73R630yihHV7Idcxx/LusyTl
vvS32bqHC/xDz5EXcQe9HwxjPa4kFOyMGYLqWNNqIoKiG/pp6oDZ2j+nfmwdR+mLu3iyfZIVu/bN
WAArYPmyjpzB+F5JZWb/RMzL3VrGrFYLpr+ngVcO3tdN0rlZHH02zO3cVDwTxVpvysj3zqXC58TU
ivbVOFnyJcdxuSGLmlKt4RHqCm6eNML1oNX2zlnREJCJMHcFnO2Sg4FE8Ks1OHqLO7bnietW5Jid
N/5Z+15hNPRINHbmEh2+dXRdaI9HDmxTd2g53+Bm69We6VIPA97AlIwcikFzDjwT4z0tO5ugYSzx
YGop/TS2DeydnCRKh43FGWbnKaFjjZcTKZPEu3KnlnhdDt5LZlsvvwEsnbCJA8PZMVF2va0zd8aO
V06egH1NH6bEWc4J7oQPuA/zsOUJYXXmtLPs2BBXjb9T4imaLak9QDmuJxTqfuVtTWVOByO2tS+9
NO23zO+Xr/hRBjgQU0u5PRZoS53ZuBGy1c9gROt9QXPl00oxUYyGI/TVTUPo2bapmSza5pTeEWFM
dFPmpB9L2cWPBPwhZOxLoGN5a+v72bPnO9+U0YeEXL8vdTPzN4FBSFsq5cqPHxYiCMmv0uNRrN5Q
3O7KH5zvuq7/Tnh+NeFhsECD5d9LEj9+bbv/eU5VnFbp6w9Dnu8/+acw0UVH6DgQZQVKQ9NaMxT+
GPJ4BiBNUDpMPd5nLQZ9qj8nPTqsHeSq5MIgaWQ4Qb/zj0mP6f6GKtFZZUMw9g0aEv/JpMfxfmyG
oc8h3UigcoToCZ/hb7k78Uz4L+qE5NiWbn9TexWlTIW/8saccY8CUaPw9XF/X00Xr04Jt1qHxBIW
uhgPeaLwRUdR7+5U56tHegk4gsyCshGkIewBFNcmUbL1TT3Zza6HigG1Lk/sI+MUV+36rI8gaGnW
iDTYswubNG4Y64PPhNyWoL7JKT4BxARao2agBXHpxR9E1fqcYmB7B0TVfPLH8ZkkqwhLbdTOH0h8
oFU7Qg5OB43gZXIIL/FYixOjOihiU9ViYY9Wl8CiRc3VhhZ45keERCrnDnsoQZc0klkbJlM2HpTZ
1LfLCEp8ak3946LUcJNhVn9CqGLuZtUmDzDunAZT8frJCww8W6YpaZjSfdk5rj1Um2Scy8c4wRdu
mJMMspZ/7eqNuGF/+lDDEFuZcsOtZ83IA4su0AgxJtGthvQMaKB7zGXmPgAUMC+RZepYVhG/i11N
ChwmYlLyQqCB/sZzB9iXLOto9ZsCHyuX0Gw7K7BqwFuGBhgsmkwcGbk80JakGzAz+e6Te8xKULuM
WbeK0EVpE1j2iFeyiBcL9QdVDYJNLGGes3QbMrcOUBa7D1aLIoF+0SK22kDSrJXNwFtUW9l8H3Z/
Xjzj0GX6S5oZdtjzWbbIGp4jYiZP/qg+zPlsEUCqV59Jk5hPIpHupiQKGQXYjNC+s8Mii+Nra1Um
+EG3Lm69rGzuiiopudQFAcAbSdAvqq3WgTSgRatReXiJVGRcCPLLtuScTud5kV87wwQAUM1EwUZN
ypo5Zu1pYl9RmWMG5LBNZzR19DOEE4H706KLMLtPgEmxc3ZufkwcFcU3YweI8DJxZGle4aa2n/Wx
6b9h3mYQQ2jszarlfcwdi7weu+rPdts2TtANJZdslKX6X+7OrEltJIvCf8Ux7xDal4eZiGGronCV
XdXu8fJC4CoaCQm0I8Svny8l4QGqXG13OqIVo+4XG5xIqcybdznn3NtCU75w2hZ3vVhD+qNUlmg2
A14r6doN/TqZ7tZGATtSV95Voa1mo01aOZ8dUoMfDr0iEnS5cGwlIOmQNUEK41oxChOevBVtQ0Tf
yvKLhwyjMlIrQrNx1ksyYGDrVB0ceMtj00aBlPBzp9zvokM4DBRPeRsnZJKHe7WCAR5r70tT/XzI
3M9Kikw5WeZxSh/PGJ6WT7bGALKTXsFw1K6UlWZ9BJ30YTWPlwrhQQUrNEQ3jyoSHiV+1TvUokha
uQ5N4D1Lu15hcx4YYTWw4V2jqevPwAmWU9oPb/CbUQ7i0FtlpXabuRl6Oc58n65AgcSfN0j8g7HI
K5tbyibrXjF/v6M72CBNgvi22sETznZIRRaKe4VqpTcNYCwk99oBxc/rYq5u3KFTVOtZoCvrYOxn
Mfi6vRKZt5mpz8e2Dg+TiFcdJ3EOWcOGFqfGlvORFhToweeH2Vaxe9erPPOuAofjHT0J2rrPcW9d
pSonW2NN6msfBp/oIVSNNuuknDm+TVYP1StRAsXZgVc8CNK1eU9SGqEBC9akVXqbobMDirVONsBQ
AugRUVGgVEwLieFO3axuy51ZMgP08Kb6oZhTM3fS2z3KZ/8pVyOvCGcFWKbRJsxikoWrCEcZXfjJ
Op5Z1f4Twp3WiHa62nR/mB/GJt+ahaYS3aqhnlBuMnr7FGXWRCM1XlBpmwbk+7BUaXKvQwX6ANQX
rU0Lz8RDBb8cVvGhQm4VNYihGwYBalouFKa9Xc6gOAFgTndfABDSHXtXeHv0stx0QjavVqm6Cw+r
6g+yKHDGSMBPPHNFz2gEgoqr/Tx7RGEnGVk2fUEHnrVVRxFgqSmcF7oDR/MUwfXiCwcL+peI7V9v
D0nJLoVDTTe8uCzBWtLX4VHbctqM0ZbP3hqbuTvZrdTfVpRGruk0oMzIjMbDdOusr0KbzgOgUK8z
yMoDOiM69AWN4MSQzL3W0q0yVSpQSHM38KZWaezHogA8s3KAVJzYziSLoYYUturO9lvbJ1EXPtB4
nJ452cq+wllHlQAtqD8Kck9CzMMxBrh0xrBUdyFpcy0h3aNuiAlXaOIoQntWjYa9aK8JrSujuvXi
Fe6gguBvEMacsgcaFZuar94Aqp5PyiKZIdCQjJEnyZ7olYzq1yYuKQ+E8VtyFXjoheFN04P71XHz
De0HUrKlq2JcBOXXzcYoxgoZszGE7t8jNfWmTpqtrosyFA3qnbsdaGLgp/qdvtFQGSh25j1Usc0k
7WV3q2r9UChZ77701u/3zOvNfI9ecaqEd8iAHCZ7K3A5Gn1ak4BAzqyJecjSkYHkDb03dkVOiL6v
fjcC8nFlwbw+JIW/sm5ILJJwqzJlFY01Ts50oPl7FAfI6dB0aGCUUaWMYd8flLE3dwmGIcC6vU9l
hr7PyKdHzkGQ2jSk9YKtfRjsAzUMEdzOVVUIAax+C4LIpv3T7oArk6EDSzmDdBcoXlUfaGsybQhj
pptlhXaROVBoOPROoxGaN4rX6eGjjsDOxw1tz29suFuzItlmV0nVQ7V3t7H3CG1CFqTcE5SY/nDL
HOy8/LoCrUqdC4vp0Gp7USG1QWxRrG/gYBT6wIRC/oCEiH9Dj/lsRFOtsU1oPqnQknhKtKJ3lUEt
ep9VTjIpnYS2zkhBbAebLeaV3slMUFABbUDsc/Ufo5ojLLcWtMiYpMnA3eiwSFOYUCPlAD2pjAoE
GDjdQKBF0BlmaVwgdpBraYwwolYVIAQ5uZSJiRQ1yZzKQ6A5s2H7HwIC7SpTUSo/ONmugFBdFbPQ
C3qAtRMLx28O8ZtSgeG+U82elQ+j/JD4k8Ak4xw5LuVGTy/QQFklCjJja08d7dfK+t7x0uSB5HGJ
I0nrgmGkItKb+XMiWFAW1wfV2+9QHNvvlIFSpXZGUqLKP4au647mmau+pUX8RggK7KtPB903Jqjc
XOlIQKFng4w6VaFtSfWP3B3NLNDZWvlgclG9yeD77nubO4PuLYhPQ2QLhxvU66eGbygf53Nasqxi
Ze4NVwWyVBMU8LZoKwS5QtfhPP+E8T6MdSZpFrnqVwiPKMnYhJgD3ugcwYpAcK7dNEBMIi/WFVKD
pjbMc4sqpWF5m3fbhO7PQyvwEOIyvdvYLOOJi7zK27KwzanlOTHSSrpj3mdhWtD1kdz0lSF0ol1e
2g1ShMluFG6N6mk/d7wvLj7371pl2bO5gUaykKK232YKrtlovlJX7u1GMfWhVtmf8o2efayAJwIB
NQ2kgMFNantTmaaUUNNhtl5bn0X/bLp1oVAJS8TGDoSaexuCpF5qvTkwy8RXF9hT/8YveyopBMP6
tENPv0LnfWPPJ73E98CMK2iDrcAcwmXJ9YdCjfSxadGZI6J+O6a45l65e4DUJkIB5FR25R1gxPIh
g0suGlPsh7AMEaEOYm9RoT6dDLQoMiaqHwEzi9U4HSfaLh9uhPSZPs+Tcc/yrIm2oxMIwKX9WyBJ
hzsnOcS/xSWYkSH2fI2In4rS2FYJP61UJVwB3Vy7NxFyAje+HSo39FUD58R6nSk0N7/XD3k5LJU4
mmokjse9gxBUsY14TJ8gFd9fscamOQcmbudegGnebCelFZtX67C3ne4VfPGYVsQfojTUqRKm4zxO
1u/8FdXq9Xqzu1vbtjbDSOxGbEA2i41GRUa7zVsdNv3Q6yUI2m/W1riCKxwNg12VIN6esddTYz2j
Nc98HG5QIV25efjoBZZ5uLbptQvftLBAIEflk4XiJZWW0N3f7jRtr0/K1IgaFMn/TfzfPogAYI5r
/OV9sUyrh2VG36bsKDUrPn0f+dv8A/Jvgo/4s196faAW+fknGQVNV4Qw7llGob6p+mZeGyOkiXFe
PAErNXQ6aeA+ARclZ8lF/4swgrPSfNyDBkkgb9FxyW0+J2/AD55M0vem4fUnbObz9e+89gTLetan
T//8B6gqp7mphtb47dX8xCzoLrhZ0TKEDh/NdT4LjtUHOMvZ4bazBBLmb5mFxwgsi1iNpOLPgMAg
MH9sJVyM8L+VwByYFOVtRaBGT5eAC0gYiGDNKKvXAJ//LQ//3SY0Aqb0Y09/McTJ08POtSyIgMd1
frEPWAHgyehfSNuk4wrp1iSg3K81b0ZqH9CsSuz3dp2zsU6XgqqqfQIVTSMB2blFgHC/7CIw+pro
VAnSqnnHWNdnj28B6rHgJYsLhGu3FoEJ1052Euy+Zhrkl4HqHh/yfBLcPjBvQXDHZIqra5OAt9+8
GImNYPRB0INThrddXyTZTyfB1ZAAgNQNlb+ZpGbpdehYJNy7rDb8tG8gzn5TpVFsaw2Y1dNJsLGZ
dV8uUWfo1j6AeyFtC50+K8A0KYm8vA8UwZCB0201Z0+H3r0QmQD0zCv56zvAMPucKBg70dRWXBe2
0HL7aKDB6LFbW/l3uUQXR/qJYwiLQ9Yx1Jy+KaQ2NB0rd7r2KbWJtj2G5gi2D1fnFoHjCMkSqTWA
SwiTCW/guAYuJsE2+wZ92g0YJM0a6ZwdUNm7P+gYX6yjM9fQog2gY0CQqa8LM+ggB2MIFRakSuqr
c0tBNWy1uSkJe2D06WCqQPVqT/2LE5FaL8Vnl+6iRhdDxGel958+DJW+yrMj3tPGiBfP77h9IlEo
f05rL7vnFiHjI50u0PoYfLp1oi5yXOunZrFu96MIlmf7eefCBB1uvnScQA8igBIoo7Y7/iJMIlgE
l4EXfQwmO7cjoIqIjslyp4Pehzfswjdt7SIm5nQtOAo+NEaRoLE5HTq3FtBId2Ttoq7Qb5YJAHLa
POXFGemqzAKKN5rT2o3u+UlwpKU9BQd3yIDQa8O6FtfFGek6nB5kkUgwNbPUGKIu+cyc8dI7wu5T
eNM1nKKLrWCSP2RqDPoj1FfnFgF9lKUPB52ISTy/ebEFbKtvI6KH0mobKnTOQdKQ45M1BIbWJyuC
G2i3EcHFFiCTDk2UFGI7zx1a+1hwQTyXOg0MMiY8O6zgl/1DxyRZQL1CKDPUV+dOA5QTXNlFoJMT
oHkyHlJjBp/ZQSyEIkJG0jPNVU97p9aCocpGzYbwf0CgIr3VTMPFVnANgThFrKbV6OzU45uK7OPr
QumTuPlbJHBhDwkVSCBjcbU2s9S9raCS8pA0CJwGAIHJj+Jp1hcDnrqHIoWKfqmImLpqEEBYSwdM
hI1opwr92BdnwSZqZqFoytF77J5noNJlVXItGHafgw/FWpIk9YWdPV0LqsKWgG+HAEv3nl8DPSr7
/GTSKZiIytqLq4ASKzGE0MPpajkBrIEuHTa7/VZm6uUUipCvsky6j9htXN1EJV06HXRVOqWsG31C
ZqGp0a6FZ3vB6qPEg9Fwuvj8VnNTEolErU8koBmilv6SLSCpzNkICuFYhO3e6ahbQttIyl0WjiLa
akgPtXvhorxik0502AoQfZpZ6tws6FYtCCM1CwQNlo6Erw7s4ugOn54LeEqE0xRgUNY5rhV+sEsW
QaBGJNeCQWSIYrx7dIRE4fZ0FgQGC/FtRSAP6quJUro0C7olFK3k1oJNGQWOmoO/9NJawH+i2iTg
GUdXqf7BDs0CkyBdZsBrBoVEfv3oL2JoTtcCSVU0+W1Oh9af7N5aMPAVZNcCrxpwBUFkm068OCOp
vtoKkEWns2tBMzjAZGeBBDsnAEWlNmt4EUdS3OyLXhIIV3RtK8DI0ZqVKeEoiPoBOKTWJX6WU7bt
PsKFjkg5N/YCs9mtw0FUWZqbkpgF3EX8DUGnbZ7ywlEQZpENR7qlPYe6ZBCZAOmggT4sEJYNlnnj
AlwYREInoKmi8NACM7u3ChqNXunDse55AH27vi5XQW0KRAmjzbZ0ziKAIXvWkeena/AG1WdT47+L
8wAkmgX6FZHh1nfoHBBFx8eV9ZAg6pMiIS6kqnr0hk99AxvfgX3gGEfEWvdmwXI16Ywa8aPr8ra/
A80kj8KpqKJIjP5zff34sfADtvMbBWTo+eFTTf7wl9lL9I/vfeGIynv+eUt4EKwGgec/+6LggjS/
3SDcxJ//dYZZqsOikw+PYVL9O+0/bx/w+U+f/dbxqY5/ee0v0wXtAKr6g6q9zUaX/N/h4utiszjV
q8BQsz//dyf//MfZfZ54RX8ycBZcjCtQjdLjpihFb88HrqHj8gMHi222yI63WJNTaiiy7MjDRej/
EaUXsiAN1lt67CiM0sVTdHrXDXpWfuTtdvmY+49FfjZ4DUyWHXy0DBflIl2ejtwgHqVH9rM89R/z
N9Efb4ZRWGy+nquxILD/C1YhLTRS/+l8FTZ4Vdn7v1pGSMicj9ygIGVHvmbGff90xlWdQtbxL15k
q33zel7b6tOnhXe2AFvAouwNT5Gj3Eb++Y7ER8JFlB56++QvLqxIQ0STHjkqz19eA9uTHXb23DY1
uB/pgRmgeAyq45zWZq8B08gO/Tai/c+zaW5AW7Jj3y787Zn1aEHz8uOmVbjYPp1ORwuukR86yxaP
XpEt8/xsTbfwFenx/UfPXy3OeYUNNER+aM4C+saerWz6gIgqs/zYWebzfxyf2SYNKfZfNHpEm+Pj
fdbOWVMel75xGpBe2BCtKbbKjny3/Jqi4Hw+200dU37o3eL83GpLg/IDl2+uF5s48/zzY53xBfnk
V4x/s0yz5Zml0poa/68Y/Ha59x/PjjEGF+XCXzH45ygNjiPVSxBdNfX4F3/95L2L0tx7M1ykESfl
+XJpilzS917/wGgRXO79pmIgO/w7zz+f8Sb5LD1sEOKRnEc1LTxMeuh0ubqkbtepYtmB3y/pYE6P
scVFmNCmYmWHf/Cip+WbafbsbGsKYLLD/xYV31mILVT91/zA84XY5mhlh//A7C+zbHnmUrRcA/mx
9+dRpd7kVWXH/T1feEcTImxKyyCXHfaV1tq1aMNft1YvimM2iTXZm369vZrkff+psqfs+H72GNGa
8Mxza+vz0hNDpw76zp2tkyaL9/rIL2WavlXun+efjnogL/2z8+Sa+MZjuFyk//ovAAAA//8=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4A8F1D2A-4EC9-46E3-A329-C5188E3CC30F}">
          <cx:tx>
            <cx:txData>
              <cx:f>_xlchart.v5.6</cx:f>
              <cx:v>Qty Sold selected</cx:v>
            </cx:txData>
          </cx:tx>
          <cx:spPr>
            <a:solidFill>
              <a:schemeClr val="bg1"/>
            </a:solidFill>
          </cx:spPr>
          <cx:dataId val="0"/>
          <cx:layoutPr>
            <cx:regionLabelLayout val="bestFitOnly"/>
            <cx:geography cultureLanguage="en-US" cultureRegion="EG" attribution="Powered by Bing">
              <cx:geoCache provider="{E9337A44-BEBE-4D9F-B70C-5C5E7DAFC167}">
                <cx:binary>1H1pb9tItvZfCfL50l07WYPpCzQly1vsJHaS7s4XQrHd3Fnct1//PrTkxGYU24Pxiwt5Bi3EUomn
6qmzPedU+d/X/b+uk9t1+aZPk6z613X/+9ugrvN//fZbdR3cpuvqIA2vS1OZf+qDa5P+Zv75J7y+
/e2mXHdh5v/GCBW/XQfrsr7t3/7vv/Ft/q15Z67XdWiyj81tOVzeVk1SV0+8t/OtN+ubNMyWYVWX
4XVNf3/7JSz9MAvXb9/cZnVYD5+G/Pb3t48+9fbNb/Pv+um5bxKIVjc3GMvtA0mZJo4W5O6Hv32T
mMzfvm3ZzoHStu0IwTbvy/tnX6xTjH+JRHfyrG9uytuqwpTuXh+OfCQ/3vjj7Ztr02T1tG4+lvD3
t5+zsL69eXNVr+vb6u2bsDKLzQcWZprE56u7Wf/2eOX/99+zX2AdZr95AM580Z576ydsFibLbq/r
8Lqp75fov4dH0ANpSyo5l5vlpzN42IHNHeZQNsPlhdLshubR4Bk6i097ic7yNll36/L29aDh+oAQ
x1aMS735mUEjD4RylODU2bw9Q+glEu2G58fIGTbLw73E5o8yHE32mkZNHDDNGdRCbJbefgwNpfRA
KSG1kupOraBVG4O6MWovEGg3Mt8HzoD54+t+ApOsv63T1wQG5goLzxTRG3M28zaOOnAE4ZwR9l2n
HgHzvEC/AOZ+4ByYd3sJzPsgNPdb9hWcDDkQVEoutL0bFaBGNJcOoztReU6a3ZBsRs3weH+8l3j8
UcbrrFojNHm1uEwcwG04hNOtd3EemzDNDgTXQE06G8xm3uUlEu3G5cfIGTZ/XO4lNhe37frmNW2Y
PuBSCSE52WjDDBlK1YGCNjm2s4Fm5lyel2c3LvfjZqhcfNlLVM5eW1+cA+EImyFX2egDVv1hHqOd
A+4QCoXa6hNCgoee5Xl5dqNyP26Gyhkykn3MYdZJ+I8pXzvDZFIopenW58+QoVQfKGozm4qte3mM
zOJFMu1G5+HYGUKLP/YTIZOYcn3zit6fOwdwNFKS+wx/jg+RB1LYDlcI1h6qzOIFovwClu8j56C8
30tQLm67N6e3ZXU73K/QqwRllGuiJacbg8YeGzRbHCjbkeCetjGZuH/2Jod5mUy78Xk4dobQxele
IrSC1oSvGQUw50BqCeqM68e4OAjMHJsL5vDvwfRDrXmBJLtB+T5whshqP1OYz/U6uN+x/722gIzh
jNtgY7Y82Uxb7jJ+22GMKXX/1I2ePCfHbjA2o2ZIfN5PamzS9uN1mldB+Jr8mOAHypGKInH8rggP
IzJ7ojYBGGzcdwP3UFFeLNZuhGbDZ1Bd7Geeeb6uqvV10FS3df2KyaZgBwjAuC3src2ahQCAShEJ
XsaZRc0vlmc3RrPhM4zO9zNCO7o1KNKs763MK9g2dqAEOH6ht5HADB2HHwghgB7ZUgGzOO0FAu2G
5/vAGTBH+wnM+bocknV284rIIHSWzEZK+TgGsBUIM1TVuN7yzzNEXiLJbkh+jJxhcr7cy7js5GYd
vGIuIwSyfE1sdp9K/sTNIGqWmttIdu63wSYMeFaQ3Xhsh83AONlPMP68reo3Lyno/oclZpSQBZM2
KmEbRz+3XwT5P7eR7Gzfn2nLi8XaDdFs+AyqP/eTPjtJkjAz4WvGAOSAQm0EiICdtKajD6hwFKoA
P8qdD8O1l0i0G6AfI2fYnOxnZnOS3YTrVy1n6gOQZ9pGpLz9eexuUDVDqdMhSm8jbTGzbc8L9Atk
7gfOgbnYT2djulcMyxA0E1so2LXdnTOaH0xwKEq2788Sz5NnpPkFJHej5njsZ0B2BvvRXMevSJpN
3UyIxxgaL2YqIqEiKA0IoTYqNFORl4iyG5AfI2egnP29l0ryzjRh9cr2ixxoB75dgQzY/DwGR1PU
OinIGWdr4GbgvEik3eg8GDqD591+6sz5OsxesYlJyAOO2gyKmT/KYg9JGqUPGFVUwNLt1JtnxdkN
y3bYDJLz/Whferqut4mJNln/o0/+p42ZGu6DS5tI+I2HkGj0nVGHc37vd2Z+ZdYr+Wt5dkMzG/5o
CvvRiDkxf3+bMr4Pgv57BgauHrk8E1Nj0t0PMpSHkNjyQOEdkJ1bLZlB8hKJdqPxY+RMVy7207uc
h1U1/T/Pw9eDh6M/iaEV83tmoh/Dg9QFjX4MOf8Wvhk8LxRqN0KPBs9AOr/ayxDgPLwOQn+dvR5C
4GUcsMvadrYRwM/hGahnZDhTnjP9/ITQ8xL9Cp77kXNsTvYUG3SZV6Z+zURGIQbQFO1kW/6YPlYf
LQ6oRjUTDbX3O2LDmZ2HL5DlV7B8HzrHZT9zy8kMmKZ8TauGjiVlo71PbGmxWUlz6gC0bXRlyG1/
+U8687xEvwLnfuQcmz1tzzBlHbxZrEsD0uwVFYejMYaDTP7eCThrM7dBmTloBFRq02VOZghdvFiu
3TjNx8/Quljsp4UzWf2q9JmwD1C6lFSjQrYreqME8YFAK4fis8Tz/HlRdiPzfeAMkvNPewnJn2F1
bbIqfN2IQHGN7iYcBdj8PHY6iNnA46DDRu9uo3mRSLvBeTB0Bs+f+xkTfLjNsmpI2vWr9m0KAlYG
bZvboICQWVhg2wcOd5yp4XYDIGK6hwWBl0q1G6THo2c4ffhjL9Xo4vZbua7iV/RA0/FANM5OjU8b
0zaPEfQBiDd0Rd+jODsl8BKJduPzY+QMm4v9IHEeSY2TtX8OBkdt/fst/DqcAfIYpn5xgAOwHKB/
EOcIyFZ/7p+9Ca5fINBuZL4PfDRFzPDvPVWa7s35bR9ev2KbABcHgkFrqNiqzYzPoUQdUOKgIu3A
6D00ahMf87w0u4F5OHaGzcX5fmJzF8Au1/Hr5qM2+pkUx9ojQLj7eRwaIB3CydrpfOePcsIjjF4o
1S9QejR6jtNyL3F6Hydos3nVg5xIfRww0GpbcZ4HBxrGDQpEiA1OZ4vhQ4xeItFufH6MnGHz/mwv
sfmE4A33Ity+YlEHeakj4PPJ9gAamUUF6BfgguNQzi86b18k0m50HgydwfNpP3md9+Wtb14z7+Eo
JTi4F4BvC9F6ZtwYQVjgUMpnnud5QXYjcj9uBsf7y73UlssAF368Oalet48TYbRiDrLNLZOmZ/T0
1KpOoUzTlQF3P4gXHlqzl0q1G6HHo2c4Xe5nSnplmv8/lBvUh6CtltEfvYIPK3HOlLSiERrnPTZI
zSi3l8u1G6v5+BlaV/tJuW1m9epxHKJsjpIoTnlssJjRo1McxzhB6UHNeLeXyvMURvezmSO0nxHc
p9v+VW8XoIiguSOgJxveAM7moRqhxwANBtNh6u09HDNu51lxdiOzHTaD5NNfe+mKvtyWKfjhe0/w
CoyBQEOhZPjfLB21cQAERIJWyEjvfmYszgsk2Y3H94EzRL582ktE/lzjCFvm168aryEZRTAmbecX
RuwuXsP5nPsy3Sxse5lMu+F5OHaG0J9//N8g9Ov7075fMrdc1+vDu9vpHlyh9vS7d9PHnXmzodsY
a2cv1Sb8Orn5/S0T8B7f77ybvuJRbDbrZ5qNu11X9e9vLaUOtM05mnlxzB2l8KlS1+E0xO9vcS7u
/oI8LnGNgQNLmE0Uwe9vERVyHIxHBXZ7/1o1BT0YglNByK4QgFBwsxo3G3y/FPCDSQakE99XY/vv
N1mTfjBhVle4kA/Kn28+Ns1ueiJlROOEBLNBeuAcGN6/Xl9io+PT9H8SGpUZ7WJ561CvbvQhy0Vu
JQuSt+H4Rcomj9fCKmW1yoqhGsSyZr0M+oVlPPLNz0qRWQvD+tg+1YEcmmWsraw47nSaVOeJTHNr
cE3cy/ybjOuoN0usVRLxhW/bgt7avRmayyTo7WTtODL3rnnKC3Xhq7DIuZvSsIIoIpdl+j6gpO6y
pZ/IMs5d08k0fUftoYDIfprS4YylPIv+sarWYMwDSHcsEiKJR2uEzngmNG5lmQoWWC7siIdrZNM0
bAIVOLdeZ7KoOK5TkYjjRLRVaR+PlV+H3WIMc1x+kRAvZN7q6cdTJNSPn49C/NR2zGGh0fCtp/cf
YDRG3KkUUeFNRGMeh4vacMkDV2tmFdGq7Du/rJdlUPsicC1hjXn2oRN8qNiCilF1/LRWQVbFrjEF
L+kFEpUC7z0tJLbwQxlt1EA5DnDoKSRDm409k7EPQosFJbdulFW2hC390fbtYpU4oubEzcpaqa+x
JF6NjOS7uj2PzfRcoXEzC05mM7SRzJ+bN4OxjcWdG3/AnlNuS/Kk+isQHst8t4vCJnyfebiOs3aD
wOD8tvv045FPz6ZtI8zB+UktcIEVdOgxNL5sQ4v0Ab+x7MQu+EJ2RMk1FMmqT8wY2slFaFFDz3lc
DM1VXBEyBi78TIJFeVoSeOnHkkgGP4HkfmpGg5OfAVCrkERDnHnXnh4zWR6ZIk+94dDy0koPR4NT
9kDl6Uf+PHl0xSmwdOisntIm8njygR14STSQ8kaoDlq+GqgaabySZddU4jB0PKG+lg1WvXArhSLT
V0OGttSHbWhI3j2zEejMkqGVVRPwTpOi4pQeruN5LI2vx0jqvLa+4SC6nVrHfR1MCpH2JsCFn00X
iVEswrQaWO72mnFIJUMSNFdprqJhkVm0zK50GqRltiykKdll2oZZ9e3pNZvs6QN7a8Pb45gAQUMA
Lt6EtsxsSdN5TkmKsf/Wl3WJTUCamGCxSN9xabl9yVvrKmdxMSlN3ZnpJcz95j9dLFwjhdMlHId6
HMEFTNvjxXIKVtVDpcy3LJEWbHgE6zV2bjuQepBn3JOw+5Xf4GKyNJIZLGqZpyWVx44VWW3sFgGs
7WT5hwCjsnBM2jPRx7lJnzErdL7HkGmjT4nhMhI2NStPJy8e2r6ed1mus5F/qzymrPQwqqs8aT4U
Yx3m2aIrhgLCWXba4j0zFKkZlk48DtZVl+feSaXLJPIX6TiS4SwNiqz23EwT5dWLRhIruVSp9sd0
gXs4ephEZkUDzU7JqBN8axx6XVE8o6YUEdujDYCSHQrfWhGEfTgsOvVfP5wQdmZWtFmbf7WlkZFc
5ATXsBSu5zValws62hZMuzdsrGfSCLzX3JmTnHoO3uq7mqti1XT8eYUWcyuOJhXcmCA1xc0jkyGZ
bYu4j6vUC0z+NS+hRcUhr2JHnDMa8OGMV82A5dBem4xf0qAfBtttgrIrggUMfqcu/WL0rOMyFdH4
pbSaSl04oZoChF60aaKP4kZO8JiKa2yhobVle5mXUTx+GRMVd7FLkmRyWiFWHwCZTAf4JR9wv+cX
J+17YMdlNOClGolfO8tcVrxaKbuZsIt7P0SAUdw9Xju+NXSuY/oIX2EQPEDy0Mqm2KDOZRqv+0pl
Rb7SbUnbK8HNWL8ry9gr3SRJS5YuLN9L+2NfwLn+nTmZJ760pKXYZLbjI85oi8wgRHnaNsxNOFbf
RkkD7ffCVriZZ7Y1uDdkPtV58nWkaVX6bs+InVduZyKTnPCm6GAonn7i3Bqx6XgZo/DbKFbqn55Y
laQKupR3f/OxmTZj14jJ/LHKjuG8VVtI9dWL+IhN2LGmrvxzG4YF+/RpMabrhB8pBce9ncyG48KN
Q0wgSn6sFCNvm8LSKv2SiiytuVubRlq3pggKWKMgrjJ6WHq2CT+0lePD4uSBNP6h79SsNS5OZnVJ
69bML84Sz1FXPS8TZ3Crjqr2snYsEi4KOfbmDJuIBG5EhBfmrvAUnZQ9INiHpg0QXZx4UVxPmt/i
SMt7XPdi54PL45L37dHTM57bNZywcMh0XQy7u/oKOcHjGcfKC7KuqOzPbZMRBLGyLBmC2Hac9q1A
kCWOA9r12LZ9rDle/PousrVUPm1p3kQd8668Xk1bmhXhmJbHYc74ZCKLsSJ0VSRtXoVHoxxiaJ3X
pVNMTQcnhXbatIAaPT0lNrNsDiIgB24TVg0IgvqZmeqCZ+looox9duqAQ7fq3J8EqC3eTKp7p8do
oR8gmxf0k4rDVk4mpcwLOBoroAjjaS+nX5kiRqtLoiNbHIddMq1DMXRGXXhFj0+FAZ+mOPipqlax
ZZd8lTtly6vFAH+B6T4ztVkGgKlpikuXKFSFSBxjnk2t7mNqJ40ZPnO/nSxVXRbYWmMyhua6Jk7M
MneoTTF+sVk2+cfUMhSA9CpN/OFwTBWt/ZXmVtN9RpRaYjk6O+LYfbwdYU2y0NLYYqJL8sm6NTCb
xyHLO5i1GhEJHhjWHsG/kGNRLEXqCyxFXduBVS9k0kRQiUCzCP/arM9kCqdOoaci7ZmOOggXEF3Z
TDpIO8lPoS7tRqEGVVif2tQ2sA6b8JYFTt/GC2SWgZ89ZxZm7mh6pMD9PozALaE8Mk+8SGQQQua9
/alqKHZIPeDemvAIvh/rI6JcGHnodZbpK1clfMCCJ62XIWSB0cMqdWWf1B9sVTletPJq4cAYQCHb
yxJkJTxAakHx6z6Do9rC5hddhqXsEyeDrkCLJjj8uJ+AsKKQ4kUPkW4viUkNJJFxDN8Uq3rKU59e
baH5Y5uIyU9OAEaC4urCnzMqhIOV5ZN++BQEg0o8t25ini+8jnjRhWKjKIfDIihV7riaMR0FblkW
YXFKkob30s0R7VhnpZ9a4txLA5svis70/jUJE3LceY1Qy9jOTHIjomQsL1OjUvw9gpEm3XvRUtKP
SyfKtMwXBeLHqll1nXTai7IIvN64KiUpfcdJSfUyy0pNF1FfN6Xnmt4pxsgNsrYU/cLv4xbK0I5l
NyRub8lIRCvNaCOuVFIPwl+QnjZdc5TrLqAe4jfPr0/qwEZktrDHpBtHpLXYivlJHw9e4xZVHqlV
q22fL2Vq9eOnThkWfmlE4ntLLmpGFwPyUzO4yq8rvdQh6+KFLxP/GDcU1cvCkG4883RGyBHtaMBW
vlU5ATnMY5OKz4Ns/dj6rA3p+0993fP63KrqzLqEx7CbG1kqVX4e7dbPjJsbQ4Pqo+7HJD7yQrAb
q9EIJzWujg1nwcIux6pwvtE0crKbgOWm7ZfYKkNxq5u668giTrqKRse1lxXSWSIPkIk68lIrVhea
2lYcH7UqZ1US3AZOxmusck+5U4rzkZsWW3qkZZUHH9EDWytymGUiz+2TRnthkLzLZB8X/mHU+nXX
vuuk54fhyjLChOpS1mVpTlQkAt9ZYa8oHrt5OxK49aRywk67viVUUS8Drxyj4aTzKysIj7owhbdZ
xLoTMLBtHjbyL2M1SlYn2Byd5S06jrCFXjQ5oi7t1gN3evU+YbaNl3rzSysME7yH+6AFHjeaShTf
xqbQrD2NVJn77Jj2lmXbiyGScWMf9VlE08SVop38IpFWiOn4XMKprHtvQPvvIpKBlv77ocu73P4Q
eVbUJSs75hbLT+Jm0E77XkVchtottJ44CbusZRB/sX3Ps8YzIZIKK2UNBUz2Oax2Ecgzi3ulnbyj
YRHS5EMUdZHjHXYRDIF/aEJ0FpULmKxJpKG1EsIOiR8MYbEkeRyVzjKriSWzv5jPMjwvjRKtPze+
UxSLEnkwVpY5TQgPsqAqmL4E8iNkcYtCTzG9CCrMfpEHNONqFQXdtGI8qWO8mCqorasstSeTL9ra
d+yF7mqDDTBmiDeOal2m+Fy+mWpQyxHLV0Q2fuBLKg9PSwKKJDOj4QQPzUXA5J806ad1zoSOwCVZ
jVUCCiuLnUDcFgUSmmJVhiEirUXn0MEuFqETyMYCgqIpmi91lDVhhvWygtEcBc0oaH/uRPYkcgik
8/FKYWfhCRxvFd88q582mCqtCXk5WPhdotNpadqW4qNwsU7RQYYWjeOY43Y+Zcl58Q2EW4DfyT43
6iqWwtN8IToNAsjN7YBiLba7xxsrja+0I2uanFcPd4vRYNeUi22Mq+Uop3/xSsbnnISldbVdamvz
8ftF3nwOTAGLz22WpxCAZlbQfotDlYflUZjxAZMu2Ig/A+P6jPshuUIC7hvtyg1QZmxrbDVk3k3p
n2RUD550aRy0g3qv08ZglVqWJvgIy8GxlQvQHF6r3ZgMU9Drp5Lhl4ntk+Kb3qygyaFBsGubOQUs
RI62yE2mOno8NM6UnZMNtJvtobw4wfooEWLEobSTafK9GgLsU5+W02MCESj8cjAFsYPPoxWKpj7F
TPm0vJuNNDZDAykxyelbaFhWGIcqB8fuqupgEn2zoNbYjfiHSbgR9qFFZBZHJyNu8+nzI5+A0SKH
XdgY6LSO/In5qDrgG7Y2K75R5WfYPpVExIrJly2C3fcVuOzpC1k7vYjWd/CSZGRSh3SUk/xZo/yg
+9wkfuKHq8x38L1BwanPj+NqsGl9xjd7JYwqXdtH2yXXUVtCnD7kMb4EHsDg4VEexvDzLS1GRT4j
coucdpkXVp2FC1L5Hh4uowBXHi/rJAe3mYAwAGUDmILmxDb+pM4N/Ct+Fw+NipxVjGCxH065rpLe
HNfCkDRdJFokaet6lQ/akGra4PNBXVR4QdAok4u0aPDfIe1AoknSUVBFBbj85KKNaw+kQFdGeDoN
fNN+UZnXIwvwhnHa+52GKY9WPS8YLIxTBknjHCYpXGx62FuZp6sTqeGq+r+J6iPYGz8xJo6Pt3Ry
VCdBGa2aIEG+ez2ICqeYj/MowHIc8TudKYyTYMEqr4u98QsPHNPVnwveBZ06rjdT77VfYYl43o8x
ZhT7XSUP1UgorFxdimn5aJ9PuwZ81bTFN/ypU8UdVoA2bJpvHYYMLyU2OD5fhKBCLTdMRvDKaOiI
M+2CshhUes5zWuITaqBTDtvKpsK+2pAsI5VJ6a2arCg9duJ7xYjvGDfUm4e0HKxhIUUMvtSjMVLf
NEXulC3qBMSEPEtjNelTLboQJLwfOzVMJVfeAJ9XDbA00QqZ7bR4TcgnqoA1TgwuPkoyH8NxfRxm
+XeH8MyzTjuvKsvwQvNoIilNA3d3bsceV/VHARpr8A57L7KGYKW6XCbVEtQFGh1cGySQ+ip8TpGS
wxlqgD9aYsSsVJZObiOV3rTdSlZSbL7NSka1ARPNQxLy9rQbZerZH+Ox6ayrEsE0WIUxL7T6CnuL
/WV1+YgViASZ5uDlmQXjj/RyYqmSEPEqImudmi7/qvQQFPSb6BOVXChV5IO3EsxUtfVPF9Ko9w7h
0Xgi3SoB/20tnITa5Rcwkl1cfyJ+Efn+wpMDD/rLzkZsU9zoNmwL9nflOaAmjsq4aVO9sNhYxV9G
0TBh3AbeoUeyT6lBTGnbUje0wS5PI80WLX5p2a1rd6hM9cvtTDZYFnkEgniBq/WHaVp35iZJ2sn+
6cGfrAmi/0l5wyqdPpHdsfdexKbfSUosfGLwh+mDHgc7kR4ic59qG2Hi5VBlH9GidzHWA80PIyjq
pJU6nd7ZblnElLBEGv0seGvDh0/m1PIXZT+U3HYpK4nzoQlsvzNuRzKw52IYPc1OuiKbtNy3xokO
rFAnwotAWFafFCPB/hYE9YcL8JaT5HGISuPX7YNkqeHSCmwV62qTsWVhNNqxG2V5Iz7GG4MVb4jG
Asc9sBuspJhIyKpUpRDL1E8L47lBoRrrqglljjnXHap47WnI/CmMC0SPZ9htMonV3CmcZWL4EdeT
zaTkOZvKjMus66c9aXsji0NXBlWWpodBlEAbV5sFAQ88Gb0YDY74XlFRKzoLGE9s5xnia5bQg8uB
fcAOZjBuiv5EKwc1agjgq9lVYIyC1Lbv99CGzsDMFpaYNChpQbwEbhsWk+zPZHePc7vp8bgWBe3N
0yXPeP6MZy2b3lhdZYOq2pjGCBwwpEAeAE16+lEzAh3aRPA3C/AsUFb4r5rS+gfFw86JC8dDKHm/
R0jcG7Mock+I9zhSP+1urYIJ1CaMgLARpQBkW+P4tCyPKQQ0c2P/OPhzY45CORz7nD2WxWs5A30b
+Vc4TAkzFko6xeNVhRuvD0eD0Pm5df75gegwAnGgHM1ALk4H/x9OPg5KQpOUeJdFn8FR+DE8/ok9
xDBzW81+eoJ0ou1+lHemGYK7JdKmaPjE1VxzIrNPIuFndYIka2MxumCcSPtB8UHKVS8qp11FuTeW
H5uOD9EybbLJnvMSpsGqRgF/9IxEj3c6JEIqNd1/xG0tcRxoXhYbNLE6e+DFZbJRqg5xHXS8b2IP
dj102hAQBKIZoJmawzkgtLCCSZAo50UzLtoCmf1KptxI4vYwLcMCpr7Ax6EfHr0IB854seg29ax8
Y2afnsQcRgCHv9tEcI0QKFmKv4o2g1EFRc16q70IqniyTONdIJRXMms+DpbTCFz193KqS6IAgl5c
AiCnn+l89ePn2T2iEVwn1Vxs3V7vB0XkEgPLatyywu0W/9nzQPlPDcBQDJxpED+ZA955YKLbMLrY
uCUEyRMadpxAL7KqmBzG0w+c7MuDbYoNgfLTdL4f/SgCjOaMz+yGsQ/LUcbHdmaVsVzYaWrzr6qE
wjyngj8/CtA5qODh0ACSzLmpSz2WDo2v/ONNKNJKsCPYR6xI8fL0rGa1NXw7OjQ0ivHToV789bV5
ASUjdeBFfa6vSQSaeqtWTMVTqFjydEonO6fN0gVJRcls1y4TVDrcBKFotah51tufo47ACD4j16ZF
5MGCg8PEEmg07hDcpOygQ//xjiIE9SI7DKqjcmQkqA6Z7KcuiQa3yjTmn2rMUGhfmMoH56vd1BuR
xbq19GuaniGKQGuQvzBxDkbqHRPgRMiH1JO+b44HxCzSXHh9GNN+WHgMpbC/q6JIkZ6VERNZcZgm
zcjqBTFEVenSKSUowHe8p4arD3pTZ4wVkiT+3stSWvTnsR+0Gq08TatCCq4mQgvJMRIgO0yXiRXl
2CLbwMm2MCxw4024g8zBgRNTd+Z1kwLFd6vZBSmDS0HKOoUnXcssBNqGOchfMtZguRH6qca+4FUy
BZnWJubKUbQFbiR36Bi6cVWndHSzqtRZuFS5nUSNe0/FFHDngbsNsO4iO1T8OqzvWDhTcGEXLS9O
kPPEih3mjsEj0xjZTntKUEUJ/UXSp7hW6Ah1hiRKPnOE45pfqKHWIj+JFLEmkqJqS/C/wyY/1N1Q
8WIZxE0KOhjMkI3qhxsFtWO8hdUYvyOpW+CAs2QfdKFzuzv0Cxid4pMcdDuaT6iDTJU2xKaEqQtT
VyhufApzsOD+EvscbQ6roCwojRYpRTD8z4CUuHJOpeo79pXKfqidC5F2Xv4x0zqK2WGUVRZBhg6D
1tcLtJihxn+YmQHYLruejeXgEguMSbtAyEilsxjE4HXvYl3V1eiiTN6FyPK1U6JeGwakOhIkqbtv
iqTxECw9gUQgc1M7S8u/MjBCVuM6m1Lg1kYWqNP76p2Twp9EqyxIFGsQ3d/FfyDkp/h1yOrJGW62
RnIXpWZ2EiOVLDU6dXK3LYlKKSysb2yIweKYuV1stfoTnItxrvJMW8kqDaUv3cD3uys5hDJaDmHn
HYWi5cch4eNJWvbtMRgWc2mXii16LYMLO6wTAi67LT952NTHwpemcqF9wbeozJO/fBKaZdYQkrle
UIoVknBQXSyTZ05OvpoY6ph1uXqnujBf2iIIgC6xylVk9+IwMmHzfoySmhwiW6gPnYHwBDtWpddB
3lwxKvKzUlj+WdpW9aGsQI2jQcY/bk2jl4HunI92HhToN8jDm7AqvGUS5L47iCxbSk8Xp87I0tXg
ZahOZ7kU+GpnyBYiyuxVh688cZAnfit70xyhH8O7KXScHMU9TUZ30JFcBRExV7lAzcBNQB1VrsWN
/7nrR2edWJkExdCknzqHhYeE1eQU57qC0DWWxd8J0Iersq5wxCyyvY8gNUP0UdVc31CUoJBn0Zxe
tiwKwlU+ZNYhrdL6smoFiBCYgmU19M0pr8ohdmXaOQvP1l7g/BW2TA8n6IxorismInpomrxG+hWm
weC2uJDm1qmlnS4tzypPU402iaWgdfSxb3mM/C01Z7KqabHwnMCsSVTl73rczXFWKTrtUE9OtV2/
7U57hNnnxI7bE7Dy1mkY84AtHVi/G9p1PHPH0aEB0vnc+rvLi+62sKx+wUI6rqsqMgydDjnaGsex
ws4Nkjxx0clVNst87OL+VDV+4buE5uHFQG0YYqR6i7bjCT9FN2+Sn5Z9Ua5Y3rAzmaT9/2PuzHoj
17Fs/YvU0DwAF/dBQ4yO8Oy084VI5yCJlERSIilSv/6uqHOq6mQ3qhqN+9JAvhgZYYdCErn3Wt/a
KqFAvyWr++5rQq5xgNvHLFrVkDz9vmztaLI6cTxq4kxNV9HF84cTFrWiD9u9XUrNwGawKuvbRJSe
juJvcMx5GYXDtOcQMMrQH9WjDSb2uHROsYop1b7Kzsn32YoxLKXVtiLBLGhJ8fngBOfQAnHj2W6r
YpuvD0W4dEM1bYZ+o6PYSphP4xumRMtSCBM8FjA3jiKc80rPPjnF/RR/W/LU3lH4EAZ2SKzxR4kq
ifYkOmXd3qW5x/tyCFjxbfZQbNU56kZaJnSRD+mash0W+jStin7LDirg3QP4ITAnaze/hnwSe6Nt
sKfCpN/miLyu6N9fNzlu+V6K2JVUju1Phy9k36lM6wblqXtWc5GQco4lnGTWqtLvjDmmBRN7ifo4
KNtsKV6LSRWfkRXRC50J/zSb2X5qXOC1yXh4iQE87H3sFLW0Uj2j7vXKZJ3MnTcv7Ovm82kfDQEB
MQaZ+9o5P8ZeZrEi+bTPoVMlLD1gVCypxDLRPUv0/ArmLMLnN+Ep8KdoR9No+YBeKB+KqZsPgRuK
53Gct3O7UNnYDEsu2vOxv06xr06zjteHaSHzy5zn8feIGSwOoXTmGrsRNw+0tvsgUvps52w99quN
OPSkfNqTdIxrtO0gPyHHFMfNm8kdwfL2uIV595pD0vmQW65esOG3B9xs2WULPAW2Ku13Q0GSOzjv
QVSpsRjqfHNThOt9nnZb6/EHBmvgobVcyArEir+bVyo/hNJxi6Z/2+7mItZnAFQMqsXIX9poK0as
2aNtoozlhwBeZGXEFt/npo3gGMzeD4+EYOPuXBJvfVG50aIGrzMNqT2/Y0lkMtX4GMw4qHIoBLlb
PdE+QP0Zrl7sprdBzd/wnhYCdB+8LSMqGKozerUFBRaaiKA/FVyEX7VH9FoN3epfgCDp1z40Ru67
cIjiquiC7BwTPue7wh+n4jR2uajhL8dbaeDD13mxjVlJN1WYcozIdOUeOISz82SG7zr1VzXfycLA
gArsHKzHKZbjfWRj7zGbil5UqZ073nSFmJ9o25uxgRXtuvPYM97X3jwlIDUJCbx9ZpZle3L5NOtu
fys9/LqQFg8+Y/jW+NqyE4NWMA9VkKFyqZJRE3OBikOXKtJB+7JmG3cV94f0DhghCeo1QIl4VhAI
1FvSoyudsY7MQiUpCqd2Au50MCrNTklo/Ym+bJEjoSmdlX6hTyEWO/+Yx3Aq9nJw01x3Zkn0c+G1
jIIMaodiLmePtAOrvLiwz30EmqcMu3h45C7wtv2aotut/EyG/t1aUDtV4Qx/4ZINWE5rgHtbzaG4
nWio+grP82Mn5Tm70PvBeWmxRfj6J9+ONfSjkd3oMREm471SMc1V7VKaDiGE/4Xjfshhu1Y6cOHY
xIEeujvWwTUuxwnyc7UpK6cyGh0MqUxTdpj6OOFNuybrhfWQb2tqe3uI2jjI6zT3uwxSHZ2DI2tn
AZtUJ5krwxWufKpCdfWSwmbVSEm8lFnMIkiE0BLfAuHNP0yB0iSahQv3nJMgalrThTqsUMJ1Hq/A
DACRW8usS5+cF/MMhZnOXT9UWEkVXsB9r8fgCixCMk+bTgyiTFoZ2KJhYxZkXSNCy5PkEngm1a8w
mUdyoDKPv7XGfN22rn1tO/G1LURCS7QJ4/MK5qQhOZn3PjYPH4tEOsOWy7bz4MLhOke93pluLioh
xSbKDPioKMcxGZ/naUjreU5dqfM+xvpq1PhdtWTbZXyAvdhacoHzmftVYJdV1hs2m/ihWLroOQPY
NNe9gQaF6wEXTAlOb/0RcMEehZyWvFmyrL1b+MSftVxU22jbGnKEmt1mpTfa4jhyKutwksOOSZI8
T8wPmkJ1/MxI4l1CZuNzKGCm8naBqV6gLarDkGCekc70frNhOJRIRg1j7RdGLo0IUn4F17iqo5hX
UhbL6ttKspZWcboYURbBSMC2AtTUxyXFwTUO4vvzRvAMOAI/Xu4pfL96xk25lptj8xW7PDb/PmVD
3VPUF/gI5Am7Tr/TWZFWehLdG+3b4CsUQbsDTFTsuV+Mu0xk9MGj/lyZMe3e/Wl8HSgItRaN2y4L
Cf3ga6h4mUScf0Q+mU86jIgtyWxpXvUQbU9EhDjo1ofy3ltToQmP7inakpNZg/4766LsKyNt8M6C
aL0zcJTrREh+jCBlv8EUCNltTbOijKgvLykhEepWLI63izD+HrNbk+6m8bZr23D55Cb3+mZIexi0
ELl5epySqefVMvdWwQPbOETMbKVBFQ1YR8rU62lyGcQSfnZdp1gZDvgMJR2yLq8Yfm8FWQ7XROdE
chxTHWY1WngzzKi1WHsaBVdfBLq2rmIiivyv2HjXuSy8fDUHT7G0VoJ6h14m4euNZ9gFm2G67J0n
7pPE0k9tcoHtAZ3njmsCSouTJLqDpTifhQPsUs4tSpo7u2jxyUJl+2qB/GnK3gz2u1IO9wpuSvRp
WkBd/WHgppkSTqFpJmqiE8TzFihXbzcU88BZf2IKpiG7MevUOXbo30oP5YiqByK9pPHkCBbZ30zy
ppZh+MiEsRVboqUefE/6V71mwTNcv7wArYQarkzV2g37FUXVCavftDZWdh1FKVeg9ARd4vFr1K2B
V2lyIwTd6CeimYVB8gGkDC6iKu7GjsbM7FqTwuIZWUUZirS5ubWxpiJO9iFq6mgi2/u06IndhzxY
lxpdBWFY0oqUb6KaA90Obu/5IZ3i+1RHJC9ZIPvo2wCc1Zsq4+WWkh2MPGb9C+t4yosK3baNRam3
blx0lWHDTVzdwVfLh1KDMo9dPRlHRnZ2OYGkUy3aFoF4GAxUq6i0wM8LvZu1kP1727KYt/WKWwX2
DlJC0TSXxkqeql2LWm066k57469FLtYkTQcua5yaRMIDfCZ+CE9oLwBwqameXez59IFqwXAeYg8Y
l6YgrOFNGOD3OPyfo1dkPr7HhU6uLkRnk/dkTsLu+Q8R2RM3I0QNxU2yDQNixRmxyhtSAI7h5s/g
PtyyH21MfJvuwXtvuN9ksBT9hxZr53XllEOA89DZErqm2CKwHKs33UFQyO8UCkp79Wnhu7jS7aIl
229w3XC2sOVRTj+jXE9mrJNBaTedI43D28qeg/5YKsA40UieI5WIPm1SALR9dPK1lo6Dj+oVahz0
Dq3cCZFTrMee4jUDHXUJAZmhdBcFVkxX9Cii8njfq2x0TkAdNlB4+wqolx7WuGknG/dDI1aQQAW0
g4nndxtKv7wh3pASuHOGFEKXQSyLuMncFsV7+JHjm8j18OqB+lFlyDFgpIw17p0GFMz4w58YqixQ
+d3MGp4uRVebGfyMLbdQwhTdUu3+Rv+fir41DxBxzQH6dH/HfRJVLEz1hQbOjY2IRkBkpoBBLbzh
mRZ2zY4SJVxWRpNwcWmnlU37WfmgK20u1gmhIcN+iM0nDEtrPJIyxT6qaxVt7mnpvdWiQPCGBhUo
OkRCRZLs5zRWY03G3H56G7FOlEG7yuApZz1L6hWzbb/PGEk8lws1aA2mzTPoRmYadA3KiXk56C5h
5kfr2Zvigoo6nKqNde0O+TFDvN2ogxzQUCiLqSJ+zHkTO385BAvPPgYzxBAsMxK2vIKg2CfoUDO3
XMc89XUd+olW70AygHOUswD9V4E1kQYFUhCCd4K4dW3ReY9lLFGHXyyMQFuuEcuajKXDyWsXDsRe
Jwh9gPkTI5CS0OmlzqekgFXmqW6PPAVOTGZbr4zA/B2kGCStNASzzw0gBa4NUjxqz+c4zk3s0kDY
B4eTXccFyYuGgvn46QGqgnhIRXvnYRlevqK5XLvHjI7zreqKwv6ACiY9zXGW9J9YIiO3j0xMn/ga
kQvwzfZHOwf45vN1s8DoiIYysm29LUXvr6+5TfTDOg8dDgHxOrjW2cixmmYjQhQsKZ4CyIdZXVC+
HgOIFn29gtn5skYx8o0JW+LDFFMKbHJOniVp+U6Fk/+ezktQFhn4yG4eNiQHls2VyGW5K7KeYV+H
ejEImw0TwP2iN4U5tukMam6ZNmCqLVktPm4x3JANdMOVmDIX7uBcwf/1IwQe69ZEBkuvhxxGXyqR
AXuM2kWiKJjccom00HdtGJi89pNWZDsAGuJltZkCDa0mHCUohexrPHd5W44owO+ld6t4F6T1pxI1
tevLlJECmAyTfVdjQ6cgwiCXPGwjFIByS4VIG2YA/tWRP/bNJi3e0ybA/ICzjKI2kfi1Lt3UhGSx
1aoS95FhtTBnq6ZZ1IM0+dOSzErjzyWJREPQQwUaQ36JBhKe825gGfAl4sZyDkhx9rwu/HRDz07W
E8sDGEJagU0LvyGtoyf4H1nhqj5Z6Fxla9y7Wq+OLuUw54o0uuvzAevvHA1nGoQu2al0Td480gl7
hXLFIogBfHTlIMbgoy9AYpQjAJErB/niN9maODQFRYi0hSR+MjZjQLsXlth5rbBvoqpDfV530Szz
2/eW3q/RChk6Cjm55sMYvUvQH21p9PARLSN/nxXnJWLk0B5BegLgag0u+WH+aL3Vb1FbWa/yUHlc
Zo3Y0QLd5evUau84U9zU9dyz7F5pxU8qkcigzBm7gy6QHTzi529QjPsMl0Gbfopwixob+8uTmV14
ZBjpHVbU5OutWvNHID0TJJ5sWfLDEnVTWm+Fh8Jp7Au7n5LQDE9I8fb1DHGrnnGpx5WMEt2gfAnO
k+MdmMU1eO+Is+8FUUEpFu0j0pmwZswH8gu4s1/HSaxec5T7+yAmwScHGf/u4y1J6Vl8cYgivCML
lF8s4IO9MAp3Xa6/AZxWD0L7jpS54n6A+2B7KFqPoaIJ4nGP/WCe0GYsUZ1ngGbw7rtVhvMXCrGj
zi0aFYms81baLuBvXj7Ez7SL4rGKoeofhZgCWHQgQFkUfXca6v/cMAE9aP7EBsVGU8ObR7rqHR0t
H8XTHC88Tu4V7SRW+QUDScFMzRK5bMAL1tFRwmuAEcrvYwfEx+3XEBmSsI64b1V39HU30u0IwNyp
V9LbNfmeTDFnB8rzUcUViWdfeXVuknidsXgxUDbw2sBt0CLoU78GEBhsKBtz3/XVzNLZt0ftLFTM
Mg1tsovjac2/ptOksKhIwQY7YB1LOj+pUeeBn6g9l7YtQJsY7BcwaZTxoL0cMtq4aYDXxwkQ1U7w
n770XLbUMFoBEDaLWB3r4KT2LQPFJFpyg9txDUrYIC1tN18+mihXaGH6yKbz/MbzlRhawyDO0fch
ytRbeqWUL5rXy4qRVEHji0gv8lOzzQSuxG8RvatWHqMkKzfRYWU4EMQ3aVFBsb4dSZy2fjHsu9aa
TH7RXruFSdmTnOH/wOhnqT17akHDfKZuIUNaWb/IM7P79/bc7+4yXEM8OzBFdhbjgmHSwZP53Zvr
E4doUttnPxgXt2zT+Af4MbJiwAn3OGyp/8ao/N2Tv/1FxLhhVt6yw7B8byMG/oolQJzLlY+8xM/x
j79o/qBqomSaYc0vWRdrQHDGtx4iHz2FKfjHIf85P+HhD+fxjzkA37lAsqbt1H/68f/i+au3WaDL
/7m96x+v+tuwhH/+9MJH/Pu3L8HzHGa+8F/qP7/qt9+Lv/7np7vNUPjth/8yzuFfDGx4+rnoQf2L
//xtmsNv4yz+PkLlNu8gQpQCp/cfLMB/mefw/LfJUn+f7vPPcQ5/vvHPgQ5FihmSsLcw0esfYxv+
GOjgAfr4D5h0wECSWywdeto/JjrgaUgFAspYYPAsBDxRF9chjNvbTAc8AQYlAuCmFAsskqF4098P
87dziSEWf/7815kO6I1+t/eRxg4QpPMR8g0KVHvB7fr7C/NT+AuCrug5UewF5jFP4rFBXgQd9rCx
JhMo5dCFhk/RkJp9zmNU4MYVR1yrXd0yvr7ANByR90QMEjmx/MB6H3cwoXSqJg5HMkunrmGqfWpF
dIiZArkaQ4rEWvW2avawhrEq2drmlcfCrgxSiqJ5iYuyGKehXGKGjVDGQ/isJpQ1QoRZtUXteI1X
s7xMUQHyLFNxDUh6+OHDKHF59IrG51ckFKpPoh9d4dQT5Wmyl2sSQ86jenwC1aZPXOTy7LIOtbaV
IwIU0dbX4C/tnVvT7DjCaGko5NtTPJNipxYdoSHmW1q3+Dqvc+qFKIThi9YGCMhYZlbebEt/cofN
n30scDdZP5HJnT/nh2EIn4QfoK1ANuMyMmydBBIltYUub9HEhnXMAerPyU75YqxwwfAmn4IZghlb
y36VgEghGeJkjedNxWyXJV52GilNK8LJWOo4EzsbtnY62CkKAC8utm0Yyk6ZTLJeXfdWuCB8Xcck
Pdo4Mx9TAN+qW2RR+y5CiSJQHfjNwLsesh6wnsA/G6CE2/M0R4zppl957n3HrhJkW8kH7W07naLS
KvXEl63yEw69w4uVVPA1qHtCxi+/Fi2YombNZWTL2Rm57sdwmQ9YRC3a3QkmXB/E2b0dJ/XkZcpX
peu9sVMllNkIzWHbJ3cZm/2K3jTpxmObB9zfFODLKfboqwdxQng1tD/bbnsu5m2eL5wOCBegwOc5
6oISvwh1YQUFZdqmU0Ymlc4fPCTJ07wJ8LlQ9XjvUVaiIJvp+kgUG/cTWOWsvY+yzZh1By/S19s+
3sSsngpYNC59Ba6w+M8egPwckZCCDsBPw3bUNtz5SD/aHh8ghdFkL+jwnJA7uZBJV8HgB194Luwj
EpvbWDo6SVT1YGBR+XutrXuMcb5xActSND0iI28dS3pWhxsa7FKlI6CLAGwZsunyR7IhSF1zGZKn
aeg8UWElkaKkDCIiAUA/XpFSD4NqFM6/38yamt3gZSuptOz4VAZqmk4OfeaBT4PXwFuLWoQ2tHue
CdDSMvJm+4X1QwFTVqbRV9nFYT20Y3t/cwvvU5DVjTICXgWgwXWPD+BfwJgmzQgPoLHTsB16N4mH
FEj3W2HhK5aZxJyRMkZVPpQwzudjSCk5djAYj7nIvLWEXwvMplU2qQMvUBt8pCnDKd8YmIkkUq4M
oI03oA7UkzbZ9CBz0e4zGZeIqiT3ENzaFzIIe4YIjgpBolD4+Nsq/z/aEP9/9rrfttB/tbP+L9wQ
gc774b/bEH97ANU/98M/3/fnfpjnGGiNWGwQRmD0sH3hV/65HxYYfokiEzw6trs/RxtF/9z5IjwX
GJQpphmBaMEGmOT/k50PVeXvOx+qR8zQBCIIhfA2kCTBB/nrztdn0IKZWNhxpHy7ZC3bdl64gETZ
RpHXier8g5LATssQiVxaBtKxuDQQX+6QjXOvG9EQUmEkhC3mFsFfgxng+FwxEtqHuY9ZnUFb/tgE
g+wCaafXSBP2mdNoU0XYRLi2L0gn+gd8SkQ2XYehGFeDOOTPjOaRrmTfA6jokP4oKYrSp1tNXiG7
Yff5utoHcNnbTkSdg/8XkxNPrId2fbLTHT5mAjQF4eZvEcZh7DCRhYFX8aKj07jZy7SLvUkcBodZ
IfNzQDbtnXILcbh0Hp5t9gMma5vu1iLzwjffIA3YjLq1My1Z5yUfnV84OPXFClvlzFXE8qhckRdf
H2SY6Q50dL62V/SQXb7jzAXt09r66c4f2Ih7tG9HP9+F0D382uvw1MFjEN9e2QZdkb1bzGua9qn0
UzjBACjBh0HhA4qwZG0drPkW5VXA0qDF2jqmxM/SUk7t57i59t5kjjfc3wYIkpj1dNPYZP6+aau8
BlOrbLNOMtvrdKsVfkJox8zfEyrNNcupv1QoNKLDkEbB49aHvF4JMe/z8Fjk6DnGefQvwZIPe8jt
YoYMUpkhlWek53YyluJBdizEBSMy0O4aFofnCvJoUmdfmUhunS6olmyYugqNM9w8qH4/vcnSp3xR
FklDK2vASoC4kLM7KtSRHzS5GfGYQlT32TwdoUWgDCHDAfnf4akbKHs0UFAm6GttVmE2wN4L1vQE
Y+xoC/eSTfCbYCcUy2fCA/I0si6rbRT1cCbTsYHzPJ4zf1jQ2aEZ7rZ+eOUmnbBWBt0ePn3xPW2Z
hOFBZvpgEOmATRgkiJRiF7kWLsdYIkUD7zR1Kd6Fksd/RLoU/a5Eqh2YyQv1RPiRpq1oqzBm3/sw
Dd7SHDdVDMVsRwYSH1v015BO7Xico/UnIUv+bYPZ1RQCg39K07XqG1yLhm49oIdujUsm1rOJu+R+
gOm0QxY+GhHcJYhMtDE7ctTKF8Kz4MOGOoe+NsGtC2HbgXcbYK27otIxX17QgWJTXxN+YHAGzmvn
7HVAKOkwtiJ5FMhRXrUR9F1OHf3AGR321urorPk2HPQ0iSvb4uG7aFVKKjK32amfo+1BJsrcjUrm
9diLACWuyLMnRxWqFKBRWFYi219yBDcei81P4YLjljgMdiZeKfIeLF3aRvc618udgbP6xS4+DAYE
5Hw4paa/qI7JF830+twjP3iKWDs1nu2LD4599G02qTqrhBceQO2MYiJNtoW7AMOJIHwX5CgQWtor
TEGp4RTku1ma5FdiZrmPs9R9sRS2Xlt4x4mJ8agSchlArdREdz4yKYltgqk9hoU4OyAzFdKTpWCx
/gEPJMS0i2k4+K215ZQIXgdQRvdzD9Is7HwLYzeVnwJU39mXKyCRGKpFOsXrI+WJvHbg0g5ApKJH
xEzdu+b99j0h6EDwhZB7sCL6y5a5oDLxChB1Uarmo6WHdYjpXsQ0hXipOXtFmnLY47TjbvFWuSsy
Jn5EXqr2G6bALKUlPrSv1MalHGfk+wMzIfkzurSioenKfEnCX9vNai4x5wfdg+94jdD5i0Aa/dKR
8QFaVHENedi+3xDUPfKfEvk455kSIox/SXvmXwrFiqvHx/DRWQODKFhccYfE97AvBns/SA0cLMCN
etK6jestLpDiI6uyR3C47UlgDEbd5ikkHR1NF43yGQMCsdRMw3T20oSeQhkHz6lDorOCQESqRabu
e0dXO+Og87kv9ULpAaky+Qk9t7E+ZSfsJUVDJA+/Um3647Akw17Gff8SzHR5ajOVXUMFWd7TcoPF
5ph8XSZdXG2SbRezCO+b4BppjyBYn4aew0PE3ZPdTevqfjiPYwYWa2VymKZkhQcwmj1ZAnM1GFN1
Codw2uW9lG8rhOAHm6BFcrHZ9lCBukfsbOIjLTT/zNWU/XI9UwPMy6XFiLr2B2g52sT9ViCAK3Zo
OPQZZEdSZ5johzmC+JwggxcP7SeDFO0veBIRkJ9gqEwInK5KN4+ehi6WbwR5q4Zngh/zZOwJQArK
fk2IE+8WGPtfMJcnTRvYhONn1LY5qn1QCRp5ubPJJ68cICweMeTlUGgGIgB4CPaTIVbDVcV+cU/z
cUER7lQD7ZGfJPfUhSgPPEjMkus6wHb0zKS/YFQIwBZRmAVWMcwbdCKrfhTtAgvMK9xPP9KDLgvk
pKaywHd8HlblYYRDkn7InmPpYUjhl3zx6HRbtEUKDJGQBkNE+H3Gpuja+2TCsmRczfLBBSUlSb7P
0MXcrom1j6qwAF83Bh2vLM/yb8yHv4Jg37cY+MvFa6fkOW9BDAY+YPEVhgyWQRc+gLDxEeqZLrcT
eJJDFOxh2VXGgaYuqAwvOlf02IYcgnk3QYZAuPc1y5UBjwbmVkqe7L0UoTGkhaImT7E5Dgx2BeQx
cXRoEB6hocXfFVwRhR5EbJDpTfEcJFRgdOSC/qmbg5eE0C6uRk/ED4zIGxJibPE4tFO2Xztssqsf
3QFQWXHax9i/SD+4qDi1p0KFOXLGnvzZ6T5UJULzxYEomR0yAOnVMizA8YhbHsQ2iAeGzuxAuzA8
WEhq1Zb0XrWuW7Eh1jlnX1ALhC82KihwliTKfuWjpz9Gnic7wsR7IgcklWnxGIXzQnF8vkLdsebL
IcSS15YUWvFpFbMHRCVc+gpj1jD4IvPk9r0X84h4Hqg3EFO2Tji2N8fyFpdmvEBSZ8kDQW26C3ps
1jplmIax5nMGSggYHq0sFuFr1GpZL3J+m3xMvTSriTHzY/PjPfa7aWdizeoBNs7Og3d1CPmQ34MF
stgVsv4DBVq6YFBJjgLEkYMWlFRtx4oQoO4csCOM3qDClT08rFyYrkJGkiZl5nOUr2ZxDfPY+gSt
F+bUFq3H1HfTvWJyxX0SpTMujgIa6bx1TRyzcM98LCsQVFFMg0OycJdCf302/tC++owPr2Cr8x1C
ipi6lxAp7wVTxXljKaqVNiFHjLbSY9n6FIQJ49jByhzYT6/NvNW2jeiJqgJuY2+CHkRHW/DDKMN2
+RmNFAwnKxmSljm4FXjmBKGS2qp8PiVDJx9Tb4kuMeajXAs5BzUwnLZSrbQnTFzamhaF//uW5mca
py9t2q+1DkFaIouGo4xPI8uCrz0AfEgbw1BJkhYoycb0HWhJeES6FG7x2kVI3HtAiaLt29y5zz7z
HnOBHrjoTFoPG7DiRfZ+xRU6aD/y4gome2XRIpz7IRgbzKR7xWmJdtrloA4XsIrRgOLGG/p7GJHR
ZUnij2ABaWUNfLSWASwCcDlXYhzwxdwGPAzjzfiMIsxCzeLphIBStJt0voOq7E55b+47F4dvEcgt
VuUWc/n8dJp3N4+y2jA4pSJMRzUYQVVyuC5ZboEy9TT6cJDA9rQH9TEW+R4QKISctGOVSCd2mXD5
ffOWrIHWQ15GtaQHASMP0ODiX7px6GvTrnEFuBDbHKZcHnuR5Tu3qA0wLEkQOdCY3cVVe8VIQezs
yDndJz4OjuYDlAo1ok+AGlMh3rH8N5L7TcT/SwDnNhUyTCJE4WLMGsvRH/7eGP4/9s5rOW4k26K/
cn8AHfBAPt5CeZJFUvR6QZCUBO8T9uvvyurWjMR2t987YqajDakySCBPnr33OnFoIzHiXjukMEoo
4SYvPLaLz1Pa6TOXcGTZvNfUUiVbtp6tfzgy/0FH9meFwTm/uEsymiAUIwkN8eHFl6TEO7fUycGY
qvZ9Ied4WSd5fO1nIvv01y/1MW7F57SwbluGOv3SCfvwUgBLUvyFBS9Vm0254R4hJl2CDf7616/z
AUp7/kwkyGCvGgzH/n2CFqbYbLeZFx36Opy3MVyag0ufbJOXibyB55WJy0HEoNdmu3itvYgT9bhE
8TXSrDpchzHv7q/f0u8vMREryzY84nScaT+iYHtd+rHklHHAp7Nc6UWLXSAdOUHb6DjGGkRL+z71
A9fZaMPj+bX/7R/9IXj+v30gFAtW2J/rKaA9qvb1y3+mqykR5tff+a11ZOjmL+RkGY2i7gzFuv5P
68hgcirIT5sgH+IcUBAu+G8dJEaqkN22yGnSTyTeq5pLv2kpFrBtIM2CjDFZfopI8U86SmcO3w/P
DTX33Vdsdo9UIYv+Y1JSL+JaBxOkXeA2aFKxpZPlz/1zOwi7bI+pXtBxWmXC9+N053VQeJ1LS+QF
ca8CZLAnV04123V0VL6XzLoqNdQcfLR4aNj6eILnbdLt+iyVU7jL/MRJkksnGgeEkYV/G/Z7IBW8
1gN2p7FZolXU042OL42hwLnACcn3tFXsa2OACxgL8JH4IX2mzBrzBO2Bjof+Ypatwmm6Ei/yHXBA
ELUb345G79aPpz4W10kiN6pSDOnA+ITzAqcvycfkfQuNcEXHK1QMrYqm7K8P5X/vmr+5a1ST8i/v
mldY4bglE3LE/73Xfv2t7/eNwdx0i9MGi9+E+uzwB36XIE37Fx7+BP1s/Uz25Jb6ft9wsxlESdU8
AVquhI7/e99Aorf4Az2enYTFiYz/k/vmQxQX9x23pgmLw/UsHXKirbbEHyRICaOsbvp+OpWjBfF5
xJCzqiyIUEHmjQM1mjMf02kos42uZ/JFIjQ9ZHY3UT+Lsnn64dv7g/33LHj+eBefA+RC5Y+BCPq0
pn5+NzZaTSbifjixJxonusJluOq9Cl8xBRaApmG0+xdvqNks2sKXTQDzAUcK/CjPxsTjlV+ElPo1
f0aMvy7PjQdy8r6xm10n/GqAr5q2f/2OzQ/7+DmCjh7Mcw9Qh+6bHyLodoJDGr6KPAFoi6K1C2bu
YbDRlreSpqgDqXkyUjqJWHEXej7Jas50a1dgBzJwplfySzx1nREkWu2sScRU6G5FrBPZa50MclOV
xjdZT8AFn2W3JpslHru4uQBJR3so6TT3Kmnjodj99af62fegFgVPH93jQrisDev8oX9YFDxJ8FHW
eXdCnhaPVeQb5oqjBEujLvvphu6HuKtDI3/+65dVa+3Hq88JiJLAs6iodfWXD3I4cl1k111Unkp/
MU4At/oTOWIQZmH8+Nev9KEE0dUrCd3E24HfhT3jwzqrOaQtDRGfE6lR+xXiIp2sUPqzSasz3ugN
LKjA0me/CsgDjsXfLZqPuj+f0tRNh0kBtstm+vHlyfsn1P8Ex7wmc16LtHdeM/bnfAcFrtvgQ6xo
h3Hpd2Pe0Otrssr7ipEZgJ+Y7cvJxYocWGNKyCgl6PtAeMW01rE/z19rbajXukb6CRkbRMie3Xzp
/6ZGN35/oWA78NiASgBplOLy59tUd3undJxQuzL6sHhN8O9FdNkyWdp0ToEjH2kSZG8wv4h8Lg1s
JLxFSYAb0vsmvWWpgjmmd25X6fCVHi6qh1PH3q+VHgLeH7srQGZ8XE5ASVlEasKeQWnvKXDnD6vY
bf1EB49lXaXoBKHw11LEy07hIrEUDH0Pz6fRb+lIOj1DB2IEHqPcdWZb73K7BlSdN8WnmuEYE/rB
GD2NaVEdOCPJFc6C+oG4nr8OAf4EfZWmCeRXiljMF115Gmutw8+J9S+KDJGuMB7DMqDpWeyJdeWf
zDS6iYjpTWzdXnOiYLmXZqFZa3eg5DYSVON1a/cL+uvop5d57PgvoU6IJHZ943LBhSXowMToB9xd
yYE+JB7NEW0AncbR1ks6vdcdkcge2hA9gkJ627Br+gPDFsz7JmaMyC70NCNZLXEWvgn4oCQpykb7
3BfEeWtSIAdwWvXBaET+JRlql/veKrK7RISTtxqwsB2RJ/pg5nvAVGiKa2JL0wbrXLM1jMkYNjnk
FXKDeEsa2oNxuCk6qyWcIa7jkLwq7epK7tlqzDGACediMfTy56nQ4wuzFfWdgzF+14tUM7edWyyv
vlu1Gxrz6bId6NNsNbx9ryR8xm+QGGonWMhD96syModoO0nEfGscx80cDRy0W44wtGKsYl/yo3TF
7LbiiybIu0rp3WrYs0cIE3RGkMZlHgaW1MoC33i2iRRt5XbEc7ROupbQfspKkltLjqLbTZY3Xbr4
mPMQRkwjC+wEicrcfYk5OZnLSzdyeMXDLFoe5dW7OReptHBsyL6v9ZPMJGgDPPLNsoPiIEPi8AmJ
6NTMqzsduPwhnS0qxJ5rgEBJvA8fd0zEcl2GIfuhzLOx2YBjj/SAVp4RXsdIdwScs9kb4/U85UJe
up201HkurIxuDHr2wq2rxWl4PXDruFFApYj92LCgyW/LHO/JCu8fFfBmIiQVaKEwBLbEEMQVzIuQ
1nksGIywpcuaF5supCrYOmVULIG/ODwxS5POWFDErZaTmp6j7gZTPuioKkr8bxqGgURf65UpYQD4
CEUOQcTwWFo0xJ00KKeuWeZ9p/N0IzMXxR70r25YaD+0XZls59wt5r3edUUdOCZNgsCjvZ0jejS0
Dbms5pNWF4uxJpWSFWv+r2vXpLQ0QtnIdU9pUYjiYLVC5hh+pPtp6aVFxhdHv3ERj3FHx8iLzVju
wnaoyzs2Y+uIwdLMtn3NO9hUMo+WjW9MC77IdK7Hq8Inxr/RuFVaABFGf2xxoeXrKKQ5uPYAxdSr
xOuoT0pGwyxf8boKd+3zBoo1FOS4ORh6Yu9xNGZuAEOhsdZJlYTrpQ8zzLljWwswqWNqBxZsqwU/
dMr5Rg9zsAd1SJDZQ7etNwazHapDnBgjniNhx3Ru+DkMHiiXLJ8I5s80JmRPiE1pn1tswzNAPu4j
82QsjIRIaOjZmnU/56PZn9waiRlJtJFXnC7YkiLIK/yCIMtjbWHWGuULgawyPjZwPKdtNzpLckGv
Tt7bqem8OlNILsM3WLzw+8BtbDp3SXjzACbAkljwwgMcqpsEZutLPo5UFmmUDne4R8e3GsmdgNYY
hRufITRERf2QP8fJK6i9CKvGiQicZd920jHuDUnQaTXSRfQDCet02kCITJN9S5KQRK+HOeA60TxB
h7ZRizNNm27n5V2MLjLb0g/0ZuTaxGPJG6vwFRkX7GDiEY8vq7vgKdmufUNM1UF2IjRv0pZw/yfT
L4WNiSsd+ys5SVV8omPeOJnmTptqLHjpqloWMkpmIRfy6Z768OqtjzyfeF/42094BPgUfQPgbxVn
VbYEIqNlHNR5lCW3JUhbsps9VUHEf+OZasoyvsa8M2O5tupY53IDze6vCi0mvpDofUNaUffQ27B5
YaLgn8nW8ol4gJDVUnWyLItH0lviCEgq8VdQYTPWBSHY17EkirTCYzB/suSkdxcRZW56UdXgje58
dotdV+rGqRFR82IDQWlWEOMS81j5kegvmEKBdX5uvYbGJPyqHe0sUM4kiGf8anTSp74jXdIwUSZ7
Gt0i6vakNotvM7M7eIYkTR6vOQf41iYBitFtayZ9PGl6WGyLsY7wEdo85uZ2jD8lwFcuiMalztox
WxMcX+7YbEexKR5bpp1EG8QvbpNFCy1xsHFANl8LHsi0WQ2W1IbAPWskdch5bUl+DRs2mbG5MNre
xMcncmTkPLYGndK7ST+3ApqJNlOmHxchW+MLdI25Y9aV4Q2E903+qAlxBybDCDTpUHNZONvjG4cu
PQzyapo9Mk1D16x8r9vbBd7q/TIq1gqx2G7Z1XlWVVcl8uilJskNbeizFcNFBB45DnynK+J7KpHu
iw5GB+CKl3QDHpBuJK0yDj6mBTKBdzk54+TZqPBmDKuFCmx+qCWRbv4wOASbGDh1dNTCenyji6EN
IGk7N8PRoBu3U6eFy64lypvQ0e1ZpOg1qXUzYVt0ToVbq7xwPejulW3gjglmqptuMxJvhgzklwgs
5B0Knh1dl2+MyZra9ZDDBUD8pRGyyuwp8tZzOGPvQEtxmycSHMZ9GresNXY68chaL7qbUpRMIuoR
6oByFjE566l/iebW0UxY8RguHALF43oEsWRDfMhhwzch02LY3FnRmzqxuJocHObpMrFkVl16bR1b
N4Tjc/cAAp3YWzJNWnSVtVo9rouOlOGKaqyXV3ke8v5bMKfbLvazGPqOrh/mxua+n10oSkyeiL2r
88Hj307K33RScEVSfv95//F/89e31/+Oplftx19/5btzzWair491zcU0ZtAwoZv5WxsFU5sNx48W
omoY8FfOAf8xsP3C7HnHEz69DS6Z4ET5vf3I1FnOX7Qz4cY5HDf/URvlQxdACQcKKEiL3VTosI/R
hJQmvt1ZtrYXmmanqySdl30v7O7+h+/kD/ojH85d55fxiJipGaA8hD8OAVyMDh/vMmh7xDrjHhQ+
2a9e96+LkbFKf3PI4wv98TCuXguHAUoMmwI0ODWN9MfTE9ciRa63wv1sVOJad9vhigYw1JxFn254
Sid/x7rDCP27l+Ts7+J0pI9sMGLnw6l8yjqnMbw2xLjahmysTSUvsalEcFJgkzg0eEbxSCvNQqXu
yd+RrWWu2c4lfF/uGifqA2fAs7Lqp5IkU4p7SVTKmTeLVn8rIenB/OjEjpCg2I1Lm+wKdzbRoyeM
uK1R3OYZ049yrZUPhnTLoxjaestctuQUzjI52VHqAEeOynhHOV4ckggptpFdcWsC9v0KGWvBLmy3
j14dXen9nGxGfGcBDhR9v5hWhtQJfC+IU6u/Nbu++LZYS3WNgJs+mHqSrkoqu63TxCWpumLgVFmO
e70KGZW0NObOH3SQhsxW2RjxhNArre7CM2R1IvsJ65ja8hVFV8NGp7gOrTbum5kA0cqeROiS4zGr
985nFqO7FBOMoCXuV9Q/VP+tb291Tr0vSaaJEX02bj12LW8eo7F7EY7pzN1lXNbp1is9KsoxZJ0H
esxouJVuFeVb33r1Swo2/ykVmflJEBWKOZ524kvqMweCQrSltC7MucpAxiXTFhMfyQIInfFbFue+
EySlnV/rOQyAAKwaz/B+xHuCzenRnxem/IRJCylCEZvSBceEDavgGnLzp3hCuw0nCpcYLPKmM/T2
hZknw7aadLn1B5qXSN5u8aUtingXl/H73Kb1OkL9u4iE3+MXWJyYKoQvJy7D/KrJi+WJpoJ2a1EY
X+oLfONVNyHJu+Wga+ssSUN9pVWAfBEQDiFNzP0wlt3GwktzqadR/yXqXPmGPyXNN0u0uJjFZCKO
fAXdOg7d90bmwWiM7anMafIxUPOLbiHp4jG4CDUMiVkWPYiOIF4T4n/Tah99AYN90E1jCU3d1gPm
Rrgrr5YXqdbaxO9lBOdT99NXkKIhP+x9tkIkY7L9M5YQt/kUjrl56VL1OhPl9goZxWZpc/dMBAwZ
eGjDpDOGr1PhaVunxU7DlJzlTTLzM+DKOm/4sbJrzhJwRBcpP+G30wIAcZ+aRiSb3lmetb61TuaC
Mdycl+6k0eHZjMId78pS9AEdkGE7F/ZtORZPnhVW5j4B6jHYBAyGeH4v8XGxJdOP4Vje40HC8+PX
ZrpaSGSvs6jIYJCbyn005427XPpjPk+HXOgMkgxivO76KtQwmj9m3Qhnnrob+03EF1E1634euvTe
hgYf4XSCdO0P4703y3gjzrZW52xxRTbB7uoo56uQflnuxgGI4vOk2czdAEJrEsjxx05fJ7k2+9su
pWq1ofxLIOwZWumnIXPUhI46GaKT20ACWlVFW443EcgMHLq123TxhQi1Ae8u/HXnxawBKQEqLUMt
3lDJC/MxhfLtbBsgeN4X72wIjiUjJI54ZJRTOCsoWkhwii570Zw6uxNDkexaveQxXBWesx90mT96
4awp7LUZzquxd62jMw0VXkLSB/3K0WKxczjzHmEpNpfGNDl7uk66R8p6Jq5bLMK4NynnU0wR6l97
oRvezXM/vrtmSf+6NMp6CzzHOlQ56EFiL3AXsj63D3Wnl0dSlWIji34pgwJBi5vdH6uLxrY5iniD
Z2wNt6vW6GgAH2ohg7LTMcCAxCNAG4biM8ilgnOKVt4tHbNzVk6p9aSYh7G4nSy7/mqT5rrkjSTR
NoMwflHPosC95EZ5vGmZOXXg3CaucydxX/OCzPTKgmFC48srbrUxU4IGAwrKgMFc/DdHk8U3ytX8
0dLldJNnKeZkfymqu6iIKbg7ygiDh0fm9ty3+frfKvA86/lvqkCGc9EK//MqkDaabJN3+T/Vt/+h
d9kXbz8ra7/+/m8loYeArKZIkIhnx0eCoJz4rST0vF84h6H36DR7zsLzf0tCxjILG/FXYL9ARXOp
e76XhP4v2PEJ/qFJOxhs+E//IN33e+OFjrZnU+UgqqmYwwdliAGVmUFrQN8D8g6K6Bu78/U0h4dU
9fDGcl8k+pGFvhFh/2xkYJwBzPzw5f1BuXj2q/wgqNiCt0BkliqOz2wKFan8sYarqH1r38fvXLW4
x3v/DrwcXd++q1dmo4/rVJFI7RwoVB0hi0Mz2ozmCxSRYInXZc2xSaeTlFT+VuLkqj26ALEbrmxn
WBk1nrshAkpWv9tTwQ/xQCiZa5x9Tjtzo/52tm326vmhY9QM81xXnbaZHZCelVSUhMy9bPShnFeL
zhRBGGedZa31jK6yVT7OPokwVgOT2XwAbpQxpnUR9TRqiQ/e2pIP4Of+Co7fleOkPsk+C0d9dmlr
/W2YL/Umi/qVqQl564oXw9I2XeS9Lh3voCCEgTMysF14YA3U3Dje9FVOkLDAUZR9Yt7dfdqMpNE7
JgfI+nNPcnMHwumGRhjogvJtoc6UaRY07pjv3IW3MUp2FwuSSEHUfwdfa0a+Gd9LELGRi7G8pEm2
ynUoEm7Hiy1bEJfXkYIM/ftY+f88VvBQce//+WPlf5k8WpWvP2r0v/7Kd41eGVhQ4pll5dHMP591
vmv0yPfMjXZ1BAsTGrdKTH0/XHocLpV5y1cq/M/eFmbC40mHG4O2x0jCfxSWYgjcz+cisvKIVwbe
FJOosE1n/ufbuGgAREyZOzK3qQZ9jFxCiiQvV77jVjqNusEnAZw2nlz6XcZgokJ/AuBL0D+j29jd
m4Utl3ZFj40BWHkLR3ckGzyUTc0DwQWA4jJlNy0TgwbkOEE0sxnmW0AREvM+1cZRg0vD2INiOIAV
KroB+AjAD1lflTkBSnbohCpZ+HV5iW14OnJWG/RDmrjz1WyH3E1WUx8ZTvKsddWwG6vBU/PkmPmG
5fgSlx/HsHRis3WczLyP3YQ9Oomphmg5q/6sj4VnM8LNGqkdFs6Cbu5OnxaoUK96bVJmlLIbrhgQ
TcOL7j2FTjuodpawIj3fldOAl3tgzugaPTQ50IBsvJMQckiDbtapszUNtdWtZ7mTbTbwIFIjhePC
zvY1BudturREboFn8QfDmQknsAPhcG06Yfkix9n4NDKzfdhVMmUOW9dRgEaQBCnYo3lZdVnRrlOn
GZ5la8+P4VJ5btBGTT0dpoq5FlCMHD4oBKrefGZGd8MEOKILnem2MBGzYUOMpzFWndFejoQaFNEY
QDUKCUp8ko3OwaW8ecQgPV2aZ1EqOQtU8VmsGpRuxUxPJKwGMcs8y1qWUrhIxiJ2DankcXqWwJyz
HMYIcaQxdEamEiKQ7ZkmEmPxVSKaqfS0USlrwNkR2eaz4AaUDfHNUDqcFyb660Jgb5s53I1bdWbb
oBvNr4UyuKDhFCh61VTfGWUbXzBfL3+ulPIX6oMxBmw1kqGQdCnXZutdM88HtVDphmj0DDGDSYGc
qJ+lxSjCkToP0UR7sxXXk9IgG6VG9kqXjM8SZaXUSkZNOqAY454zFirPgYEW5kEqhZPdP/zM3YDs
ydg68RYWmJdXcyeHbBfJxiTDmvSHsS1I0+SAZVaiDLs70DnvutJXB6W0Mh4c0ZU7IDkQdbCKYD7L
spFSaAs3t4+ZUm1V5bIbOrVpOh2GrrWjFF4C+4i9HbIvkOj21Pj68pbLIlyj1syPfVIX+/AsGWua
jnxcKyV5UJryXE3lqXGYc7eSZ9HZHFS+QinRRhxWD25EgmXURHmAYho9Sc6zYIxkmH/KlKLdLfB1
QULuZAXFvvVCm1MBMf9bJ27Yd8/CeFXaJgOZiQOFF2f4WE8S65qurUCK1fOvtGvnA20UUg1q1sIw
zWJVhvI9RcpC1RrHwAE9uVej9GATmq/TOD8xzMkJyiwS01oMptdmayg2XEeUqiaue/dmpBmNOLJi
llM/t/+a1371mv1NsY02SwPtr3bF7LXsXruft0X1O997roJIsOPqGChs97z5/afAFvYvrsFwdBf7
x9nURkP0+7bo/oLXDesQ1aeJjPwDPsOycLUZWOAovunJMvjsnxTYjs/e+2OLktHF/M9SW7PBkCAc
qD/vi0xRNVnWvU1gwgd37TB4pC3lsFsYW3xEG0FxOcelqpHkFBx579LJbOJUvkpWVSpjRSWsvaJm
A0PEVHrCbmbdu7g5InYEl2hYZ3unOB86AoVDcl+oJBfjFhIAFa7xuapDRrSlxP5oTG+kyoDRbkj3
0zkYlpxDYl1fL+9Mm9SCJIyA3IdTZt4xmSQ7Qn4qL0KVNuutDjibLK8qx0wC5H5gQWkRH42hQy9M
CnT3QnOttalybEyYI9IWEm6rakJxde6Ly7mLhhQO7GTeThpBMk8l4wyVkZvPcbmhspqt6bGzGCpN
xxlAnBCLbowJGF9I5A5KHBFClcIrGyCcdAZr6xtOHmUeIa/nn6N7bUGKD4O2TSMFWRewCiG/lifl
zqG2/TKyR2+tlhmljcoFlioh2JzDgtM5N6gShEJlCUeVKtRVvlAaZv9Uqcyh7OPxVqocolCJRPiF
1m2kUorQiNuTa6XTLbkBZvmBbtsClyXXqBKOhUV8B4ymt62HfNgRReRjRNOEWY105KByko1KTGpE
J5PWmQOLMKVJqNIOtWnTM2KXmY0kLjuil4XKYGq+dgB7RiqzqegEqqRmozKbEfQ5YuQygcxsjzsG
U4YHU6U8jXPgU0CwOMagj7SNtaT9Ra2yodFMStRriNFQC9UAYOmI1ZiD70VoJ6AaXP2KphJhU9pn
yVMo7e4y7fX8zq7segeQyxSrkTm4e2fKPfLfuWXdLrOXXEWRvWxnz0Ogoz/ofUIfJPZaqgRsAm5D
jT7Qb4TKx1bnqGyqUrM9nJRT6Lr5Hta/deGqdG1Ru6AufS95blT2toxI4YINW/YTx9YTeqF1YY6k
dVuV22UCYnefLpYIGMGRH4hiHeoyVFje0vGxaxI6LlUOuFGJYIax1vs0zUEXFioxPJ6zw6SsTJUm
Hqqm3Ws6CT6VNI57mFoArMkfm3XovTZEkh2VTY7mGng30ctD1YT21lMZ5tkrCcsQa55Hi4CzFtnm
i+eX9xUAmceuIwe9qER0dQ5HT3iNjg7gbzZwRP1TfA5SjypTjTqa3kAdIGhtc3h+h2UV70qVw45U
IhvjWBEMlkYJM2TFRaqS26PKcLs9gGWfIZB3ntVJEJ9oBCuZGfeS+Dc7mHusCISXzIoKaCEWEFZU
Xpwh7AiZRMjdeZRHN1zKA4gzcFx1n616lTnH25ocPOwAW5gqzRqDOvBglVKns2Z/XQCoBlaWxhzL
SbOnKtfOkJTpweOMflubRRVwQQnAtyoL37jAWbV2wqZDTr45R+aF2DoyLUiKkmsGnkYgNb8dVM5e
C0fQoip7n6oUfklkowvyUR9OpU5KH+YH78TW17CXvR3MWVwWudFrFF+W/4zFlXBmfQ7+M7yqYhgf
NIClq7KdNkmcJfPsYKsbJlehxJiWF4UzrQEO4qul6nt/LcTwEC0zklmeCZiE1MY85joQAzSHlosK
JuLVXIb6xjC0Z9LSrb+KIqohsCi0LYEVBKIt3SDXkid6yvoh14EFUlc2KxNe0FvOIMiLsIrFrQNy
89B1Dp0KsPjyNpEajAivDBzOP69u6hGm4qh3o3duIYlvWfpp8Cs98MOCjC4TPN0NAwbEo2DXOC3M
FXlCN0kui2X4LBhzvmdHXALAKsOpi+yEpTSml13qMpNy1sRl0dvtjUzD5irVxwbqYZJDti7qDb6s
iKgCyFyS0PXG6RrrKcNEsncxZm/a0K+2MSnxr4sX9SRCRf1qWw0JU3gW9rMKcj0wSnsgxJtkYmul
ItqB8QXLOkeYEYwwvjEMmp3QkDEik6y7A5vTrcrYWdbzLOtNN5n+hY8UmK4n4EMQd9KRhUZBLjTb
YaCEAu/MkdXvSrjRh0ws9UPeM8OF7s+GSd/LTYaTbFMPA2LQLPUFtKiGCdSJpq3bVMPJGCLzKIwo
+wwbMFuPCGCrAQrPVcItftGFZr1H0GVSeda04oXMYbIuylF/zkNUQJ5M8SGU5noG33Wz9Kn2Xtue
fqylr22hjnfXRlLmB8fWGKpJgPE2n0f/IRrhOBl6o9/FQwKqZ/BCDdq75m4tDgyndm7eSlig7/rS
8/jvW7nAqJzsCEPfaKxxUjCjo9MunFI3oVOVALOZlViNjDFfGQyeSXiiJTpRar1l70/T6L53KEQg
IgHcD6BiydsmavJ9FXNLr6bayzKUjBZ4LRbw5puATn8Y8hg/9TRqlwnwe4YHFDcDXrq9dPoXCMbn
vDctMh8Z7C2T7gtzAF71sP/m5cuLX02fSgMmpbaMNa/XAHGATbppm+TebKL6iJPWux/qzHwkpl2+
I7hOT23ILw4lVqlXN5k55x5rjEZ6f6ybrhnkjhM1wySuKLWAVq6wvOkOdpxK2qCJk/hyIvNDTHjq
/ZtGNrP73Lnht555crC1hpELRxPfRCpFmgaIpe+YOlwvOxI51VVSN1r1UvMApfYSw9qYwmzbZHNU
HH0No0U3puaaIi+7MHDEHvs28V4cfKWfdS+M0ptwivMLL3aM9h4+bRzuAKPlNAimboRODKnISb8Q
jum0B6cJJwdtdAiBh2vMaTg0XmKtS02fd62oiOS63RMok3HVTlEOdosrKSP7CXTfuHfJPzLIQvYn
fnLaCuZYBkwkADBhX9L/QyXVNbz8GdMxHmFUa3tqkYdyifNN7JrekR2E0cVaEjHgJjeCqDRmYDJR
c2q5msdFclqLk/HVZmDtsRWuBltN63dGOc2gflW5ZS0mWXTHai8SOCHhlrmHTG6vQrn31biLrPGT
XYeLIZhD+7ZYSAKkjRYdFjuSB+bUkJAszOQodUa5GIRhsb/Xl6iNTFyIvOZzb7k52VJn3iXNkECi
BW6FCZfDdZJXmzG0a5AsccZGhlMncLjM+57WCqKyWewcPdS/2X0IdaDOagYd0OmxjC9kmFz/qdP7
0uvee1v52B/ChlC/DLB0JcA3/m1t/n9am8QUaNr/+SEuqMry67tM3nv54znu11/7LpQYv6gGpeF6
JjqEUkr+c47zrF88bl7MOR6GDnwltB5/iCA5VJl0fb4f1r4LJbb+C0c4qIrYWc9t0X/mnTljNH+U
KXyPOwTrDK4Pz9GJZfx8jsPNy1GzSgZIaJGxNmOY5fFSisCR8nl2szdf53hTV4vckD4RAVoddJFp
zjD2ZTVcDv/eH/zsqOUyu5r6/HLw1ZgPzaUsbS0a7xoP3xTP/NzbtEOoP+hwFvqap6VFJq+BKyQ0
Dl5uLwIyMbc1Ybw1/UTmH9h+tjEa2OYR4uWKm2YAhlfymuwv6zTrnodcsAEkFV65ygwghry5gNjW
ecGPZ0TRA9qd7aEe2megjTWIg8FiLI2DDhF6j6CGP6WW8Ta0vLzr1M95Rdwskqj6DCEMPNe8NWJ6
q2bJ53Hribk6bfPsGqlYSeWpGDU+XonPlZq8hFGreYe29Q8MNpVYp/lqBqzckSys1QKBw8y0aeW6
fJWV30KWbPhD84GvwMZzwEfga9D9Q5F03RoHNK0dUAUMsbGp9Zimsepjs9qnNpaYionta7eBmjJk
9u3o93KjfjO10YgTAYRlMVUhPfMV1Dlj1hxpLLdRBdBpzokGdLwkTmrnwrEb3v5ooRY1vCGrdjN4
lyTuO7zuoafKw6r8NkMD3DdWy0CWcKaEyGY6aCKP3sNcM/gexD0qmNxYZQ5fQgcErki/W/y9vuJM
mVC7RHfPNJUM8w/gIFDzoLsWfdmDdLBWFoZI3IUeVBPt/rxIkmbmnGE33br2WAcYmW+LwYcQowuG
rxkDTm3+UujO7ZDwpqI0sw+cFEicpvA6oZpMR08AlRwwT651yc8iE5ySzqDrVaGMeUOcBm7oYufH
RLqio06E33FOrOdvk4CDje3LX+Vj8obhjGu/8E+wRSbqJq1cj9IHKD9U/E7Bt9QZHIpMryZG3XQi
aLv2+Xy9iwiK+EBZHDABetlGMUsGZC6XvqGw6F0/P+pG9I2bnFXNsxw/MKvT91gqsIwYmt7I+SGP
+UfXZ5KBwRvhzqOYqrPk1PN10Yi+n3HQb8aG+8QDa3gckdevYo4kgfC6Z49pPoHrcYX9nsXkczee
v4yy5qYYNX60zoo3xpObG1hizTE3QRfagD0CGFPhceYw+QnCeB2YqBXAp+chsGRdM+DcNDdtVunr
ogXzhoTIe4ji7sLvtGlHi8W4tJowwUiwAPZkTljAUZEBWWnJXluxyjAQ4IcHkuCb3Kig0xl3NrCT
U5PkG/A93zAiJbdDDExG3V5Wuix73ehNMN6ICD1tewby0A3QCy63HYsMpoNe7iZqmA0zU7gNM2Jj
52urFXx8LSwv3YFhMJHBEijrRpBO4bs5r/IzSA5ypthxbMg2OOrFlu5+vh41lvN5AagVzi1+m9gL
A81mHmNi4P62waRAjFGw+J6xcrJlGf0fe2fSJKeybem/UlZzrtE4OAxqEn1E9o0yUznBMiUlPTiN
0/3696FzzisppausW+M3kclOEwQEONv3Xutb9Ja6bZ9a4YtKXOPgxpzqjEScBDTLOMCPYvWC0E/h
xk9gZW/sfx22xjw9psHTXDgdFM3SCk9mo8tz3BrjpTu6IO/SVyPCpgy9sjwPMzvbUiAl+ElM4xC5
PKcVnf9zcK7BTnrcZGXhlOcGQRrruWT5IiiARiSLA3YD1LhiH8Q5mY4GuLzQGvo1yklvDX/U2eCU
aVc1kNLj4LVkipXg88ekMNHBuQ5x5xGLIlyQbTjw0xkyC/ahtm9iML772SqnPeJnckNF36/R0cFj
6fkKg7Z4iqARHfBM84cEuP59bbIDKAjfH1rMLj29BOOez46vXYhzm8YVN/a0iAtDw1+57M957Qzc
TPWoaIQTEQY6xSS1zSzx44nxUsvsjW0Wlwbo5sLq6tdeAO4kK/hIbfG7ipIpjBg7WDy+yxK4bLBk
boTXNuX8hgwQuFNh/VZL/nGh0y0PvVoRtjieBLyRndU0X3yTeJrSYBZS1fKhAIUICya+NgZ9KZlA
rRwEfacpGZHwGHmbWwiqJrIuswERUDkaaFnmfH6GcbLw36gIvG3gW60B2qhJX+20Gjds7AIEeaZ9
70bwPlp/UOkFTh59SgaTn9Ax8eysCCoSersgzFdxBUYijoSHYJPik1ZcQ7RLup4yUjYZDjTtlu2y
ssiiro2TCvULWSbVV6SlX0QC0WYVOWP25teOMTPXNADdr1n+hwMZBdUOtf8YKBLLametUrLVilT0
xibiVbTBNB1eBEM1G7vcKYf2En+qLxl8iLY4dNPcGU9TJPp1jFI0Pw/jwOlWTZNb3hqWZJ1cur1n
T9sIQZFxC5CF/p307n8oxX6jv3hnQBTUNcJjw4jy2MQh/D5GPQ8MexYIWA8ymdiFzPFbkvFygc17
rxsATi4YgrVIuNP/fNz30t3vxwWgjRnDNyUhyz/XU3hE7SnolD5Yw/fFjmfQSbKv5QC/d1TZ25+P
9l61+/1o2EGZBVgIcvx3R5uHiOSIudSHfOIGWSqBIKMRGtF4++u8/kc8/8EkB4XBHyc5m2/5y/DS
fPtxB/DX//PPDsBF3wDT3ETwxDbge5n/j1TKZXMgqeX/0kktIqp/BjnBv7h12R3AamGLABn2R6UU
RHKE2kjnbX9RvP8ngxwrWLTkP24AAvAhDIaESVbOIqV4dwtlKTWRNQf1YQI6+sQovVTEOQBsW41I
8tajbIpup+rpOq/seQmFpKjCvo5021Q7JjMlNaczW09hojFcliV+Okwuw7ex85ZQBwoufGTkh0fd
dekbZIzr/FkYDY8iw9ZdGWHnnByTJO4xgPnBRUwOITXZXdrxwhvpZF7mqcs23tfUjRJvDYkRpN+c
PAsEka54uRuSqBigavWKhktzRqZsuvIK0oWN0U33A18OZGPjqaOck/BYoTG/LYNInBgFPaeyNp6S
vOD9U5feSoDFwfxqR5ggKZUVIuorMmngW47tTe9HX10j4yRDztSK7Rue9WwXBPhXJtdBRUb1vzej
7E0xVQDTF5AcVZpsnUiaIg6iBu1Xzxw97u0bzxlNHIrdRUc46UrbFBmWf48U94K8l3IVj+UdLBPr
fOQlQIO27GmEDssfxXk1FefCV09hQaDJbHUjQtXomQL7uPT9IHQ5N9mUPdcutZ+sqrsxNebPWU55
BDY3Bpmn9E7jCVsnCT1YGdyPTrgNJYIAwluWr0A+uctHE6bp7OUszSsnMwxs2xkKzTbIHyo2cw/W
6FATLZU/+W4O6UUUZ2x+cKiZZIzN6hr0xkyWhXHqxFS/VII+EtLTnuQXvHBrR+V4mWyizAb3EPoz
tji3q6/I4WieRObfe21SkdqLUcDCzXpODq/czjKwDkHt+Vs0JZ+Qmhk1I4ThEzFiwGMKhoyUKIsn
AFnfF8Osm3JNdLBz06FfvywS3Nd0QWN4hFVcz9s8Lu8cqBRbAGANRrjKuW3zjlG7H2I1cGKMaTw5
qzTpk02c4+Dqi7EO9k3t0EaMlEVQbjKRo0JO+KpD8F5d2taozyJa3Ho3NIb7Cf9cciYKz3wWnPim
xcmwLpKUBCSXa1ntLB8rN+PHyTwbJrTdx4o+OFqctJveCJ2ejb0PjiB8mwI5XOR2A2c/KilVc7pr
aIryiGZ5at19f6X8z0L/wUKP78X8Y7vnmOdkEiU/z+z/+p/+GdrLf6FiIx1l0Z0tRiE+7++lHsQ3
aA+sQ8siy7q+YCf+b7NnGdrzfuD1wOeJH4xSyGw9CV2JHszfCrj/QBWLU+vdWk/7CZcPbR5iN1w6
S+8gH4mXiDS32vg04vVJVoOisUpkgXemaolXG1yK2CzRZ3cqqxnPdeSEh2uz992RcTwL1QGnThiu
/Sr3TvMsRbjN+2qmxWqa440mYUjsmU9Pxk0WpM1jXYKtoovhkBo6kUyDlRIA9nk+FH69yhkk2ytd
mLNYhaSsngcpDvpVS9TRcbZIekAeVAXbOZdOw94uHYFID1V4atuQ0aTwjfoV7ZX84vNC2nRkSG3J
4wHIhEmya9eTj3eGcfQg7PPA7uJNGxTexSBQ1he95jm3jZ1sLcSttEXY/PCgJ3cqTaebMTa7yyay
i9siZZe0lWOFBg9cJJ7v0jUjIq5SdZu7qt8vYXZbCz7gIRq84GSrBjN27O/HxG4ATlVJhUPfxV7e
xhkXc6B5ge8jrGmQSPuRcAF7xXOc31n2yGYgFs9RP5HJWU3Bppwd51rbaXPsQWORCGlfxx45VG4J
6JbsB49aEkSlI438kgL81jUHusd5DrVPjTL+4jHd2QtZOSiNSvr7RUHqKoOGWzjLksseJ9FFq1tx
OcQlL8pOz/rcHLa1XVWXoWqKt7T3AngPYtq1buKvIzw0t7YXfHFDTFEWAqU1MAPeEwBxVoy0HgNB
Q6hh6oqP2j31AzBFiW/lLkVafOuMwXjmKDlcJy2ZSSqLX1PbiV/cyhs2IDXOcpPYS3exZXh2KFa8
q42bvhqLu7zJEENm0HAwcQFe4Iqwv8tumjztLo0RxTKu/fZTNs4oo1t7vJySForG6LK7dPmmxjiA
f4blfj8DAStWub9YtNOyCvjYNGXGrJR15rCVPE2m/prz319FmkRmJJqYo6cxDG4lwUM3vk3Ix9yE
abhS0TxfYtrv1qnqDRCfY7WfDV3emjZ3tPR0dw6LQZxNxC1TCAAM4La/qEZn/tw3pPThSupi7FS8
jZQAdLJynF5s6iwb9joNAWzU+syDfn8yY++ix8UsCZwjFIZgDmqpdDQOvHWJd265BzejiRJOY1+C
Adw9GFBo43a+9ZPJ3IXyTPRLn6oun6ZBp9ex01wZOFWsqUEBmotbqzbzbemrL62SBL+k1cNEENqK
dtBzIRuihLElT7yxbNqF4GbL5ZeavhKDDabKgvg6a/NR6IAAOLjvBzX0xsUAxG4bahVtUlN8ZjFs
r2xVjDujJeAvzyIXk28rHoQHjW0EUropwgZXl4PjODXIKInJ0EnszwwO662WRbPPZW0f05ZJTnLe
sZ9f0Vwivw0aadjiEvYC1OuioD5LkQkMKtllA1E6IoP2TN2Z3yjfjY59ymUGBeccA0ZyN8WYz/uy
Y16vlMI1nY04rZseIyJEV8JPQ9qSVjvcDILIUchVB6OeaElhxgbKAJdYDOZdmRogEze11djp9RQO
ToFMFPN2479WcIC3njcHyG9JBhV2mdHqTsJrhnbJlRu3L6VQCKdqQLhzYr14qne7VdyY3XOL0Ge/
8PQ2jcrtsygvi51pu9zSZgTsuRA5PY44v55YdqkRFwBdRYmwluX0PGuGnugKwnWvuQeTaZyeg2lE
T4Xbob6rm/GuNCEI0LcqrqoiJmyoD3KtriHNWkeH2NUWgABxOqvcxYnfzml1BMMeVvBpunwDkyC4
7VL5Bqh+WEf2aO2G2Ifj7PrgJOhkdmxASaSuQrbVhSa6vtJuqsmZ9Awyh+N559tdsZvieuQRL9WQ
j/ohzqfWEoeph/NPGz3WvFuM+ktmpNUE6gBNzhY/lu1doT6gX0GXhKQl7afz+Sga72bkhX3nNCGP
SDZw6x2brnefWitpTvFcgAxgku++dtz9ydpC4BmvLSOUAnCFkrd1bvg27BCzOVXgO0/ggClyg7SM
4Al2R8Qg0VWc6/zON1KSJxta/HuYPdy4wTzEnxWDjm1vi+JgkSz24i+SdNCADV3waOrEeeQ0CFul
UIQ1zIMOj73CMTE4fQ/ifpzRjrC0vxHoSkA2RuDhouvb9noaMYdsGEECOaetpmApuxpYkRhn/UiI
a/1SN2bymXdyxAyi0BetMxdXwH2DN3OMNYmbeejcGn3WPxpMay8Lk36x5eXfisLxvrpl4CJgiJ1a
g3Xu820UiOToEopXsNquW+qHaTORGlmsgpCrCHQn9h90P7nnudfmX43UTMNTwW5lmYkkRAbVwnvg
PRJsCY6PQPVONqngUqqQvAoLzCgj/PFLliSBYDGKwoeAncz1SFXOXTnFxjUk1sUQ4xTN53QKs0sn
VxFRkSiyJBDvYj4GhPt+FV2d3aqhvMPy6JvrmNvylFmQZuCU8bBCy62v5pre8xpIAw4QmNMhw307
IEiAoO7P7jCRteDH9bMvRE9anx00qzAoooAIrMk4NVbaX5cu6w1Dicb4IswJwW9T0m5zDKjWWk6q
OZDSo54Dkqb89UQIylFZnYOPJ0nrCXR9kT4yKsZ241cOyVtiSVo1Rqe+XPReR565JN1r21QTsFdk
DXzzYOvIxvwcBl0otmViZrQAewOpdi6SW8KBzT1prsRcaM0em7DdlI1ynNIRtfoCpYgtCezq6pMF
UIcdOzqhqactngOWo7ep5vUIb3Zbm8SLeinNaTemPwekX91Yuu3Q3bnBOdsaANMyrLrNKFN1BOUH
5gR/Q/M5a75r1CMNIU+PbfXE8EeV204EE+IUEJnfPAqoi9Ac1MaxvVcRxcEnGZfFC9EwFYKPJayT
JZ6MLvAjFXTxIGNFdNntHBNpyotgFvK5d5v8oGI1kZgRufSoUU06r3JAp96FlvNA2AoRr37hLFEG
TY+ApqKRHPkjf82gf/qHlCgYEoXDul+Pdmy9ECdrExnrqme2hd2NG3QYp9PRNj/rmQJyG5mD5l4y
W73yS2l9DWq7Trdh4UWkwVRp+JQEXfmJHqbX7pwyHs90q6d9nxpGjLcbP2UhneyYRtk1Khbke6W8
jKZ+U8X4xkl+Z1Or8WxMXYBVKsD4JRcnUgACFROEsq+8nNrQtyK5Z4i3aOSbXrwGJFfQfKhU9IBs
X05LbrxA82I41oTGPzFJVIiiy7azcffaM/pHolD3s3C7zaycnN28qc8t/KyebopvcWoTjZhoT37z
MOLHq74t2fZ7XfMpQn3/6okq3OFNpSvDr0nTVwE8u4jtkW0tZVa7CkMXTVHSRClWWwjsX5UZ9CWm
MP5QBIyxtDjDRRXW8WMejvl9QiD13lzGHoTV6vNGjSjnyavxz7KGcLDIpEYshujkz4XRwhKq9cFP
AoZhpR1lT60viXuLw4FgijhxCaxVCk1vHc7zWWZY6jR4wjrnDPNzmySHL+GcdLsi6bpDoWpS2wOn
PNZ5hEY3mx/VNA5kjdlW8xI5tbzGu2J8A/XUHP9nl/z/oomwLHNppf97UcSOgiP5+vJjO/Tv/+ef
TbL5Lz6CwEVgEeLvnfDfm2Rf/guNhLekU9kWbtBFvv5PQ9TC8IVxDOcoqnN2seK/G6KQXF3EFWja
TWCgbELc/6Qh+n5ugP/QBQ1pwUXmrwCUf+7fR4BoZp8MkINtawQ1SCORgIPpD86FXiKppAuYHGdy
Um4A2X80PXjXz3cXHQYiEa7PgiVn2vzz0es6moN+Hrv9oO1+K6fCI9HBztHeJsXhh5/lNwOS3x4K
dxvNWnI6mZH8fKjGSXvLKtxuT2Mu2ee2RRnSooOku1F/MBP53aG4lIHjIShE0vLOQzdbY0amvEDr
No4JWr+53jRdl627Ueq/nst/S558Z9f7fgEdzkmYDjcF/sCfz2qJAshylwsYJCH17WRD9NLe20jk
QFSGWO8q+rSLQ34NfLRa//mScg/+2Er/++BMhpe7GAvIu/PsED2Hjuo68nCFh1J/jEngEvX5n4/y
69V08SLadIVwhpDG++4oLViDtq9DjbSOWA3uzbKFoD3Wst+mqsA8+OfDLT2hH+YDnJTLOI95FkMI
bpPvAqIfSJ4Y6NiqW53eM7hll5I136Rjv/lRVdCBLM68EEL3n4/462XE0WjTJUOTJKxfJhJhzLTX
dyq9qILxLoEH48cKqu2fj7JcpvfnZWPMJgyZdhiRfD/fKcjqMInXmSaep58o84xzpmZXk0X4w2gW
7gfn9Lur+OPR3v1otOqiOnJzDUsGDkgIjCLqC2imJFai+ggYj2bZ659P0Kal+MsZ+oCsXYf+ITfk
u6VsinkDD+xh91bsiSusDflDZLIR8aoZlWEVMT6pbyWOunWdi/arR77OSbnOQUdNte910G/JKkCz
OUj1ZRwd4zh57BltImXu5oa0eBlHVPn1/MHCZP3m9yfvGQQRkzFp/3LH+S1KkqrjMUoGok5XYiFI
oDlz+y2hYgxNWgtXol8NG4ert7URED+T/TUy6ffVJUZcZx2pKLjCc/u3yfvfri7ub78a6/PyhBMi
8R7OnAY51FE37yDZxlubbsWG+mpc177Xbds6aj+NiZOuTdqBbJgRy57GMm3OwXf2GS0Khh+9WcJn
a6nnyaBfOZYKN2HpoxCwowmTvd1c2oQ5HWdkAxvUwTh2pMuEBSHKgwYk+dD1frgOnKQmmMaQO8ex
2fM7jY+1fTx1WdMiTMvxyIcuW5vcPYtF9kkTzHNJK8+huJ6zXcPgDY1Ld1VRdh7qBIvtJBBmjOTT
nZvxZD4aJM3s0xLjVOhOb9nk3HZ+R1wspo1D58XdFZ9c7v58t/76gPguKDA47UIsPe93N+vYImZx
MfPvkza+NDJq6MQ3j1Yy3us5VFutC+s/fiQ5IpRCtLsLcSJ4d8SgGXs/mLNu34Th0SJTHJ/rl6AU
540DcxWa4NOfz/DXdRsrOasNaQx0mYT9btDaRpTP/DbdPp1ytrzAso5RNRAzYDfT5s+H+vU29XHs
ebaJfXDBcCz//oc1O2Jvnw4AzveB37s4OWrrWA1afnABf3sU4S0sNPijXMOfj1KQ+VB0AxfQ8BqT
wGYZGAeaLP71n0/G+nUd42x8ZtRUi4TvuO+Ok8FPtTy1YH9Hq9pg20h33ljAe2/LCv92KykpuPFR
Y8BG9h/BU+4rkSUfLUvOL8sp7kmc+/SzXFxD34crP1xU0r3EnPSy3QtMYWjvgnwHILbbiaGjQ+6I
WRyRlQfbxqy+5dUgb7MuHfaRa/YXxTw7J0DE4Qe/gP3b7ySx+yD8DqhZ371WImEYZMU47b6MdHk0
G3cbmMQHzTjSLkMsTutYavU5h5C6zslRvdIqgViFxGhDik+FyCv/lltjf5n55BbOwzM+D3tdJ526
m0qdrFSXuAc3iodTOeWX2MY+Ki5+fwLfWXeU9Dz/y2//w0UlaywoJgBPe8EunimD2ulBRJ9iVrE1
Q6l0Q76eyZbb63hjNcUJ3u6Ln8j7tvGCI6k64dLl6LdgWYObapbVvQ8ObgYQcHJ8JHGDiiZkq6nB
u6LLd01Sqw/KI+vdTI36iNvihzN4d3cOXc4XriZUDEYancI5KE+dO5YL32XTJTS3HY2uIU3No1Mx
c1+iRz+4C5zf3gWIf5YBo23J94+7P7GWAFJv96kR05bXcN1eKauupWhpEAfm1yrvx0dSyOIvIP07
3UfrtLJpCSzd/j5qd7YJHarxhFwNiTXQELK1WscccI+CIl2LNLK+TaVlsVRK3HfZ1jVTiGFG8Kj8
lJzS3jXPDdfKD3NVvaDcJbWRA0XiO9UiaN0PrvmvpZvvsRtEBuNhkWa39PNNgyxGZiHS4n2d5o9l
SBBwmm+MGa8hYkjngzrxN8u2Rw3MzlNIPniZEf94h7Z5RigYi85eReVbQB4Cb22EFTRkgw+OtHzS
zxUpp8WY1w4EBBzzfWEPGlErGbrcSU10nzGcfEzzecmbmdhNuFOG6dT0DP8UetZH/MffvH09U5At
7dBqNim8fz5J4uaJUk9NUnbk9JkwhqVFe2uK8C2X3StbXu+DF9T32vOXc3VJILJsNtwomX4+YNAb
7Zgk3LJsw8tb7VD3TKGzmUrkRWTcfgNCfF8lOXPnSVHcCCSvfRs1G/L0Pnh6fnsz4V/nzeJIGMrv
XsuJZmQQ9zy/g08X1Fza9QKK/MpIqmjtxunbn99mv3lp4urHCQKZhsDB9yu2Ry5vxHSEH3lq0Ewr
Jqmz9uMP9oi/vb4WnQzuJC6v8N9VAGlrRZUlVLtnj9ys/X6M8WqnAeJ3XNZD6/B09kJvjKlGhhNG
IGywBm7H3jibZ++jNfLXTTlJH+wK2ZQTneO+f16HibZ93GZ8mR5hKvETUH+b+WLq6fpGhWWsVVuU
+1h2NoHijHz+fMXfo02XFZp10eNiU7eTBvTuXgN1iOCIqMg9/vn4VUmkOYjao+6qTSyX8Aav8jyG
VXwARDwU+Kveq3OX1GCMfCsAQCT7DYRpXvSxw0DA7jptrd3Ibb/++Xv+ZqFB8+95rDFEsTCU+fmR
iA2mtsz36703hs1OCyjZoq3B+qHC+OCS/OZQeJIEMSySNhxX5+dDJSlTgLqR9b6bw+JNMGW4mcuY
6Yfhmf8fp0UN6grTW1pqv6xqCtNBx6ys3gNYaG7gZni7apLhWdp0dBH/u9F4/dfq8b9KXVxXDBzb
//O/f7OIcSTaIpSIBKO871TQF4/SSnOkBD3hJkTIeAdxCDKm2ZLmMRYQ0ap4+mD5+O2lZH8NHNmz
hPs+tjCKzJJoE7feQ3zHmgLnE0xaYW8akxnZn88P0yG/y7tVk0rDJGmN3BycH+/uZD8TlY5mi1tE
NGa98zAS0+iPxTBv8K+XJMI2rb3xqMlJ5XT6wdixc9Tjdh6lU8AXcHm4GGvOwTFsp/zBhtwQb5oy
8/UG5riHK5Oe/guGW+MiA9TaYl7JFyQl+ew06zklB2NUBUMv6N2B+S9RQtPZd7Yl1GA5bwm9iVNG
BrF172mbPIhcIMXYpVaBwgX+Q2w/BQOEXeYSNEuilWIHE5+NceOEmybJmvhTm1fWdMxLumt7YhUK
sTVMZZ2KeRyNfauzvr10CyTjF6LTU3jDCCovl0xPY4BZ37QZph7BjHFTwvSPSF5lqLfRrlOlO01o
7V1vIJM8NaVRHawmI+Bqihq7IZI0eShazxEQ0EnGOWJVjbDk6KrKdlOWTNG2UKSLnKc920nsYgHT
633bMtHawJafxk3Vk9RxxnQjNOk7FAplQcG8bQWey7dfJMgDMuLCbiT2E1H6nSJtF0d/16bT9RDK
/q5MRNNtJ6MO5K1ZFX60BZ8a6SNF7Lir/TFIsDBEKKiIyZvnddumwb7EuVZt83Bp/5mGDSSwbl3/
UxrXxKjmBdqfVoBdAFmgXPwX+oY+7073rnoMlZ0/Mf02b7vSIzcHBtjBWKi5Th1c6XzalXW7G7ET
3YaSJqqICbcgrWJvi2zYEMdZ7CLdn5x+GtY2Dv4087CdaxuGUjo6O8IqvgrHGLYABpcA6EbuPdAH
W0bN3p55U4XBihjYFA3uWYv/9VV28MWEnjCvyP5lrj2IqkzIF77Ryk3yB9P0th7kiGs3KJqtBXf1
mvnTvMYQbp35RR5fEDkDVUGSBMTg92Fk6L93DesmSWB1wdMIj2EgMvQmmaaoQCWa85bYtK2cb7J8
PNad6FbJPLn8kV1ldJfGQTSnbBztzWxm9XbskH2kcdiTywaSYnDiDaJQ/zr0xW1hxGTFD368w8gB
hgDx5ya0J5vIdM+8DaNcPePDMc/LWGJt62oPyU7XvHlGDQ61IzDKp2G9R6brHpscYr4EiX10zMQ+
tpNE6Dr2J2SlO0aFFniv6akgcOKpTMKDdMVdoqcnQj8gR5oBjTodPhVgbxuewMI/9lrivDZqQk1c
4574RcRzoZNsvKjyMVsxX8xRGK9EGqAaYN9wmzRGf11HjX/balgNg9Oed1Mol1RwaBJG+a0l5vjg
O11yQGVFpk/h92+i7ciPT8Dc4rfpk26eoGfX6NfYmttmQ5pIxUAVXrofzyubm+exQNI+bmTNPoKX
KYsE6ObhMwrp7LIeuMvQAeCJy6wjnPGJhJeuQlw8+2f8pdqOPBDb8C8wtv8XJhuO8ALNnlCOgdCe
W7v5bFjODiI03nGDRAy1lwuCe5QguA5Oltt6g06DsPKpsqR/biBdgfEi/SZa5VPvGifasyZT0KpO
Dk3DlYIyUuab2S/6+5iu/rWdp3DKijJLjkMKLs4lSejSGmx/h5F2mNEU0IyL0bq9emZIPUl/V23l
bOZnipfsl671Iw8dT0TC2eAmDir31rsTfRa+BTT3IamXIN5X362w8+SPn5gzFW+NanB2TkVrPRPt
ApRbK/cKMrT6jM5u2BCtMu07KpZ7H6TH577lcyYjJxels+vTTKD1OhlLcbSF0z7ShVvk6i2iHMK4
uBOwcdVPMYlRX2o0abtsNOonhFfJISUWMz9CSMp2aMraR7ciegZV+TBsvNAtuo2eWx4O9JQu4RqY
AiMPzWdKwXUkYgXMxxJ3y640aHYZ+6aCmS1Za6suifqHOhyWUB8X4fsqiBa7TGUKLHoFo0EAN3G+
3IPGcAIAFN8hikJ6JRtNLBWX03hAzMApyiWz8CyyZ76ql/UPvT3q4SIKw+gq8aHyQEqfLyoMqeci
FnwqoOi9MBPvru9sd15RidQnT8XxFQkb6pnWnb2lceZeRQ2P6rasink36zHbDdUoir2UMrrKc9XL
tXJj94qHqOah4telCV+fMuJMryRuztemj5obMTfWfZtwvZM0g45DHMrej7moKNamM4Nb80a5jXp1
lx3muvRm9HxZnSb43tzkAC6FjzWI/LMaUZ8UzuPzuW8VcibVPPUx13WWsv5SWRHOh1kTKr8ixiQ8
RXQj9jro2q/B0LpXYq6NAe5PEF2NRKcq6l0Qf19JRRIo9pU9OAKA6mCF07nFa1lthgA4qoE3G6lY
GQOZ9LUOsQZWpnWvrAn8u1uFn5QXA9x2dfXsRdh4gUjNJNWTtmatejA2X1Et2fif/RpVnRluIiKo
zhZSwgEF9fgJSRXrYhQmh+/OY2Ua0ZVG2Y+ozXepwEvU0lfgVvJjky2ZRh10fJIcM6yucdHxH2Av
XHA0Q95t0lkhDZt5zmljle0j3JvpzZd9+1VGwl2H4ZQfraZb7nIN8Y6Zi+3eJUXcP0DD1XI9VHzJ
nIjtW79r1IuTxt6dEczon1U5xFeTV5RgIEmyfcrrebz2vVY/mIDZb5Pl57YBxZy7+D5va9FzoIzc
+UBKkk4oMuIr0XLV/DSers3ImN7MuUrA85BBhCPFD28JTRLH2oyxqToDn1jN2S0l+/gpMJnIzAPh
UCfCEtp4axTx9CbhkZfrUMMbXNFvaZsVXBHg9J5RYUmH0F/AOjO88FbEbLlWSrf1dCz63kNZobmT
ZgMV4IYGEncaa1Z8BXu7stYFIuZrw0lp4vZTzm9ttn7cHz2nIuobbthbhXEHio1ZpOu6GOo3yG7W
g4gIdemH1vqGr51EPx69+obVYn6r7FQ1a8DlgOMb9GvfbF/PCDtJ0jkYSnFZPN7k7d4cMpQfSxTG
/Wznxm3Qmaxm0gOIr/z6pgtLGv+1rS47hNGfRxg+N1bnR1ehVyf7LsD8in+PsLY2XkJpfJ7vEpbl
Y42vxbxpEG6xxlfZArGakNpRUcsL9sThTumwYREDH0LftHM0A2HHf55bv7sMCxXt+zzvD8Ir+Gl4
bZ47mJ2ROcooufZEq3YKJMCnRvXkRGEr7KKKf9SiJN2EvXJe3SByd0KReqUEZDfbGTHZ9I6HXFzh
CWIisckAcasVsXjTrVU04zVFyPAdcPpg55GAqFTdkTR8gQgWu7RpJuxlmmYzEMp3WdP/MXXcE3Cv
Gg6beVfmQKpVTB7Q3nNmxutmYlyMkBCuyskN71CCV8dgTHTEolvMcHQYNtbYy45u0p36aUIYzrN5
YUZDcw7NrcRSDRiaUp8SMGD8Rwv1JQBSecxkOd5m0L6+9iA268S0WNLId52dtt6WgK/WYyfOxjEV
j9TbJhjmsXoNhmXOVHW7mM7ysQ4rybQspiDtUXg++sizb80yHnZyVAevyutNQBh5tErgDvjD/EL/
r/icFZiQeOdwkUj7iFjo2eGsJdnqCPOzrD1mhumgGTQIny0EFmGt3bMiBE8noKjc8BdJUz407nVt
eCx1QXSrWw6i3VBea0KeVjSmwaDB5HwJksB7ILovPySJfBjJrt7TLkX5hfeWTtxi+KmSIb5IfBo3
lWUfQ+xlr7EZDjvEX+YeJBQs+4QQiKHnYWxVDBQ0o1UYTdgsKC7EYyrcfemO1Y7HiQW4StmdRh7O
ogBu51ufaftxVMK6DIpgRrVQiHsFh2qNFF3sXNYuTq1FxO1KeTP1/Epu3471TlIXrpquwQcBbu7b
zKgJGVxEdkqdchsAa4oS9IglAEOlgAuKIm3XI8ZeAgBgtM34vbT0KOiJWnkBaou1Hk56B6WNNABh
YDqDAzib9mNHrOCORxEV5YyxnxkbBZnUl4Vww08Ea1FmILHMWALhhvhdcuubzbzJCsc/aycMZ6EZ
b2M3z1aZ07hXhXKRL8dDYDG0yOfjNFVL1o3Ba6cAUsQDRxiMisaUOEEnBvWRkvmIl7hkW5qTaIJL
uxr6iyDs0qfCFt7etWjA01qreGPNipaGTozx+r/YO5PluJUs2/7Ksxo/pLmjx6Am0XdkkEFSIjmB
UaKEvgfcAXx9LUiVWffe16TlPAd5JykygtEAx/fZe68A5+xlQsxeihZUQvNbS2tgQFvfzQHJ0dJB
dghVj4Gvy+5y3uVzV1J43tkVRAwWPFRldD1A8XQi8pAe5GgErwE7U845H21VLuBFZ143VPcuVNiY
sgbVy1dQd+2xMr1vcnZ/hG3VvDOx5u95B8w07ShO8nKokJYaom3vDcXj5DKx5OBwWHoH/byORjCd
jEPjQdEAnZwMq9L2Rnmi8w5eJok1krCproaOFs7h5FVX5Bvi5qaf0tU85DkXoUo66XtRpOWj2fjF
IxVUZFGSiQtoGuv+M+9M8DxdGn82oZhpfDD4hQ0ugJPTptUTaWZfv7ZMPLxvCYccMGE5dwkqMY95
7XNHCcb6jbsl2tmcS7IVpNFhVODhf2Y+5mSaYTQ/RdnYfRYZxGVCJ4gI3QSCJ7MXgEY39+G76FIJ
j2bhk1U2RL8Oj/g7jXMcwu0wMYJ1PYfdJ+wNIhzmrAKigJlTPuXNyIWhi0dd7byoV9XODjSKxjDG
fDxic2DAqUqYnrE7QHUMoip8d6TDzwT1mLcbLw0yZ2OXgo9RaU19tlEdzxJOHXapTYlLy+MQM/Kg
aWKX3TmZnZ5zoyiVhLJTa2gYDK/85tmgR+1oa+THDb76ydgb0zIC9GxIgWiPRXBJY2GXG7elNnOd
h3SHQ6blVrfGBR++q1bFZPuGZClfiRzoGMPAow6NBalaQ9J6//1iOsqIhpXFepJ6h07gTPPkTIMb
54lqT/ArWlsNbNw1WhAvvSXt8snBP1bu8yRF7sFZgCO9zEb6tSUq0NVsHGz8vTM756ntqydH46jg
LWTfCmuoWWgfnoMe0tYiS88dLga1L0AbxXf0YKifykUbXQ0mBOE715DxczYpk/ZRiJ80T3uPmRdg
yabJWDzTutFNEAVsYKn2wB99MJXgOTKV86yTMuTNw/ReGuz/KoesiUj47qL9x9MGXYZXURk9/34u
ze4z4fSSrHiyS/2q6n4kwGTzfTC0QCaHYDFaC6Ir4zoXfH9WmrdzPpTofyeddAa1o1XPROfEdp0e
hdsiorTsVqgVaRKn5atuc+DmJsz9a10MYmk5p7cIhvAMX/waK0tAPmeEzOnD7KmSMOMXmdLu3uSV
OLGTbg/48imuwaRM9UGWfJnnWL9oAkS/12D/Tmr+s6Smib/vD9Lp5qP/+F+/a5nvP4of//kf+x9V
G/2ZXiJ//8z/eFCXwDspSGGS+7QtBPC/e1Cdv9EgizTh4fFZ/Ir8X3/3oKL9dtXQx//5H5b4G4YH
0kUUMHs4Asx/yXIq/rIg4chDLQC/TCAho167i8j8hy14YFbAVis/P1h+9KazeFz1HdchloSvlPc/
tbTelYvu4xeSKBfK6+ARzEMa6heNiKnePFq0BR+7RUEqAVETm0BVAjxCbf2iNPUqaH9OIS7IatGh
qkWRMhZtipWyuBm/9KpFubJydLXaT5JdaJS09EbejYi//6DnhNx4X5xLnWh+G9kGSzfNtjNMKiIX
tQxRa92o4jp1JhX2i6KWIq21i8bmdKGzqTztrSVJnGczCTIiMqhy8aLPERx81Iti1/XRV9cukhWF
9yhii67XLwpfumh9YlH9pNshtixKIKP81kYaHJAIicfgYFpUwwL5EHQQ9Vlo35t20RaTRWXMFr3R
WpTHGozV3lnUyHbRJfWiUGoblSRHtOwX9dJedMxkUTQZaj5MhcaJTHfiTgEVNUGoTBcldO7LaMu7
utKLSlogl/bIpqgs13DRUQejGQ+1hSY3epW84fvPX/tFecWXsysC/Uhqv7hluF4uSe63BJvYaGcc
7PK7lris3pog59ZN2WSvAyfGRxb1FF11pPwsq2QMriPVPjWWET7RC+Kc7WzinmYUTnugdbjhqlMn
922V69cw4HK50Aa/jIWV0c5YDQg3FapXrALga5oCrQa/wKOnNde53GKQyE3lHHrLr9+8JOUOlXoq
/1JmJaVhORQrYeZAdMtfd3yZI5BHom4viEX+BiKo5MULzEFy3kQ/6EiMULMQQpSaKzBVcNmZUhty
Fw3tvBn4BVmB+ANCU50nFh47U3vpu2cyX2zGMAJWZaLnpguW27dI9IxFUj1RNC3vLXeszvZyB2Dc
Td/rOuSOQCibW1aSzXK3hHe3PULjw+QoarP6jLzUENkj2FuoF7Mu2oPVa7brDvbPTUu85oOqgPwL
NC7xrR0862hY1kCWC2rSAUMk/yZW4wMvoLFGmF4gF1gUntGKMPn1/Eo8E9OwEWU0PZgRH01noDLt
4HSKP76ZoulG0znPsagEpyh3YMIEEZStLUhaW9rE+YU0OcQNkBAgXZMCLzn2Rf0W8/3bJ8THFwsk
J95wTDryPTE5zloSg5yokvsEZE4cebDqH87IeTIcqvr665mluHP9nRokvz43Te8xmmMkAqcllmyF
sf9oj4s0tgC58mVQK51yeO5SW69B2LEVTZY//NdBlR1u/+KNBf8wX2AOjuIissGmO21F0GEX1Hb6
/uuTRlsHjzZjdxtWcuK8kixwMt8OqquuA+YchjM0TgSWL4xr5lddLnuMvrC9R/pX7WOVheNNMtNt
2pZTiRkNnn2oFW/qAPXsRH0Z75pJDdWOJHn/2XsxYVBRuVfYpdO5CaV5C0Xq33RjFNuYTyQlsIET
vgcmOhldsuSJfmEnDeXziN4ESD2PYuOpmnE9zi5TLyWywb6iC2L7690qNGiyJJpgXXdZWPZriQtz
XcGSonfLdi6y6exwRa8bSXQ34tcPmsW2l4986mf+ww7ojSjWtDabKll36XxPHudeUakyGN2zapjV
lVO9l6ChI6iY68C/M/uBc330ECtBdUofH4q0/eno4BxYnEh6JuLS9G5jZ3F6iPe9O3+J2s7dOGL0
Ly4CP+Kxs81olzLrqVr7Zlndeu5jcJkWX7VMpHtj+nnpZCrvXcU1PJN+tHG92lpLD/djUkz3CZwY
PaawMqqTVXrhg+yN8SpHE1pwFbGt0b4b790qo2EuUPZ2olRu5bFXPihFK0jvZ028MaA3kxteg8b+
0ZQKJh2Et3M6D922NAtip6bzvZX9ofSdR26TACfVYDGXRuGbEZmvneF/nwas5nPZFTsSZT1umBIj
cGFNGw7OHCPN1lTr2nWrJwoI7DWFM/NnoRzGNfZvi+9gV/ckX9OhPgVetscHFq8dZ+YNTly5G5sh
XKV6ysh0yBd3YmhnaD1m41QcocBaB81FeCPgVW7HMgvpdKG4N5op3K2qt0YMbAzLSlymTHinlg8+
2wtXbBwVvglZNGta6FaDnH6SA77Vie/9SEw0MLDa4t1DtCO/mD33GBo/KEm2tnzXIYpbDXj0oWQB
gdB9smmsb1ZqnrkeWCo/ROlsMbxSI7GeUZeC8Kkpus94IjYlSn+6Z5mqCXFErGIgRZrUu5dzO2xn
ZZaXSrr3Odf8Rz5WRN/dUD5YFIBvYc+X0GUGIz1kZVZv7M5Q1Bua9Y/OoXCO2r/jVFTZyqrrj4Ea
oE3jd8EmlepVhDQKioq7fcBZAiPo8J1oxlsTW3sxNeGLljXeeitTKwd9EygJm+XWpq4W9/Pa5WvI
yaqMXv2U+3DZWZseu8KFBF20ZUjwP23PUTci8/Ilox+FGYK+JDaK7nTSfahRJM3QH3GypC+pR527
3dnFj44mmx/oZTngz8JbKjpD1rMGkoRr613W8bNRAax97sW9F6bVIxwNbEZxw2RlLc6QuvXva1Xr
91JM+bs2pUWEk6yIw4RFNUEyE7G0MPAXfYJ6HJfkK0P2bcHKHdPooliVyFNnhnJcEcWnBzVohp0f
NYXgKxF96d3RuLqy9deZhWDKm0jTedhGxlZl6XDBa2XziSlpdKsap6aqetbcBsehuq9ocD3Z7Pm3
YeMUlIw2xGnxat7Ql5J0O5Pzp5AwKI37PvKdI5NCtpeiarbJCHeImp3K3sbt+LOkxfEqi6h/0W2i
CV96zVe36VnLci3ccCzkbOtpmvLsGuiDNx+zgikMFdk4iYoLWC3N5lDhUyM32KfseqaQvZf0eVo5
Ngg7/+Z1gNm6NtTXzDXEXRuWLT1xVbtvTOxdg84oFanbu5GtPAbWfWRGnIP9+S1t26repKViga2b
lm6jTJJWBmJQ2KJfV21m7+dqvgOASaUbK62VOVA95OSdepgzZrxMVR13LuVfJ822v0k7zb4yM96s
PrgnTd390B5Z9cad+l1QuwSWc7oMDAsuSdsmyWZo6ZHAUG0uO4wbd9DqWnojK4NgmFad0M4Xqx73
ox6jDbnrp8m1vHvaPqhC9X3SuaXcA4Cgwl+220pV0Y9mnPYWCdaVaqp8q5J02I5iHE+Jkh3Yry48
UuF5SaLmZoeOs6GlPD1OszuewxT3KqsNIwbNgKx7CzKurvLsDZRFLjkfoEz1Pit0Gj1abtrQazQs
5FX+4IXDCgk74pYQNQBas9+0Vu8XunVk/p0vDqNKtk5/4V2nDtLr6C/QV+c3AZb7NjjYwl3QsMBN
wMTGGdVT9sr9BZDlbviVs/QjeCS1K35RZu1BP4ULeVYuDFpQzRXFYI59h7Dw2sxWsp1r95YEZIDT
uaf+auHZ5hTfXxsPxm230G7ThXsrO9nf6YWFmwDFbaOJZZwDJ9dXEHNpUrNPFLfr5ejePSD0mBcE
l+YWLbRdc+HuTgB4ibqFq4YOxw+90HkTdm0U3VLTXRi0pkSpEFR6d+Uactq4DhfGb73QfpGuk73w
g+dgIQGDqjnPFoM2ssCnZ9K7ZTcFLBSZrfPK/h7TkIEmD1t4iqjmAOG7DP0REso3gVj46WVOetEL
m9j0O/tgEfQ9UoX7JAjVCNqK1QzOWPXZcf4FOZ5ne7rYbN8f64WBnLciv+vi4jsH0KjYVibUGTCH
i0ZTUmmSgFJuFqZybzTFp6fc5ZoV9v1uKBO1a6kzeGN8cbcmm4dbH4JGYAa6WQu3mT5VEM6SNqyT
sANQFwvheVxYzy5192fAM+Vl/oWCbqY+v2Zl4zk4VmBFYwghsR8uBOlCxtwKRECxzGJvqZgD8sD/
9KMFPa0iR97YNfhfKUmu3+aFUT3HLGGR5y3Q1e4vjPUgdPlcLut8Z1nskz6vdh0Xxq0v52OyrP/r
xQgAkia7TxZzgFxsAu4vx4BTxvQBQ+GqkDkrPkIRQ0n6y11QLkYDRLvFdEBZ0S8PAtPzYkkYfxsU
4IaAqGs69TNeDAzeYmVoF1PDiLuBEhn8I4vhAVX9krUE4+sIM4RbCPUQLQYJIA8o2YtpYl7sE85i
pGgXS0W6mCt4Yi8c/MKNF8TVDoqQf8x/uTF+SRn/Vn3+mepDfSJ+uH8YAv8P1ef4+RFXf8od//6J
/9Z8pCRCTLKXbC9ljC5K4z80Hym9v5kWtFjigK7/h9SxDZtSCA5ypsseg6gLYtB/K0C2hGWL3Y9F
mOMEDh2N/5IEtJR8/dHaRwSJXDNPa2nwtyVInD9LQJkMm4FwvnuPLmkcIwA0zRm2BJdAw2fp7kXA
tYvM4rAJlzd/mpPaCb6REv0R43l/sr3MggZYQdBy5fg184zkjBt2RJ+En0JnEcQAOj3mLqATiZmv
v7EeiojlR1o3L6JsQmNVqiS3inMWJN2eCT5N7z1izxyZmtzfsYIuj0U4YQBMBzoQJhltyiK3N8R2
nB1OPZqh02B4zKj4ozZE6PCSMy5eusHs95OrmhOVG/pzlpQ/Fj2TXdCJt1xX3l7USf3eFplYM9u4
LJ27D6tNJX8v2i8FhiZVEPMUjwdRV/aON8q4p3snZI3tqV0sfNmG65bGRtViBhlkoXYONX6cdOid
vhpxbH5VIBoJb9cb0mT0lCexuE1Eh2790EDQ7MVXuNXBy0gzxXUsqTyszeDrOPruVokJoLcqHu3U
aA720Jr30Ozb44AYsRZpklwKVemj48bJXWDkH0HfcMTC8bp16FM/NwUlyXllqG9d5oXHKXSsXVZK
ulhyAI1z6ssfS+a2WfuUIx0CM/kxEADcspUaXx3pa3rckzTifuFH66bI/XfTHIheeGnMa1N9LZLi
a2Pw0MBE8bfGWuHcp6OYwa/akn/y1k69YJA8XXKsoHbYkVTRBuCT5pFAAXu4+rh8Il8a1bk79pls
Y1CgsgNKRpOsQJkQ2KZCH44H99+9YIc9YROlX2HlZjK62TSwPExTN19DHVPKMpN0ji0IQqtEjA6P
YlVIZJ69p3MO+yPYxeRJ0yJzcTBTXmKGpztCeWS5qH540G3T7squG7/3vg1elRYAwKiZUf8MMDvS
VKxtuS9A5FwY0ZLD6JTdpac2slqNro4+Y+wD67xmr0xUuaTVbai9s0RtoLyo98Q9Qp9YuW0AT6gt
TVGuG1cFNCFh5aB+kcQUmxYTh1LWcK+ge39jRrHaqdjE1WQUBt3thRmcVUHN1KqvbUwYTHTtLtDj
JWl4UqDG6lM3T91LxH2xWCkKkX9WaHdb388DOoghLreO8enODoGgOE4piYZJhwnEgJNGdQ6FLniT
dl4qgq8IUtmKqrBzHSJ6Fj5rt5wY2TdFx/PO5Oz+PaMc4zSPhYrXrord/dI2ueIYrV+DyrYejCz0
SErA4hkoz44oUNPTudKG3a99dOaT72aUthQhhSETNt0HrITVdm7oSXFdkkv9aOE+ZP12o5eNCvJc
D19wO1X4KUv802kIMNsLouRs1KzNnSLwi7Uf8Ce5FdPXysyDjsSWxpTUqmkLiCFlvAI+lWh/flFj
M66UbuQudgTbMrgErK3t8C72y/bBdZuNBO/5nGSGewus4dCW1nzVTAzravROzsDXGmXZHI80/DDc
a7d6wG5tYMGUHYCJ2p+eoJ7Vd7ByzWeTapd3jArNxnA5vA+61Ud/SuLwWAIGoBi1oeWUI4M11uKO
uZMjdKUfI7tpL1Nap2sunuIeO0G5Ruaj1aVIgIGKJthElhbHuZGfaO3ufW035RH7t3ksusFdJbIr
1mzazWx5k/ctOeFNmNTPhldPOI5Nq3/ikDX9KEQNlcLwpsOUMlDD80L8bsHo0D5qUlWVONke/1y9
SUIu5MKc+zNw3vGlzIW9a+oyWru+cu8EWzOEXS5EAUm9TYhl5c2qRHyYcCmvjTEnkmiDwkIvcdw3
boIzHqyAVhQ4NqtRx9aaXPfwMw2N6t6GRXHroJhhXingnDbiI5qLaNuAtqEhVSny653Rrmt84m/m
HPWXtshvHaoo9FeIW1bbAvlbun7nklOAHv35QcgkuHZxmzWrfgjnrR257b6wOUkyofobAKpqM3ix
/QMIkdpqb/wO/gerLddMYIuZjtcthoBLbKCDVLWjv9bYode2rOcb+fYAebJy34jQ8N2w3Bqzq48N
K8nGuzIeDC5YYIdwWdrvWU59je9RPy7DstzPopIfuohsdNb5heNDuDb1ZB4c5dYFhuoQk1gixw2E
NcgcQX6bhTwyPYhV0FrS3WZi4g0uTSfYeIl61HUWfaVwmCTNAG99csv4Ic27qVwZTaS/iMhtTgGN
NKcIFgklklkYHLhuYhHpxaXzDOs2z8PDECW4c3Kcovj5Muiyw/CcTmaxWFJXfCWgmwUSs9gcxcfA
N24Z6jFn5baiHd4KozUmcf+QjO6wi/w+32ICLdbCDy+sdbN9hXPtuEijSEKYinSNwYkvVLwbClxp
UQ89xOSAiMc2LC6R03L51qH+iBNR7w0l3POsOu+7BH74rYXdee907WNnFc4TpvYXMdmEzIMQjLK2
vGPbG/PeH7xh2zieeumKeDjh5flI57Q/xikJoCaj4FdxED0MlHxSaGlE3SnhHMdiJ7JvXVRWD/Ni
IcV26ygClI8YqMw37G76gp2DsiCkXfVVJolxyGflXIo6SU9m4uwqK23WBL1QH+wvowH1UOAS3yal
Fa48CumfAz+q9wPexCsGFQnQqsYu3IQ/fJYEaxTceI++xZkL5eHQEeO/xLatz5D/olcV0Drodara
1DNuJQpO558EC57joiyhk6TeE/RlZ9fLjF0NnkpqDa07xVV1C+bxPew4NhSVjd20rihCNSacWuNl
CqX9kjcZCxJcmVvasdWeXoFgl4xZ+N4O00jmOGnfOaVwhA2GAHXBVEdPp8OOXrZ3LbmuBKKQu4ij
aracGvMh/jAGWjVbyrVXHo15pyAgg5BF+Xnsz15FQJ04TKHu7ZycG1lPXDjCy19Swy2fGKqyc9n4
3OodyYEo0ZmfXquql3tKAOp7XGq7wrXqvT+Klk47nA3l6Bj7OLXpK4zN6OJh799SjTgcIk6NKHUY
pR8QtMZjbOfIrv7QbqY0ddi+6XdIKimtca1T7znez9eaLdA6c1p5qua23Dm+Hj8GP/TzVdfgMg2z
zgUIBmS2XLnsPzZONY/fS6An7y4JW8GY+0G1W7jhifwshqLZpegU1XoqjfY4dcJfF2kGPWNu6SqH
nlVQVgW09K4eTfYxGWQGrYomXuM1+8R5Z+IQmalXLVzMAU6wrG+y9Mrcu+4TAV8TW8VOhDV3UB3K
08x1AJ2TaTP2fXEILUP89AnFrXqaZldDz1qjcvtoSwqmXTF6tFsSpo8O3nQLhWlC+gm7ZfVn4k3g
rX4neRodzDEMt1451GDXpi5jpTZ0a3YW3abRORp044XeaxOLhYQzeEuOQTx6kEnNFZuIFGt6L7+P
tZfTZU7Nn1BmzvYnM3dhORO1efLHkOZR7It+XH2nxl2x/SzKPCievTHOMvsUwpXOzv3oB9WznhSv
Glae0TDovSuZlFdpi0OfMt1cempdYrjYYInPvM0UR+XGAP7dEzOexh81VutPHfAMmRGcV36mejdw
fsM0V/URIZHWQ6nIomNATU6D8pu7puZfV51bvVl886xsanc8IvmkAAFjQCLaJzRkQLesx/KzDYW8
q5LRP8KimfkGc5i79wb3ecaUvWrYen3aed2FK8ix9ZmODL1lE9De2gUWk7q0yhtFXTwKTU067tcJ
ETbWw8HO6bbkagAXrkH9rmiJZ0ndFRiQk+zgtrm9xcllnkXZ4SUTLSMAjsItC6GRZuEJko9n8Hgi
qysKQpT9FSARUKEO2Dj2JWlAyhV5tha8cjdN7mqd5P30pp3wGqWUmKxEHoxPLNGijUojGpmp6wUv
XEfmGp5ct2mtnEJBsj/ugHuo9q8+d+EFD94M2Mzw9q66uixOY5Gmz5Gf9289oydnJoCZUzlHT4Uz
dzt/ebHptU/3RtBz+nJA7N4bIYhBLFSjolmuFscp7ZqnMCxEv0kq/unAYu2YdW156yMaFaNGNl/a
uJWvEv/ua1lFX8LCExfbxCvFCgdkjWXWWLDLAEVoUOLsBUX9hJe9KzdhWJfeHdYt+7GMmw9vblnu
1PMYEcWNxbwGMcptP5kjGxctDqprlk/511SwxvJTHe59E9YlmDFp7jkK9S8IOPpTkQRZ13gaMS9F
9YZnVO7SFvFoM7bljJrfO2j6DW7gHpAkbaCxo7/NTH1M/AY8nLYap4fG82n4L4M8ubUR7llBiT8r
mRQuUecboHM9AnVs0pNjPM/phTRxciwswFO4+zjAji4fJmF8y/1qfoHWEjorl0ZO1ikTFw3hZBP8
VPqX+ORrsZ5Tb74aU8WWgXoD/KQqv5XLnGTNfK7amVWLpD3zFJoZUjyTLy3+QXUo01BihiX1y/lz
GWSl014ci+EaL/TicZvxK0yN9nDckU9sXqte+8VV0pNrEUVxOYw1krsAQYEuBsAYu8jdGD/d+dNg
V6MfJJzlgxuziktKZUxf+3Ksx+dZGyx+V0bPgbd/GERHuzRdLZ5Ji2xgtaM+85K0PsGYqKFQ3+pk
xZ7mfxe26mKbdeI97c/70PCa5zwvxi9/kH/+L3lQucRY/xCXFL6gCcyhdYWpDHXnr1nruhl1mltS
39Ps5GyMwITaYCrekQU2zSo9ejcLa69S82Rlzs6w250Ty63vhXf1MG+7CuYdBc/BnBLLSPb//yf3
l9zo7+fmUuRF1J+Wlr82CRVSNaUITX1f1+29VzMrhodE3f/rD4KjiNA1eq7w/voCABIYOfQqfZ+Y
9CbxP5eC6NKrdr8e5t+S5D+TJAnWo9P9vyXJM6604Xs2/UmV/P1Df3eiISNCreCUQA8RwJd/aJJ+
8DfH470LzCXriyuVOPjffWjB3yRKpUSaBG9kkgf+hyppuRAIoB0Ro6Ycgy+5+6+okn9t4qKLkBKu
pd/EogwRCe8voiREy7j1iVWflAxZmyOheo8a5+jO0pBOEhp/Tkp8Sw09HuuGGZmCZj9gb6b6Q+sV
am9xQ9gLxiTxTxpAaIr483ebp8Yfh0KANIvHiYj/n/XSsYNUmxH8P3r4qqprEGTi6s/sMVaIg062
kgOeDWkb9jZpyQ9FFkXhtWKKG4Mh/PTLUj52GPuadltPXuF9BSYS3VNOrfu1HXfyrSASSbQPSCMJ
MJYsGLMx34trwX22Mxj8e8M/sMmcN7bISggDklQrDb4VUmz7EpPePVQ4h2E6B07e0EXe5dMGqKBV
rIysDE64viS7nSndjkDmGkpj2dIH2rceMN8OL0GFUR9RDFhYkHOgRrtIm28Q2QWrQuIVpHK5x5P9
rtjw+0wTckfLQZyfOA3nZPXI8RBZxRHxyOqGnUWk6V0lGhtGxr5N5vbURKncD4PVfU9E3F4Dkusb
N+1AAVenmpPis1cmRM8CNpheN/SMpYRORgMCGIVhTcsAl7r3DdUBhEbinUHCjajtIKubYQdvwkph
GyboAhuYwfGryc3dW4nB0XdGVBmPFPfSGu/FU7fViRovkTc/kfbMr+1E6xDNKiVzkXZltPMzw+a0
yYhOehzyKCo9wV/yse5N+Fl9gz9kYXf2iwdHzd5SHoJ7/o6C/M56SSO6b0dpJNd5brb2FJo7Spv0
8yQEqJqY2tjRrZ09d55yV3s9NQ+ydYd1x/ZgO1MNfBgtmse4uRsraxaci1Ggj/bc67VsIveRV705
I6W1uxRr1ymSVgBu2/VPsRQ5/QOlyF9rzB3PlVelPxstWaZlg1E/NV0yQ20wx4ulhPcZebG7s2nV
2xYNfz12FmpHJ9VuzaTq0WljZe9ItzHiAQGOPzI+9ivLbMd1zycNvnWkb8LjGs89Rp0d3Q1b+qOD
vd0AVuQUXjKqIltRCWXd4r6gWULM5ipqk5iPNA6JcKcVroj13Njuq8MvWSQjYxX6wbBlQJYfZpTG
nJim6cdiy7lr8Ilt/HFsD3ZtK8ygaeq+deY0Q2bwYnk0lZu2G4rNpng99x6ZR1WZbJc9p+v8ldkU
HjTRALM0i/Zg2sAzjWZCFcRznLFbDPegZAkstfIckA1xsN2I/KgYB7tVIfP4EpGWpDIA5dWiw3Fe
2wpcX6fQSPGaESH3Q/s77cmaITzXLRNKXV6WZA0v39xkd9B1wp1VBag9frJ8uwg60nKc26HaKze3
kLl6DJoeBnRn72WVeySt9RLEev7mqZmoi+7sY4BLbJW4iC+bWiKbcSXUb2zK/ZbICyaiVRHNpdxk
SZtRf4xiMXGEab33kjz9sHGaFhm54gSp7q0CEsAoaaZeoaN6nERVHxeXqfIoQwkmpY4V3n5CB1xE
kJY4AwMIqVwiGElkXrvc1o9ui5uA6Rp7ImCELr8CzuUgbfoxq1lsCMau5YCtNnWLG8XlcnAuYmZZ
qBF58YWWjIaFrdUTrcbWchc2urkYuEG6jWc1ghBtWj1D8jTyjRwSeyMq/n+XzyineznFJzU7CABm
HD8kps5e6kKWz4CcAHET8dgUtWZhUVdcfJ0uy76nUQ8POLETiAgGSK6HLply4xXLK2SxsWmCm2lp
P9l6Al2OI13rtjtbFMGPdiZeOxVSvyGfAUKYpLrhwmsOI4aR2XANDh9DFR+EmYIu6JvYPscBXltP
Y5Sl/mFOV6F040fpmObXShXJzZvGQh66toseGKBqFtTkP/K16cXdezUJNHwbw4iDh5rVfkh+5CNu
ggbvAXVpdz2aFEdOxN+YTkWfRE029fHVGHsjw/wFOmHhnamfXN+DW2CQb2s8dBoKs3iIKBDzBbSB
tUsni2xFZo7bRjvwLgzkkZRqq1dyFpL/8KHjOs+XPMNCRZ6OLMtqWAycaD0mpeZO411kROBw5U0m
SQzRSUTGUUM5Uz0Ukd533V9v28Hw43MhWgP+rMUfqaS37WL3e2oJvdG+DVET1teXBKjHMa097yGg
8pVHLb6bTRfwQXQy6zoa9YXcF5ccJ79Ekx9+HzuihQSXVuiz2LBkAfBNsP2qazu9nxyWe3Zl1PzA
PJrXki865IXE1/eIjmLNMsvcEGqFRtPyH9oejfdUZ81jiyx8tp3Gzpf4XPlG6Yr6rqy8O7Pj9DYt
qIL9Mpd8y42s+s6n1LHWNgXJXDpST/nbifamS4dWHeNQBOtu+c3Y4T+LPcyNHdQiujUMoDpYgANr
Ny0tGhvoCuKLm/Z9uW3cJvtm93RdbqeAk9cqsiMs4WlnTDNY9r5gyxB7GqqqD0UEJq8y1hxl2zdW
pNkXRjjeLrQ3O1VXg0D8bRLuUzaGzj5N/4u9M2tuG0m79H+Ze1QgsSUQMfNdcCdFarVkyzcI2S5j
39fEr58nWVUztqrb3X3fN9XR4ZAogmDiXc55TsFgzkZ3vqB1i+1Ll0wQdcHKWHdhhjWfEqv6rEie
3/W4fzZVb/J5Ma/Fc4g5t/xsu03B70zGbxboWq3fc/RDtC0uftOJc8dxxreoUxjHkPuN+D1NizAP
n3Z/JaWVveHJee0MgU5UCaLtUU/Xp9Sn/ULM7xsODSmGszWaKCRnRtUUj+z1+ttKxyKBv0me5mtW
ksb+o5fSEUpD1z1GgTbK0YVdWBHFm7niK3ZOLE+4m2DuOq2vT8gpcQuHDlRLZImzl18JaWm++EFT
j/S0RnACVcegH8okC1CCaIKtumZAtToOyr8mQwUQmkiA0XlRdZKTtDMbi2wIuE3HcyMWUPoT50i6
bq+pU5Qn7UfrmkU1Yh9y9iDyCX65plUBiyW5KtAhVmPa8iSAKl82B5ZqzryZpzBmwiJx8K6q3Paf
gE46m6qR7DUdHZXltxkHLZGmTD8rL08vbayyGUyxLG7T0p9fWhR/j8Ke5OcGPRdTd1gCq4yF1lfM
TzpjQDblvulaJnFGVOBcjcXCIwPO1LBPilrcW+SJFCe/Zm0SDZINaGk6CWamyDyC28vNdYmeccVs
H6XpPKC17G88X1mV919/0R8uoX/V1jk+hp5ftHXH8lvyVkKn+uPXHb/9n/8l/viZv7o65zcZuJhQ
4MmhOJE/tHX+b6jI4L/attRpm7rj+7OtQ1EiaQPhsUu6N7pEPE5/ik1s+Rt+WbhP5D7BB2Sg8Z+0
dfT/75snYQv+ChxHNoIJ633zNJBIlizxbGj38rwBs5C/URZxTAzXIyO+Hh9KnyTdYHCoZBHR3p4+
aZbroSP0+YMhdPwmUVzcLeFcfg6uB1UUZPiM+amCk4CTrCiX8nPhhvbR1OccglOOvHRs7QtSEH8h
2FkfioRKepgc/CeJE++xnYfxzhzfCn2WxvpU7fX5Wl2P2mXMy4XQrXp+Q+bBYYylj4PZsPUhPV8P
bPt6eNf6HI9JqojYshf4QRWoBt1xJai79RMhzIPhon1INiVxuLBGaC0fCnDl86Bo7SAFneSn9r4J
NNoCtnt8tq8PGPv6sDHK3LNRB/AMqru6fuW4Xm6HTpm0JzyryDWdvlIm8PwCokrJ4gN4Zo/SPKg6
jd6s2OKZl1qUfciDx4EEcYhZJkI1no8L7vB7hncV/iKfOFOoL5MEnp9kt75dzA/QmpddrfqN4gEs
5YS3H5D5eiwHaAqOovZL5L24PrlTnuEzadQrey78e88VjNn7tH+yFQrfhON5CzrUPoRLLXKIFayg
3D6Sm5R8+Rvc+VQSiy4qxiXX9cW11kh02eFfK5DWUPkLJezwBKgb2c8gqFiAdIlPiS5jel3Q1Lq0
KcvAOE8LbUBfIsOsUJ2vpzlczkskho95puqGpqBoz1PYNjdsTsbvAWoNWGJKl1TUufHd6JT5tkal
kG7KKWD3g6xrvBDZ1opVoAu05qrCxAzv7qOkYFJppVP3OU3xQWs3a1OvssaOSKENSnFgjpg8EiRk
f7SiInkIFpdXs03ZPgm0sDuOVedGXKvJWBeWxL0hnVRUm5YuOyddgHJKQ1zDxP9qlFF7snWhisJA
tjvvWr/yDKCWxSZHDZh6VLg43CrjUxrZ3n18rYGBeVMPB92SfXWuVfIQo7ePTDLJA11EN7qc5nPM
ENJ38b2c0+7S6bJbXitwoYvxOCwd5A0qKjbcrgBwddnOI4cK3tDFvKgi59KMzlBtmd7WPKMkDCyy
o/iWf5pLkTq6WA0Ch8szM/nGJjEysKlPVSmivl/NwahSjx1/MJv5ueQxWvYrCy/acigmxi3hCBvh
UU2jrU4xvMxDM3n3wk+JZXKodGwb0gI++IDqgW/PtpuH/DUM2UWKPCQhSA5IwdZZbVXIKzr3CXYD
cldFKbruyY1FX5+Ytw4RcucenRVdbequuqrDKELo7TYIx2wLMqlct3xfHsMO8c4qQb32PIcTkWyE
8ZnpvUxwigQbp6bKe3KWjsovB/9RuiS2NsZhGtoXh5ioByPzNdGtJQXOJg5ujErvUjGf3Rc9WXG5
To2rh0I9NJVvHQedKVfpdDlfdfnD1NroZShrdPYc9kk7yLey5oMkuWQFsSFhbB/fFinfD51ix1Ds
PKYn9iL8Jtto9oNOvAsS69XTGXguYXhpSmkMdWclyInn1+jEPJxGLzESR/h95OkJLssO5Hh3lxC2
F+jUPZyUbId1El+6iJDlKyWiGsyPpc7rIz6eD1l9a7vxpl+4hmFv3qTXkD/B/GxndvHzrJnAmKFf
fKnIBCQcEPMBZNDEejR1biCAlxeize68KU3v+6b8xD6DbZi6IWfd3BVm9TQmzLiKWfbrSYcTAnkZ
N9Y1sRAti39gRpChONGtzB/ZhrF3aZDMnFq7u+l1AKKCWr63dCii6IiLXzmWJBKNlOVTG0kn4e3V
yys7o+5Cr+PsPBThFrfRjcenfTaj1kK9oeMYwXDtDbc09g5mj3XPTuVWXRMcu0qMKx+k2kOjaNDY
rLDfQXmRP2Q6ANIL2m+yis1TlkTiZimCZmt0bEtgPs0QjccSYxkzNxV9kGiNN8xuYfXryMlFh09G
XqRuQaah9BlF+7xk0bA2XMQRVpA8uK3R8JUgyrIl2ZG0QOItUdAUT2Mehg+uDr9EZogUn7HexuZj
CkI6tIwEjrd8Dt9iHZ9p1QRpWjpSM2k7+9HTMZuY5ot1b3unTkdwzgO3Dvzpj66O54TPiNAznckN
8PhLrYzqex67R98IJOzZWe1stQS7YZL5d+Yw5e0ybbthGc5T75AN2g7EhHLGGOe0T8gObeKiecQJ
mm8aHS1q65BRV8eNUu3HX51rBimaqm4ts+GRmzC/DSozvwdCwt5Lx5cmOshUCFPjqZ2NjvQ8Fott
3+cgzjfGoCNQJ/HZHVsyoISRPRU6KNXtJegRNq+77pqjynGoM1VRpayFA+dOJTpz1dWYnZoYVmMk
kNXtJoWxLJmPXs8jcs4W72jk9Fub/64//q0sKFYNVJb/fP1BqMC7Ivn6A38WyYH5m3AlOw7/pwo5
8H5De8IG1CIpgfiPHxYfjk2IsicwegC81wXy/6+QHQz5nq65IXP4jt6l/EcVsv1uvQBhDmSt7VG9
Bzpt6opc/8GRr4q+H0uZAFtqivnGSDu4aJmVPc62m30rynE54rlwyBvPXfIKs2t04TXEMPXIMwxl
Z9yT8YZnIq7VeO/YffiSLXy9bxodiBj3CHuPVaMTC8OS838NyQQ3EtHvWwLV5Ity++lhwAvOCloV
OdSz1M+/jSNBjGMz+C8x3inmKtekxh7GtmK1TT/Z8+SK4WweUUzl2zTWOY/eNfOx1PGPGGTz30tT
HiPIMLdpMI/QfBrnkVBLkiOHsQ6/9zpOMjLGS4aCCNxgmaSvS0jsJBHr48c5YghpqS7+jjm6xmcU
ubi821neQ75hGDoru+ObHs2XRbYESgW4Xr/LwjAeqpJAipUci+h2NCwyaJxaomUicZIY6sp2zlac
ZiSncGAQXDKhXlrgrR9yL+y2uCnjV6FsbKS2X/j7TrrkcQYFMnglQPdRMRzdikCbQzLl0R4Hm39y
GYbvzWqu7c1SFN5TEUewsRiS5nKlVGwBhoFWA24OQTZKdqcKvim4azXJ0a1EzJyPhPAGbb+2wqw5
DWGmh8wCPh0JyZjVmjm4aUFeXtOzS9wwtX8L7QtMK5Cz4XGURXOIVFwdQFN1dCGh36+DpMirtQNe
+6nJp/4kpE9WJniZhyrIMbYadZnfCZQ8JjyXJb1jvlzB03Hl+Ckf2PJ4g9P7N7hv2OHHi5o1KoYF
HNuKsAcTNaXbHPjIHapHmMBzQiglckgkatOMCtpMuv7UpwUR8l48R/d+X38H/6iGg9kvTbIxcHJ/
hyOUMwWalhyIMYuOr2VL2XEImTq/QNFKj6NdNtslUKnmM3rjWy0CmoqpJf6QxMVdwExXrlK7sXei
Cmi8ZtIE7pa+i9KXxsTWPT4sUK6xwonFIOpFijF5nJSM71FXK5F/49O1JmcNJDPh2s5OicTpbBI2
VAEJ8GQR3kYd6ttCVKglnH5EIzN51F/Ceo58XgNP5AZm/pPTzdF2KtEErHshxvIQlkJbdsOCVPHU
W49sXU+EtGY7eD8FX2946KpC1hpl00qWooW/hCS6M+ti3fQi3KVxplYGM3nMlAEWosguNnkmbtgV
IDgyhVzNlfPIEv6QT6Z7XmonXCuzNdkZlergzQ3XfYDLhTKcPdSm9FvuQKdszFuDvG9v03WDzeoq
RPKHRe5kFW2xTZiTQd4MpvMA120zYSfYN+4w9IjRl+bG65rhhMCueFSidJiqV56799ISa0fQPSwx
X8yMvRP2rWdhcAzkfvbNbytnAz6NoASYOR+Mwcpv82mW664kjTGZXfEE645Ty0f+RV9C3JPpUdKi
FYtxSUf+msBbtFxDdo/m7yVwWsbZUApXRmUf0j569JC9YpoX6TrEjbpOE3N0V/Sf/oHlA0rVzNNX
u5o+mDYQXZPc6KMkVoUQJw9psZVajx7Qwg3HE9NXp3WPSNOLrYcBR89hu+HiUqdumzlFNIls6aOd
O84nWbjphmCynFD0mN5o6OUHZizDTT15+cwh1XGmUKbggEnc0PhqgkxiWZlFy53JMglBS5Tes+PN
f89QTx2qxXEOgxFg4RNGMG+jLpp3obWQqlSaxRqmJtT6JGtuiwE0g2wLHXNpvZkePQ363XE3h3D2
WHH1W0To+PdtLsoDXCpGJgubSRSmOVfbslO+qBRhwdcEwjTX3B7xpiYzlOiYtvCcYHO8SzsfFZPp
Yg8us4VGxDK3pl8TL+LIgcWOX3yiG/Hv4z4iWTbi4/+UYsix3AF9bjaXd2Ik7UnlkfkBs0X+vVNO
/ypF5DzJZi4fmga2s0JQtMtxNVzGpfePKehJoANMNraAb3IO3TgZnhLHxjgQd/ab3XFL23Yznckq
Li++qDv8c6646zoXyDKLB75Vk3piH+D52D5EAr8xoDKnWTuzxwoPZuym6zHtMrblPkdmHt2JAKxa
AsQD88IgfZy8vmSHZEc6uIVRCbPx5WTmNQQyRkboWfLwOUaWGa8gyHWfKf+Aui3GmJwttpkH/NcN
OzExfykIBFwvdr18sEcbIl6YSpbXedIzE2+6Z7TZ1nnBgXJmBYdzNvfMlPutiR9dbxBP2IossC5p
DeSmIQsd43D8sW7qDuO8N9/HXcXQjIOpOfBEn99icHkf7Jg1/2rAh7VFCo2sz2JlnXJXnqBLPfQD
jlv6c1v0/Sez8XRxq2hhMvOTgshTHrA5tMlHh14A0kRfeQNPosxEfrtUMYLOEkn3dhD4JJQ9zqBD
zHn55vejtw0zRRvcJhzBse3Q4bTtFK6iWA37ySw+TPMMGR8lAFQfxjp8lPkGUlf+YOtJklvK0xAZ
9aYBiPXfOfK/NUe2wN8z3v3n9fHt7+Pbz1Gpf/7InxWyEA5ZqQ58N5OEARKn0AD9iakSWovz1+DY
wqUobQmw1HEZeokf9EAu/0QqkAkvlzGvS6jE//zvn+Luunf//8eABWFhuPxJUecJqV/GugqCrL8J
yuLemceSsvQiid16AfzkHpUt2L66S07+NK1hs5nr6uQJvSutRDNuTTzH2wk6yp6xc3N2Q3OwPrkx
1t5K5nj7mpkFzdpCrOduBurFFxr/8VOfFe0GAzcVWq1AuQWjz7ezZnS5QU9ZjnsYK+IR+Ur1Wo7h
eLewx5k5TctpIBeaFRtM13baJYWDn61Ni/XA2mZYSe71vQezEJkkLTEcqqhyUmJQAAU5SklvF8/+
FB0CRyzDZs5S1E0DLg7A4Fn2jSVQc5dE7giYeirmuzCsOkavUch7RzeMaytlRiuPlWodVEOCece+
Uxb/anewHE4DM+D7JnaB8kZGyUMLEPPMRog/EJhRuDBWYOtW2A+WX1cPAbFLj0uajXeUi1CLJazj
KSYbYB2y3QS408oDvpSyWadOtVD88uS4b8HJI7l22rmvL2SEP/d13SN23kyhWfXNIRRuMuyL0Ips
uffdMot2HDfmwiYpLVqgHBkrrFtbLkCPGZmMxtH5Q7NZXwWcKV1Zyew/8XPY4h+7muBI+3GEGrKi
VBT1Cpp3OM63GQPHINxqo2MA4jRqi12NN4sFA+sSj1wdI07Du1AoA9kSEvcJq0tvkwjRDKPsz51p
jExkGmq+6mB2wKlvsIHm4QbY0ahvHIILIeu4y86Y2RkDmfSmHBpaPwy1eStUkfZ2u2q7Dhp7scom
a+rEpyhk5r68zklOlMO3nvO8KHD6LwBFH/47EPi3BgKscHBV//MD74at+Fv3097sjx/5ayRAlLOP
JxRdn46BtPRJ9teBZ3LKuY5Ff+/46CJ1Nspf5x9H4V+LMg9XNp5fZIG2RzuLyfvd+fbL887hgP3p
vENJyczfx89FiKrlee8EkA1RWHkazd5NYdW+WBOgJeCniYlqYD10Rt2zgCZ3hjE4gNsqvK1KRc/R
uqbBqHTpeQw/5ZjojOLUES/SzltjmVsnPPghj3AWRSMac9nkC+jyGPu53BXtWDjTbQ/AEgqgsiTt
EDgeHCO7vssL7zw6Tfc1i6YHgBUyXAvLkAgWPbnLMfUBBWyiTW0t6snwl0Wclx7c0rrBM0YGOwVg
uuwt0eo4ilnkcPo7NCEr2cJEO+RoEJt7xJPZU9uEwWuXLzZjSroMQVUxpvUNlPqYDZoKPhlETla8
hPKW7Yw+MdkjGiHZ1FYlCocq8e+ypvReG3ZTyK6r6TOmB0pshni7alD4GzAJ6DWgha+xskk+wmpo
wDNZivzIeRt/9jq3+WR1NvsxQX7E1yrwv+azuvXNlpCPMYN1yH/Cyzh4Njz6xDyQmSO2fWoH65lF
jA5FDZqHIYUtvTaVIopvAom0YuoQcMgSJQi4MySXbxLueCiNpbgfxNC9zHERHq1WTftlkeohQNd2
ohPQK7iETn0VUqEe4jxNvnE/uA8cziOOUORRdxjA/P3seu2hq2bBHqsvP8SLZOZAjMw9PYVcj3gZ
GAD4vXVx3NH6aFR5B1Wlsey7yomGTVAzHyh4AB/HRCw3Od6EcZMMzrAVVjmQoqD9PDjfd/ZkL4fc
SWc8TWGzfDZUUe/8JDf2mBiWoxNby1f2c/KIkLV+WkwV3gKmqM4V9Nhi7ywEQc7D4pH/vZtHp7c8
eu0//5dFhzPGF8PVPo11YhZXXs4YgL8/pTVaw/LEMmPKyY4kKygNdoxdmSQL3Bl4vIBLLVszDoX5
9b8n6r91ogZkq/7qRD1XA7zC92KEP37qLzGC/xsnIUHXTE2vk1G0DX8eqgH1pTYHICjwiFFkUPj/
DlXb/s200H8Hns8klkxCJr1/HrIWvzBA+c501gpMVJr/0SFrM7T98YyFy0HmICehq2UPksEc//7D
qJXkqGmAH9UeXTQ0/iZNDfFoxs0C9iepd1WT+tjuaml+6QwZfpCw/qGRleHJaBMSbViEMoSV4lyZ
XrkHAjVqeRvRIT7S4Q9+XSBkjMlb2lZmH6wFRd+dKI3h97RF0gAnOn9xLDr1uiBhkIVuyDTHwbYF
Xm+ECslcSERmO+37wlgOFGfe01AO87+wabx7ynAFiOmjducycE3J6/v5CqTMHNHM1/WRVfZ8z8gz
IGx9CNZW3+v3xd/9wy1y//egNJqQd1echyvNiUNH4esEuJ9fzzKYdEZZVh8noyX3Ocq/6CHOOgm5
Br9+pXdCE/3OyP1jkgkFBJeD/e6dLXTBC0LDnGk5MnQLJRmiVoyiADSSJ2yIzl5RCD7++kX/wduT
sAKxLnAz0frof//hhkpNiw0vQtjj4CHNWhl6odYx5ae/mF1IFP/5q7mYLXxH+Hh5NCLmx1eLAn9K
yiLFc25ObnYpWyJjcN0w+Bzy4MOvX+t92Ky+nrgjeRFpAylmdfLzi83Yd2NQKcmxieeciWGMrWDT
NEW18VtBrwQn5W7AWXCeumw84KsmmgZe6L9Kovv7FcZY5cPuMDGnSA6Vn/+MXHRSwbhOj80A332D
5rCDfBmGHwKvZmH96zf993vINYUW5uoUaPDI72qwFs2+3bdeeqzFsjxUfttteoNvcI16I8bPm9BI
yRJc4L943X/0JqUnyPzxPNw55rtzKYtSAO8ejPByakb0wXyakz1MJHUkOOV//R7fvZYDGJXhsLb0
8PEK8310oZMYkxjjIDkmWAtYJiuJ99Fs1U0ElPD516/17ry9vpYLV8ZxsMUxMHj34aVFj1waGelx
UcskNhXCxVOe2OOfa9Gfpgc/TgverdD+eB2qcDItr7er9fNNMnh513rVnIAcAHuMsBJp88pRJcO8
0Xaf4iQpUJcgVMEaipcFfmURxZdfv9d3947+G1hBcNAJj1Wi+f7eQSeeJQ1YzmNIeixafTCkq2gx
oktoq+JURT7Kes9W/+I8v17CH4yH+mUtjiBckz5tA7OXn9/6GHkITUOJIdQP7Y8tzuKTZzvqtqYe
3bd2DdyzN6q5xJ49R3IdTqT9HSevnL+xoWvarzXLtBOoWQQcuncIYZ2QLJ0af/Sp//QT+kd/p2vy
bMeCFrDofN/eZK4dTos0jINpS++LUoPTrscmD/iIcm/yKIxRg69UakiJIHjKLljHsZTa8PSOQ1Y5
N0EfhEc0a/ZtYHid3EGjqVIY44Ec97/+JP9+1/pke9r0doyzvL91YqS0oGjKpwQUhwm8MIOunyGj
7vrtr1/n799EvJJ8ZAiiff77/tmYGBYXxegSdtvV8hAkOjKhzCr3hlrdffr1a70/zrlPfNSeWNmg
iyHsfA/9Un7nds6ccpzDttxEfjhumHETEMFXhZVDHa3rGXQPgyT5ahRltEdd3f+LCytMV38Tf75d
fZs210QOygftv5eD5m1tWHwzyBQcplYdZW5xmPbBbNfHaKiXB9o984sbk0ZEZDPYAsXsjNCGJGsB
mRSmewMmMjwFw6DumfRbA5iGlACoBgwXkJesWC553LHDxmH9uOR2+H1EUvTiq3y5sMIGsxg0racX
EhmbL9+9GVuTA5clgvUIk9J78uLaPPTIoM5x6WjIdp0Y0HSm5UFFoT2scrwvd0Vr9m95CL2bOVp4
oTlneBjMZfidIBm3PpVFw1qmZMl9QNLodLi2yANb2bLVNUKVOeaqbCznLQ5C8ZUUWvt5YsfdrObw
GuQzh873fOydaVPAR4pxfqfxBSVfAZKVo0W0Y/JliDm8GQm639H5+RaCNspGlOEmM7spCaIBNobn
7CfHpBgCLNp98yUm8jJt5KvfTK3/yOaM+41vf0QIXxXw8sjPjAff6jg7zW6Qrwt6KwaTQXSR+mc7
NPeIWF2wIU0ydWwvaQM/BJWtLjxn8pemUdPd9fKG3tRvrTI2H2q7iTPQGjKPj6GIPPtkka53yaKg
ANeyxCmmt+tpBbn4pu0XTiifxJvPZZVxR1bmLMx1novlMCQ1104Bh+jWrWnGH6CUOB+H1gTGZRGM
e88AUupVFb9nAvZ/8Xokal0jky8tgZXlKmxbFWGwDnJyKF0eCmgj7We/HNFwGRbXtrCt5EseFdZO
sLp8w/EC9JUvDRk0IWlWD+6E52bdZ0DPzbGZ7xJF97qRjkg+517P0YT+6EUo0yHbVN+HxVSFJ39g
lblWMeFEm2UWFDCiqJYd2FnuJVn0yyWaiEEDhpYw+e27cXkoXAMP61JQ5wxxx6Yt5Q1gSEunJVx3
3GBbtHP1WzxFJgscn7sXhCjT2BChxmEA2kRUXmV88Fgjaxmtoy6RkaenzM+3wYLAlaHQfAfQttn1
KcbDaIIc1hCbQIRj1T5ETHGOpt+WN/g4NZw7J8XT6syLsMvlNDAmPaBBDz9EvdxWjlbCemV2Ubwa
6XeuvCsWuc8S0n0aiMt7M0ntVx9x7wrGExoJhfQgg55qGvOC/8my1oJJzy6YkZQ5bQmYgqtqvQTJ
yOy7VKdUBLs4ZsePSqOCaWSzSzXQbEKjDVZw6tJTnpE5Djgk36hRk/g0Hr13ndcW++sFte0d02kd
kQR3eSS2bc0DB4pvkzx7oVdsVVdbNzmSaZPQnnXdl9M+C6Ang/XXwgfTY1AC6zcJ4scuVl8IV3ir
B6PbpkDBN8pjFW6hXz8apv+p0Xo2RkF1vlazz1NtqK3Phe2cFtsnp9BKbmMvQV/neB/GMbypShl9
6hmfbWNSiE5xXnAAO7pGKix16yW2fUE2SQhdkncnY4RNRFj6OZON8smxKFKJUlcfIlH3O3KH+qBE
BbqObJuQeNLITk+iciqxCo1Ingc35w+qcliVq1FZy7O7OPZunnIASP0IbA7hQnNHoeTEm8nTHl5p
5s9traJndOLTk6pc6oeq00N1gLLqksnF3oYFk0AnA7CYFkl7nHMP4E4TFLwoVfSljcxH352mRzkp
tbWXYdjq5w8r+qqGJZfUTXHfsS4A8gjU6Ih7mlLAyioIi4paJPPxzWal1609UyYcReXEVj7kiSCj
QB7qlNaHcVW2KSjzdoRCYbsBHFyv29oq7jqzf5H5AuANz++t0yw+6Qqo7dNN72VOqrPNEAcQabcr
08y9N4e523lyiD72aTTd2MS59Uk4nVJgcAiQIX99ttMZlotLJFCyHjknj2XQxic200iOrcnvDstY
cGOm1A60CLnxQLaW3BaqBU3CktwsUJAQKeB/Z62FvsMrBci4wpUf52kJlr1JSjPi2QmhTTVQj4Hk
PNTLEtySjuo9tKyF1nZV1Wujb+SBDjo4BLOw+lUthvb32vL9bT2l6tT0rMsKxySkrAXI5gTijKWt
pIQpJbLfPHjIw4YMttAObZr/NHYYU7TigwG7eC36PDjxoSKfdtFo8RBGKQSQ0fk6L2b3IJHYH+em
JImhAl/ie9wCaEAQUBMjtZ8kuAeP5fAWIbrznGEXuI/6zkaPLNJjmDbWhSuYbOxiJLslFPvRdbmx
g/LiMT5Yh0Vg3UdN7h5Q/NvnIEIB39bQRkO3EcSzTdU+N0Hh50vnvw2Qx9ccNM167PAbr/2+akGW
QQ7ax2NpYS6YcKkCY49eSnO2bwfTr+7MBa4RWrzKW9UdmW9blRmVgy9izPd5VspXF4D4B95adIPC
wK+AxDj5URmB+r2nHT+jdxsYhBsgiOw6wN2PgYFnOrES5KlWo3tLx64x2YxUw1FUp1yonm8Xq7Ep
LXJEa25/53fzfLAbMiTXSeAfinlpj5MPUg/mAaHDJJFd0oHZrhONxReNRAb9VgfNRwft287z0ux7
4BZAeWqJOxzdMbMkeJcvkjjZgl+9bZsKJ2PgknC57sDlv5m4I5HNGx2Y1xr+GQ9X4OYNIPkNCZ7D
DdQwuOsVYAB3SLZZYX2djAAIIDgY9GaBTXJCFKkLTuLqixTlCAgyxXgZ8AzEC7bslYvCCA9wfy/M
sfuSthlndpPz1OAQaLOIlDsH6pX73JMyILuvqDF9EGlOOcffYwPJfZ90OWlkTl/SJvXG94aF62Vm
gXmbTO7wbETh+MVpE/81GoK2XGlvR06q9eK7PPZQK8qCQK+iPBieo05YvwPi073xo+pRgphZAYzR
H3GkpI02UU+ZWFNFwV6wlNz0ecNUw2pCBH35bPNX9fPBKVPz4kxJjuRq4pmBh0cV63wYCCjhcIqJ
GUnJ2xGhFtW1uFE2vWNVHGcKuJFvpxZMT5DnRzeYeYwIpkPclxgEyXZZjA9JHpi7gEywbc1DYW+b
dX+ql2T4WtMbaaNmDgC14Cq0fvI5tPStzETJvMSytoCrWu188Ew7fFGuZb8ZVm18t6BQnEMffbhb
LilUXn7t7MzBM3kt48oa3PZzWDsJ5aQZrIEBPFMYQ6wOPRNRUvPo2ZDbse2rheM1zENuquLFdEtz
ZUL8k+PMmlmWRCJJf8csHyhQiTIF2VaxmilONlICnBcladY+PTaCEbILCAD9QvB1TOY4ffJqiPuK
R6UGixnWbvCm33t8A3t6eWfdtFawIw5ErtmqnqyugCsMr35VuDrGAJoooiADVD23s5nO4ka5RGQu
Ar0mvziuBn9vqSZbsdrO91if5qfGA2ZJFl90gez/3ahxPDasl1feOFqnhMHutmOadUpalR8Ck/GA
NY9oF+t22JOeaX7JeuRb9Pg8dSiEThhZHAxjSbMrph51YD+n50zM+wxw34pMm3lNU+2x75nvJggp
q9iZvYPbwnMzi5FYgqaGrAT23aIUvJ9Fh108T1mf9B2pEUa1rY1q2Qsv0c6s4HOrSLtsVe3d9DWz
gwUPJqaiByS7b4nn7KowVtQpwS3eFQjzzetULHdDFp4Q7jzXbXjhyGVghNzoxmuX72kTvYggeJRE
8tVU0+syhRpsJqybMoaUsgfp7Jrdemn1OsgQ7nOlUcFmZX2ZA0FhRSbKhgjpY+61/SawzF061MAQ
5ITyzPtajFALrYKpNqJ/OoJoGoaPi718nSFSeSnR2Y3Mye9SgYo+mmxzIGC1fnYCJUIYulJoCBN7
L5bt2CSf5nHuDoShnd3m2fTHAUZJE2zjLnmSdhQf5ESKV9uMwyfDav3tDHLrMNLDnIehNQ4ADvTX
XJkn107kJ69zSrytDfGIXTy1x6TxGI9OqW4noKXP+wqp3dYEl+Ag2iKhoB9do93FxfzoWl7wDR2A
Mk5GnTPQIdCg8829NVqTfYMRHzwwngSimXKr1b/PajLiVBg6TwwuwNYcI0RzASSArG5XTDUdYHRm
CoMQsB7C2Ix66CDtQRKbgXAw2XSEGzcrI2Bo6qE8OMcAsdctqWCvfkRCexd6fAF5VVYMLsLYllKE
RmoDjJ62KOK2HzYkGOXMmfROAwlv+AoP39iGRkOPUZGHlCbLTCorqVp+E6qLAXR1jWPP2PakmJm3
qeES8dAHirZjkBxLU5faa7jRdCcQrMff08Wa7lJPibMpsmVH/nd2ionGfo0KgyF35EjxKLr/y96Z
LLetZGn4iVCBKTFsOYLUSIuSbG8Qki1jnhPj0/cH3dsdNsUQw7XuRVWEq2ylACQS5/znH4SEx1bT
iSAGV1+xh7XEjQy7ueV1JYkLoSibZyJ5KB1SxVK3pWbUO2p7fjQWkApiMRp0lOK4/diaTX+FcvO7
lWb6Kqop/0huLO9FjYITfu0uL1FeT3zyd3rS8CFtDH9vhAJQgDHyDT6gYATzpOZ9va40lfWIicXO
twxmNhizblXbzL6+/xXchJEaWbT9hR27W1uIydONpHxpMkkPNtQ6KIFj9Hc9mUArhWaTWc+UWw9u
ws1ksizwwpbV5h0oxq6aMcpQOKs2ATdOs6jECCsixkxx+RWzsE/2FmFuWysTzXMRSS4givmJnCPT
oQF4uRdRqn0lB5Knnicqv3M/1Lta5MQ2D3M6POZ03pS0pJKU4yhxj+a6yKv0j6Wg7au6sCQ6Zoyr
LaUavX3bpna96hIf2ko0gYoAXnIYYFuH1B/SQGF2gvwhn3BP9r86KdduEZQvgH/kUyQxiKIzXbl1
3cCATl0JJANJISTmZio2Mul78zqtSLYRWi+uinhiQjYJwCt/Svbv+06J8mnTxTwBY0LKldbpdAhl
Aw22w9CR3y9EBaBAAgIUoc06pO18T9KWKZvGH3lWA/ybjtsGSLmcXXhv9FzLtyh+JLKhfLqxR4Jf
oJATM0iCw8Yy2QHSnLPP3G7+gWlsPQS6q6zdsCMzLkWoKO3SWQ25rX7NVP4JZgj1zs7n/7eQ3C2N
sLdxqRn2eNPxg8juqV2B9aWifg3xM8aeTeK0HjXs+1ChvNZwH+WNnBt+zBX9X5NmAirF7CZj4ofG
g1K8ACXmBro0vXuUOgN7VyNbviNY/cUP1eF+xHaHZJiQV9g0WmaTBA7t/VIrXhK7wZ+mGhRjMTZd
qsKzTH3tC80BV5jjVjWbMAYJFTA2Cls3j/Rr+pb6WRLKQmgQRo/7tuA2dU2hE90j0bjOL6zeJOHP
bMrKl8qJWHpom26PDaS/k0CuZME6SvMykSsWqCBysuLfuTWmnBy+r61oumWoYR1cyvJHrjouYgMf
oURX+3tV8nSk9HnZB95Avx1dEIvc3cq6k+uA8JQbAwj8pswIrap7bLWWkzVpVyma77vcsPy9SOe4
VUnnI1Y5x+FWNQTgB2NRZyXmXdDDjbkWpQBSgNaDdbODz9Cid1t2iT2pr4Eal/CjHaXArqLknS5q
QSgT3SnKa85H1+ROoZtTjgSi+L9sAlkIK5DzHqxVHF1tUfp7/G5IgXXQqnmKTRAepn+0fY4Vdm+O
RZ+M76g2fG1w//w+dA5TqIaCvAZKLYN1SFnBl7GMkcM2XX5L8nF7jNTe+Vl2pv8rKgaMzESYjvjM
82Uyo77akLmA/ydS4XrXuZX/LbaEyEk1gqW/sgsA7lVaRqTfvUPC/2+ld8lzwSWQ9Tf0/EO6x81L
lL/9wRz751/8S3KwIH4ZFn6Uhs58gP3H/OBfkoNN7gcwO2D7zI11ZjOG/yWO2f8xhQPQbyPyckiG
gWrxL8cBqRmsCIhojJFdBgLQH/6CSHY6VGCaQMPMz2EWhZGedTIPGl1YjziwwyDw16O7FuMNfO7f
7sblmT6zPEgeQjiUj/zKMCn+HDkxQpqLQ3fyCNqBAesssO1cOBa39P/oev/FKvOF/jZaR6AyDCJk
FTv/3ijfi+FNiguUgY/36s8LORlP2lFh0rqzRDsdbPUwRqtqev38KjR8Ek9GHo6DvZbJkEdnZ2ja
KemkSRVcGLqq9oSS1z8Kxr/9mgNBX1PXTp7wsaGARsbpmbZ8ohu13QyNMawRw2jbcej6bVTW9ZMe
ToaGJ20Tr2ppH3SRdWJFLdpfuwTF0R3UUH/l0G20zvcfIlWn+rLJpjqOM5Rmxzah2lYHvF4AFjhE
nzlOgwGF1nltXC+RkITEhDOfXiWKHd6QbzFiYdAWC4tcThqKlnJATe0rFeND5kMIlxahGMMbtVIs
zu8UUzcVYDRUBHrvIGsHFP4yXeG+116Tkz09RpI/hmWIkbBd/bD0zGbWSDieo1TdqoEEvDX15tpM
dPk45KN56KEtbhUwq3VBRgtlzpxO2WrmBhN/mJBDqd04dPhrXMwH8mqG7othS34IH4Rre4rHdTE5
+gje2Wg3Pt4jXgE4sAyKNjz4cdf/cCXq+m4ycLe2fGRJdodJoRJNb31u+V/DEibHCsrz9MhwUhiI
3bW3uh6UdMkYTf5SKnMIl0OcyifCVEjNGCxpHrpO5QfNNxgWx01Bm06GpJz9NkZhQdv25TUqQ0Oi
eMOJxEcIgQgQg2YgG2ljhhQrt3FgvskGg6R+lO3PeBoezUl/cxFWfht01EBmq0Qw1hHIqSPA76IO
K22b9+bbXBG7i5DEKC+uMB2MGe6RLuZP8qlV+XnZwO8RD3ayz1zRPEWkxhMIX9lXmdOGfJF7f22I
Gp9GzJFQEOEJHuRGt3LrssZ3nC6ogNEMKETk59LFPnvtDKNKIZ46wV4A2ns0UyygT9ayqmK57TMn
8WIRdw9JMbUPEjUMvaZLcEaCHP6QBlhN4a2c7Blro0RXinbdMTm+c1xu56Ka030zsNyVztl5K3sy
P3YxY5oNscpIlwZk/D5Ee6ohnPkChnOR+hDnpMot8DkQd3qqxdswCNStZtb+q4+ME62nrvi3eu+C
MSchI63Zdo08ZIC+uzHEe53kXGuJONbcj2VdXVfK3NxkU7ez3NK69xVD2eISZtzbJBpeo0fAcbqi
PsLGDbsE0alMXwAgdlUtMRxoB+RMMGv9V8kEEkvJvpALQ2mVbcE46JcZJ84v4C25bBD8X9UoLV5D
V9XWQVuZmIzg0rxWGumCB7vz/fCRj620afiZMquJl003pOswYFapYdLhEQmpX6dBYB7pHaa1Pzpo
ckiY1LaOnddb0Zv9V0f3O1wBRXhQs0r1OnRN1spsB8p6O+oAakE5f2gJ2k0i7bJboq77l5qAn5u8
Ddw7fAONI00AMyW8FZX1UBEG3euIDIyOxjAoa+c+jur8ZQxFf6jHcbgf4lDeDk1lXWsD5TRqSnGV
kPu21SpBjOoorYcSR7uVhByCkwdI3VKoOgtUyGVD0qR8eagnlew3XD8S4jUtS6yY/xfw+Hv1lxlZ
MluEaRE+VHCGf4rJajyt4xAiRqfZsjUYXmJLhHtN2WxlQRTnqimjZsVXBV821ayu0t7CiSUsqvA4
UfEFCxIb+JnCDy1y1qA8M1Kc9vy2wVHXimk/Eg16xexgXKbCjxBDWDnu3SKL3Z1DxbDBvsxiIhi4
O0H61YaYOTAedbZBDZMIPaiFe/oSlJA211XlGpOLevdPVxlWzrjBDUxZ237r48eJD/uy8yX3YSBx
YKHTJd3naV29oiWQHGNdciAeEMA7JjhKcgp8x5t7IqzBtj18Dro3ONLTRod1cvXeM/UF6d8LB5LF
C3Hv2itumbPUhNr9V+MyIR8b3CggDdHwzi2WnlsCITO9EayRDDBK2HMXDKOxccC1OyehHGUPv3sD
OStTC+bJzLwksz+QFVAY0jdHndrdSGdgLZHNMxlhzYral79q1oayjpAd37y383oT6F9AhSl9zbB4
6qIs20q3zbd05P46mjR19phAEFkBY6rDXOwX7QvmxHLn2JaT4MhIEIDjJ6qHRiPh8Ky7WxfQmW41
RNBYa250YyXYKWoK9vELpmWDV4Dt68T4aMYOH0AkP0BP2R7pNb2ATXBCO2Pkkyfzkl9YHazJI2jA
etCGRv36PqmNzBmZeadzitLJt3Zv0bxMZcuyqN/8/TA5ZCDWNLQYsSnHMrKgdCkDj94xYMwXNjBI
mxrhz/eOMJm71ay2xJWPpJkmBb99bFDxFiQyzdlSjdY7o1SSp97FczXPK3CIylLWAscbZiAgC8E7
fjR/7BqXCYgSg6X0FmiPodE6FS7jmBBM6d6oR/OFzOB0nZdscHy2kv3Ejl5C4kJJaqr5G4md7Y65
b3NsEiKf2UjBvRUqwZ2MW5eIY8Y4lgl5NKrLfOsgyPkqKUglrl46cWw90eT/dH66rwz3UibTYVLU
7q3LfeUxs0sfBEfG2spRrH+fUyIH/9eo8ssOptFvVLPUbsFDlGOA2PAeHxMmC6kONV0M0be8bZyD
W3TDRsHp99loR/O5qxXzORbleMuXCnFVFSqrkcSWFdgCGCICqpspUOovBfT5tV6jHsCwC/nQfNcl
Ud2wKRznTp+9afK84MPXxFcE02iLqoBKn7dTvyzYiJsBw5QrmxnKOncJmMlGaaxL3JOAi1STl9h2
x31LH33nO1qwY+TP2OV9L0+OBstHMR3qCofQT9xCbu0mn6VLdoC1CGZPC/q+5E6t4mxngSx/dX2s
YqUPtQ4PGT6GOBLy+CcIy0lDOK1WAYAFvWsQtDHS04tJm2EJKA/JONxyKIw7nWCvO7ueJlIUBM4k
TLzHJxVujyCZBx3/hEYU0C1xr1O09hhq2fEdnjH4LRqAX2abgSH2E+7Mdg+uWJcDQaoNn247xJXb
rgqgiWHK7GSF1sOPFo4Wumu+Td3OrRlTLnyzYQAmSf5Y5nZeHFuYaJuWA4caiIHQlWbqklxNmNR1
a3WwogFwxl4r9xUckg10X3I/CKtRjo2q0mE7WUfFbGJVkXaggGrQ8GpKQQLF9M7NdLoKxL/sQCG0
PH1SgVrXWQkyZbiR9vpOhjAzBtxm36uveP8AoAxRYSwUc+YMMTVeR7BDmXLB96kT295bvTmuHTnW
KP/JDUF10kGUyVwLX0bZweRZ5KTzHlSLcQjGcCnYkc8fjiZJTARVg+xct1JBos5fvY8NvOwwJKt8
jzR0cxupxrTDFJNQNTz/5yu6s8NBXwJ+hLfaFOkE90bZgz4kZPw6jCynMlS2UhTEHhpi1L+P+egQ
pJRXDwiOIcslkXLFxOy+xWd8gYEN6cqx8uZUaGE0M/9qtIzC0nj0r7mMZJWqBSenCJp64zh1vy6A
Yba+z9wopy5BJChq6GGVaq+pEEMGVQROyXC818EilkljZT/sXPkB5nc3IJ/Z6EOfzXVbtcOzlGjz
KTr2RTgta0cJPE6rLTeiW0JIJfiZOT5zMOerksN6R0lTMJ0jY3qFHhKHE4OBg+pIZuyixCTPLrle
/HFNqiqduBgk6QCgBCfkYUCGe5CvrSiF2VkYXYuWJg6/B20nvATZ0UQ6H4EiRIMVDyW8+An7MQhR
i0wPr8LYKu8RGJZflSDJF3zVMxxLS4ZxnQ1DTIMms0qdMtm13TgR9uQmW5y7Wo+cZMFgMKjMe9Op
p/uYjLGHEpX+GgaAzfxvqLOVNVnWerDJi/RrMp5S/OU2XZXQkqtptMcPfQRgl9WrW0/ZFXkXBrhu
Ktx61ReB0TMiaockuWryV8p77dtg5c6N5rZSXdY64XhdFaOl0ou2v/ensdjJEZSZAOdmI9FkrvSM
uDdmFwrDmbrmKa7whH01Q7Pqlx1GHHemJuNDLojCbZFEfLNq6qvFoIX67ei48hs26vaejJH82R/t
OeIY25gndf5CWlpWAnk7oTfkeXsVRo55E2aNfMbxW3jo8fs9JjXdFWlTyQ9pxlANQo2HW7TSv+/s
MvuZNViekC5ovjBMKbD7xa19r6EEuq4lcLqFXgCws8tNet0GOdKoSPPRyO1szXxfA8fGa/e2UMa3
pLOdr3ph5wz1JwdxbTrNaZyEhHdkp1PjTYxSQrLAFi1GWytrrDnJ4jT24rJLF6Vlqzxevrb7ka4C
GqkxIdByVkFTTivsbY9KylwqR3QXcMovAG4cYlmYWyVa+VwbsbFKLHBdpsZ2hc02lfG2cK3sWCRZ
cS2nVN/VNRNc6vkMfgSuwUnptGTSNL2SebRLlvJG7jGMkR7nCa21nCep4DNI3+ls6WL6ha5E/iNo
qLzmo5jeUyrGL4NmFI9xlVRfy7Yc7G2p4K67iPwqSnA+n12vcKoja0uR+cEkjCRfvmOUSW1h0dvW
fbzv9PYt6B1meMA714Pr5FcGle2PvMTdijxiuPVKcjsVHZ7pjaGkWwnlCB+KuLhOuhILBGx05S1T
/OA2phhaxGYaNwRPigrCjwU/rcZXg/f/J/4V2JDwTXMXrU14neFLYsGKpr1PEFOsTMQFT0PdGHy4
ENNpeeYfmtIoXg2l/G7GTf8dVtTDhIzb3NjgrivU1to2riZO9lIxlrxq6QPyTiIU4IfVX4SaEoTo
W9B4wlbdTB0CbOhMJm7UhbkNES1e6wnGhQuietCq4fPl4XkXvAJBN8xM1WIhDIUIgGCwj7Q6fE9g
KH6fE4VWZeA+mwOhbGpJ3g8/RYc0X8kHMzJ/2qlT33WFHFG1+IR4JpBfuG9jfOO6U78lWJM7hmfG
lgiEoQZf4aYYvv1sd6F5jDpiPeM24oWtXQykc2qqMbTcjVDEVhqhfk8P8sSBnNwN5WTtKyhmC9lL
a12muf9SuMm0TAHGPaUy4lsLi0usj0mBXOhECXmkVlTLoOvzLzm+/VS4yiHLMrmTzpgd/Eix7u1K
DchhsPRbciCNX1qAi0oR9+W6biNCfzD3ucvFEF6nIhEPZgm1CSbjhH/TtzhHnhgmzTbjuF13JQlk
kxzUg++3Fq40sIoLmRTbsTPSB8mJu2iJqFy7bqdu67Q9Bi2OdYOtWnsjKMat7OvvoZvbXkwc3pIx
xbDnIFU8co26a0o5e9+bkDaaoEqof4v8VyuJ2l6lsnw1IP9+axzZwgJANJ68Fmocq1da2fpXTu/H
K9CSns3W6MdWV4ZxSTCPcG+jtCbQqsgrwrWMmqDHTZUPE61ZWDNeH+v0mGduDg1hdLdhNLP5gbCO
0CDfhgGSoYqekXm0Ue/Vqf9hC7oGkeoZwZ2CJqmCUTARdrTLIlebnZw8BWLKnvdfYB9jPWUwapam
j4UUVWG6Au740egRk1y0k9Ac+L6Ofe+1g/Vi04IM8XQtavVADWWBnAETKa2j/TDdtL8yC2GsrcoA
SElwYwp8zetcxf8VWoa4RxesH5rB/VUNpvIU8Oo96rpdhyvRFETuQuHxV42DmxDuAMVWdYeWEAhC
ipH/YlgIKfmCUOEjCoqAzxYWaj5Xc/RTHY+F5T8JR07t9Sb4XacAxkU4D2RZtaUfzy4wzT8gu868
mqtB4sefzToVudgkLFMn2bU3FgFDWnjSiyizh3UalOnqc4T33FLIzfC+FLpAV3eik1IbizC/QePC
Qic4DrHJJyPutBtV4iv1+VKnEhO8olG2IdtDU+ey4gleTZKbOhIyVXt5nbfXSSrnRLiYkpPNizfE
kG3xlRn/FiRnUV0zNAMcTqDfOFkUkwWE39i4emPCXSTfjK90DWRHT2peuL5TGc98fbzQjDBs5IKm
dXIrEw7/qSyV2svGkADN1CcHTKmceJfoIJrYPVb35aiBIKZTeNOmw3Bh/Xlw8bs44X19AyttlKjz
jOZksDEGZhmqSdB4TqYAwOdcoFX1j58/xPkiThcxMF9xZl0bkgz9z7nGoPG5kK5ee1IC3dp9SBUR
2IZ/m+oqVhMjbl1dixdUUVMkf770uf2DC7dAasvwBpOXP5d2hTlogW7UM0gywkETOBPFMxBsKyoO
s3BtxGIMpb/+fNlzr76BPTmGHVwu6t8/lzUa1yrsiGXtKk73xKY/4l81eYHFrnVt9u/ny517IREK
o63BttFBa/znckFdqRp8IJZrpDhWerWl+Sf3Are7C6fMB1HNvGEIwNJNOnAOGvX0hk7Tv8/Smtr+
R/O+N0e//Yk9yrBQ8MJGLwHfxXIm9SX0ZzCJZOz/YtNi1W7ZlmmgQf3w0tiGnNAC1PDyA/MgcJC+
KQOO2L+/qTzCeXylMvg8VdeaaFJaM+PoeT8FOrxzYRePA9Z4cXnh+Z17C02IA45pgMojUvzz+SVD
mxMp1XOg9hUROX3x3XKK759fzqU1Tg61SOBEwIe69iBRYzRfb00nu6R4mx/+6YvO/iOLia0o7A+b
w42dvtZl7ZXUrjdBq+p7HdOO5dT10ddQ4YSBoqTO/lwE5hiw/RDwXTrRPr56BqJkRii8fy7QxcmJ
ZooS+mDh4hCp4VknCXla4v9VXadKDPOndPPV395X1iNtgJRBgRb79N2raKucEdGPl+UEMprWeMCD
2b5QSnx8wQ1m6HgdA+3qEGVPXnA30CQ2ymnl4axGhlZJvDeagmsbR6QLW/HMSlwEqY5kjqBrsk+2
idtE0TSOTuHNXkQULc0VhvzHso6fPr9tZx6TZpu6imBuro7eQxR+m3WTAp4Ybo0B0RSp6zp9UZyU
hM18JlztP1/pY5idQ3Leb0udfGPBqKxZuYFUqHMB7nMzWOD4/4/5OpKsLp8eR4wQt8RH+DUmSNJZ
qZi0fLNoWddy0uU6Zvq71RtgtIw4WPy3TQhfwonLvTTIeQj6cLrxU/pAouoNyKJMi+ir5DrVsdTa
21063PZFC4I9ottdArORHWVF04ULxX7n9PXjC85cT+UF0NCunJzN+Doqhpu33NMmlM9uluPW1Dlf
yB+NXrKpxYMuJRgVQtW3Gq37xiYYgJm1tbPQBUWCyaxWlQlk4seMCPeltEJo/tmXsnduJh9gKSuS
at1AEl9UERaxfh0b8DAx9lvUHY6fSqy0y8EsTI/Zdr+SEo0e68QrIDz7OjHhMsREmOOfTZCNG/TL
yQ6GFc78qcvd0knjcadGfbVnYtfnO+DMXtPR88Pg4JtFyT8XCb/tNT/rKqqPkfsS43jaaa6x46kP
XkBYbYEE0ei9zxf8WPAYBhJlU6DgwcHjtOBBk9B1BMAXnutIAsiiIltXhAZcE+ott74TyOsQ6PVI
kFxw9fnKZ15fqjl1Dq6Es/Kh56gDTMXC1spRD47j1w7rw+8V854jQvX47fOlzlwkBA9OI7AO/nNa
OjIXpd8c29zLupqpCIKOGrgWf1GkJvXOapLIWTYM2LEB0gHtP1/8zHVSV2EhjWsVN/lUek7SOt4I
RZ57jV9E26rPj8Gs9Xbisf7rMsCcDykNAS/t1YeYWzCgJkA4mnpIjp7HMe9XujNgUpsaxl9vU8oN
CFMQo+g+PujFSwId26BrU3gFbb+aLIBXI77re2FtAJ5+/u0NNFWDC9M1EwcGkmr+fCeCKC1zM624
LJEZHnLevGCGyEynSY3kkqPFxxeQxShtKA0EA+3Tz1cFNyS02owrU8xjaCjPyNN+xoNxhBB4oQaZ
3+U/SxCWoi21uDTO/Hc19m/vOhbMEUn0EDGQJa4NsFK3EMRRpN1EiB9qnlS/VI2eXxH/H2hs80t3
+nkxS9tBkJx4ldbtE7d8KUbtaNREK5DznBLbqV///aOj8J6t0zC1YNr756MTuK2gvrUTT2nbPbn3
nmkm+FmrF5b5WDCaqkCxjrERfij6KaDQOeoQRfxoD0vxWRBOhlo58EX8/GI+niKsouE7z8mMie+p
SB+FzIBptJZ4tQGiBdIDp7T9ZefWIa4kA3VSjIyxuHBKzr55H3bJfHDAbxc4M5xaM2AhjAIgBExw
BTr2PnWB4fIygWbuMqWfcobYzYj12gLBHHESpJSWjL1UeyuHKtilzJE3OGsfp1FUXyDi4i5QlhQH
c1lAhr24ghZnPbo6Jg8oAsWF3/7sg5kt+hkGohk6fTBQEsKUyUbqgU7n63h0470ygHN+/mA+nrA8
mNmfz9VcHfrjyQGRmRWfkaBIvVzahLUVnacm2tGx5aWq5dyjIBsDViXGE/SwJ7vZTo28rHIOoqE0
ILL44W6w1GHz+dWcO4HwKwSGw2gQsGO+p78dCxO2RUPQKgnkIRQtnc1nCgEgnPomfYWv//dVND2j
wE6IB41H0mmHivbdImCSV3RM/J/zvasj65DV/vPnV3Xu5Zkzmm0ouTQGp9t4aPDXnwpenjQSzn0y
aozYfPGTYUuxqQPh/OhTHHZAC5sLn6pzZ967ASTA0ZmmB+hUDQ2zS7yAnFSZKygogk0ZP5Xx9MCL
eGG1cxuetkdns9NZfgDJMEOAQop02SuDMtlmlrAPvY4q8/Ob+cGvBf8jlZto63yODGjOJ+eq2+pD
K4DcPaft1acoVIsNxv3w0WKjS5nN2f1jrDnFsi0krrFjntyK1Da2oQOnc0LExmAZK2utQmOOPgM+
RtvGl7pb7eydt+mweTPxMjstfGq/UUWfZXxtBpMxgaxeNOniVGg4zS6ynWeCBMqljVP7dZob0VPS
d83Od4vvIYyOyZrVl31m7kCR3IU1KiUJvVzH5zfyzLvGTJsS1LYNvAVOP4ipze8QDZTbfT79LCdN
btQSMqWfwl8ZXz5f68zt0N45xmIGaqm6/3yvddwnVDwfKe197acK4LDKhPrSjFh922SZIdKy5IUK
48xLR36OhuyUbouLPNkmXZ2OQx0UXF4svoZRgBsHrB3mGPW0MFBnPlZ1X61gY3Te318rHmXujEhR
IJ6elCZWmVHtNIVHr3aLxo84ujo9gMaTg5IETyNpWRdq33NPkpINGIA8eJej7OTuWkwbG7MqPEUN
quWodbASckMeekwPvMyikf78Cs98c7hAaqg5QJFi8eTWZn5thlHBrR26gMmFWfcrtSqqlQEj9r9Z
ykX97lgUjNh1/XlpJVFXMstp0TS3yO/Jf0ataUvrKmo17cLxdW6PGrxQsw5hRvpP9mgHJS6fQAa8
JmuPuHq8CVEdMfOsF1FQHRxE7X/dHHGAIbrQMSJjfHL6AmoDsza9mXJv0ic4fnb/pW7rVQkOcGGh
MwczkLoq8DeiDNHd+Xn+9lUtJ9R6qk8LmAbiORiGrTNVxwtbwuBnnBT0f6xxsidcheQa02QNCP3a
gjDZco9FjfiitxYmMmnfcBdVpFF9XeI2FgePBdbdkIWY1bakyQL+tbAh84hJr4mjv2JoGoYNqKEj
Q9Z70ijCg+4SfpOPKLT8Us23WQM5i+52XEKD9XehcBhSqANiRW12MyI4RPsyuRlkq1zDT6PImnqr
drj60kANwR0ZslSHxSwOJ6L8LhzscIsr8LhLEYzedkaY3XRK3XlO4h6jImmW3OFkk4EVkccJUdCD
nIiLbj+Va78NBWThpL8uTCPC5ShuN5/f3nN709RsW2OfYCF+en5ifULwgsXehCb8Ug3yxQnLO9NQ
NkZWIKolOP3z9c694dTcFHvA9wyETt4FEY45KZFj7pEiPmNOt72e7HqZXyheP47VZsdT3QD4AyOw
3JNlMBwJ8YN2iaZRk0NZRjWcQedHlTwyhL6BkLJshf49qPMLLdNpsBUxte9Oq7bFHaW5Pi3I3BIb
rLIXYCLFOH0NyadZOLWpHBC6qOkazgw9TiUy/AiSrlqlOSRBTC04yCu92wlY/iLulZ2htspGk2a+
9CGGsuHKLfNOJthu/Co0stH7ASogljTBypUa2a6dPa0CzX/QE3T8ziQIp5GxmaAqRJ4X8/tg/VC+
ofnQ7km6ImdxQIKHoov/PZvEMmxkvLbxLniqDHHpUZx74hYGtLjcAjMYs+n472dEpDYiyxNSgjAQ
G5kuLcZe3Saa7C7srHNn0W/rnBZGXdkRAIXtleeIOcQZvGGZheH68+177oNo4dbHXIF5G66kf16M
WullUWHb5DF0cpbjLFlUibxPQjj1zXhBdHZ2MfBKehZs1z+UvVbNYZRjpw//zsroRKctbj8bGKBw
qWV04fadOwgsYH++Fkj2PhS/6TgaVgyLyqvj+oAhGsl//vhcpPWbjOAshNaFO6md2xfzzJsGFgqB
fTqnmZoy5f5Sp8VDipvIpGt7Z6r7nQ4WvyoMJfTMskLxXbrGl0j1Q28MEDUERUQoTuAkG7cwx0cb
SRDyDD/AsurzJ3321+NABEYCv3VPD0bicxslCSlz+qp8M9zgKdS7h9SAR/JfrGM7dIq0v7Nk7s8d
1XTKGJbw8Tw60RI0R77ko9Kvira+8CE9V7bO1rZALPN/2SfvodG7KDjgXnoSzUjYQHHt80NdCDLq
tTts9I9Z6l4AKs5t4N+WPC1Y48lM4eipmaf0wzZoizfXTCG3W/u66C70HMa5/TsbcYNFY7cNlvTn
fZS9QwDtYGccM/r4XYblLzwBySJLNWcJfBssZ3+AZcaJvI6qWWugaDMzs4b0h7XRM3bv4bNf4WrV
6igWULWhMwpl/UDeHfa/OSHHOLM7m8HunSdHcGpiaNVAmFKaYTUlM7RZ6L/UXkfOgh/CUKrf46K9
hYpTriUlX+R0/SIbjWhNxK3+UEK65mOviwu76dxdcGelLhAH+/Z0AJumZUNKXUnlV067SU7aQqrm
M+LxKzBT4gjH/sKC5x7xrMyCKGMDtp7e9jLWgrGiGPKiCs+BrmzrcvPuTmCQ2+IvmpmT/vkL886d
OCkIYczoXCCvC23myZMOlDFlSppmnpVN7jLsW+vBDLVumRujuAqLNH3CDw0fAhPm5LtcwAmxYsja
CXMqKH1bpcda78JtOHPfKTZmCTTm8LQTJ42Sa40OPihG6mEdaa7DerRu8pCycYyL5jnGPNqDF/l6
4UacATFhJYD6zKe2/aH3DQYxleRDc3RMPlRWIzA3EFKNTePXzRbPZWPBToE5KbBBDOqQWOAmQXlh
XrIinmOXTkv0WRcOHQPPbAZt+p/vngo1wspklKFbjrFRedc1RAbWF3Crc3HFnbF3MoaNjMQKl7IU
EFlTyOVd4CfS3fdGr27G0cdu4t1fXk7qV8rifBv2bCkUU+QIDq7YQsl/I4phwZHdrU0rDtdwhc1V
reTSC63KXg9ha6+c4EovEuMhMfLhjtcWERr5xNNz6LTuPlXtbyqmYBca83PXzwQMDbo9T+hPgSPg
tjhtpMH1p8nwgE0pXFRriJ4jTQk3nz/0c0tBvIZrgBqdz8ZJAcLQCT/y+bOECWm4KitnVvMNZbJ3
wzR4/nyt9+d2+qbN6K9B98pn8LT9zxUrbfssojnoMONZSAbGiL0mU9v6ZdHhsZpqV1qh+vdy0Ptb
XVeCgy4VfEuMtNyWOXYu77/Q/9s3XLBvgJbncOL8n5XAGfsG7Lte8p+/Ozj8+4/+dXCwiSrjuJxH
HbSTgAMc5P/r4OD+h+oD3hGjuRnnZ8v96+BguP9hwsvOds25dP/dwcGw/0MtQXsF2GrafA2Nv3Fw
OP2KkHNhAZMTeqFCo/nAXc1VBPlZmGB8EGhiwsHczK+Z546PmTYgkQrEJRuE+TX5fWezoI0XM18s
fvOPiDK2j6FUJmv0hoFylzwstH1WH21/ewj3//y8Tz3auaQ5coIKl6Pxw8dRMqnrKhEO3ihRO/X6
UB2SoiYKwjbLtar06UJrgLjMKla+NL09PH6+PBkQHy4TmFJHhWg6Os/4tA3GMhq3m9GWXpFa6YD/
aThtUjtECg1RgoDJsN4T9snXAh0ELqYlJpmzCWVEpdQwZX3Ax1MLFgVuezTNZB0t/oe9M9uOG7m2
7RfBA33zmsiWmSJFikqRfMGgGqIHAm1E4OvvBMu+p0qqa137+bwcn7JLykw0ETv2Xmuu1MKSFC6y
3Gu75N/F/VXXsVMZy7xRAnMwTuIBxg2Se/1GZ6F8cIoQkCt2pGPm4oFOAr+DuOl1T7iJ9WGlP+cb
kRIqRjgba9uGhutyNDtlPaLJE7c9BMNHUAc4Kh1YEZL859ewrnMTn8es3zJSdvdzU83Xamr0YShU
c0kskAU480iUkq3dXDKy2V6YCotnwkb4g1Ll0WUA17OjIk8eohko8XYehNmeuFRNHadkelhxwuLr
HIio5GeawQC7Anvao241cBzVZncezgzaMhEiM1xk+GuCvL9vq5lg3nk1aRQjQZuDjzJocVROI6KW
W3I5+ptysrt7cFvJDZIcdfA7qzp1yIx2ljPO1wKO3rUrFv8Td4fQe86Xu8aG1zv5qvumW5JE0oBq
J5eN/oxwtX2ezIU707HeHv0VrxFIuETO2EQX3yJPiRBS/Sbxx302e/6INvvhi49B45Ko1D3h2bMe
JxijX4pRNhfVttGlrilmtuQyucXGrXHvbPxpMZEgV2I3iKSKZTPbO4io5YPwM9wuUK7BILT9Nzfh
H9MSgSBhqfQej7BDMZu4U/dNDbzOoTHqg59P1akNubk6EHKrpgLA2+Ag8N6ZPrkiAlMqnQv4vwHs
0YNhJeVDioQP1mrW3RKa4YE0TucfpamBimO0pXdmmiwaVvuSq26+Mu5YPkTdzF/lZPogavYuS/GL
I2mI26RcX3aj8+6M1JyRdPJbfLeINmOU1fGMnYgY4ayZfxBuoA8EU7l3qcudSBCPESos9LaG/kdA
MXTRN0mm7WtQRV6s8F7A2lUQwLBWJcmDbybdN4bPy4dGZvqzzUZ6AIyLCbHvyj0o1fG7WfjWYw4P
aUtSDqg5g2s7pNxHUrq41OsjWjUg6XTPr1/wOZHgt3AnXB8PCRmk+o3YRfFcpUFyUw3lszSGCQ58
T8Z4+AY3EXpWbtTkEQ9JbRNX5b0AG+iebEwr19Tm2cRyVeYHG1fk1nWrFzcJZtCvgSBKweOhXIlW
KuNGYage90nnijsB3/kuGqV3N+nEemzyQTxPnt++YFrjaQ2wx/d20r44OEnOBTyGTypc+c1GATYr
bGT7mkKWQubnaANHRlRu339cmPESDO1gPCgtGlIoCWr+QJd2+CI4hj/odrRAWnOkANlr4TKvyJz0
pZkfx5ag+1glKj/gkibbgYhZblNdTsHKIO+erByjL8SAAN+I7XS3o4+x2/5C89Uq/ee5beT4Le8n
9znHkVWmx9lZGheZ5WI0O4R2cvqgO5l4NzJ1JvcBTzbuXFfpzxZQgJj8WGLcLU8hG+wWf89z6EG8
pCkPPFqNLE1Tczu1YJ5xBkY3rlF+HM2BSHKzejC86datRb3HO+bdLzDvNl4Aurf3UhDAyS28S6jh
9PiOqb1kp9ouPw8MLnfTyrCeXP01DwHKu/P0vczs+mQ06TcSJrJTtjAPaqxJXNp6lrvKmxVk3HT8
buE33aX5cFZjl+xRG1u49ctoa+keLkrgpYgY0vzWXeCng8SdddxjI/aL8MYoSTrPq65ZNiJKuhO6
G1TKhgJnauKNqPOSnmRdVW+pWECP00MEvTy4OibY7EE3Qb6zayM6F9A7PtCilzjWeGGxfFvnXKNT
n6IwJS+FG2lbs3kyITAf6wBjsRidcNdKg2Rhh3zpuVkRJyZCRduozbP08ug4pdYnpybam+bKcLGa
yKl2Ntf+2yCk9GOPYynKxYV7yMFjnI9YeQnSsCS8/QSc5gBotbHNCQ1nZNEljUhr85I1/zcZvjmt
nA6pl7LnsYGHe5yk8yYjVm9XNH73wHjWwtJaDntUW5liCGeAjQvVS0giy4ZwYnVu1GotqsryGZdS
G8S+8vUB1juYUCba4ZYIC9Qls+tQITrMgiwb6uzkOcGJPqNN5iuLCDCEUtjDRvBefXCrQZzB4sO9
sE37hGZi2DpZxls17ODidZuGhssGGLB3I/xefV6kU8T9yi5gCHWU1daZjRaOr7+8isr06LbVy6Mo
CBGNrSE6qsWLTvWU6I956SzbOZm6m7IWbuzbFW4vv5w3FTn2u8F13PtgoMXcJqvqIO1xQpsi3HfG
zIxlTRyQnqO3BGUVT4GfYpM3tdy7icaVGc3GvoNiglC2vq8sg70cONQpzx3lbFBOblMjja5QdqxD
lfPE+06bncJZJbtIJu6Hls4f7GtpPJAVEd5a3aJv1oyvipCDCM4JGcv1DzftbrEfBJdIoXuPXSkh
9lboxhDpZOUHMSzWSTBt6eI88/tztSTO81QE2t0EnkSea5O2d840UPa4sArzh8BJWG1ddElqaxbm
fFq6LopFbfSHiazHZ1lNOXkHZV5c3DEdvtVO4ZMgMLjzOoELy8J7tleyl8RDiIW2bVChGKop90Hm
zV/bwmrjsZJrXSC6eyx31RaxftPu4HPkZ0Otul2cyQXh03adndDP95eoG1oXhS2Nw41svRyDcpgM
pMK33p22k/y4ZI34agvQhiDidbneG7h9a4lUFA770BoyUXhDc4lsshDCRozfQxjwglkJR+i9WQ5s
OKh/9RvnaGiR2kgeBFMH3gHSMy5BYopkm3orLTDLaxjbwrtbwE88GK0Qz9GcO9l+KvMSizGToLim
yMu2rq/EVyUmplsZYgtM/+zOyKK7mz+Kry63rUfM4sN3MnmLcGt7RGlvrHrtJimt7R1lqP9JlR1l
2VowAraY3XJbZHZ1onHfXCrID0eXWNtt3UoW475IC2LMoV5vM29gc4/q1nho0mi65raT3qU1lUbj
+eI2Xd6/RdQ9OcaKNUm6bl2UyaV4G2GHkYkQUJ5EXWd9ZBlsvjvC5xRsEEfErk1Ei5+yEG3qnq+z
MicOmWVM1yyHSbmxOiNsQCT3+pDWvj6bJH7usmmWWyKSNT7qontGZ1rHg17LX9xDz8GoKnAk/AQa
OwivaqXfMBrkB7UkLakmeQSvVkK00YQ+k3UgnArTWNT9Ru1g/d0ZYs134rzEXP4XHVhvQ+9OU2M8
pobd3SS0cNdyOGjiruh6iDxree904XbmxrwMusc0Lhsu9jR6vzvQWD/3sNcm+fpNyNuAR/qLG3Bq
nbYGMzke3ZzKP8aC5N0F/mjv0hH2jHYpCLOIKzumpvoYpMiui8EDNDC2L2nS8GA2TnczOLM+N1J0
T9PkundQodRnScX9m07NL33K9cuuXixm/qizfnER0r0pg9lwhqORrykUAxBdLXjRTKvI7oyJp46t
iAfMmnnigQXhOmCfWoMQ2tdCUDcHwHh+k9j13o/968HXYS7qMt9h1kMu4k+NyhTbsB3l+P0IwgYG
j2Zh9cRO3WWRxnzo+ynbsjQvO02jidCEiQqqEBxeg2x9TVF8PRTS7W6wVIAQTLz2u8ir4D70U8zO
IyC2xOjbbtON3u/UWfRSfznMYq4JV90rlKN1ePzXLqM3GUh6NSYphfk71kEuil1Xk8rbkj7CtUSZ
HWVO8EaI1nwEmpXuDct+xaTxBTaPw7CZcsnwZLqdUOZ/mHvbfZ4FYI18ccqzadbOi43WU2ElE818
hmERQlC2yq3pAs3N4Q8fapaSYxoBWzOtDNO4qqlXqzq6UEBCn1aOPqNfkSRbot9u1xXGBl73MKe9
/8kAeEpWUmpiKG1c19g4A2ssjlDqXtmSpjixgAHIpWbnsMy5JC35lwi25Qnp4VHhcV9rddUs3X2D
bps1BZv91oXP9RSBV964Zk4jHJTzzlYJicdIbC7FBBV7Jj0JW3w2X1Oy2XBZeHb10jtEP92M1RLM
ly6RKRcpJ9fDUMOodl5aZmY8CSep4Dc4xQSyBLCfMbhbflBjX9sEYNvQOaBCAn+p0lNJSbNNlvW/
SCjok605MKyJkxzB54wuLrTPTDgH6AGOEuzG1PS9mRUNkRMZvzhtonanWIRhoClK+UCBvzI0RT7H
aRNXIweRIXSHLybokRjGhBcPHtk9cR1BSFY9B7cwc8VXXUzlvs/H/DDNVFdmKXkiAVCP26zxp+uY
Vy9Bz/mRXCLxHMrKybe9XuNS1msXrSiDm2Xh4rPpGA9wHZyTxcZxXzpzfkjQczZx6I3VaSQs41UR
HvTqaova0K5se8NrW+6dMew/chINL7ozgbdIDv1+1QxfGsKNvihoFidTsRqN69muyaIqzohJkbG7
VApIfCWnvbWk9QkSE6eWJnA21E7Bfe3009W0SKQCqdy+ekMPrtrlhCUsTs/bvlnYAUaS3r/YBQ2l
rqvELbR1UAyJy2oyJk24dcKRk1HiuhjqW2/hHRlIqLCAoPA/jubSfWsbxVWpFzKgOB1uvNxdjszR
u5tOdHTlbAZqGxWtW2hWs1x6OqABVNvdE1Lo8GJJ2izAAqNLaon+JtdBc/FJhT4wc9SHxrS9uA2b
+coolOO91PkhXDtATCrFbV3SHwpyjskMJZe3kLd02eXhIp5Lv/44q0B8BR/Pcdv0UgJmXXA2MmNC
7fKXNsZaOK/fWrlrFE+IgKyPW+Z+F+1IgkPXV1Wt67tZlnJL+IR48ToFcrSvC3AezOx205zTGVkP
r7kyOcBnyu3uzabnzrQFpcj7XiyatMGhndr6XKIqI8Ojl/R1HBAVNFb5dVWgz0sK4E3NdNfeH0Nc
8hQSaQN9UE2G/uCmdDycQXf37x2fxuHxwYtWxT4UKeKdOAUDjsqJn6agqphzXqbER6CxtgeM1OAy
IMsmkpxUtM17I2/JoeiVgoaQzLK3PiSqaOF1a2KlU4oRueI7w5TulSlU+dAJJFCw5ctoxS16KFnB
pXUThCnYVtziVJoVqV78Iub2Nk2chVcQUQUtuISYOFo7JplREzkOUcEjCMjOkrsGXmSMEx8EZQlC
j4LH7Gl8MVRl5kNHEIBX97Q4Lo0yb5TdN1ABJKuZo/7cgL7ZJHZfnYy1uYKjjWWNEz1g+7VTsyYc
bEJKDeJmlpy/qbZp9nQLS5xj8fHv/Zv3TVKV9G6bNnPJpTJ+mOaylsuBwe2raoqlbkBg9cejSSLK
Xri0hprWSh5Mq2ouorXLLRaV8BKOQ/fUWpTppBfQU0O+21wklpK72eWkBRx8ZHE37OE7nrX2RaUU
O73ZRRcZsM62MuMSZh4JkyYcUbAe5WThl6tp5fiU5yOI9Mv6PHf9ugxjXBqIPazoSEZ5QM1b9vxx
NlF9zpHTPGZr15u6ZN0FOKC9WCGPhLtMw/epg6OeWUl6F5AfuLf69fkBXgSNiD5k5fNzkrX79V7e
hhEdUmhP5UMtZ7pIpEptfeRgj+97gzXSAp7CNLsLWPLpO9FEnQ3PvQtSw2OrkFF46SLKkE6X9qPs
wYVHNZxDn7RIktC58ZlfWI/Ch0+WT9xILPhECFVmc4Ez21w8myK2Xu9BRnn4PCB6FPt+aSnOpcVq
RuzPVUvKZFHSnzPbyn4kiZHFlnXsCTqdeMZCA2WfAWP83hKcR5qWIYi3m5TweWDzlJ8Dq4mIOeaU
+zW3ct+1iuJk5LBT82LDlXHogrYVL4U25/alsg0a1JKesZMnHBVGCmcH6MHWprm8Y7Pn4XlfZlXA
1aBzREwfCfJfONVrop/sej1PDIouVO+ojz1Nm88ioGo3FknLYh5mLqbJ8pbNvEcliUJfTH8WnPEc
njXDTB6UpF9mV6rOT43rdTdSVDQR16USw5a960unvIPkC/zXzz26XvA9nS5if8homfBO9nSnMWWs
IUUWTqMumH4Ea/TcyFcnIK3kxc0jDiHA/8VXcHGUHN2wVKei4SXLRZ7dAfl8mWePq0Y+qXOyw4xX
ZS65BmNlchqaZfdEVVK4m0nB6t9AC4qoWyYvvyUWgEVWkglybduEClLPejtP3HAd4p8pbVrq7//4
/mLqumCLMYjs+uZJ9lTBpnJqllF9hEyr93VW5KSTtLzQOVVlGngsMswa0ztMVUgsFi9fPgh/4UQm
Aw0kunyb3KX1CUrhAPveKA5IgnKh3D7ItQrQquNIRsbcdKCRwC+W5G0WsGVC95nYlwxoD8XsSENl
N3nQ8jclkTo3YzL+U+f4v6PK344qYRH+aUz1N6PKYXj9lk3k/YzDX+eV73/yX8T56B8oKciHxqHl
oKX8M3He+YcHkAHBf8hYjeBKDgr/Qs7b71NJEASw5RFjrmSafyHnrX/Yzqqj4xDrryAQ/z8ZWP46
hl/9oBgwLPYFvt1PiofI0UDDhCGOYV69ZZT6B6hbySYPUSL/6er8zQzx7z7JxsOA3YOB1y8C3arB
r76Wq8fQBi4J5e5FNK3ayCSbfiPm/rtP4jMwliD3BySy/u9/EnOno5EsvSBYcZTlRJKFeTfMdYE0
dbn+xz+JRgJUjVUrYfJZf/2gGdlA1PYLCY68z2VVviVG/lbwn//Nx3goctEA/zr8xL6ODd5TgjOp
jHZRyHCR3KIqLlX+X1w6nlUEEhiEGaH/7FtIhVm7gB8F8QB1f1FEawKxtqkBm+I3P8r/6RAMWT/0
mR8gP3VIOvhZgBrMpKGOkRTHTBJx40/6QafqCjP0KmbCV/79Ffy53fL+YQ6uPJzkNDC89cv86Ykg
Iavl3WzFkVYjTT62kmNBqNKmNfJXM6RblQM13lgapPe//+C/eRSxZawslHeF18+vl9+3nIbpXh5p
PbSfJsBjGy8CAwzCw/nN+/WzEuD9N9ISYVVALsdb/dffuEzFpPHnC8y05BUQaKl3hW0mn/6LH/Sn
T1l7G3+6kqvCYjYY6h2NSIGn7tV1rmVz0/T/3aX70yf9tDLJss5aBuI8INWkt74qXheSb+P/j9fL
/PUuYcYLQ56MIHLBKvz0eLRJ7YV1K2rkQXa7FeZsEFcs2NsXt9a7iLH71op6aw8F3TuavWq3ReVE
1DJuc4MuAjeK5PwBVR+kSc8g7tt7GzkoEue0pnDsp6B80yBzTulizR9EQBopAZmDv7Ejekyt4F/R
WVLvOObbjMfBcQaqq+91H9lfysBuT15SJC9zTYEia+UdkwCaf6sJ55EFz3MZKMD+g54YcNN0o4PZ
UVuOI57aqayaHaq15hMkW/cG3Kb81iWs8tbo891hgt7rwm3PpKDORZwFYdbutFuZXws4wjgF+T4G
eqrXOuFHlyRi7tsoFXcM8trtCKQCXaqTJMXGmqoIjJkzkg4IaXjfmUzDio6OukFqeFyb/LqlZuEi
/XaMESfYCChYXLI0BwEL9xHEsLL2qF1bcidxeNy4NWUkTrT2bJmkEIY15U4YkZMdVAjV02z2ziq1
ipc0bKurL+kodYMjnju/tr8k/HaxCSS9EVG708J3mhMM7IGIxthxNO+68l3OswZnuesgAa1TdNf3
JC+NLwmXBsBsJ+78qXgzLe7pBGjxSx3mb2qQyafRX9qTXJfGbBjas67WGUNPuUmcXhRVGSx9Xz0A
tHFPrOhjjDQkP8xp5WwoA/IVjj81xBTB/dm4E3PK1BEROW1p8+YT4nFLGDAXcarwOtiGpFv//thX
A9EGsPTDC1HEza7MuQiYashlcIkWrDuRPoYL3FFwZHn5EkFBJpdQkoTqZQUjfnjHCwjs3q8OOVNC
8cGirxRt/SyZn7JEGNGOgeUQgkkhAHrj0zG4wI1bvoQQBh+Z7tRvdkCKM79R7wCrJhsEQ93RJQfu
2kINe3TIYiliYIdk1PXIY0rsmNkMo1bRVOzxQ2P5sLkFY6JKYoRtkbYb0L0GZkM/ug5dz2vnkmIW
zy5b3ALemdOOWEGgICmzK8bcdD5MYVO8RiiT91HDewQIB01PHs0VCVaJom6O5qelX8oD5KQR55LR
2/m+EI637BbEO92mH1I5bQjms77igx++2wvvlmsw+NtW0hs+z8EontOCFLBAV6yhNMI8RKCGc4MY
LWcIKEn6tUruhJel5UuX2s2NSoAYM7uyY6IZ3ziAROh2yErni5AdCEF2a+iB80iGfOEWyDtD4rRa
ib/coclh6wPyRPMs5AROYk7yqZh7MMCZUNmPRkTesSl9+ml+Rtqha01PYtDzAUsT7Oxo4kFYZNjA
2MwJHMR00xlghgerOkDw/jFOfbDNBvWJqGnkBfPXKdP5Td34tIkSkirZCoP7bOKlZNisdrQQ5g/z
2Ee7tOQ9x4uabGwRlF9CwtvOQCb3xPZWnNqUGONalkMJs7rIN85Y8VCzKqqPWYWopJmK6M6hqGRM
x1tfThXHqlkk9IlJdll6VjcSOeeDte67wuV323Xxmg9GeBdiRH2tFHx4Zx4tNOeSboKbODdq4okC
NpS8TBHSCbPS7XbGCbfzhoXXqCZyEvP2BMbN6IlaBARsxBlxMveW33c0lKtXz2Oh7HvWD0j4wf2S
ExRg973eJgFp5xBkp/Ae0HdP9w+AH4BEHkNiazuii+tpW+iCRcye2q0v+eiextwxh13KmN+S3zKs
RqKpGnDDA4Bk2Ci7Pq/uHAGkOZNOyE2oxd3QrXV1a7fnyhI8TJw8J4LeLBf/E1cnTyJ6CT6NlvdV
F5Ha81iG1g9TslrN6zPimYt1WyZjflt4Kt3PGq8OZPc1hdIYPdJnvP3AoCUGTWvHnrOwIo6tiufF
bz8jJ4ruliBptsoM+tgltwQixcjKXZl9D9vBbx5nkSYEpTXNTbJM9f0wsfYYKauHjHjpy7nmmkft
tHcKbFlpM+e3TmKbXyNrGs+0WqhH2+kuLIfqOPjmfCgyzAl1lBofxj6/c3JnfjKKYrjTKhs/JMXy
BYS6RL6CDC3UoG/cxfKOS5QvtJO7+g6UZPKxKp+DDiQ3A9i3Nl25dWP+mff52s8mqbTQSghSqYki
Nh3MfhoNBNtiemBx/2p4LZHyAZveqmQ/GXlWXYFhNzd9w4pj1iGCJdMidHHhloo/FllSERD9cw/2
nL1I//XJFmLfbmKYdmo64nJw+wPN7o1NK1ZuxiEqyN+tKhazgkNexyNSRHWMOq88NbIzyaNFTId7
EhwkGffd0m8q4eQ1g9BuNJFnyG7NoLA/D7Vd38jOqW/aYDQF/WXkCk41TNvJwmVR0QZTkAPOWtqE
SbL5VD3rXx3I5KGjm425uCzAy7v5XGc3sogcEPeEoszhDbKattkk/uQETkwtjqR9s4Arext0kREq
Mpf1D+EhtLHyNDgpetiIDXXUr50az6ThqFjXdbgKpokqGcePjR9AJi9cggCYZKQFVoSsd5mcTtbM
1NcaXsLSLFEUqeqTLByFntDyaTRRXCN2EIGeb5qqKLckbH51w4k0+AIBgXbo5nqIzG2f94uFY773
vML4YDmNgRgtqEEyurY+8J7azqYtmBZPVTge7Q70heqS1zLzSkK57JL4FaZJZHaQxjna6nZij2Y2
kBKx1bj2ZMQE3C+3vK7pt7QKUHyU1mDQglYRpaVhnHLlmeE+SGvWN9dn+XZTqhNOS67cSNC93lbw
g48lExFmNdqbfyO1/VWrjqQXRbJpRh4jV6BGf62wh4UQo2kwqyOdKdYbW84fQOWRpBr21AkkFuW3
GlMZkreFuqKMiPjihffOyPZRp1jR7w5q6LPFnwet4fp96BBAnoN79As9J0gJCoI3UR372rpOJj3E
kjVVBvlrU00PiWab+/dHjF9OhtFqOLX5JIt6HI/ATxfAnb06pZVITjBFWEOmDhsU23HTZO3ZcGHm
//vP+9XAt35g4K3uH8ALv+AImp4Cx/VLwC0hUUYrMr/d5kMzE7TW168jDMZdOeAm9r1QfnzfdiRp
Iv4hs6W1R+9nxOTAea+EQ8wHRRbPbw52v7pS+H4Y4FFhrbr3Xw7lAuwavN6pPGZ17d5M81C/tQ5U
8o0c5UCcd+pSbFcEpuKgKKzxdvapNa2SbywsCm1klK+UMs1NaKNu0DYnzyEXyIMrPXlnl3SES9MX
PR39ISL1vmNeMDIRP6YrkMwhravduUGdfAJT6b46PtaWTcT/OYSGFdyjnWQDTrTCRJ7nxcv7rtg0
QGxjuZT27+xJ1nqK/elpxLIKEwsDgIeo7KeHI51Qp7J7lccRhzzI9KHdkOydxtJxnzrCkSGNCYRq
qGj2HumvMbC6/xTzAzUWWx6CV24Jj+lP3wCTufRxveXHiPP2wTPS9ixc+btl4JeOBZ9CowIyHMBH
PNg/HUmnfJoTv2nzo+9SPPsQf8A6+WPcoWIhy6Ek+EQXHB6YgM1P//59sH+9xpQoqCvCldDxKzlT
W6U795XEtzrINGGEh0bKSJLopZ4ojUkq9/RdZHjRtXH1tYx092YIT+5GPRNyN7ZNlq/rbT9uOhLU
HSQtgnLSLfsj9TfDYCRj37tkjdw2EpAff3Rc/rdf/Zt+NT2mlQX1/7bWXPOew3T++udW9T//0P9Y
a+zVH+NTx6wt53Vr+qe1JnT+weLjAkmijY0KyOF5/R9vjQs7nTfSpMNm00P+v61qx/8HfxsLKhgB
7N+2/x+1qmED/fzy8/Gopfgr+RbsSj/1W8PZB6miU+sYhrqpMLdiXe/ZR+Ol0d0llw7Si+RFNxjn
N+ss8LM5EfUONaU951k63Tqtv9LzZ2fvBTyAOxQU4Ue0keLMeLd6bBvNUQBn4Ims7EdaBgpn/NS9
UlyWPQILLvDnAZfe1R4J4lpjF6vNbBv9dy9p2IQzHm6SL7zXxuyqJSZYx3tFWce/tIK8rqPfGj9K
xZCtRPylfqx7X1DckJQib7M22PU1xINUFWezKEV48OekeWRVS9fkZ2Nyb6eRw8bWzloQdrCBxw2q
yHknQpZBamS843XeuVtMPOrW6lXF+WIyvvpk4s3nYZxDLgvZWkdLyfRSoLaIkc0gjGIhAI8Rwmbc
W50JGX4ov7r10pxTyT4AMMTdeugAn/pi4LRlJe7WwEkVV4kjr0Qj6Ie6xVlzcoeJ+ZeoxcckIvbv
oBJG2KaajeeRwfB2GpT6nJlDtuXIWLmI/+cuuIohn2kG+Yr2A8dlWjaqSMxun0RpRZ7Z4o72HYDW
pdsbCJQf+y50XycCwWhQ0BV4dlMm3UxIrEclEfhs7BJ3NImAkfUYlcAbmXByfkzzsUViINaBHANS
NDo9GvzbAZfYRCNqEKTcUQ3WO6aihKtzfmdnNPoORaukEDjDXmYM+f7/kkvJfeXo3Pubbmr493RW
82fQB5fBRayiE5J1KQu9sU6uhRuWeexNSB/GeW02VRntvy1m1+gaYuyk5TUm0dWaSLXb9OEMfTbq
GZcDMOJnvA98ZdDSvFIjmFcnG71XoUiQPID17fMNLQcC3hvN5wO7bM92apEpgleYH/Q+TrW73i3O
pLdV2Q0CBL6AtDqV7oK04OqS4o3fghoWNXnCIWDr0RUrtqEKKncbEqFn3yZzJZP9QIRZehrFTF8o
bYvxe1G0dAbLhX/GPsBfSwZjXx2oPsYubo2GufHGR72Qb+Au89f/0WkLl7EAXGmD/497xBzYL7vA
OVFhg5VVq3RqGWi+vG90rgGDEMmebX7E9eUj8uUTfdqFaj8bvnOSlcWz2c0217dgh7rKvhzD2HG9
NKBHY88L+j9SikytaWm5qSIE1+zpDdoWtUuHyeGY5oXn3qfFRGmHPrA95U7OmWc9JznssbB5NqlD
6P1B14zzs6Tyv7hjoY3r+7eEPDKlx0oTsxQ7lseX9VDQEtpHPX+Lj4qksKrECIR4RHKfS7C9yyeG
UfQJ22q9pczJuAJhoc3hdtRRe478tZPYt/xzpHNKuzBK6Q+DyqDEbw0eiGhtgAaS9BgCgWnwE6pr
6X3eieptWTyeyMI31mfKstGjp54REiiBLLc9k3iqpjgTpYpVUKL7GCObkEGOvQ+mDNXHGSrLs8OT
Rp5PO+FOYV7BYDxyI3Ehkgo8txfqjWeT9bsZbErEqUaFGOt+CG59M0jORaSjKzfTz7boXa2HItMj
YV09hpqRk0yyDwpbfZp5ig+FDOv94lh2bM6pdz/l4/CtAGTkbCo2nWsVVepT6Bt1HNg9D7bdS7AG
KRfgQgMOKDPGFgqfpfWaAeED5NqtFzUDQK88RfqDtzo4Sg4V3zok187OwqXk7NxEGiwOQ+meUnp7
J6dZry9diOTaIxS++BOTdj6wlneSISlGFE48O2OkAYDU2opWHbQ44XxzDkgvwGv27Bj3jSWaB6AQ
iHlmYggJ1cO88hm/VrA3UJf8oGJ2bpJ+zI/FHFrfKy9YrmE6qQDxFtL6rvfzH06n5OPkefokAHjt
dFElcZsbn/vC6KF0uMMWDQQD/SoK84O28GTYqKBIZG0k/x1hfGbIeKJJzeVH/i7wRyU2nNGcBYAh
3y0A9eoG0GUxnJEVYxGAj2mdJgDsH+rVQeC9mwmSd2MBCpLgsurY+9V1AGwUA8LybkZQutM3zepQ
qLAqWDWg052JrLmPy3AerEtVsprfL66TnWYzOoyzrwhxAow/oE74ICd4vKUxJR+buWc1Id2uyYlq
e7AaUu3o8FEyRsOSHuYpdy6iRF/3OSFN6iqzqv9USfcjvoLuAZdmupHpYD0kjNo/NcFII31SY3jX
Yfk+5gE+MzPNzKfUlor8u/BxSW3/yzRo+9AS+7gG6TZtxPuBRuU492p98eURKEuNPtT+OMBG3vi1
yLxdZWbmhRNeRagWbZr7IWvRdOK/3VUAEPAdAGTaZDMjBuiIZmNusySTL4lQNaYuPC/FnpbhRFJY
V1VTbKAj2s1O18ahMsdHuynD55wAnIGt0DHvJjopDMMNcZp9h6cal8uLYns/48OYbkfbfJF92K02
D02SmVTCj5HIjJeB9NvtDNPykyaW8qxVYd2Xlj++za7qX3SUtt2rGs1qvs/9PknPI33xU1rBpRdd
/2STBXWfobwiCa2kzRta6kLH1YmRcWH69JFSkSB2Rw3v7wa8BWjzg/pHNUp16Za8IP5a2/f/h70z
WY4bydb0E3kaRgfQdu0uYmYEGSKDpEhpA6MmzJNjcuDp+wOV1ZWisiTLXpflRkqJQgR8Ov6ff0iT
bvjgJxLpBK46twFo9Tvdj5FHEyoumhVd8/rsiTC7QftjwUXsDXHnZJWLHLIft7wubzU4Uh/rtig/
Jn3nrN2qfgz72jhmhnpPz2LYxinztE2ND6YVXaW0u67F5DrPIyq2gjU3Kdx9WhODrzg+0SKJ3tl+
1d/0pAfhfdmBGRPjHRsmGALZ3tq5HuPO4RtCPLJix85Rill9x+EnztJhqhhJfF2MhAYQQv3ETdNb
TB6KlbIQqCCwy+hD5vnGrAfmgUXAYUxKMSdFEGJb5TRyVUqO8B3un2TeWFZt3/mRI2/9QHX3laLb
s1IloE5LuvI6m0lA9brhplJ0Geo+epRGY55KJZKNuZCLo3Jyd0SdF/dJSid0hXwn30EZTjbaWpLb
akOLVd8hQSYZNI5vC2hcu8w2pgcg3eE0tbbxhD0bG5SMqht2IMjkuiVEuSuCO7sDoq3LPua3llOf
bBj7l9gtcgzjynbcghqC6sdjZR57J+3vcK8wNiqUVz4KkuuKPtCj0eYhVqEF0pA+fk7DIlzjl+ZT
UGB6+Eh7iaj3VmOP1bQ0UOoCLwkjIuEuiP2d7CXjgKRllCsSD4N57Xu9VDuSUF1WQtFl61q7zc5J
ek7HPA4QjHpFvq9Hx39fB3zxodbqPkwrD0+NJky3HIfjwU/bZNPkAd52uFnqtiwuhOaWSMHTGIxy
itoTZkuOTQ7i1J+0cqrdaFna3vEz+gaUMfbXi47pC61L+c3P43GbQAWFVRp0+WfIcc0BqWe4zZfS
qsYub5UPUwMx1CwqGJqp3CaiqRHVDcna7/3+ZiR3bhNihrQG/h3o1HrWKUPEdp6hBNqPnG/ZTVcS
IzzAANfFbdol9rrN3OrSFzqSl5x4yXntikCtBmiXhHuNzqfMtIxoF4DUs4AMasEMdj89WX1PBra+
LrO23U49raZ12vohQP4w3lh5XbPz4q1CkBl6LADblBrLCT5EvVld5nBM61URxbsm66drt3XdcwMO
T5epacSmJ3/2aFd5d9JmM+39MiFV1u3ah3gsjs3YnGp/1huyCZp3BeLXz2jfjf3QNepoQoLbq8h/
T6E27rxWbQZPOXcpiDosWkTK2S7VRZQf0b+DppGDPWOz76g6hYZcVhAULTlfettAa4U5UcT0sfJh
BXyVr2wS4P3SDufrrFei+DwNur0lGHp+J+JZJduoTtz+k9/VDyicS1LIVdI7obXH6sgWV6GW+waZ
xaUy8yc0Rzo+IUfwCFgtjZduDOobTaAvTCjmwhW03JBxTqdsiwQu9i6B5bjGE7lkl0CNK5WV4W1V
t80OA9WVWpo19fg0x061dmzlR95tZNXNLaffVVdwgv4upuEtZBoYNkExtMVh0ph/I4YJxh5NNXWt
p5RzNdrcRN0ktrD19tovMBd+5wfhvmVMoHFAdkEmje1Bzycv5keMNo+HiUglHFzLQgXXXUzp3rIx
v2SiQxpnVf3nODcc5xwNfk9Et5J2SKg0LjLFTeqmODgIFvYWu0ZHvSvUYCISlnN9VBYN5SHugu1A
0Dl7xVyGlG2FbL8YEWYgXOidbr63pCCioSFb95D0PWUmKu+Xyh3G7r41A7fdzR19uXZN6rztfJy5
T2S4IGgubFHo2tT6EXeRjB3jofDgDIw5zHimTPkNvUp5j0caFX3XsHusJb3yD0bhaH0NI9cTy95p
cMEyRUgodtu3u8XKtt37ER3Bib+o3jkVDY+9ik2pt63pVx9e78IF7gi/cQp7S/iBAbjQBn347XgF
eG9NbTIq5FC2RnVwp+W+7CYpdwM0nFzX/oIT/Q1z7y0W+fognMYpA9BbWW+lVr6CK9HAnD3kMTA3
4ERRbLuyYXxYe4TBJlhtcjfUXEJmTtkP//Tpiw8VqjOaDEtg1xsktBYTXKdJV/j51dYDKez+JmmS
ifqRnkClBU+VncclQGBMUP8GezeXbstf8WbaD4Zj0QBZzMFxdFnezV/4TjSkkTuHqiL1ueZfH8ao
d268rLEeyhRG/MYxFznBQFfi1OHpjUSWeD8ufmXk5YeIzLaH17fxX3jzN/Am2FbAyP9nePMm+YxF
9Uv5V3jzzx/6E970rT/wrgFWwxkI0zAsx/8fvBkYfzhYoQTE3Li4kDkSDPNfTFz/Dyyc8Z6RaPXY
Zhck/t9MXBkswRI+PB7mJ2ln//s/n/X/ib5Wf66q9s3v/+qx89YQHeIeOY1sqJAh2RoBU3+cao0W
+BnkLSUgug6wlCEqEn1QLjwotGUlZWgVTyQUp5kpRjr6xFig5YtrNCpB7b54yVBaJkJ7TN419qty
JkGGZBQqlchquAKj9GV+NmXLfvWXN/03G8Tyyf6ySCxWJvvQYtNHX8SlK/LjJ/fbfsxxZFQnNG76
YsalWLt0oa+nwTPg2U+Ac79+IH3Hnx5JmM3SkgSqlozmGyhYJLldi76KTlIG11XnkdOeD7TO9qmD
Yh6Pl0Y0B1OxewdjEzR63TuD5xwCSV9l50YkW1+FHvZAq3kggoe6PVxgmQ5cl+IG7KAqe/gsi3wl
t8xu3jsLxJu2SzQQKDswkpmF7DyNagrqM2LvkGyMJe9ayEFf8plOG2iT+9KVNcBQ2vg8KoBtFQE6
hwunwiWaczVKAUIlGRG4A13b9zvMOqebSSbWgzJtJsFos+Uqm07vhG06uURdbZ4V+CEAacStfzsm
wRht4azpWyN2cvw74sh6ME0BPpd4Ld+NXOfmg4gnfRvJkY+hrcTXW2wUgSuHEdBQVlYTv9OvWGYw
cUDS0431o8LxCa/eRqDqtdLYbPGjg3B9xsXZEzvpTbJ+ttDGxMdOAXV7UQu2JywydS+zKtG/2Lml
n2ruluKjbXW8uaQlrQtPh0pXV2o5RtYDWXBAqhKBKxjtwJ/Wfcans9KB01fPjTGsBLnA8aJFBBCr
VLlI77GkAPrLSvflFf/rJygdQ6/4cSRe8EUaQirwzeWfNtqGl5RMDqMgHZj8zzGmP/XBmQ1Ose84
rJvYvJZE5NC0tIv4936aK4Z1WHLyTvhmgqDOy5B4y8sJSOxm/IAoTkHD4YSfSCe8NbHV400cjfOd
8A08NOD/6cMiePdRMSYmAR1qYhHmuLVwC5Te6G2qwcqBp7xok7uNuVg16OkBEXh3prkG9aRIQwSC
Mw69L1HauTfTFMn3YvDM8zjU+a1tZ9GLBffrAC/W8deJVXovZZQNVLNGqtFfMmXjEQH5MA7go3G6
UBaKPMymo6Wlizy28oL3Auvs7s5KZiE37uAxbQbl8XrHpJDqndFpFyNGNxIlxqF9Y5sz6mk/nm1I
UY6wPkNIZewSmx7otymdqMb4ZZF+w5lZX5Klxkol5oXrKmKOtMiRwCIXiB5Ah+HJM8GtWYQjY4vG
FRj+tYLgzbC4vLRkUWZ1tcDQQCTtcxu6+gJZgYUgZo8XnFi1JfcZxcnJxVymXoW6Bd0dUqDWNLT0
Ldzs5tDH86Sp63tePUAnT4EDSAkIdEDrAec03osXLJ4HvQudoowzSz1k8yzEe9F7c3PdWUqo20lj
27HLYV+Mj3MBS+YxcYwiu4RDipa7oGkA19O2r+Zh6ZHPU8G7hDLDu9TG0k0JXvsaUOzVIcx9imCH
XSU+1g1Nm+9AdqYFA1dhO6I2clgWRafQca2+NzhKp7Iekl6A00Cuj+Wzzv3eepeGaO1oHZlZ9dmz
R/Mcy6Up5OdLOSSyKNUHL4xU+lGZCn30yu3x0LFDv8ueFDuEGeM6BIL8rirKUvq0bkUYbL08Emr7
vaWCkD09to3HmHe5Ms9pN9v6ye/DJvvqeqVlQbGbmijkDj5Y1ruC82duEFkhcb4KS8svMHWopGFc
xZYNBYqEMujLArN7XK5m5HZJ5J9LPCmf3aEHAZ3Ne4/UhHHNpbp/xKdMbDEViDeUlu3a7qP4ys6D
EAsy0tVXRYIdLfeiyd3EXuEeILbJxWQ+bUQCSxj8eefAbypTaNZTWLLJVFd17RvvW7e21nZhfKRj
kay4g0MwnMpulcSj9g9mRsB83obeVx2RZlyaqnxHivd1P6pm2ma50nfk4kYfXXsotwWH1Iautn1B
U1B+NJ24AKcxYNN5c0GCdeep2yCaMtJMMsgX1pzlN0kd5Y9W2nor7hPdbhYdDKdB496vUAzDqa/f
DflcXLsQuLY9wto7tvX6Yxr08f3g5LejZ+h0r5rW2TUTUegGbfX9kFTJPX2D/JFolDbaqa7EE4UD
bJNnzXzMRZDtsNhLVkMzAorkHuS0ZLCrBw6d+rl0gT836dyWOz8xqqdYyuXVEoW+Ij+3L5cWjD7X
UturCKLZJgq99luiPLXJsZ84WEtyzoiA/OxGredsYsMtJ5xOKAc2rbIG+KZFtffzZlpI/HZ15cXa
2kWueZeGVb03MD3dEO1eP6MfhVyHZZe8KqGXDNup8Ppz0znhfVDHci/aOdsBicg1QY2zj+OqlGcR
d82JDXs6YDU+XY3CDLANzsbt1Cq1BuLq100/pciDW/kwJMP8xTDy9BT4wXxSpQp+lyz+hjVFSUSf
mv9eKUw21KIfS6KmKmw/zVF36q6GLVYurNXR5hByBIxXfHeqU8gqP/y6LnpzJXx9qkuDnoYyWeNA
IT8+1Qnn2ItHNzg2KCY/YMjGxlB3FjXGr5/z5vr/+hz8S2hbU+3RrHpTfQ1xJfs2iMKjAw2YPXXp
rr2K7l0dsvX884d5KFp4nSYXwbf3XCD1VkQUgUc/h5RbLeLoV/nTK4Tw60f9XMhCAUO3Ty1u4ET8
9q7ZRIFXC23Ioy0n81wuolsXu3GIjl11aj2Ihf/4eSb3EJNpYkicKt9odkAHWLZ54R7npR31/Qgq
iTHnNk9ba9y0CZHNv3mdb27zjB1fbrFOx86TwXtbrE9F5HTg0c4RzgPVlffaqmVD5QQuNaRRWI/8
1FoUA782oOzqfzxJ0Tm4vGdAC5JdjDdfuiqdxtA5ph19nyxB0eh2tUmj8tev9uelwFM8wn6IYnOB
G98swDy0xjJMWnmMUIYfJpgxe8//rWv43z2FC6Xvuous7Cc6muxsq3EF3+VVWCZpQ63R1/9/TBN3
6RmQZszg4fb647LOGnq/NW5YRyvELQCvaSbFMOGzukWxZp67WtPy/vXr+3n/Yk9nD+NrkfXDY398
ZJkM4TTm0jmKKpTPJmwa1CcLB6Anm2JbYmhgrWQ7M0V+/dyfdxagFhSBxIYCt/y0IgLYzMZcuxbm
ogCEYcU+2Un0gHMKj+LXj/qbr8jkQLlJDe5x5X+zWXoYB/KowkL+vgiuFxLFa3c/dxZ+73KD08us
+fVD/+77gWSBpBkuDEb7zUMHTDnsOJDmMZc08csCUVhu+PGei85vV/orSfDHeznAsOeSaOQFnv/z
SltUJQb7CWKUFsV8ahYu+UKekV/qYVbnCr9SuOETZbIeqeuQNkztmT6FDndwLB0uFxV6DCxUvpCz
ADHCn0vkTX4m698F4/288S6IsrfIQRFomm+VtGXijgmubMzwwuZBSYjHQqoF5yWZhky1NKCs//VI
mD+vXYBNVtXCtPSJBn2DWkQ5eEnIGQc7RlDrat9eKEJY1n3xlcmRGdfhMt/TxDw3fd58GAYX/o6d
BPrStFaT75uoh5tElYQQH/uc+B8fDoCPILzIcG3Gznqz6o2Glsjgs+qL2afoNtz0oxmhRSLXtoTM
0xi/g3F+mpsSZiurASiHKQrq+eOab5J2Kfqn+Tg4IbAuFkXwJJqSaaoXuvCvX//fPQzciHRgslI5
Dt48DLFaQBRbMB01cVu3aYm5KVZLIEWuUXNd/PXDfhpqvhk4OSRFaF1sZ29WXZEJs25DYzrKcKHK
fOeEsRC5Jf76QdYbvBilP9vlUjwg1+ZIf1sZ0clLtKy9kQpCxe2twR0ODoDfdiQ2weZpT3U6gIS8
ctfiMUbXkNeeraDKLsdg1ehLnGTgBGLkskTHBOegmabOwRASKAvUy94Z5BpzPadRN+9HyPm3HcSG
qvinG7FcUj+hnXOuoW1/WwolJWa3XtG2R2tGofPKf8OqKNlHxhRsf/3Sflr8PIo5ALsUwNb7iX+P
x53VDRr/FoVbAp4oKd+/qZpgC9OkOjml/i1+uJxef9kYHY41CKlLzIFv4q/wdpTKubDNRrnOUTba
+QqrdTgqBzLeKyAivRZUp5lz97HS2vrNAWC9nSIOTyZZQUIMW1jWnAE/LjMnR8KFkjA9mlj6FjMu
nL7McC7HBNC21uT1+J/o52bOZqhaEz7Y0loqbci9B6tbCKqvtEujL0AR52zBaxrlLReLXvHrVxsU
RcMsxc7TTG69bhIl/9KYuIcAxSVCnMy3qzs3bVFRLdMrFxwG+6lTZn0c1ETry5KtvnVHDZ2sDZHH
nLJXnmDSDPDr/AiRzY1riExtDDMr7kbQBkhDndhrJ5G3ZEaLeV95tE5BsTHaNTz8X6+BpY1y3Xpu
H6xi2rvXXeZgkwttZ8ZhjuQVLtBzcsS4zFzjauT2MHjNuMF+uG8S+JSryoDM9mLP6WIa8Z2J2ddm
bn6BH5MBiouU9RLoegFDIUPFt8ME1ZUwsAa1rqyAKBFFBqQvkWfLrahsZv70lYP4WnwOWQjyEuRL
XdPUrLW4zF2c38sWh9vMjBbl/qR0AInGF/pS67mIb9Fh5tV1FjVDd9cibyw2CCZZ3ZVZ1Nmlmg3O
C9V3ZrND8KIvmYGTQiRllV282my/aFQ+Mwhv6s5fbVnSWFKNuUBRryw//Lv4Qb66+wJ1CVCyxrcB
1pKVOtfD4twKooHBLonqHcRIWWMytwEHAbnqZpqPe7hh0oZ5FPIv9gh90byOdnnV6LQX97pKeHSz
kEM3gYEwqlnFud1a78pxcLuLmQiIIRnTJb7lvooNmTl5+KkikHauhgHqX7bBl0is57rEB0xabOHu
HDGDSvif6Nq9MfGunSE0x6sYzlrIuWoiGKxUDqbl130LrTXnDrtCfQLKGPWGVg9m6cK49BOXCUbo
DBRUkSjOhtc6AMye2YcrGVBDLBEZHE3p4VMYAoT4tOanSn8Lujm8pYeLcP8VgnPzng9jx3ThHHhE
L0kYx+G27dsRJ4jXZSUXUbKxWAeNHgb/LyX9ewU4P5kPpjZjRB6cis3a6pCOrZV0mUWNLxc5b+7y
Xq224DvApOg/4b0wDjuN9Pv2e2vGhK1Mt3kpJCKH2s6vPHT0ZrogsQp4flXTOT7gD7jQdpfjz5M9
IGMMdgURz6MfscqMRKc7jEmN9oSSkmVa1IJOA8xTXqxDuoS9SwMrSu7a13asCXVc7ercai/lDNn3
I3xDW+B07LlZdvEr0o5vXJ2bDzJNS2fdky0wffUFnYwtdhiWczeZNShwPFEb26y/EcrNyqUNEFer
GLiCueLQzUH47nS290RhnsFddlWHZ+sqT4YaimIYIktbs4W76REOKGj9lANKYu5VzjDfHPS8x8Iw
NFAbCHnnA5DN/ZCO30/8//ZJf9cnxXOBmuQ/90nfqa9R9WOX9PuP/NklpUf2B5ehwKQYX5QWi77p
TxEIZfkfLnKOhXDA7f2HLqn8w1qSrJAsLBEqr9kr/+6SomRa4LDXI16iD3nTFf1Vl5TrwI9nN93Z
RQgH52Q5PUnzeVM4Zm1PA6oPktsUS7I0gIBtaKT9USbfBWHtOHcON6sWri4mBjtUS3R9V+OQyHUW
cgzqc0N6KOYQ2RK317F52pfYz0Wun1wf3w8DAzqFKHcos0M0l8Z42+WN8QW7otEY4bOVCZITM/YN
8G2zwv2uii1osBgfO9G2wNfsuBiFfbMxdatWQdv4n8RCU9eSC7SXOQ1IeIQ2hCT6C2rCcB/N1byx
g9x4l2UJPOTSln2/aixVZKs5rxWrw3bEo2eIT76GYV24rLESu5mzjIfkKpnn9FpjmXflDW7/cUxx
1nSMOpAQDWV8UVj3EklR6el26OcwwFBsLNTWrvnGK58gMZ9whrzmCIA+2YT0MIcEPm40yk8JPaPH
dpBxesb7TgBF1d67RBnIYKdEx8k6lxPuc16MEjUMdAA53CCW7d5zu67cMBLTczghPRZGgI3DhE3C
PZcxomXbih2ECK94uII7Gp/mUetn0nBNdy8dbVxFWA5uca8nWwGD4QItNgZIYIy0mJ44gQlAjZoU
qQwOQkfRlgZGEi4nyroIZxwE6E32Kzt3mBIpMSco5HXczpvUbaGeSYwtP3T91MhbvollrC1U7XrD
xqY3idHb29bgdlCINP7mqRx2Z5RkhzZx+h10U7pjTYIgu4q9u2Z2NE1jcJiNRTvzDjNEdZwqB8Cs
aMw72ne4SQ6FPIaORzyEUq78Mtb48msWzZmM6rlexVNFUtAqwusCZ5lS1NdOZKTTjVEi9q2PJKCO
fo3wuCRFZMuLcGpEG1gJ3eJCiWBhLhPTWRk2PeByFUPDVau+aCG4hhkU0VVcko+Zob3G336DcUNi
3/VtxFjN5uDdF3WJaNwTOqjfIyX3iGutWkz6QSawpjHiiigcrb2Wkz1qq2MKA4YQljqKvxSNh9le
mnvQ6XJ/KsT14CZRu9CrqjMeDsn1UHbxSYbl+ILBu8SYrh37LVkYxXSloynG8JYsG7US5FsQhZni
nnIAG8gJ+DNx+0c1ulh0G6rwdmWUJBymkzmv42bA7aBSYcHKDn0PN4l6SrqNIptwXNdhPQzX85z0
DZ4pjr2uYkZzQ5DqYK4JYSDPPBVlEN2CeCZ4yBd94d1QwY3nvHWNvcq8nuASaM7MOEcM69QDwsuF
l5xFRRDObgjDPKZvZUi1KXJ/fLaSttp3gW6iIwbtl1kjbrkLevFZzEHJmhIS4wXfTSf33FV2O+8I
CS66XdRP1bPGGtlZ+VMfP8yzb1VQC2pV7vmfi8qDDLjuwE403Ts4JVZXxNVRrSZ5TpsTYrqFDeBi
K2RXtfo2CufRXfRFdoIPxv2QWTS2x2zhNigUuRu/FubJblvjZg5T6w7DzMUKwAlS3MQjdjMXs0Oa
Xk26n7XtH1NUQtnGHwVkt9ea2LOJ+97wpGzvY8i/zc0oRPrDWFU7AjLSjQXp/07UmFHu7D7G6T9I
rROSCKyR/JTOqkjqpVu/1F/17CQbA0YA45w5UfpJNV76khqdeLRVPnxoEYupLfaUDmvN0bjRp7O9
LUwpuisVRc46t3s4zzJuI3XiL8CaNwnCpDyxKH1RxPoU5EenFa4FlofZdG0QN5w7w0ZT/FKoSYNK
RarIXtH+Hw6iUYvwrSvGqFtVkJiJYyjrHkcEWjUP3CDs98M4PzlMYXqCr7yFAGnCQfqjd4cJKkKu
LpzgTsfNlReUiAMwgyTlRuD5iPcBve8ybJ0zrsL9gIKEUKobtCzVDQl+Mt37TWU/N51+BvsYCOyR
CTcFM6ErvB4Go2tXVETUaoSqmOd5MttLkVYpXsCcX9EdSWKhAhJz8mmeDoXtdZ6bYukR0o+hHzj6
Z5Rnf4ry/1tP/a6ewoABtOg/11M3SVl+bavuB12t9f2n/kU8I5fOX6z+KZsWhu5fIusC79XM0ZD+
K7fslZP2L+JZ8AeBbsiw4dcuULhHIfavksom6C6wiUmjk4MY9x8Sz9Ctv6mpqPaopDx6QnxAAw3v
j5CEjYq8IKXbOJWGqOKmR8cixQZD7ZAAIVPX28yxESJN9lCrnV4EW1tZd/ZXrXOss4s5KeHtTO0N
HqtOUOEDls5Pes4d570ZgFZtxtb8FPlW9IgUzVsnkXSfBvy7b0jd6W5n0jHDXVKlLgltmPPcRCN/
uEZGFNR7zuLsoLq0PHkpZri4n93lqrM/iZEIlhPsHk1IkrS66yElo+fRzsLeu27nZsb2PZdjj61I
Yfdf0lcynNVquEaVsSJaYTdPJGvMWTttbGXYeJ/Z/QfoniPcnZ4wt5uMXXXBVgiy32WM7T2hTYVc
2xYeWds6D5NHM4b7H8EnQtKYpLSrHelisa2q5l46vXXVIlLaWzr9koNzbhMvWcLomgRxFjSJfWol
DxMOubcyhRF24K/YNwSjhMWm0/j8dqXdqZXCk2PbmeKFGk+vfCMtxitu31y8yQfaQriH5D9geruh
8du4W6jO7cU0cvdmCOD3mF2/6L2CoKGLMgfh+7nwvfvac8MH1U2WzzHR2WKTtrWb4+DscNP1VJg+
D1jQboVteesMVTjvoEbE0evyKIMqP3W1B7GwL8ZkQYpCuHbTNJ66vov8tYjqeOslUPabMnISYx9G
sF0QJmGHrei+Wd3ImT/O5YZm3BCvnbBJd/4UhgenKqznerYxZZ9bMT8EOUrUFaWolxwcYfj5+0T5
ffkY+Z7HbtuDWWixHQk6ats9XJPJaK/iyC2LVZHm7M8vUYtPLiNHZeG6ebClOFpbTe2cZ3x3ttoI
MZ7DR+wKLsDFRyWyRfGGh1FWjek6cQnZcaqmWMcy6LAA61p0kbOwk1XrWmRRzeFAYI1fr0rhPWSa
MB7Xuop6deNOfrqax5l6tTo7zdysycfYY1YeUv6Xu5K69lGI+E7jt7JSPGYXUT2ssPb7YBrjvIOS
Ee5Cjn/YCe1VQ3jDdpYNgsFCGFe162S7Lmys41InUFmZLbUGhREE9eTo0JrboV0iZoeT4cpoWJqW
zFElTtbHsvMJuTIRZ6E9EvgopcOuQkXXHcnLTK9AuT4p0JmjSpzo1MD02MxzYWyJ29lDR1q3Tt3v
0BbzfgQJWoUo11EjAkGBmcZr6sqv7tw8Y+FHbhRsDrxWDSzAHUXqEPa25Fn0U3RduhpmNPmFe0zs
77tEtCuzSkw09G64dlRq3vLp01OKGktB5OrqKwiz/VcEe9PGj21eDovt0NSLjgbAoYxm8iCbBqsl
976x80tG9TmbIThfbxDjNz8ksqOuaoOjF42XNsClei6sDQFO24gAIhVRGPiD89g2zd6f9E1qCU2o
RK93qs677RBCTopC573ES2s1lkW7MYv8a+4YamWVo8QEMu7vE0GMe2Oa66DDJZu8EDbBxL9xahza
0kLDzPEDE4Ud6IpBxtoWlVYJ2WwYmVs1qdKMh9yDI7VrEQf9wVf559kjnRbQNDhKtstjr2Ag6dBO
z6iQ0gOWGvGGVWHeRXFzN1AUCZ8vNVflWftO+pIvu1nWh16NwLgVp7q2nEtiNfJY1V28ZsCAiNA9
4qwVPxsCtTY0zW8xupRD5LVAvkmTr0i7mJAdhcERkxPuRWzrdyhiofnPMrjKUu8SSnXHFdHYsU34
pyoVo4dwSXZP7Cv9xhq8EJWO3aXnlApo3XRZtzcYqJ1RNT0MITe+cMMIbpQ2YIuKbuOkxQfSGqw1
FCc8wopdSd4jhgC1t5rL9tLKkt1luWv2Rroj9cnm41XOS+wkJITEnA5NuMbYL9gnafeAAlvuLNSv
92M23tQUe2ttdukjNOFHl9yTVS6Gl3YOnmVE9FjvSuZxXxO/mKPstMYd7u5XFXVaYKUhb7FxzpYZ
NfvRV59Ld3K3rprbg9FZD3XoZUzgDGZIEefDyW1G4xyb9qVHPZ238XuZWQROkENjIDxbsdNupQg+
OgHqFPTq62zZS2vh3/qtvW+TVF80Q7fgDxFVv5z9j1kYmc+568uNsj2WmuCSaXnDDUZa26HJjnQb
up07NBYeFqm/aoY6gYYYVPE6m3J/j2/ZfBVX3QGNzHFIwmyPMXqyjgJRQ/0SOw6zfA0ygL0U7lbA
7E7vfEbu0S35BcI/T7Ph3MXF4t3vqeaGcDCxnsah2iK5iT/VWjrr0eqvdYJUrBzzR9MZDiXxbsEw
c7CmAcaSaB8H+sq48xSfB10eAn96Tr0MVSzfByJmla3JZE9Ow0RKCSZTO4eIHmsdue581iQpELsS
NvWmB9U+uYkb7SZhT6u2j+wPYdXXF7pxGTgDZLcacRY701DY5W0kBhy8KkW6Rse5VhMzepgqN92Y
plnvyr7ury1iMGDNWoDBvUFKli0eYzEuxzPZOhXCTuG75xHf5/eQX8t3RlQPeuNwqcBna5rT/lJy
ZboK2mw+6sF+BLyoPyG4FNEhLOCaYjIy2rhL5OaoVo5TEVTCOWttUcJ/LsRwa8YenmrO2F1at7wd
SyEA5MVdMcX9O6ydn1plq12vZXUkkfHJb538QSfZ0RKQiWkEDxsLvdpHtlcH0fsUvqSzqbbwyhVi
dWFt0YzGe5njeOL76J+KzOHLtsOHIIrabWn44iaC/Y2YshtXwdD632RPcmIPLXLlxnb+UvkeaM4o
IOb2/gc7c8Ef/MJ7T0JAshGhBD3x4vSBLBEDfirN6MAjCN22MYrVzrKIGLB0RRIeOQbwCVnXfLwI
RHhbpF+4U36aDIF6LiiHJ7sdtgbMxjMmqi5GeRzZHh4l+KslyolpMihnVRsqP2GOVpHt0DvUCGV0
g9fBoctAk8gkwgcfqegFsmlDwpAf93fETvqH2ZPNE7fyQ9VN+mFAIrwzgyRI1gERd9dctr80mf+Z
3TnH3VcGGzDx/jFJzZMEZNvXAQ6RLqT5La4fHBA0K7jyEYkRuxbtLFGlFsxVG3az5TbXqdnie9C1
03XhjMEB7awmUK75nEeFue51npi3NcrhezbIFgJ+b+c+0iV07nunjOCpFk7G4dWK8kMDFewUAbDt
cmrB98ao7AlTwNxfbPAm+76IbfMTDSr5CQsKYhXnLgpWYYwTJDSELX3E/8vemexWjqRZ+lUatWeA
ZpyB7l6Qd9bVdCW5JN8QklyicZ7Hp++PnpGREVFdGZVAbQqoXQTcJZd4SeM/nPOddCcBsKIdh+Fo
5sPJ6ReNXAsYeIa8DWlUDJ7boiGImOieTU7lAYI0HiLFGE2w571q0JzuAFdEDzhQ2Q1eU2gFOak3
jbccgdL9QBZk71tRv7OUAuuLBgmqaLQKfkvpL5Pl+bwo93xyJysxO99jO7DJSgydtO7fh86EnblU
vV8Q1byxMtCYTVjzDkxL4pUL0ilCCDd4B7KDgXjTV00CN1Aft2Fj3CQqMZBe280+q2wXtE+ONaND
w5M6HtJ9tcuGurk0ajD3unjvM0XRhMZ0m+ThE5u83M9qTLnMieDfVtWmtRrfHZIQQdxcbJ06OywF
914OYQUMhxQr1KRi7DFs0GwzwG1iC7QJVNa2hjS2pOr76HVnmyIfIAOXmSinJ3Br5RbwPmrrOL8a
bXifiXAxJkyUh/gFyJ6LnIr3YlYey9K8eAh298TufWRF/4RS2brFD3nf5fQqsrMIjMBbQvZht6nM
WTH7spprrZkGEkg0+Q0hE37FLM+fpq5lKUXkCKk5mongpyGeq0RvqxCp+TIp2VbmyxO4YFTmaN+D
uAzjH2nD8GFyFqio3OlTZvuzbpKVPLnhkyOyM6BS86YxYSf3dfFFAUwaiGqZSS5loLRU8pEO2Eda
tVuyPn/CGx1vMszuO/jY3tY0KXhk7Vr+rCXZNTnDEGuge+883apvbDd819sm2njpBFFvTKf7esZe
4rW2COaMQd8kwB7qVXJTTHN/I/UyyMt6DJYW5pEy9fkG5uZJE64OybM0AmcYEDV6znhGSfejpOcg
mPNVustbVNl7R7T9mVZ35mIA+MmWY+imwxal/z5TX5pbM1bCU3kWbVId6rS5gz9E9qniiFS1GyAI
1XdVRYuLQcHYG92wl/CP2AAmVyTo8RJNdCDJ7hORHIZvxMvb5PQfYR+9l2XK/VMa93137ZThUzks
HZkkRfRd08gE6wmbIfVkCSLDOS+e++JWYGY9r9ynvCB9GbnkPZMl42uFLs6mWd2DUpkDDTJC0PUL
SZwpiWzQYcuREk27I4ZycLG4TguvhSTk1+VtUCPnrNRudt322HAHf58b9WmkIA+NcJx9Zci28UcT
WDThP/lrViZ5uWUwn9/w2jJxIZRGRpFXghUm0ru4H7GqHAZtqgMozuk+ibWoCSrJ/DgoQQi/ylGw
+WChTKNT1U9j72Ysj5n7U1mnkNFVsTe9wtxV8xJdAdS2d3gnH+dmwaVWeree2yd3sELElxW3/dWi
YvtUGW4Dm2FOTz15rTsLp/ijWYAMdRv5Rh+fXKeFSZMf6bdwNAdCbMrobLAFDXp2VtdMcIlVXaZp
b5Rw0pOBjmkgnHvXoRQB8BVRBBTo6AuG5hFeDBjaaKDitos2zDc0Fi86Gdo9lq0qMbZSZeGtjfXq
4GTzOyHGsGKkgxEq44pR2F4XfVZgW52PVjNgBRmHGywNlBatwtyTet8hb4IrcB28NLnC6FRZBaVQ
s2zGlG/fejB6eXYie6Lko/PfmZKguW6SDBjZCyvCl4/UjkcnL3C/Zfmw47iytpzoMx+9VWwzqOgJ
GEgaKvfSJ5q5px1m6mJMyeuQeh7VtKmn17yueRMBiCHIvPWuirZw/SpNyMgLHcvvU3hYyAh8DNk1
YOxWB0eYxQeAOiJoMOr7uDN0QFN1d2pL46teSJpG2g6VTL3IJb4RnO7biTC4u6ThYyxTWEVeSkp8
lo2YdjXh2yWj/BSP3NVoJnexxDCSlvl1ZDvfStdr99TYdTBV3P5wxHaF0PfRyMwj6yz6GUvNazgr
3wozDGaS7nMpK9wZ3fWMJsJv5hDVwIoBqum1pFEEOcFM/thhUw+JfiLwKcCvxals6eFBlRkeu7Sy
KFzmE/ytMOjXwFa97zgjLdEADBneByd5jx3r6Jr13YSb7RiDmdnQRl5xRH+rwqHYmf20pd3iTkY5
EXRDCz1WxPrNInq5d6eRUcrCi5c9Ok44cYEvfXSTfrsMdhqQy1p4NDtL8VybGqOTcRzdnWRvz9l5
kXM08xsN3Ta1R7ovdwRySUvYabq/sFfqmQpsRBiPJwXhz7fM4r3oSu8eIgYfpGvt4TWoDS6O5QmV
6p2zeKSUV2AqjFbfda3l+GbTJHZAsaz93Jj5NDnJYx6qT1fUN+0CwcK139gBozR460S+7zv3qxnm
ilY3hkckliRoc29TJ0UgkirZwEX9qromDTIt/a5qTW3rVU6xQrpTWcI3WlzmJUviRZuCrZavxELp
Auybofddozigg7Zv7CmoCHy5hYwmTxp1Pbi4KMNDOdCYDzUkmLbnTY6JkGRcvaq3RTsVzUZ1jj/W
NrQOcQWePrDBTVCMpVm/Y5KDqjnrLT9dhFPzhp7rHu790uxNUNKe79hmc4yzGlEJpxp7glY0Vk55
XINOnqjKu0cNglm7y10cNLtGS8eGfbRi3GbTJ8wcH7IHQW96oiZXkWtkhRVzBwL09HOPrfi9BQiY
dhDjvZapxd8kfP/VM/v9Z3nzln+2/3v9xh8UF5xzqvu/f/xfdvS//rtrENIf/gfgf9zN9/1nM18+
2z7jS/9mgl7/5n/2D//X58/v8hfTeIF2Ez3AfzyNP7yNb3H8ew/4r1/yd3WDZf7irgoFEo/WzKPf
ecCFrf8izZWfgTLHWkUMv3nApWRKvwoiLATDTJNd7OG/juKF+wuJPKsOAZGk4E/Ev6JusP4oTERV
sUr88aBLGwa0+e+iiwgrzBbm4PKhbSuq42rJIV0PgMyaAHOkd67MqLlXaJSA0ZBjp1SqXYhKJpYS
YU4VZDFZiFk7QSXTw2zcaBRRHa3+1poGCB26zvexNfhmeM1KFBQkM+DEq3C1loq8ud6UcsuAyDtL
DdsoKMRxEycpI0A5p5clMRZkU0wV1zzoz2LRMPMpczRvtYkotqnIYJ+othvfAGjMb45B3MAGJBcy
PxUNCJ4ARzPDy/T6xAupeu+lSt4Y8M53WorgUoLDe+Xl3wReFaVOYMxL9zk0EcOzKgMCIvV14mXf
i06LY7/MWvnUG9OS/oXq+qcC/x/a0J8fgY2Xn08VBDc+ylXh+zviQ76YZrKCaR+WxvCOltFb20pO
6AI8YBOpb8iaE4V3lHdXOpU8F+RRoOWyEWpDRQSqRNc7bx3HKo8ewiZWr5a6kb1Z/kDtqT0XtdVe
1Kxhvo2T5Lq3OqGATnbZtywL3X2kCE+BvVXeum7z1GWEJUCSOTO/lI9SSdKLPdhEdv3+u4fk/2Pg
9/7oheCXhiCy3sAgsLHy/zu7R+WiTwn1qnhgDB++ivXTj8pSvCAJmu40/F3HHuzZMU/Gbmuqghd0
rnXLrmXRcz31k/5eASXA4Y5q9DYqzPQ0lob1EM78V21I+SmrEie1Jsdb1dviDP9+urPc8BubXLn3
4jj7lqI8RHuTwXIjdnuvtEbbpwOqi7lsui1ube7pFVp1pS/GDzJwzyOwmMNPUPXsNm3nkxOxQSyQ
bieLIFS98tTOil+zyktODF/Gj1iBDswYYn5UDRv0nwkfTScG+mboS9XQ77qYtS0PZXrjDBoPU5vG
h9T4oedx0vjE2thIIpOFrBiT5IoYxUO/iVEH+qVDYou+kLog4zVDvigY4xV8SthK4+SaZr0mUzCT
zzMjqk8ckIyGC3o24FmWVx+mxRG7giyZA/LV+CrrOv06XO367ppyYqXYs3189riWa7UkB4p2VE+L
GckLcTXTbdsJLqiMo13Me/QwWuuzqaXLfT6M7bOpWlr0KI1oGhov0Fk4/wWG5k9nFsp9yA8AuQ22
fh6fpfcnPbMkMT6MBke7KMJ37zuvL/aaaLNv6G+pqZ3eC1iLcu805fIx0ogFLdTVOTDHWf1IqnK1
lBKUCmmvfnZqkykB6CBUltXL5JH9WPd2TsPKd0mHBq5vMhjFPuOzP5dELmOuxS6LPR0rVF7Ky6Q3
qek7JCdB7l1jalUYBxxX825gzboeqGV6ohvpxNbqGJKh+mHanUzDdNOk5XL/87YlmJ3OOLZn9LiW
OBMSEX6Vmau/uFrePnuMeZ4Lbalv4jZuaBEqhcjBwJPxXujpvi5BUVFgMM7yjb639+aMSnubugp1
kl6X81+I53/q3f5xXq2Xn1KLvAAXmToONGd9tH93Xo21wB65NOFFNhVL2w6zIUrlWntIFo/fQBAC
FmDx1x6TOR5QsTD6B23VFGrau6hhZt/gGSQqgzLnRKlVvaWD3cxwv0bYyZVowtfGRKzi6xSgRxRQ
2l9ZJtbl8p9+AYyI/FjAlLAA/VkPX7CDRVEXORei2AlzSAQavSpiegA6GbZJwTkT1iPnhbQ5YgpG
GVvbLao3PdStKzHa4RfPHt22nNGHT4442+OUnpSs+hCumxs+Zk6NT00VEV3OPz833T+5WNaLj23B
EUJKZ0V+/eneR0wXN4s5WpcSjiddRduGX9zNoQvrnGgpASX3OiET4DZzhmLf5SsGRGKzP7pVPJxK
MqWC0ZPNMbPWjYNTa4+dnXt7byToJGiADJOf2sZnBzTE3Zhj5SZ0ZGy/Bl4TfEQxBWQ49kcdIdEQ
YPGe7npzTIu9MxDywoSenl0S1tD1ffgslUgOWJ3cExseCfPZsXdZS7h8hfztFTMo1NxxCI/xrGiB
Cod9Syfl9CmilvNKsgKgDK+k2BKO7u2MMn0XrHZbZRS1T1h7dURsE76S9N0cqQkgL6yPXojn4EcD
nXHYEuzLj1ekIWbXRl4QKc/9JgdWE4CNUz90EJe7RFfhK3fe8Glm+XqCrJeG9fiJqKPleg2Igiqc
c/JV6PfWBNv0UScjlV1tbccvTp58GGVeHutITSDbJFIvjOcB0zZ5VtPYbiwnm24SsfAu+ec3AkXi
n+9izzCpGVYr6M9y8E9lA2d13rfpAEQxEwSTz/juJv/n2ZyNU70HJapACxIQ6atFRTtKseoN3QJD
N8GZtI1y1tdaTWBTlmSnOs5oGOdcj9Ng0BISY6KoQESGWsHnSdLf51HPnjj+u3c5msNnHzPE2Hi2
lTubVrEC3heUY9dI8axt7ugz94FZGNBHjCzMdplAguZDqmbdGGnTZl4qol9MxoeMrJmgqRaLvibj
vVfb2j2Oqhkncq/3P2qL1wr3lyIBqS7Rri/QqHlqmX+sqdZo+Plkxrh7Ri91YOJIXh2wmWXrGfOz
qKpiYwDk9fl5VA5GlQeCZB5u1kSymrfJRPkwHDPfNMOQnkqR6KQBZQxdWL/W+6WGfH4tJxaRAYgY
9Y33QPytZaKY+UtFyJJfxnny3GLuZgaf1nZ0QEqiT0FucBqQl1mpH5rniAtZ2muB00ykmYGEgyaQ
s1pbVveloQiT6eDg6Py6KUdeVrZcKJaB/HfY9TwGs5LLGpLUmuYmW0TxGEVdewx1k7fOIhLjXRlo
6oNI2FV6pcH+oPzx5vuoI8Jju0S1/p7jzEdiW+dEcXCy64GGVP8cWWN6gjqTukSXlz9jTlQZANk1
XgQMaDj0er/ck3scMqBECXNpqC0P3Spq9Fu2Il/STt0jil5tywiWCYtrh4Sj6c0ybs1h8AK3JXou
AAVLN9xg4/DjmipzzWmAB22lmm9VoU7O0pJ9Oc546cp6RcpRthK9njpFkDGxvXEcTC+S2KGAl4HH
lYG1eP/zQfqv7lmhfTVc/K/uj13qz87zHy3sf6POFqr7X+nMCCrCwvX73vbXL/qHzIxOFKW9XNlm
vKl+le171i8OL6e/Acp+w5rpv9hsOu1V9QXBgRLit5aW1AaaAKk7/AXeb/QG/1JLu0ZD/OH97mHz
X+3O7JrWtvvPTvxG2BA0OZJPi7Uq9YnLsgfKdfA8M32TObzqUe6APAJ6GldzcbPqwfzaBR0UFF6f
bIUT6w8JIPt528gpvVUgaEmM1WC6eE6zn7zYOBH+JhDRxFW9sVycvH4ZeiYPLXJwojUtdQXLvjzr
EUI4v5TZmQin9M4pDXcPfFbtQyd09maasZWKci1cH397v8SqOSJ8s6/7dh0iLi2RmEaPU84HESzX
4Ef7Oe6BXQYOwV/BBGUn4Awh+kxbB+NFGV7K2kQwH2vjdOz19zRdyjc23+71khqh4aMgop0yMaKN
qN12KUjS25HUCSxsDAL0QHFOH9fgrEPaSO1jLJv6y6li79ZICvdIbClej0mGdaDyStzFqupJTTSa
i4kK9JSkzDh84N8zYu5EfiZ6yRLWAnuEoMZgVQhN6ibSi+iqrRbto7CJyvGpdXFdLXVxnOP6ZUDh
fEnGlbCk3OFJVV334HndxAaN3v99RVe9MPRKPUROrFRscr561BqcwEQ14mvHnehLPW6OyvLo6LFK
Nm81bUEfSHN8ZgjC0LQvsveMF9nBW+JuJzACfCx6n51jvbnVlsg6pU0HGDRclqsqhE5cWE67cya3
lRsY6izD9LmXDR9qlL6w2EUzwlXq+W5QXneyNbKrWTghsay5zS86ecyQRdifRWxph8TS1R568Br9
YarntItVylq0MthQTUC/c9tKBLtuLMnIQowUVhE3IKosE8Q0L5o26EvdICtWAJVTa3GSRejQgrHl
FZnBuUdy7E3jV4wGhnpsWn3bRYb3rUpUcReD4KJwmZ1zRGu0sZaZKrxx8+uKrFYmMJj5iA4YkV4g
HXFA8PPi+Eb0q2QU0UfmO/R4E3l9ZbHWylj0kSObH5ZqwSbHToM1AzXJDQAi7z4KZxWMrralVWF3
PQ8bu7Fu4swbPqjX0qPeoJAYE3Rpm6HtZ9bRarpaFgRN2Mu64skrk/BFy+1IOyE+q5MtgmfxA6lL
2wPXHvvLsIzM+Ic5Fa+dl4XsLIq6vxd9UX9vcFQy0RnFW4qegY3M3M2XFqCRezDZPYFmdr0Sjtfc
EnFgTCSQdIoAoT4Uxjdj0LGlgLV7Z5+FVh1x/hwFTrNkhyoq3O8JZqTr1Jpm/Ygz03vkLV4iT6Fg
RPaJHCfbVNgXdi4Dizf8g94T6rZ3TR+rjV01Bhmo9vxpVQ0qzlaIsqAmDouXJGKCHmRNwpgH2Ufz
2jlsMAGgJ9XRDctug3YDWWlHHXhWcmIl2zX38AI8Yk1inmeGzAQSuI25dTG3BmyEwKIOfYsqoooR
w3tM+ceuPgG4dU6W3oKOMxTKnQbx1r7se441tv1OoHkVDOXMjC9y0Kx9GevptNG8LiSiwGn0V5kq
YlNWo8sgdfppckviZE+CaXaMZqO+Qe+BidYrje7SuLHJhaU+fiZ8oJ5ZSjAH4UQL+2MYTVT6rjZW
3wesHQRL4FY/1Dp0H6z4c3trEnnzUVoO1U8rkuFurmdug8hDcZAYEjC1Z5rDTnNV/Z0kxfGzhpr9
OpuFuDbamADQbmzJjzCsuQkDLzTqWzV7IT4DWeUbgfzs1DudpwdCrx6itK02buqNaJkaMkqo4zZ2
4ZzMau7I+yyye0+12WaI4vCYpBybpTDr/aTnj1Fh9fu2GcnRBHDAap6+zAF+Nhfo8gZ7W+vT8mMB
TJZvB2HXm9LoiVsu1QB2UHeT20kn/bS/MrPaLjq0iGMVPy9axPpudswipfWfIeVLdAiG6LqXHrFz
chtOoeZLL7FvRQIYbhFZc7HzTL/YwonuOBYnkDPpchyi8RtrmOJSAym49KINpa/HyZpbYpOBgMEW
HYRTsLDBuPzNJaCVQ2rksXKJabvTe7jg2O7qXRvlOK7i1MQTjl6QFTIqHySkHNu88oIpn+ObXno9
ehunTtjn5PlN4un8uHaq7RjJsGNssXvzqNPL+oIJ1BnuoH2LAlVe07+GLCmXLnww3cY+JnE6PrKq
cLEGDyx/jEWbb8nh7fN9p9Ulju45vPHKqnpAVOkAac70D7RnpFPOjUVoTd3vprBevqdmMpGyWWvL
IRLZzDZkRjGANHlbd2EP2s3iPOpjsVzRDTlHxZyOeNnkrs56WHG1NG5Dhr0mh2waXsYlXIV5Et1g
GZVBsZhrQmdf3kVYnPbr9XxsykmcvWRpDhwXzj6pGw1v3TCwr5Uj6nFvUT/CDmpiPLF89Jt6qvh3
9G6m/nbme5k2455EE+84iL791oRlfjcIazjwPNkzuueyQX/hIJVrR9xyGI9nfYM+XbGsNbz6fjSY
F64hEdTc9BtbZcX6Iakz85ZFani9ON50bHkxMjOW403huR96GXsfojVk6cNdr19iFCvfdXxcx7bU
qj2YCs1Fq8dRw+2neEmbjIUDQ9edXTwkKYlL5fi9omrfpJ2wX2UZu7dyJlCkU+uhCb+KVm4h4WnZ
0g7L8qGYvRdgkQD7BgW6GTBb3a8+KVcqtHOj9xoT2vAAs6Gt7+ymjduD4YC69BfbTi2olKLWz9JG
roA+ShQ68QOdiqtVks6VL+UyPzR1tJkIEZt3hrKdHX5EJ1CMPcIgiUY6XonMt2uyNj/0naZerMqw
4jdp84gHcCF1a9uMiLdRntnrlu1aCGwySHkjYq/7E7esbBA+DgX01Lc6XF6pfadnlMnFRzJM8puH
7P1R1FF1grz5WBfOvM2NOj86dVsFTk9MqVNOFztbXjkAv8xYvSWd/er0Y/8OoY0KwmywIrRW/+p4
WnKwHTe7q0W2HU3sbnw4ONibioRXOAJfxmINhd9VdcqaFsEZjVUfk5VZzt29QVM3B6jVUF5UDbq7
R9fum22+yOVeLdQ7SCxHK9f+Nov4nxbqL5aDYNTWxdx/vBzEwdW9FW9/7KB+fs3ft4O6+QuLPBuZ
xAqcA3zyWxO12qJ1Bjw6EGjBFlDSL7F169T/+TfTo19at0VQc1DOMaj4rZUyzV9I5YM2TYsFIozl
4r/SSpnrCvIPrRRwapuFJm0/jD8XZSd//rtZ7zq9Zrg4q1un4tFjn45X1YcUYwVWbafzwSFXrEAN
ESmCuWOjuo5kprEVxLjZhkjEfXJtZRUAqK2no1pqhBBl69gf7C4wSOBtNhmvVfO5RPqUPceLWZ/L
dtF/JEY0eb4ggav3dfid81oEDcY+xuj4hInAwexSe8NwQq3YjNcMooutAktB2YRYB4OInV6v+IqA
IJbOZ/t31vu5YiNYuREagWKRGxb43wcqeU5phSxjmPSZSo4AbNhBbOgJrjB3nhsqJpdjge7DtFV8
TQDTeOyz3jloTd8chzInxaKJi+l+qLW9xA29KaX3PBaTwUaJLLwgj8r1p0K++zxZHAeoMJEWQ4dV
ngDHsGpoSdkbU+IpsfpmzG59JpoWr9iCralEHtIGC8fjInw+ea6yvvS0XjK2TmaytHdtNSb21Sgc
64MrMl+lZESHzeNiV8sRlmtLVo/TRFO6XaOEKnO0p2rfuJXKtnKS43WJqw+D5SooojkvdijAVw/r
aCrVGYcE4zWIIHT2rKucqwX9GHLMQFC9ksk0qrRPeMV7UQM88yhy1PDDFczEBB8Eb1w4TD/pJY5T
4QO3zNfBkOLStmya0C5q0w+q+ir5WvcbX3Ooy9G4kUVr5eBYEYXuOPBXzAyAE+elIp2Icjf3hvMY
pekJeAncGKdJQ4Vor0+OMcIuY9tk6T2FdbPVY6rHUKXjLaPFgeInJk89Q9m2mWHmM2sU4uQmabmN
CLPaLXGcknqmbol5my6d3WMdDbVMbmKvUYyi6i46uS5leWAaXO1AJm54IIgJSUxmzNYxZwu043xt
30pWxx+yq4Wx89LWRohWIy3p3NBFf9klbA2K1hOn1kADbRqkkCTU0OJgFv13lZiEEy6laREpkiD5
LM0q+h41pn4VJWa+w4mm7QfDxMnEP3ed2Ua1F4uY7gviBVchI1WlKRi35bU7kjIt9fRqNRGgA5It
UsDULo7DqNOGkcJOQdRl5hmSznKiCkPIk+jzhhHkGz8jBikdVXyfRXj+mUxsetM+w1YEZT2l4Xdq
Am8Hrpo4n8Qwt3ANilMvnOoJws+NVTjW/Xpn34YCgzcTAVxPtbheiAfzeWl3gYuYdEehSQ9tGpX+
VYpZvy2tNHqJqhg2am2C0yXi7NBmKG7m2I72STKke9iKoY8uv/0hR+hFld14D5GpWYxrXXl2U+fb
IvXbwkjwlKEWPxMSZp2pD+m6k3Z8tupyVH6STiPeAUO+5tY8YbxjBBr5Y6YbF1uaPQlurfGlOS7a
3o6rsUuXpDv2RPHAL/Mw3YWtu9Hw83s+SyvzoWLWi9fXGcoP052jR5THke6XaWO9I6VlKI5XjO9R
aUfwy9B/Qcj7dT9kx1FHZZ9O+L1c4si3AJ2nnVFE7mGyMMSPVYGYsrfR3HVWJLjR+y6+Ep7qHzvm
SEHG9XkkhYiQpAQFupzP3sioyEpD76A5qsJUbNTOyW00ULqembk/EGioOy9z48MQlsUPBlzeJtMp
ffwKNoq9BSXAekMXx9BOLl3euEesl9Mm5e5+EBo5m74YZ4ltwQiDsUPIpTOnmCfyD30yiuKbBLad
X/a68b3MotHPVY+bcxRmsgFuar1CnvBgBVXLpWR6FtBOjs8oegvfMhKG7FnFpGNwpg9tImF0kEb3
FaESDVKrXrZlplpIT9J4kbipbhfBOGqY3OVuLqxyJ7Kou5OoAq9CbdQfHEHsWNAST1rvyrKNtm1Z
62/QGpqNOfXlJTG1kmikUeG/THrNN0UXfSEV1A/FUDivBh2Btlm4tbbM+LNAETHMaDtS46bAC310
GWX7DrGw17JeooAn0tiZkZBPgOWqK3e01Kn0moriDbVgV+s0grOnZtLy8KRYWGySoJYhgAx9zuhy
BOLpcIJHLsQgj0szz30AGekzz7FAian06GJleY0nKQk0o27OANbH+8zRtv2cetf1IK2Y3XOswqNh
a+k1uWP1RjAv+Z61g3xM2qy6dioXb98oWpT8tvIupjcxKnS76VhOYWwytzTHYFCxftsMVfqce2X9
HLlFc4eWNPxWpWF81U/wntXoLk+CzexW6WWyn9GWbcO5q32duCs89/y2JZgRqXfHIlsGjFtO/0Tq
hD77sdkWGy1Ga2pbZklrrPS7unXQSDrMN04FWIEOeeo4XwEwyNMgboSElG8aXMdufDEnRKHWgGsN
lxYWToxXy0nEwv6QfH8tKMMivos6+iE70b3nebGwSpkLL3q3YLDnt1Eb7+w4tc9OXFWPoYPGB4RH
g84xChlUQCCYzmQyEhZYmVCn/2e/8J9RzknIhP+0OL75fG/e2vSP1fHfvujX6pg9gkG4FOqgf4Sk
/J0MtBbOaObwseNKX/3ovxXHBsWxIWH/sIOAQfr7+BT9XymG5Z8jQHRUetSaJqwbinKLH+yPxTBA
CI0RhBrOZNd5g2KmTnfLXWSYdTIXZ6IMzLnKj5Bs1ScHIHOMdB1pWOtwo13HHFnuMvEo+PFXmYR9
K9eByPRzNtKtYxL5c2IijQabHGyRF3MdqDQ/ZyvDOmbxOje+kevoJf05hYGjt8rnVBvgETRuunVc
A56s3umDmzMP0ou7bh3reD8nPIBb0m94osfTigTvfSRmxYtej+G3XlcaFDq39C6ZcvNLI7tv9jpI
al3BSGkdLtm1tVyYWTWXlU+/M9Yh1BJ201Ybje6UVlSFZAawPLbFhGDLRLQXp3X22GMxfGONVx8g
mITszRd4ZTVv8TtAueq5ztMeCEqZVBsjGuTOUw7Vn1WrizXZyXbQCUf1Nb2Yzg2KtLNbt085w/uI
E1NiZDSpKAPSspfHouvTQBfTezpNmFOMIeUQ0Ib4XMcFy5uistrvrPQpAWo+w6eMTLwbdxzUTuvU
cmpyoAwAcgySMQbXWfFo+JgSlud30mtRMWTRLRL5hGTZKcX6Dv6iBU110MeSckIV/bnQRIwPM7dd
H8TH/MDJ2O9ShsRBxxjv1sXbc5hlXVw7tT6eORDngyts4y0xDXA3nugebFdmbI9TLd0WssIO2SgM
8zlH0jVoNX1XC9LAYIUU91qnGw/dbHavYByyr1m2+qMkzXRj0wCRh2dpN0bsQLpnEse1YlRbT4XH
kevmL0YTDzvhshovOKu3Y5HC9NRRuGhGMzFhb9tb0VXgDaduCjxjiMEaceOsoBjP+zCMhL1C3Qhm
FtpikNAxYXbamlQX90U76GzJvLoDEp0vZIyW+ANAyvpMqt8GObhXP/nmECiqG7MhhrUvdATiciGg
o42m3SQ0b9oOFL9n4C3mIYsq98ArNPtMiii5Q2BXcE9Fy21qJVXlJ1aofWBwcXM/JKbV8+vRxk0L
ZL2/KmLboblX6hTTV/oEbSSblRD3grdEf26mZCLHO9W3ymz769ip2IuUVT3cNwibXuFTSQtcUDVd
VaCGHhGFWbdubTIwr0iNHRw2KXrbMSWnN0wto5vhNyyIwIUgH9HCbrz4ihSTjd12DkoAjJZs5NiP
H3HthEeJLfFozbycfWzcuFyoAOhy2ZTn3zhGKuqabDkUrO63jP0tAh4r/dpRohj3/VAxT2Lov20g
QdzmUR7dNsqUG7u2je+oYcmh5NmenttQOZE/uf38wAjNQFZVZMgBEvH/2DuT5biRtcm+Stu/RxkC
QGBY9CbngUxOSVLUBkaJEmYgMA9P3weUqkpk6Up2+9/WtkpkMjOBQIR/7sfDHfvL7NBOKF84Kp3e
x+5Rym6TA9Wh2MMkV67RQpidNPI9D47IS9BlduGrpVWWPitJpKbVlBUvqcCrxB41Gy7Nycl4yicy
Slbx2GkPQVdT2xwL6flIBsEAw1jESLJxXhqbAYWNvLGrhhsj1cVjVft5uyRoUKlyk9oFM9tLwWh3
wNxrBllLZwM7kyDzlkE/4hqFpNDW+p1PAmK07wMnU81tM09BieaDLc8PkzLgOSwblzS8Wlm0dvd3
VTwE7mcr4LyYQ95I9V7eZ0AAS2ftKowjG61tm/hlROYQwIf4iioeXCg//4pkvxPJZujtr0Sy05f+
/+yeM1WHUfXljVT27Se/bwacV/8Aa6Kl/+g1cIw/pHTYbGBfB1RPq8HfOwG2D6hXEkTgvI2Qs7j1
3URvGX9QpMY/B5LDtYQd4b/ZGbyDPVtYIPlFnADxMuNnfl/ZR2JmCJiATLRuoBOZEyc4ww4efvhQ
fuKYfmf8+/YiQIs9KXmf/4DHNwUOYbDi065NYKeCSpvon+mcpUqsZv3rl2Kb9qPo9/pSFh+LM9c8
6vI9Mh5D9lDGAd77oYtgUaURQoJBHkvM58AUlvUuI+e5HSZpLcjWF795+X98nKSEMIQzqxCCL23O
X/yoOcIucGVvG+Uuzvsz5p9HlwrhX7/D+Vf84AClwpKXkIiu4Op5rtrv8ENVpY2t7otyJ0V/HqT5
gChTLFsEX+S1kqv0L833J9+c6b41u/NeyDUZgJMIe5Cx8fRZZf1BRcV8bsEWwm9t9WZ5CJJMqGXh
adkhkSzGKUQQOuNLRsgBpmTOxOQgFxQEk3bIkiqr4Cn6nPOMgIccg9tkT1SaFvGu6DxSathbCixZ
XpwvjFKo+fDtUT/swZmIM/OTEfdb1uPma27NXtCq0Y0HQnegdUevzVbMMMwTACaO52FirlqKLx9G
BMQLdJcehxq7LA53pZedbZkGj9HoQJnMKvPGDwp5JZs8ubVnQmRnEXOm5yk4tV0uFizXPn6AFs4f
0+kNLMhpzwPlkkwg6LYs+2o56W0RWZ/RG28avBIojm52UPrwMegwsHhztTFnNOA6OP5XicKRl5QS
i2ouVrKO+y+IUIDQ4vBKjZiQIw/RzzKyds2OzD4NQACWnmb7BwOumqMJ/xCHUbPk1DlTKDrox5p3
HmAtr0YRx6fJKwOMsOB4WpdtpNcFlD8xjx56v9tNUeqvY+qCLhEnl21IOM+n2OMoA91O1igCDf67
fgy8PY8cWC4RJWfn0qFDIuR4sjRcyMSKSjlgV0qga+ZDVdn3Vu5ojyEW86u8gFa0diF/nwuRIKDS
GrzTTckOuqoAUVP4ER79rKwuQYzKtZGXyYahGZdIVjK1LIpxGfe5wA3RGpsuSvUHC1sfVAOEWy2M
jPapjXRIPEt9FBe0mAXnKERXyaNCLHw7oziptCFX9NHcYKRV/gU29+pGTWgAWVVf+HCinsrJbc4W
Mf8daTpxKQbT3mU51wLTsmjTNvmwzTPzKUT5Qn2PiGLHjjnsrDrybnRcOlvNVNUlpMXiuk3HlYHp
4zIY2HPh1Ej1TdXTGFjYkn1mBPWR8bKMtpVntcfI75MFLUP2dYQNx/ex22LYwHHuieBjjC+T6ax8
pP/7YGV+Sa6wv1Fjco+kPEeOYm1rwRA4NjXHtCjsUJla5oHUv4mtYTInxQSQ7kby2Xup6vI4FqSY
Fnogi6ts5LnBFc0Mhrq4QL8x/XJ8rjU8TXTIcdoLYo0GVtvYmoNHvBEQX06qFlhy4uOqLfWSVwsS
k7ihp2kQIrGSbnwV0j+guf6TmzQ5DMvA2wa+3x8HVECGhKAlbU8Lt2ylfe59JnWGBUYQYwUnA5mg
B9lpf5hwVl/M086NH9veQwHkgHNDlK9sJ3zG5vXoCaxrAbGOW/Ip+s7ozI9gti40Nw3uEriPODr5
pEmLHxoLM1nnJ9VismDi+H1HAMKloc2e4kutLol941ZaQQN/oTQNJhVdQePCJX6x95nMrwnu3JCS
3zRMx3ex1oLMxHqznRJ+beDb5X0lNIfJdd1rK1VWxQb3mvlcd5SfFaGy1/WwwXpvnqVU3jIXSZXv
c6err1tNmcxndXcfZb0JVSHkqDHvt8OQeCwZUzWd/DRp5kZgNd4Xwk0vWJCmvaAyb8H+/akqsPoY
nqstekSmJc1YeL/0kFZlsj48ADDvod9jc8apn2YiP9WZu0874z7JQhgIvsBT5FYHq3IRBBnArPxE
cy8DP/ni4+nCXlCvndawnlvdUp/i1uyuFMd1byFT7j2WBPsqGjlmEGRJ93ZmVDtGtcmq6Kf+A7RG
Ey28muuOvHgcIdtyA5G0H+ZhiJY+ir7U0akm6wb8vL2ifU4sBW3vNeDI1MR8FTZrG+4594k9vGTZ
iOGgzFG6QNgmlRM/yFBiJPEiSAxllc50vcFaxlgm16lLj0g7OdZFakZ9ibNg6jgyutoOoIFNEtj5
7AgTh0fn8b2XvoyJCbvOmYyf2AIrz7BEWiPQg5F2gMQiVG174a6NsBAXQ0t4DJvSlR2JBDd0EHx0
sYPTGrpN8TGv6i4c7gUr18ogIMbJe0zPJjWCS6kLRQNFkxh3+OrXNvT/x2ZMrI8DOOCTXdnTY52b
KzpIQcDFqqpOrVANtJCYKw+f1A4nZbWAvqeteHh+pY/eYFJQJRs78Os9z8d+38Uma0Y5FI59JELM
lHBlpHX7bV/x7yb/t5t8ejR+2BXNQdzvAds56ft//2fe5B++VPWX8e0O//XH/tzhmyRbDdvBvsW4
+Zuo913ucyS7fBY0B5OwjnWYzfGfs3DBwFs4QKfm7ZxjzqLc902+SVKWX6fr/B/dEjpK4J9B4e+7
tl9ywM33uzhPJ40rKW12XaruuB3e7uKMsuIRR+J755EtNelNNFE6gqJKjtTsyiNDubK7C2TtHwo9
Ctt9F+XNTai0LtsmJL0TsiEdwCLQl1Tp+q0JWYw0l6GGAMK0b0U3QJF00AM5dYcek4IJu9ApSERo
rrDk+ufByOUHbvvnFJ9mwK86d9yfd80cI6sr74xbEypDzoFgUdipX8+9l7gd58Rk21uEhbiRGb/C
LME+0ugfvAQNcoE137jNc9IAdcU88zUhZCt+sLeZM5BbHk7ZUBDw14S49SdDg2uoeV9royKpoApz
6BddNlV7KlAZuVpDop7NDmDU1NdzaLAGHj5/UK/1VpUTfuL7j6h1mHMOvehQQsjoulv2616xjLN2
P8GBWILG5Adr2WO6NZAm4gUhpcx77OKpDJb5HI1zsma6tBVJA2l4cDrx2+1w/jGT1whVTMLt+wW4
rHFTR41HtywGPFQZD745jl/mXn3NAaeKXfbAhgq0p7YlP4rRO4ND05rionJrT9/2UpAKSlJgHV3Q
ig/Va6AqGXR+W5qFw5WrUu3rFPbecjDJsyXhQOyDxfKkkDC2r39fPf9VXNlk3IjGVXsDjES+yBmg
Lh0bF95Gr0gwtu3YQVxSE/tHPmQsjA2E344giNNEBo8tzKPhom2SpL8g8BWGVLqKZNohMlXmJpQ0
6G7Nad5uxD5MoFwjdzhZxb6rLJ6S0BfnuGlgfFCgLe2NUKMLLCmxOE82GdcCxK5D3Nb1ileHVVXX
MsL1CYSUQW/6UFGtfBeqavxQqrC+cEFVneOpczcgXCp7xUbUPGCIDI5+ia05HhXBV4qdjxxZI8Ir
MfkQbHcRRxbeJIlWbS0no863UsfEypSPaTjYS3um7+GRyvtx61q1twVCbX7tbTCAS7/KsoJyUHoL
V4GBVXDjwXIOT0la8Lu8NlUbuwATZTCi7/iGF11FSnbd4PC89TNyidHUJ0tCZNFqanT/MrPpOqfx
vHe3ovHEpkpD8yFl97/NXOo/MILNnKqhiTJ3mwi9vmsK64NsUmA+Un/M3WGMl+yw55EyGRgKVKlY
zQJ/apa1sO1N5JLaITihlq3OeJw5kwUqpHUrKDFpcV3bU3ZTa6a96ccxu5aRJQ5tkON4ASZGgMq2
Zo5YszY8azqEVpmkzPN7c9mn0rzHWMEhMRthc80R4UWPv31hUYu5zA1q9GhzgaufNx2l1kUD90n3
42nZ9rW2LZVZX2IaxH7qmskRXVJeM2CGEBd2zVxLUustR7fUjxeu5rFFoIykXfWD7nzoMJtf+kIE
n8cqjmErgPwe+eon5SWrnPqhHvhTAX9tjGmWWer8zPNEDzp7IUL/+S4osvKu9MAqET0Q4boNiVPh
l82n+0GOOtpkGZ46Dgm0/qmCjmg5bo3S0Y21OTKyhWGhdG2dj5NQiy5tQMVQrArSLAeG1LNQiEWb
9vqqs+3x2PuquAlp+n30eP8mvSXTEO9VVsx8+SmoDq0PQ1QbbYTapGcnvsjmGpaFXrbtEq5tQU1Q
rqpllRrh2XZwiHDKZuxuVFl87MiCjMuuiggCxAawO9NWxP68btiGepAv+zF7poinXFfRaBCZKJ1T
QTL4nCQAcxYgCKaN1w8xqbc8bfAwulN1TaEQ9kJm/uwPWczxJbIq1XbrP72uLGXS+F+9IUsO5MPq
ueadFNfrXaRsFq0BH/BD1ZPvsjUiF7izQS8xFuYJU8FG3w4ByzMCsGFxO/TGLd5SXggjwbDKDXyj
9Ngn0yVtEwxtw17z8hMq8HgCd1WMq6IgIktmYrqsaLb6Vpn573bp99ulWVT7S0T66Xbp8ssQfS7e
bZfmH/vLOzhPOiE8E4Kn0w5Z9G/voI5DUGIcZGqFF/AVYfJ9v2Q683gU+6yLmPVuv8RWiuEDE1U6
hHVDUMH5X+yX5DsZT/coUUBElJZkBushJb7dLpUYy6Y+yOOLCiTN+GxhbKoXueU01loPwQlzmO05
94+7CA9spu0LI1QSFgcF3zvaw/QtZtvxpTLxfy81XcnlwGxhOg657XzhUOOsmPHY1VTuck7heK0W
SdqP1p3GxMltqStt4WzWL6mTMwDSRyjOkk3IFIew3SKtcW66ou3Aiiu7Idp8Z+agqZd2D2D2ifqg
NBrnE/HcwQT1Ks8OEYGF5eA6nMg7rEP0iQeTTIbwAg9xqdy70HCmGeRMvo01S8BZQr2Lc5XV59pl
B7t2mfSl+mNUOs3UbnPVufQG1HoGAz0C1EFGQy8/h1pdbZxSjWTP05ygxtjH/Kg9atNHletOdPl6
Vf17A/7mBqQNb7ay/ucb8DGqP1OgHr3pLfr+U9/vP9cG7MMoQtAM5H6fPHw/rnjGH0i+tjFX2dLL
/eP9Z3H/kX+kY5P/83pg+eu8wlACLgWMRmnPavF/GYN8K3Ejn3OjSK414oK0HPIAfnv7GULHnSlD
+/jaO1ZlAp6BoFqT+AD9X7TTyW8Drm9kpZ/I3D97QZKg7NiEZAsp5vXgB5Gbkj9DEbGRRzxL7kp0
lJSyLxuubSSHXTDW4ncYEH7f3xr+tzdIiy6fF80EHMnerS8YEKaaIyH21iK0n+lrFSfmq+JcS0q0
f/juf/LW3gZKX1+Kr5rvGks1B9D3xo+K3sygTYR1JB1HqZsTV+gcUwR1HE3+1EyT9+BwxDtVvhxu
f/3SnGzfv0uuJMnV4OIPB1nx9lOldLMbda2yjrURW/vchZuGdymH/twFv61IFfMg4t1nyhUoPINO
Lwg87+3eA7mXzBki69gXNi/kqErvFn2sE83uGoe6GOyVKjxAGadlDi5MV3+wBAa9FaxZbakbufeb
yuR/vn2bmZqN0Cc4C1lzN9iPFxUDazJlHI7x1lm8XY8B71bXOOr8f74WegQjJy5hLpx3F1QQm3oa
jqN1NOtenFpLo1qhyQY4hoZ6+vW3+vbZOF9QmPpx0zO61KWrS57qP76tqFEVRvbWOmIV4ijNsLw1
Mu2b8+w/3pA/++xYhMTri7FKvbsh9S7mYWuk1hHeCbxat6Nt2LVh4IkpYRL063f02tjx9tKhUMRw
hGGDETfhOr19Sy7WAc4IwjxSM5FQDAkI8yh8jecyDnb15JaJfLbmkvvXPuMxhEMIx8fc/+bP+OcV
zK6HZW9OP+iEJt79Gb4hyCtA/jgObmMcTKqpcNz6nnuhtJorlEFWtk4SDq0AtVsgYK83L9o/3Mrf
Nz7/7BtAzPIsb/6mUaLefiZJSkwoSxQ3b+cPt7qu48Umz3W0COesf/3Gf/ZSVLwyUHJ4tBjvr6hB
uVVROaV5jAgAA7kGmLmkY46lHnbE76ru3y71LN/4KqmyRqhjE/nPy1eFTZHi4SKVScvqhIRUqSdo
HzQH9+5w3eUjq8Ov3554uwTPLwk2YPbd2dw6cyHf249SJZNloAN6B92nkd5yc5qY6qomVUV91C3W
cL5XU8KjCd3YOFMQRrwEUubRAaXcr9zILneEzNHu5hWksRLSA+MEKoSQgEYVUiQQsH/9J7Pf5m/6
+5aQPPjxBaCR2EyZTcLl775+RIKYHg7TOtSpnm30iaNfEdnaBkd30tIvm41If2kaV0A/ccCN9lrw
y24YToDeoqiMv9HPfL5IXwYNYdKseRlIC5LGDifuK6PUWHl1aiwA1osenogIcFqBihwgG1H2Tp92
81LpVBw7OL0ZI0Mj3fcGo7amc4qjG1jmAfAmmcQ5tH8dRCmt5DZnhAcKXbV4GXp+KXaixpu/qJ2w
6leZF4ILZUAJSyBoI5OKsLzkNVw+absOR5x9eCSw5VkGWlWkxKkOixkAYAn1NBZsfbeaP3n2oVdm
cYRyy3B7rATdqgkzjZckpvXcUdjfDpmIxluB/fAatAGNohOxjeijYKYxkztNe06/uVgX4Vlz7TWJ
/Zyg6k3L19rVkSThSy3U/ITuOvmcjYnxWU2+setKp7yt7Cbbyt4hKBAFVrdg/QUZ3NN8ly0FMZgz
Xmtu0sF1LyymPktC4nyifuQ/jBbJRt8065eqbpA2CkOcm8ng8/Gg2d7WdTA9GB2dPIoqEor97N57
EPgRXxIYQgZJhQZjeU3SfOlCDHtoQWOiwPr0EHh+zm/JYnpgp4bPzWp1IvKvT7mcJ/VG1XYKXCGD
S76DYYdaMxKr6Yl3A/5EvyBKegjnjYkWO6D0SMpcIE9QAVyM9rBOdY2aVZmnNMvTthFi7Nfls2Mn
fJpjHJPK6AqX6DJjRwfm8bxeapT01dva6pgXkRTij6E5KmH80/BctKlNSrmCgxG1anLFKdQyamxH
mVE26xcufbXOaM3t9glNdkSZTK5lprHeQ61DXd+6Ddg6ap2GayVmVwKBLiqFx9eC3iaXFCsrM5jI
rqa47EVEI3FXlPLZDlvPANBVIc3JUVR3mFSM3cQxE0B0YFsf867Lz+4UjZdpSRi/rAdm3EzUhLuB
hVsdIpIT+4CoE78lHQbQC1PRrvTat89pOkU9ZnaXHmnqzcYTjiP9mFkh5TKgk+GzyZrIs9Ss5ZhP
4zlhXLCmm1GpQ6KPYBa4JoHI6nV+06jaBf3rt9mXQlbNV9eiEVoaTnsCmITBfBxif1i2CSvTDNnM
1r2uKj4EgJof7DSp6k0tR/vzjOlb1U2eE4nT6e3RmY/gjGgJ9eOmAxpdtMXJizvRE0uuw4+BSRjG
KRp1SdelvS3z0T/ScOjQNVP39pOKKATEXzh9xNlRHEywViMGB2v6SKtDspbSAJQnOr5G15fAvZI+
/0jwwGlWeTd3M+uVAx8R2gQNl+UMw6gybU1fUDcftYknUQsyL0z+ImeIftsmtUZgtVT7mFr6zSjb
8QuWkX4dapF2M1If/yFKOlr2RnqFKIdMFnEJVNxJqmcUAu6PiCCGT6Hjsu0qsclUwS9ytZM1hDrL
v+kjdMN3CAVD79Qk05GU2MDIWxGeDYr5m58plsxydgZYC7lCGCVx5fu8kJXiTYEWH+7dAumO/oRw
NRWjtjayor1XiV2qZZfXG3qUxmUe6p+pHCs+eGmEguuJYVNrgB9J5epbjzq/G55KqAFUb6MFWKSt
VKDzjTqI1BcYQYjTN626TuuGi1rDH9Q8j34jTpoRc0tAb6M1i5ocIz4C3WaDbZgD9Yusts1LUCE8
LIvJE+eRYm8i/E3nPVROOwRrtx2kvk6ikGwh6CSdyj/Hp2DboKPmyWfce01zgLZ8ZU42tcfz2G0l
JiJEQAa11VyKjVla1dskaliCWI3ZmIFGvNYGzlF1HbOFs7tJnDum2lRKhbLcWQPBehxTiXpSist2
WZB7gsyf5ikZ8DJgPxe2PRp9QWpxgStdZR9lHLrq66g6a1F3TuOvU6ehDCS2+i+Z2zPLgQQlHykB
9fYYeupdWoxU3OZDEDFfoenpU901z7Gik0xaURAsfbBm9QeKsVrtLpoYP+3IkLunroqjpY1RbR32
PcYxugw2I8i++wlwgQO1x+rvO9xEt3agvmIw+zAYlrjCPtDsWFeddAlWol1brTJeCJIELwQC+7ug
dfjmuOPjdQmty8Oe5dCzRVYGC0SZ1s7BhhNP+UifKqQcm3V8mdB52u8o6tSPVlmMl2VN3a89DRG5
f6zukMf5FuhORE+g44VymjVgghQ6YmVdge5Lr3AEt7dZ5JYAZET92eq0dF00k/mp8Gx8LKQ6IWz7
RmQvkJWiZUIYb9G3EIyI/aUsF54vcaG41oHOnE++0vq7nhkIZJRWvwTDLD8mvc2kgHEHlEyKg+l9
wvV+8qwxAnEgzYPm9ZT5hl1QPxtRr46ZY3p4hTBVM3bQ/IVF40O1FSx5G43NLHWXwjCgYMDmGTZh
mptnGzYfMCJzulMkky70sQXSSWiI0pegfwLnXLZrva6t6EAf9yCXbqHT+eL6KPEne9B7tSXoVu84
5WoXMaraPUAfw6OpoyU9bMBYS3YtF8+p5wn/VXQlIw1aTrY0A43HPK4zICxeyPizEBwvQha3LSQF
igEUOwuNwanT3QRGhwUjj32puC7T6ikZGtTyMZWEAw2WUVMfaZ+g+QsgsZFRW8JgtTAuG4d00WL0
SuECW3HA27P6fikMpPqNp5UTLaWBtbcscIfmjKmrWye6pbK9vG/FWD+49KivOxDCWKGHaJEw51lY
NCGLxUA+cmUqWraWArcTCFicdYtGZ1zmk2JIVxYf1XU3cU7BHQ5rUWIJvGJaPtzrVa9dyqgx8U6Z
pblxcfIDklG53GB3kz3Oowikfcu1+5VW2eFRuWbzmdoe56W3KQLd6Mpu62WdCklvR5ESq/BdXBQU
h5bRqgqhBO2cRn2V4RBc11gKecpRUHAwiT4WtEvn5SqkjWlckOqrlrQoV1da2sdrQ7eJNINv9g7B
NGctafl1wIG2VuMeE4yGNMs43YfQHvEKOcEUX+kkffWFz6jiKvfStFnkNO7dhJrJt5YiIFm7jFDe
0D4MYQmX79sJ9l8t9HdaKHxxTi7/WQu9b57DH8cQ5rcf+GsMMc8a8D2jkCEyvBow/gxpCUJaAN88
KSAZ0N+Oo+JP24bxh47WIlDd/9I/X0cTDCfmPD/e7Nnl8V/MH161qh9OX6S1MGXrJnMR04LH8V4A
hRcJ2GV0x0tvBocnS7dX47h53ZJnmWXuCQpxXuiCQB1radUvYhyj7RARTxrng2JV9sURivRwHdPz
tM4iMdyiDslryGc1nLMiHSAyE/6iR6TDf5DZeHhvNWcExLxsvY7Qy32IVSxTrFbwddh0daRm9NTX
rrzMoku8qOIKj4RBYN39CuFlxPbZAx8Y2KI6LeW8e5ZULT6QcsNYojo+5DstLxwiX9RdWVQK9tV0
5LO0TGrI2VHqvGy4YFBqM8Q1AqpCrWlsbgk3wQdmpHHikBxuS8eYmCTDRjnnGQPOicJobixRABBr
tU99mEVnhhUVFWZZGN8MhTw1Q1XuJ7IwVID47bMfqS8luhOWygRqkq0zQ/SKjvKcpcem1cgPMaAa
SQJlSvrBWPe93pVHBiRZLohWucMpDJJO2w94dQmdJ1ow3mmjaCd9pQdJHGx8S7Fd3hrQB9pt5+tF
U+LUDFjEU/bilNBx7KdUrrpU1JvnfAmUYRpZ901L+ndB+M2CwIbYRlb7zwvCbOZ6wtf046Lw/Yf+
tHKJP1CigES7FpoMcHvu8j+tXN4fDmsCa4jzjV7i/b0oSBYFJoakOvEYEuBEFv0zsKH/bwqI34pl
+PElawJCL2xISaTivTAjOrvsdD3AHOOiJS+TPJBXZtWr05RCEP/ho/nJ7OC9CDS/FnkhfR4RWeIf
umhX69ANXZHvHRNVeepQQHGLeg8jn8BFWU6/EwLfCWXze7Nm4RMSHcue+d6lhlPHcJSr83qZQFHg
aInNlCZj5hQDq17e+La5NgdXnCkJM86/frPvLXK8OB45m8Web4/Qwzv1tdR0Ttw1Jt6pouguS7NZ
/hWdezGKCUQ90s+Db+i/e8s/+YgB0wLGts35Wpsvmx/V9KYGrNG7TrZ/nXK9KkkdbDr6YKMKLYSt
3PrXb/MfL8iTbh6984pIe2hyb18w1rWBjFnl4XH1kRhdhdseb9k6c03to+l39m/GBbOX8o2SyA30
GlQhy8SHixj69gXZ++hT4A/dri2GMiF159cGTqL53PdtMDLCMzu5aW4h9SXituxk/pArBTgXwW7K
CePXzi0NzHDXq062NKXOPi7M0sMH6lN/cxUgbf/z7yWAy73PIBNP5/uBWZ55bhBnTbuTDhids5ZR
uHusA5o4NkGBJ4iWK9Ef8AuNKdJiI8WZe3C81byUsi09tO1DxPFmn41KPgdmzQk1tFOuJUB2xfFV
cKIAJAsPHVjgbE3PjThlxnxaZsqAmtsaNS1aWsWJvR+NCfVMDhy5Kwd9s3X04qi0cbgVDc96P8Ln
vJiqrpCfXPxHI6TKaejWblJyJq9MyQCTVcJeRS4FVrtY77RHang9/7as8ANRaB2XZr5w6lEjhmNQ
GSq+cJUONHsJ6BzDZWN5nXUz5GN/keshYi6ITyyTs7aOdYyFoAJ5QFazqzl8981w7SVl5S4h2amn
18nTVOnm3u5gf+GA75ikZGZ3zfmJzIxX0im5HPR4DltW8tmt9OH22+k+63z1ZBJDvdVKTZzlLLhF
UySfgYkbmOxHb3iyiwaDAwwpTvGzEHHbWoylVrgCCRGhWBDOyBE9Ka5DPG6hWzynLZ+jO3V8bpUl
zq3Hlza5pffQlxPyHEG421fpvTR7aW5GWrZctgQaQuDrBOTbtRqSLSPyi/2c7G0y4NGICzRASxrq
yRg7RIm679AytGpMQnY/fpTtk1Irs4Z5Kx1t6wZ1+THs0FZdxXq6gtTiDOtsnCVXGG3Wc1G76ikM
1Hch1Ju1VhQL5BUrj7gyMKnSSE3+5FgRBidmOm/zMGCip3a2wUfK3a2ehgEz6DIosK4SYKpmkTcU
5r4FdaUWPfWct1FveaR48QDvXj9/dFk4ea1rrcPEcVaED8J6Weaefnr9N40PqDRjZMK6MYU7jfd6
EzpNt+oDz9u0Zc0FDG4JH1eT9GqHCuOj4JEFQY+q+5bCssH1aJ8FcoKFF6NJSwmjq8enhgCPkgs3
S4zhDhQWauHCB+/RbVKwPnPPLD9AW47Q971onG5gf6ghutc1ndjbUW/jflUG2ujfwkyn8iIsJAfj
PGwb/8Kg1OGJOGL/0o1a2YFyrKfouh+pVnms+fgJq+R5t63x4/WoYHQHam4HlENPsPfJTvI512dl
+uF6mOG5fu6NG88kl8AZbk8cjjY+NzZP0p2DKF2/I240kKsphrOdtdQ9KlQr29DGkyUTexbGxIda
N8oVSRp7QcWqoLgybG77sCTx02DE/sh0B/BXyBTXpHY4Go6do3U7yy0C/Hf6rE3pxXRyqzZ4QXIU
J5ygziGPQvukdHjni3ayxgvi1hlf+IBRGTZSwLFbTc2LR3IKNL3WBtGKi9s7WCAQ8pVndTXeTcfx
H8wcxRaztHWPjqSBMimfc+FQSk10y9qVwBo7/qHJRcdonUtqTJgWhGKes7MuD7c85riWDT8Pox2K
Ek/piXnXWDfqSWJUfZjLemOoam42M1G64RZDrM+BmL3FtyELBV8p/dD981AQ4I6lzYJZGMk51vT4
MYZkOy1x5pog5NESIsc0aYbw9HDhMYFY8RgtzrbM1lNE8V/N2wg2wsxceZDpBFtlqpX4mIFzn/ZT
aLXu3syqyeyXQhHkMSsBJdE2TPMTbXHSXlc5jkVP+Re9poLrqo7DfeB6ZycMy4e0qZ7HbJhX/0g8
EJxpV3HL50S2hnVeKhEdQH0aH1vNJxQF4VW/VF7v3BHHSrB+df2eoiQqiU3qSJbcl87R8ovK3Xh4
YK+G1hjaDRPDhwz5cVUMNTH7LoPiAwq0BNOaWhLF1PTzEyk861MqTP694olV3cvQM/xPnttH1aIs
lV9sJuoN0gW459ZC3ki0CwgULR9dRrXahH32w+i4AIWt3L2ihFNfxbwloBk0DsOW9OunYkDMXqhG
uhdmj00iER1fa+l51ZrWBYvFwkqDCs5HPUJdit2TNow8FjJSoCsttesXPaUgS/oQa7AlT1w0+FSH
2zrQ3bkzcr6U8A5jiw5nEdfwWEtL22BNj6GKPnQGf43dhN5F3fPVMG/0WAezNp4HacQYF5Gy+A9h
As5sMZiBR7EsowJM1gzs06qrdmPYsQ52MqipXJa2e0FkT1vGbsErxzxMoH07jH1fNWRb9syLXmVn
WIY40v3Jep7wBLfL1yXQIb5VrR2NfqDFXCkRXjd9zrCkVb110SNSEm6SU7d4nTLlZsKTQ5gVV4Qx
Mf+hS3K4riMKqlYZhl0GTuVsPsFPz9QqGjnXbL/9WSKXVbotw5idhK9pPL4c+K3HMq2qHTHJ4brp
2PsiInprMaX5eMA4DsZo0Y6ZBX2AknZzqVde8dQbGN6vDNnxV0eZ4r323cRL5rh7nVurVGnN08Im
RkcyOgxmo3bv6p3jLIPBsg9MQcCRRaUc73ytkE92KFhYxwrcdq+qWQKEXUcxeyuCc4/USeeyntoX
1mS6NeuiI+7SQtMPqg21r01VelsEdm9Y8DfPM2vN8R6MAQbtwqWfqF2WXiPOZlXyeArwXCebyrGQ
OIIhmj9R9BCKKiRgkmWrXMYOhDub/M6fv9EYkNvz1GZccWnNVaSJucCmMSa90onbKlp6U1f6+gPF
Rhapbx6VTn9nm5HW3nU2Bb7UFeORCt1b0m+ezaMKIIyJ3SQo0YnHhKJWcR+77JaD7dA3jKkE241U
L8Bb6MxYl36aRf+PvTPZrtvItu2vvPH68EARqBqvcwCcinUtqoNBiRLqGoEA8PV3grLvk+W89s1+
NiznUJokiANExN57rbnCURF8qZzFPFSozxWO51Q/F6JPrxl9T0GmpUvEP7g8IWCey3xtccSm3X3j
sbIUU6p9mjU/O2sjzt1pSNl6Fq86JugGoKsT8VtK9WGAc8Ja35KcXP9CLEMcdJV1l3gs6RZJiXsa
DQb5HEa16+e5OzUTtJlkLI37WrDEYLoFx59PzOuMghMJ6TnFdy0TIO2mJoYC31RM8rqpCXkDFSHO
9fcaiL5WLjf+LNSJ6SkHA9npN/7Y6jfI+KdwAoPiDEt1xEDXRZyN44fZkYCL2URDdPEqmoW4Efoo
rghOqu/4tNmX67k8s/NVOFxJ03A1C7Re5USJX17JQoDA4Vbd6EubPLWaI/FDmtZ1M1VwOKxE5wA5
d4fSLzGNTrdWZdxz8qsjU1P6dwgh9tn64aKooE2D9K1dJYgY0vL1G9xPPhAheYX3oApUGlZSLxsO
2tqEqZwdGGUFscWsIOlmpmW/YjUc8+ZCdqZ2cqyla6+GouQhrVJWm8zpeSLXaQs9jaHJDLdLoZjm
TBy7/6EU36qknzqC2PCpoxgC0lhgVvEXPcY6mbnPjtceW8AkHPpBfpqkgPMk/n15+Jfqhx9kGBa9
DMp+QeH252rNj9NR5sxhjyXAYMjyrms8dgOqDuxRBkIJsZUuH8vh3//cv5T+2y+I3c1BCCQEleKf
fy4leQlOb26Pc146b6NGWlI1zOW8V+QA9Vi76uXecVLWYshxnHL//qfTt/n17oKxpSrmBeciflUq
wiene2I4DYFwMePF1evNR29bdXMXb8oODhF/MuimLNlO3khkWdw/LuE/Hbt/6thtnZ6fPq2/+Alu
ivItbSoUvT9ST0/v/+//mj++6PeOnS9+g/5Ls5hGHn1zUl3+u2Nn6JvRwHF4d8wPWwD/189ugq2X
hsTZ/KmTb5H1gljWg5lpbl/37zkJ7D+L+niLkFH5pu8bXIFh/aWH1k+FV8+O0Z3FSHqUJcr9iGEJ
jsTo3dlpnaKu8BONSTjaf1T+vSO1p3S0c9T/HwehGYHaSulV+Vl8YHRs9Y8wPEsUUH6W345ODQm4
z9xXe3Xqc2ok5cWocjP0t4NDBzu2OmPex01c+FAdp7y+zNuOOXudts0Vx4l2PVSLQUQ0jr5kTc12
TxJi779OHEm8I+zjhPNMtzifJjVL73YxbRe8RJZe5ptBK7KwEJAakLRe9jZtdHL5ASpv+qYgKw3+
qnM5khsyJnt0YbrYHGXM/XeVyjxLXZcpb6S7x9a9ttfYgzj3pfPQu/iLllzEx3FwIHtFRNjrAEdq
7BqgaIFQogGG98oh9tojYYq5fVxyP7tdtlRSdUjOfF2FcpoIU0WEa+hflSIibI2KNLOVvitgYeBw
qPOG3buS/aoRxyJrWiFQ3bUKEqQvWGNTb+0ExI68FWtQOGiW2wArl5kCxgKW0az5+xovCxKzYESP
YuOyhArCzg/37WAWc9xfY/TUTrqCRqGD3d2tvmbtFLiRXT6kNRFm2nRI7NZ8KNjlcGMNOkd9qrc7
o1T23vG3YNg2h9NRyjJYiiXF4ThQ0FMsX8JHtQ7NIKpT04zyUNRTN+66uqFpOZXy5E0z9PYU2kZV
N6HlpMmNbfqopNJyDh1gUqEYbWuXO0lzHFY/vusrVb3EtTaSkhKT/beyJd6UufNEuHhyBwZmuCVG
3L2Ddzq9phgNw8QHTdK36Xy3Tav2CyG5z7hH49vSbBYQqa1mBhyLmQK7ZhwS6O1e+34RP6dkuxzn
1NGIwo3h9LO7+Hsy+KzLmBDDg5Zr2Roa8JGX57bzOG/FpfPUOUb9AH25ILkoTpM5sOldzUFW9e4c
NAuIlro3HeSFjPgjckHGk5qJplZlkTzTIrEu/BW4LJE9tnoUvkE0nEeyaR5KGGvfDSUcOinuCkst
aeo6KswGcRlTvts+I2ahV/ZjDhhjyKWwdsKa3UuDw0kCXo4TOE5GOd3IJDEvQO83R7Y3mhv5wmct
y6G/S0unfkbuieopdtsvigaQ0RHuQv/DO/NJo5dsLZRZQ0vU0VLOdzFyxHMt5v4xwTT6SVprVW3G
O/Nr3vT6hUbeYE59Z7lnJsr+XuTtN2g68ZHGbxeBOcYZSAj5g1948pPu5OULronsxVJjtqHPveKl
w8EEtps3zNHG/kBTxox8V437rAXH3UCJJmuxPIBTJsTCr+2zmgfQFDVSyxbUg6+R4YEYabWxJO3Q
Mme3dZzPwEHauQ8IHrB4imlVpaRLlbuMY2MotG6JGiWJ04jxnXJfRuC7ZRokmk4q/aDwnftE3i22
+Sw4D96MWv+Urf1D3mru+2yDct+BtgHSZytkq4HZrvmj2+fioqILdsnxErlkPsQhqsiTLwb3alHM
/ZpGDg8r/OLQ7vXmqyPBvrVqbW6t2F+/MCUl79FAagyzB7lIkifiKUkFuecdYqOdqjrC45HhXKEl
lq8jEe81iOAgLio9WAvDWIN8xpGZtcnbYKXZt1JRyQxTd2nKWEW2o+YwnSTwX9Idj5bmmgShK7Vc
mjNdd1E4akA9aGq8cSLVr41u1vYoZzQaGrrX3BX5gHypHQ2fmDp6lxOWH3gfcUaxmxL6MR/NrUfa
KIFEqkiU9TCNsfelUBWnNZlJ6kAPoHkEEme5F1rsgaau7TcoAM0FqiVKr2U0WOekjpYxMWpaAtJL
AY8oAbTPR0u6EDlz7Sa+XFDMkoFjWPYWMpoBrqk84jzaxUBsSUDFNbkXuJqV3QSjPn/t2PPuDaqh
U0I4dMA3BROQg7Owqa0OYyfmS23crNpMH76Kpre/N5p4z9rOvDQgqAA57oDyUeyj0YN9nlXwgVFs
eFe+VRSXyHGcfJevX1N6aSAxOcCLeX5q9P4BPJ8eeEafBjXqY0zLTrrPIHUd9Gz17zqjbyLNMQEo
C4ztx0RLr8tiSvZCZnHY172Bxc0Whzyx9T3v+9d8rb37zqQWStHqPiY0RtCG9e1ZoTGLeo7f5ZXd
QCeyh3oiUEFPjoSXIah0Kmc8MFFr7nhyK0o2X91mZDO/d/OgQWhpjZJjj/CeEycWZ64QrBDg7KCx
W2rssrCr2yrW7H1JTOvJgHYZ6IM+h8ugZ5daD7jaqevmMEpClYWcx1cg0rQSvKaGRF18HgfjS961
KHXYHi8nmoEgGgeV3goPUFc9NEU4V6kZLNY8fDfAjUbSWORDrjt2NAnFaTvxij1NR4+qUosfsskY
rjEXjQflWx1XkfU3IIQsIyI1l3Yt7CqPjneqnZS86DORBnatvvS6KD8TuyX3GNWL94qOQLSstHRZ
9j6nXvmtL7LhRHvXDXS3AN1j879i2/V3C1OrI/g2/aTnpQinzDD3dIKMy7XV8q9+Tmz7WKbaARQB
FOwhLu9ywr/P+IGzfTvm3YnefhuRVewfLdFsAWicvDTV2IfCTKeLrGqo18qZ+LvR0LRQJzs9mNtm
iix3qL+OtsoCrv0REpQRyCV1jmqy6ITYV6ugtV1Ts1IL+Oa+Meyvnd7eSQLcdjWsVlRp64ElGlG6
pX0yQOru0hSVUkYc346pvxMVenPttv2dq9OPGkjqVBUhEfCjQz2t7z0wMue8WZN93QNCx3KO7jqr
TfK5aHiv5aYuKK+sStPu/WFWh9KR/lEseRIisL/DkH674O3eA0UgaqfRYFaXC2QOaYTAfMsDjdgG
0wj8VJE03s5OJVicyaLLornWjTbO5o613X1kRpEd1xzyEOqYb13sgDxYwLplFVFeZtbabGRFyn5g
yTuFluJrVi0djTEev2bQjs481XeOBgXeR4u/tYbJy/FbeZorxo7wULVdkq3euRqXuzKzP6O+e/pP
LfW/4lZjxv179QONy/T/BG99U2a/ZLv8+NI/NBD2b4ysMK15DmWLSYX03xWVR0oLLQjg54ZwsIFt
CZZ/VFTOb4BBmGZjC7NMvoyv+oNnY/3Gf2pQZFs+RCSfsJh/Qx+F0eyXgt0HSmgBs6Z086jxXCrI
n8fmKO67ikojP87jVoqj50ndcB0SJhzm1IPiHacW1aanu6lzis0FZSPNdd+DDQYQIDCVs4UWrDic
osZukg5KcmOofodostJR++GSqDKa3iCzxaklpOIaepU4jULSHlg2G0rZ4k1haWIDVXnJjluU4GSA
a9NjJorytd7meK2+0ryY8mGbutVslgbip7cfM1+fMVbQ1AmHVtmYXnswS3wq0VBo25dY6J2CAnzx
rdkxOoHqwg9WrU5PZhwwySSzzUAlQ9jVb84YjiTsd1Y7u/1NYtZFc27Y5r2z47u4SbBnPpb1Nqo1
UmSkBuHedH4FWSYcN2mpFHLrKf3wfZhmgvuGSvZxs8i/uSbazabR5NGaUuvpwyRVWwwNB0unXHMq
JNfJ5uYh6ySJn3On5FuTJIVA3GUcQtYF0SLveZ9xB2rRYG8C7P8Kj45DzGz1/GcffaWKqd3bkmzt
Xw7SWFQ/PEGqpDevWwlxADEtgkBSx6zQVmZ+a1HwM73Cal+ZE/K7+x+9d6l069oRWXVRpy6914Ju
tTfFxq5X2XyVx9l0shqfOKptBELjcbufP8Tr1VwxP+a55m9+fKAlgq4+JD6PTrXcPuGP7jsf6TB8
QvhJDI5qY0a4cwGsMtSHssjuUAvwKzQLNQzPEn6BnTfgzghsKjjSy3ONbnY6a1uveBGaTdqHy3yu
Gysy09qN3vbSE5ds7ctqBeQyIXvFRLr1nqYa2U2p7sd1sHFC4JwJPlw9oGjyO3fCxceOhmq+NSrz
sabZ+/oxV2vsige9mAUiXyoWvhNOIv78PVx7e4jG7fiX4qTCwTBOPA1mvxXivjW6VvQxbkMoJcVV
6bo0O8mI5OHTTOYI8QT1YOeqdnx3hU/AoL6Zf1LVbQ4aVOQTXGqPHczzE4YglA7MKurc30RLKGTJ
FuQRJT5iM942hJ6JowvD+aTlEwfXRVlcd7ZK+v4V+kAmxwmHXwabPDGxIYf3mY50AmVIYwA0bc8J
qgBUB9uABI0w+gtbojcwBr7ZSB+E6Q+pTcQTMpCcJh8ZotG+9i25gh+P8Mc8Ytm8plTTqJy2hzR2
GFEqS3JLlJkst3PCq0AeGfaqFMj63kTu8vxjZjU2LeOptvQ2scEm0vjRPf14JcD7MMTKttnFRz+5
Q/R5ApvQvaKF7o+djVQxdKRjPApyQZ+1Taaxaxk4QkPqkgrHGgXwzmlQAq3wOA9laiuMzVnFr6Nn
4pSRH85Y7UMMgIGNB0yzeMmJV+f+fEgdPsZoP2wYaF5w1KWNf6ma0r9cO4ePcMwWvkPTGrjdSs1D
wSFdoupv827CnKT1lN3QV1Y/1MvWPTqUUvsfYz0KFoaYqdbv5maz5VozpPv9SlZ9Gvm8FLCEe1BR
O0ZC831lNiq9XzC3XJF860fZgpvRQlx9X/gsz15daKiQjJLvIyB7nogh9MJ8ZMnQwd0+jnYruYPM
uO5bHnSyctOiey2wZB0p55MDSajm44dOzQGmEZNjysD4YQA1IJhNsESS1u1fzsVmG9P8zVJYmohL
Yn1d23PSuAyVrLoq0zO8dQy1+podpNhcebTD+mOZxeJtyEyWZiNeeKaAIvGAL87Kx9oPpf2mEx2I
nqWmbOokTrjcXjaBaF/RVgInz/NiDMismpqnVEFL2xx2nXGdNVhkKuRuPdaHdksZ9Le+u2vgJiEk
a5svmIAA35OCSJ4stXm6t8oMcAJj1sw2cgy5sj9Kw0Wf9PHMC5M8kwDnDldpYnay+DQdPOEZBhzb
NpjQW/q27E3K6EaivyCB7PVsYH1jpuaFsKS259FfKCppv2D1oP0Q/76k5QOGtpD5GZuRHSNDOOXe
QNhh91E2tIZm3AqHt6ssCziTUnF7LXr4H29cNXniWdXjbAQzZ/10/7GyNk3K5FOlXvdsZFZdP6sk
WYoXqnzWiVKQYrAzNhyDoCf65m/lbC676s5IpclUtn4nfBf7Tdtum0Gnb5tznLAC+wwZr9Vqs5AB
e+cNpphpsSqkaW0wE13S5cjyY1XUtInkCLG1fUAnOTiWLipkEOnOdGMm/AQ6+uXdmsPx1zNIajiu
tOSZrbQH3cIA7CzqzUVcbPU54BcsoSlLDDoSZZKzYHW9897U1XOTGP3Zj2eJi3ohsoVzCH1cxgin
xt82osGpqTcW5NzsMd4tLH495t2drH3fgZrqDGO8RmWH7RSiQDAR6vOUuR1ql6WOP3ejGWmYmC4H
8BxBP271VM47sJOVUWk4esblNKSyvXBzH27nLRHBnOz98aUm5qFtaShqmIFvW9ykeeXex6aw9ZeF
SbrGPkESdHyikK1YVQlwQ1UINwv1jhm2qDND0zFpTrvI4JKd04k8IBK7OhrkSabYalrKQlFY+6I2
J3/nZutel7M6Y6wqigCA/4J/tUYMs18cBNhHn8eyD5JB0oYz3dS/GC2x3njz6J6H3Geby2aiOOgy
Ab1SxpMwpuZKI8LnJlsL70yTkafXYHropB7haB60B+o0ihrCvalL54muBuNDazdo9vxWiiZ/Wtzq
SeRuV16W3SDuuiKtI20clBeItfcZi1rT92Hp/S+ph2t1UDg4Vx6yqLPdLPSAiO0XLSdKY+qmcJnH
ChVlS6iWEMR2SGvIr7w+zZcr7pfzno9evV8lvt+lzPQoydST7+ftvsjIZXdj9RmffWBnufsl6ebl
PrUXtDgloQNWQbvPHO3+btC5rQ6JKJE9V/NXEvsescwCN1fDcOVl6XpXrYuNt01We0yB4hD7k3sJ
xw7BfTc8dr6Edt07nIyioeqaq5H+NRr2ivOJStso4dxwllVvUEr32tH2m+FU+FJcNhZtFW5aDSqu
A9rlYGCcu86LNB/7YM6KBV+9Km7JkmE44J2xLBg3bAIkwIqp3idoEE8lzcS7pLECi0b70QQWdPC2
HcLCYBfO9JiONIdSmkuL9joAcQ9hpfpEr9l3MqvMECupfl/APLxslnJ8wtWrXS5VSxKV5rl8nUJA
92WcSnDGsWkCB8bKcMizsfmUc3zfRCME3vN8oyYye8bBrrK0a93p9ICd1w0LT+yla29z66Ii4cx1
37SiYia/qSIMt0RD0uNt1VweG9zLDBFoGsiDTh0c2OgtAxZ/qnAw44c4SccTjbb3Nk1EZI5YXI1W
L7fVyjgt9FTf4l6n9xA3w/yJE3HE6brnJJjpdbgUehHRH3Me444VhZW/ryJY18jRMtM9Mvi2DlUK
hHowQe/aqjTUJWk9IKVbS+a0nQeHsSV9DVu/n1RRGlFCx460cLcDI3efxQZpHUZebaGJ6zAl7yz+
GCNyNGk4oVuCAyeGHEkaMx5pyMo5jE6qsTD1mXP0CqmeNfC0HttebDp014w07FtMGnlK+e/0zVU2
8F5kBAQ+t45XnlYH1ZyPFHJPPvoKN2/TauUuiVZmqT+pZPZ4xK2qEdo5w6pIvjQ+OfJ9geYkl/jA
r5mUDS8aKeAXVe9dOQxuAjav+KGSJtxHNTj9DoNLTIhPh1jjZXBaqZ+qAh7jWeuM1ZRHVi1/b/mW
7BQ6U42TU0LhFt/Eo8+kqIVDv4PX3XivcYd7+RjnOVYblu9FR01nk8gGsjinJUPLuRS07hL6d4pu
Jjmb1itRe+y6pswXB9OvZyV7+IV2ddHpPX8PrRqli/7hK59wAfaRLTmD4nrktFWrgYOIMwn2pgwp
znLWN5n5Yios/K5fBlWnOJYD1P590Pw/olV+nbRTOtsU9kw3N+TJX7A0MODRL4xZfowbHxlS1cBB
fVnFKuHhMEfp9qLyOY00iClBX6qCzfen8e2/cBUYm6b9Zy0DVwCnjSnLxsXgKn6Z9avUMZrVHJOj
PaO1RlY5oF+RTJPMaxrOacJhM24PmZWlycXYxmsN6GyIr5N6NB49XQIYQNc6/Zi//zu3BccBrgqO
7ViZfxXi08uKQUCK5FhrHP3w6OFUnrOGM+lGkw7gmHLykdXK4Uibkn+C6nwoDH65J/x4Z/uHI7jx
K8CnXtxC1tPKPVlKSqHc6Baw0kPnVTkfSLrYJEpbyrMeCzfWTsamqqtFKWA6IuQyb4SzAELc6cWY
pMdxq6DbDn7d9w9ptKoJEfqH2/UvPkSk8waSFHQTDIh+vV+Tn2SYG73yWMcT8FyUrxgxEexDwO/R
aXcB/DjiM+ehe6tEsdx3I72KLqWWz5q5v69wmv3DY7X1fP58CzFwWMLaZvqWwTb8556QZpOaLjk3
QMYFDLz7UHSPtKSeB1o8A1TQrfxVpjm8C1Ssp3aivqgZAZUHA/dsFgxDu9Vg3Nm/vzDrX12Yg6wL
cBvanb+oS1xE0CRhdOmxdRJOqJAEmlJC3VDMLjkVWUP9QKatJ05Ls2njZpiCxRkMyYSoffKZiW9y
cV1fqJYJ4eBcbIyUsVpGEYVLjuN7loCMKeNmO8NvvR5U27zZGoNSjqZuP8srZg/j+4+iFCg9avkP
8Ee9tBgD401WDp14vt3OcW9ZXfBsrQNcz53tAq/5h8/J/FViBKbRBVEFpUvQQvR/NdqkhtZlC7rm
g5XarIGMWpFze3IrdeqZq/8AgODsmLSH2tw0vwwruCwshuvD7DvcrcQyqE7sVcP0W27TL24Wf85u
CdPjoz1kmZtiR/U5XRqpkDwfm4QOWJC57ZREyQRhZl02m41tkqZG+NiC9MujIHj/Tyf6f9mJ3pb1
v/HhfXSiw7eiGf+s7AE2xBf+oeyho0zzeXtnILQwZUW49YdBd0tR3ARb+v9HGP7eh/6RMY69SaCU
0zF1sQX+4cWzf/NZG5Dk6CZ7Dyvtv9OHFu6fhWPA0FxhuWCF0PbYPM6/xg1hJgNuM7vm5YpEPlkP
2ZAsI+kxpr6rluFKGwWtpgrt727yUCzsaJKvr3TPHLJVMuM4TK12GXPt0dJp1T5BE0ySxjpcNUl9
THtLnsHRuCHUD+eikbX20NXEcNM0Jr4j87ZM7Mp5mKg5EKj6I1LkhtQQo+2aXbWJdx3yqinhVmNv
0pKtgRjE1iHvSDbjuolFtZMjcpwrByX8GVwzCN0uvlNrd4M1NdzW2B0B58axG2BiA/IpArd0zoYg
T0IWfohk+F3SqA0lOJCggmMR9Fa9XMV9kkRq1EMqLqigYIYBTmgRRytjTxdqPdgAN3Z1Yh602q5f
/GXKo6Hd4NaliMq5v0H5ISJW6/GtN0d6oS7jReaixFBUaKKNilBh7pSgJvD84zLI7N5FPx5WDORp
ooJbUM2yBRG305Hc6pt+8XXSc4oVeWoGaxnDNeSC1opSOLT0d0EmMIWbdxMEwTPV2FVqcPbjXHrv
65WKxtg9+JU8tmJLcylNAtH9pg9IwNZDM9ZZh3NSINLl2R4n4Mrj9ku0xRiO5A2H5SIBVtiagwZZ
fqkGoormmawg4BUXLTrswCKLvFndvZZBAbfBfKFIoZzK2Hx3HWNQP/bP40Jwi1eYxP+ssfa8WDQY
KCltAoKZElpynvemgPEBrX85mZxiHl1Y5KfB8KbQdVW3J//C3puDRt0w6yKsUcLvbA85swTi0NFL
inwj/9zO0N46jfhkhueBaTPqlUOvdhZFTWpJUCQdZUtJGF+Rd4/N4Dx784oOTLm7hEDpvVZT1mL2
Sw9uW72tdv4570am6U3c0/lWdURgiHbuTP+boGuLGM0H9wH0Es3QzlE8El6f3PlNTtBKAr2G4qdE
1gDeyUNoIeCQ7YzRPmFtMz4vYjVICxkuZq34si5ijlAHtFGegeS1a5qmK5N7rBI8C4xlu9BNWnFM
V0KyRbpgNi/5u8LoP2nDSIyUO8chCvopGJqlOxDHIqIGMN7eIRVgH1v5U286yRUOuGpveV8Sf9DP
cwKBy24d7RHuUzVQRKYidMssu68Q/AX1AOY8L9Ll0BLD/kgGKFRR1y/uV1zH4TCsV8PYl3tS3BV+
mdTZrxQ+oW3qblTPBoJTU9NvURevkU44Y8RuB0vILswwHS1iatzcORmUsUGWeNORic1ptCfzgtJE
hhpN+SdJlMhewjUMTdobgZP4KrSRs+x0u+GgY+f60xKTmj1qBlqfCfjHmLY44OXKpGQt6odCs5bb
mGrqbNAOsXecbVLmF1qRRk7rKeDylRPIsi5AnKP84FLlJbg6i/9Qu6zxnByawrmm+fMlIwZlM86X
p6nDVS/Z1kN35X62TDKOblrmoD/073OcQtViRn/egmHRpY0PupedOBM7Z2916Qn39r2DYTFiwtNE
qT93u1WVTigwroGT87+SdH6fMdJiOnBbIgADcZ4ZhyXTvlWgBPYlvAF6Y5eZ2iRnbn1AnrL1J+p6
7yZaH+AoaMNlU4CnruXtDJG9dU2idolHF5kApKO7WZ7KAoqy8uQYIJ9eIjNrgEnVHY9U4vRXi+nu
ASa8+d3mH8hAC0wkmj7EZpoElQsoc9FQMRk5keDdt2mgReeuS3xt9zkxQaVhnGOvLPZ5aU5RsTDo
WMaiDcmc8Y54c26a0vzsOMMlKqX8NNjzs6cGl/OjM0KispyT1LP60fenlzIGd4eB9psDUYiEJMLD
VFI+omG6cMXYX7eeec4a8snspimZ6zjE+va3ZYqJKrZSIGhd973vpU4ymaAIXmVzEEhkwhgVQNSp
sbxkEtUfEKghIkBJdSzJb0MA9dlfsEgtYjk2ZW1crA4RN5O5dPvRK+nxePzEel0faRZntwPK0Nxg
E5q1eN4VipSgAvHqvpe2jSDCftimYZgJu+xi6YZT0new8ycL6QCNbewqbC9p1TmvZTF/UrEE87K4
7400Ga8lZbqX5qgOc42girERzZVq8m/GEu9pAsalE2K7cHXVdjgoRrybQRXfw/prInzl+7kDpsaC
Vp6MVHuRfovYTpvfrawlsamUm7Zy7Vlrsp6w2Ng5sv5m55QO+CGBKhQpj7me7Il29YiAOGSrZe8T
2k17ouKBsIkWta2bvygoE6dV8x6XcbgY8M3u6Ld+t7TWPQOlirdW07oTrWPs7cb1IkNU+tlrGac1
gp18ZVXd97RcQuUthNl+wWtVj08iG2Pi0Gi4dX59nJnpiRY5K+nI6hl3Q+VuCeTOkKOi5emrvJvY
7n3FEC9l0sFLhm0LUtyxMxs0P4HbEtbxZEnqRyLIlqUfSDC1h4bVuyA8rVVoAGsztu/hsdH+eW1g
Qq31ubemwfXB8WyWBlS24HXTEqhPv/b9fxjgP0Tu/yyatyBy/s/H65s0+zN+n24PX/D7sdrTf7Pp
v+icjl17E2MgGvn9WI28w4NtQ2EP2Z0Ozc+ZpMZvCC5MehTwjPkXGo4/jtXEFW3J4lR0Fo4k0Dj/
lmje+FXd4SKXJxTJ3kgaBlOQXxpEsdKSKa1t+4TLpY1DM1+L+5QUtLMtxBQgEh1efCtf95yg1r2h
5vjskUfxysY8P8GXbl8FWtAXHT/rS4JPJvrpTv6L/tWvDTSuDv4T82KwgjBdf+0z+CShxIbyxSmf
RPNmp4JQcNRbl7U903bosnI5+K3OaaJtiDP6+59Ne+yXLoeHwcGjbqYqIkr1Q37zs/IlTllGEIt3
pziJP1VdzHhPycy/KnwCM0Kntd1LAO21w21y3ItZ+NmTgfzi87zW67srByYV7bpY56RMhqhwZHkY
y14WER47587lFLUEM53wU6yq8dJorXbPWVnsVjhioDgq1mkMw9VNai5Yu13soMQG0HzdKSzEoZQr
wk0Py1+3s0aHM3XumK/E1hGZx0R7R1cB5gSO1giFkrwnBqVmUCFqZtajheYwwVmaBpiQmJ1lQn/R
4MmCM3AfJWLukqFMxx7sOm193Qv6c1q6NXT7xpqOC92OoCDXG2HoiF51dUEW7YjxS4MWl0VQmfPy
qc4367FGYOqlrXIOff0yvkBiJTEq04lggSuYztOOD4B2t1Use4V2+zD7SFU1YaLWhanf3W9TlDsc
yJkR5klH5EKjO7RLXR36JNPISEmCyvcTnBKCpXmVYId4CXk3XYfIfGWQ+WjA3ozq0VXy5Ht+mZBl
Uo/3c4b8NjAsNaBcdQx9z1Q49nZ1PKJyQWbNeDWixrQuCOHUOZgkmal2Bc3xHZNuwceaa+LIOdDU
dqWgM65s+5ObL16U2k59W9Q9+MekM2mZ2/SFRD+yayf6bOzJ9+z3/UigzsJM/LCaHu7y1Jz2hZ7t
/XGaQt5U/wQVp7pfoRxg4G9kfl5zLw89e3TfAAG0x7XS18gv2/G4ZH3DiZIOLzbdnKRrPFuc0oKJ
6hV8am5cxJo3n33PwHOeb016lbIJla6dfhNKn26MhhDNXVa71TcaSdjycdBalENZXW3ZmV22I00D
94Lj9k6+KScf8KtjxJekd6KfzWNIWQ9GT0pSu+vcusGCgOIoQa0dk+/qEVD/Xuf0vci77/ODqTfq
HbVBZeA9TyswVC0RF/rV0Pk9rpasLNujX9NiuhmGPj6vcrVOpW7l06cNleFfollv3lY8jDKICQ3o
eSs6bfxaxzIvw94fuzRwSGDKolH2tRY1BLDivDHqhQgNdzQiOdFxflisZlmOy9QhIdfiehu5132V
hL0EBvEZfQ1RIGR3kr6FJqdmTKoKHSx0krIVjPUlnP+sDTvOxm9DQ3dza2nyqM96c0LWUtzjntoW
Q8bfO8wA9U2+SvfalE0HnND0+Wn99rstKaFsfbwaihHnEG+tRzG8jJmTkyCfTVw9hc967BoCy7JG
tUzqbIzGk0mX0rcnJnmp4kWOBua82k7qs/yi55wkr/Kst/VrP0ZOA6Cibd7QTFD+MbYnUmhbyukC
cJ8EI81ozDesbqGN0zVAwxVPiaVlTVAoCxj8YY5NYKEhO4GxvNlSMks7o0XX+Recy62JASKXEzII
xVVNn+oEvP8A5tuu3+QyVjw6/TqAEV2d624wuGJGQM1/sXcmy3EjWZd+ld96jzTMw6IXHTODZHAU
RWkDY1Ii5skxuANP359TUhfFzJQ691VmVWWZFIUIwOHDved8x9jJkZbIigD6dt+FdnmFxArUhN9k
NnwRK1d0IRPK7E3DiwU7rbwSXtlVa+R7jbcJETicEc84YFKYhrS6qFA150yJi2TsVi3iQ4vD+Mnt
hMqp43vxuKnxOX2m3SZJVstEEa3LZCEfuAn92VzROg0F1ZhAfsIP0JxSf46qDWFkDXxD0z1L6H9u
C9k3f/bW8IEcO/9sopns6TwweTOCWy43Bv6OaR+irCAzNcwqeu0NlR/Xy+OdhQ/rMnWmmPapMdcX
Kfv5exsVg89WcPSePVAk1IQdK901stji9SKUHsiiunABnpzH6ZRejMEi8C90nOxUF7YeKcDCOneM
cjiL6MAGKwYQ0VGsMwtfOZo3boSIfoU7O7AByfQEsqJ7hC4H5ree97V0Zma/yc/FhnkcTX3iuTus
a2AWKqf/+LqO/tdt+ZuNI3s6XY//543jxxmTd528NVt+/53ve0dIfTqfCQIai53mINJm+VGStSx+
RDyT4xAAgw3n/ymDXU1HM22aWy6FfyyRbyqy5h+EoAQWURm0bgP2e/+qIvvz7gisNepiF40x20Z8
Vo7eWb4JcsELaGVe3MnTWH1J+nKTln++uRt/s/l717z4ywXe+aOFcsoK/Zk8heRPphzyxugpm05Z
tE6/9w7+sSP5mnvwpqFFbkhIy8FC6OyiUvPMdwz+2eqtEtWxdZl7JeQdTOcGu3x/XhGQhQ7jc5+r
JHwGaxgO5t5sKfAt6wZKQlYfIVWiHfwCSDIMkqtkxF8UBXsqs+YetvD4NYMQnlUXo3B7wz03QfOe
lcSwxwJ8ojlj8zaa+H7uhh2JGN4RSJmFGrBBAES+elcPa7u2qdc5wqP2MvkGWyM8EtGw8cqqS4u7
LrKTSax9dnYBQOsmhDaQAUcgRGu0jwK6/YdZleN5GXcjSVET9QR8pxkuzvMA7+vGUz6UG6vw5GdC
qxGPGgkzdzjYAm2T5zpXrhG0y3k+RKlxJ5ENufXWmZI4Mtr1UOSDimFxiKzf/3fW+P/q5iCz5xzy
z7PG9de67udyeqqzn7s5337xh6vA/YPph+Mlpl4dRBu+OXbqEynCxQjBmD5Z6kPVj26O/Qf/yke6
+sPe/Z9jJzxGuK0QF0MLMJk+KP4LV4H9yk5888K5YaDje5mLbJcjsP/+3FmyzixVa1JDDupi3oxW
wx7fK6VzsmPVRFrTSvxBVWWi2snB76IVQilxhlOK3frSCTLUUuIKIroNQ+ltUursxgqAwMg28LnF
nXclfTIeMVybQJHRDK4W+EQ4Wo2+R50yu5vFLynzGw74oi21QZRueAcRnCGxIX4Cpx1G0lkcZ504
yWncxHWzLB9i20Al6OIf2IrIJKYSsXx3h3qd8ErzNcjSUjrTMtfxlsVr1GUDdJbIgJYETHof8WZM
60MWLNlXQ+dkyoXETMXvPHpzk4+4yUnUTF/DNa3XoE1kAT3OQZ2/2egkTnQc5TkzQH6VNelwOUkS
Oy2d3RmbWJZWzUCiJwctiptBkk/45eB4K7xhgO58JJq429UK2hIBkCUpoaHgNhO+jvaK0EnzWPvE
tdewG6l1kzFqR9x5NyN3VC5RdT3oLNJBp5KaOp8053x+lb6GluIXrY8YXFqIP2SaFjINdjaH+2FN
ee6yDqzE3M6BjyFVFBhK1zXCR46xw8XYuI89wSV3FrHk4Z4DP6kNNlJz5mCds1qL0XlQZWHvwOCF
e4S7OYGsSxxfIk3JNrNjYixvCJ70vKm/DXwoL1v/FU2iISW9xpW4cEuC6brSGJNeut3eTcxrdySN
nDYEuBOUMOMn7TL+gIRYXU197hEh5W+NPhzW3is2JQWg4miUCjqeGLJRXt945uBeEm3+Ebybv0GB
VGxmjWOpNZhlHkG0+IZXHSTUFrOxSB4o8vw2HkG6jBruEmvMC1taQp/ZxVcu5eN0NJtN/IqGiTQl
JofSvhs1OQYBw7PFlLtrXA2XSTVnhkHOfk2zZ/oFCg2Sa2drhZ4ktMN2abJ4Nw2jbU0v5JykhXRV
hZ2/gTT3uGC3WS2adJNSYVp5mn4jezg4yQgRxwIpfCzxUzyi3EnOWk3O8cq2vYToEx0DNMibHGTM
VlhqQjWsqTtTx7h5RfEoTeVpOdqsRshkm/wV2kMNhR0rO9rbWcL0mZLMhe/ju9UM7SeMASTvKBNI
ffC2FhcqUC5fGUHyGzFoNoD53dlwpuSdR7MHrpCHetR6sFzGwtb08uzcF2Zwg7Y4Tj8qd2EFHK28
dHZ1pImBJY4Arj9lpyicbcpZLemnJSS+aS0owostZEPDe1SRU+dnstFOixLigCRm2Fzcei8QDU53
U5a5khTt12Nv8noGLhzCsz4VxSCWerNMRR0sNHp73J6tHy2bqacQQp2GQIJP5NQkKChSK+P5GE0F
OYfOqblVJNUiNLUypdsYcg6SDRX+MNwCGxqK5DAPoftpbGo5PAdFZBX+J+5RBJizHIfmyGkU8iRl
i2JwlPYpGIcEsRA9y9QEyndfF6M/r82OSuLaHgRoAHT46luN7r/7+9/s79mWa3TOP6/Ut2nz5ev/
nPXlU/3l7Sb/+y/+WKmtPyzNS2ERiHDYRW/yWQPwyAA+aVP9gCP/Z53mN5D2aZUTdWObvfcP1QV/
HfvX10oz//pfrNEcCX7e4WsQEgcFtvg0aQDYvteddWCuRBVFzcHArLvK57QBdIA7GMF3hFbW9h5l
NU2XpdEi9x3bxzLxNIKDYkczlszKS1psWrAZ+GKrmkah+QAbLMGtVXY5MxkMZUjizplA9Lt2ZyPY
ISGSuLiCU0vW8MpW7IThlj1FTnXpS9y4hsR7QpV6QPZGLZYCYzmN4WoS2ctojtmJxh8FMPIbmH6a
bmUa4YLklNJdZi7nTWRe+1ZP31TIp0ZJtSJTfksLrQC7kr30Zc767CTzFln1KXDUXqJgwoRVv0RF
fSmt6TZWXspiOO4wq1yO83Lt5vM5bS5YJbmB4SF7YhfRbJpuefZwF5eT9dwE/mM39zts0OVaVKnz
Me7cQyZC5J4mSrKmjxdC2MOTNTiPxVQ+BQhZd2Yib01RXOo7MLAKAjAoXzB1YTVCZbFzyhnOSIVG
YtQ9tklO94kjbzX8Zh3SPz8TZfTMDiDaW6l7wORBjoLdnC3aL8j5gRtjmhQnsqOtrR2qUPc+2ALZ
uo+pUxyp4jyJLied2jsBKkQJ57v91uULSTd7aYb52i15VrMz7Lqoparh6gR5StaKcgxNKhRudsON
slMBqotgoxXbgHSbFSRlgGJs0JkyHyeGvpdp9YQfns2RTsodmBE5x/QYxvgDxGRcy968Hmy5H1MA
9iFaA2Myz9ugMdZUD18c0ne3npVdFoU6Z9foHULSTyjx8A0bd35Y4gHv+eCXNFcdY1P0XGjKKKSm
xKVfCC8/AjN5EG4XM2ur+8r0NmquSUlKxYBkPHuqEQNuS1s9h81yPtlJxgQuslPRBY+ZMv8MO+cq
khlWFonahoyYxcMe1Knpfum8Ay5MhCnCOZAsk64MM0RhMUysTONyjsMs3UrJ86QB5MCuZSSoZQAq
Y1cOhjTzoU6s5wiMyKpSAmBRUh6tYLrvxHjvqvKlMnOmdbi8qGTVvRNb6YqAnhaGATvnxTco7kAV
Xr/ed6v2YcG4j01X5zukk6eWRDp86/we3xOHJD1p6fiPWCNm/OQMR5aIUwsq43Mes78O8nTegCaY
bhycmJtSJTHMCMAdJJ9Mhy6Yp2PXeNNZX/nhmZoM4wotRrmlZ1ld1UY776AZT8cK7uraNkrnebD6
z/Mk/AsrRMDKqGky9EUChk2+IXXP2QTFIp/ioBE0oFvkW/vc7eqHoo4fKgW7Z7O4fZStMH+uQZqe
3Lr4jN2BICpVokxhuVucbNMOs9h2hECB6AODhu4Bu9wxbAYCFoLuVBrpdd249KAN96ExoEpghAHI
MHpPEJjFc10DwK6NPN2WPkKyYM5XLXF0uwpb/gZORHyNPGZYQSlCGZHbz43VgC7uKlRdk7n2lW3t
nACLPp9Cc2IZhh1opI2i/wafLxj3ymbQzUXwGBj+abQ7eRZP4sWQ4tz1i+ObRedvyii6TPLTSQsn
OGdAjmyc3ugevCujZLnvAu4tgOVMBjkUYzfgqFOnzOsul9jyf9M101Wf91eLWNAckrxdK3w9972p
CsFjHGt/Jps74VXf1FZxtEuiYHzQF7+50vveYBhqABkoC0TRNh3RdyUbGQTKyeO2OdhD8US5m8Qu
puPckii9KCQD88BZsPv1vfxZg0gigL5myAJOs5TKT/DuXiZOHaVhH9fsy7yU/vx0D7W1XBuOe5AG
uTj6++JBPic2Of3N1/2LtPn12iS/YYiBGIitgDv/5s4ispULLab60FfC2eRgYa5nem56ujjPm7w4
mJF6lr2ilySn6ZhPPe9thE5IpPNz6scM1+V8TFBiUxU/RHji1/kotnYozyXBRKgOObxRyF5RfLqs
fYHFcbpVVfJgeimyXeWexhCgq2qaaO95xCkmsEPWbsj08Oub/DdDyHEpDKBEtUwSOd49WLvMIlDE
LqpMu9+5jXltRgtmYPhBv7nOX/q7PE2EpJRIEJQylN7d0UhaoeKHjNUI4ABHqesZkMjWpDixqv0o
3yDMvhwSq7opp/k6GMzqBsVLRm80eekm5mW9VckLNhCWrc4Tg2ZiJMd7I/JPjpj2ach07wHJXSeJ
DtpTtnpMPHveE/LYasx1dj6aor+tC/WgIImipMncI2JTcuHoYp3jbnyJM/SDdUGmo1Bhsyfn5SVu
locQAOkycNJQrXPAsXDAbJmtk4pYPcAE5yinyCobl+tgpplHh8DaARn/LHRSXWCxx/r1jfybGQYf
AAJdhFgBEuF3D2wBR9K5OKEPi8RwynZCMbPBWiOzUjqHX19L6xHezS8YR1inULQECAP0z9+8BcKe
M4xhc42Fbbp1++xYNb+bMF/fpHfXwKZLVVv/719jFIB3F0NpmvWhiaZ212fKXrvx8qxneiRG836g
fVfY7iEy7JOMo3Qb1OURwNrHPs//DMH00YiaBJqk3DlMOYt4GjE7tXN1ScHnZfGls4VWXxxKx19A
IzvYRyEdXJSZv0Vg/CGkwAJEKEzOSFub11SZScuz4LZSXmp3tiAz1Yk6ez8qalamnb140MIQQxSX
kyqOhZfMa9pXbFAtjrCe1a5rzuLryRxum9pOt8iifxNh6/7NG8uzwF5AZZvY89fq+puHQhDroJq5
qg9WyUFhSqtsnQ0jO3iMfZcWfcoVPckchW54qmiur+NemCuKFldDzliOC5ygfj3uZLzI1YBjiRKZ
+Sjz1tmEJmfqYvJPMc7q9Rh7p5TKIIgxZqIWc8eGrvuDacvnpTdXWZDd4ehgV9XxhYWh9kVqPsxs
xFZtnLZ7p5TIReRt4vm6kc/4dFsmvt4n8zEy3HxDim60t73lIWrF9E0/9Y8thr95SVgz9H+on3J6
s38euDLpkKbLqT5InHhscbCjSD6OC50/bpPfPBHLor77/j0JWYWZ1qCVaErMz5frXGemDDTWB2H3
9dYi3HkTxvkxZqWKLJ7PQrNxtcwckCabaSrP2QEmJb4/NoBjE/u0xCNozQhWtxH1vlWmMXL1HP7Z
Fxahr+FVGaHFTSN2+6punA3Jrc9VvtyqkqJroBdjhlniFE+x1LtUaa/zxbzsxnqTq8Zes13dTnSf
dwOP9PV4ubjK2cCMtNeRxsMbgLjyVk67Nh6HVbkM6ZmCPPF6CIprhRhvgLxSj/I+GzhIhlR+10vH
Uc9b5L0YElyjbgRZY6LXal0DMQBVzG7NCsYNrpsZiTD63Yp/QwwLA7Idp53lin6rX6NeeacmkPd+
og8QRE/yPpEEUXbslsw4vyRbJdyAluq3grpRl3u8YkPcXUSeeibQZiNxVuKWyS4zhzNLpNiK4x97
zNMJxoWLXKjxCD6sjsaEsqPqupXAhw+erjxyKN5XMStLlkwMTN4OXw6XdIM/p72sj4XlgaaDZm+L
ea0PRkh1sr3sBCnN7OzLwX20Ubr/Zj32/+b1Zq/jgfLUgUiO+W6dRPGadzjVq0MfzM+It28RU5zY
X3DzPF5rvf96PWo3Q2Tthoid3us7X6cEycperrqcX6OgtSmGOt9G+BnCSTgBQPYE5IId1ttIjfOh
tHqDA1qBdjpBwtHVZfIM7Sa6xJ1M9CpZBlsgVximmMvXS0CnwGCOyYf5YXLYbpnCadcAEse1SoYC
9Bk764SDIeth6iDFRkAkz4J8vB+AqaywO9wKjBwIscvLaRxvXQ8AdVOSgoxEwNl0cjknCQAaTkUO
jWVgX2rmZ79f2p3AhxtwOsDQ4Z8mFhEOmeO9Q0qM3s0PwY/19b8Vtt9U2PBmWsxb/1xhu2vGf2Bs
ff/VHzW28A+Pv4qCnW9a9MkY4D80mM4fgL7ZULCBQeenf/KDsOX9gaEJqxE9Yd+Ftcuo/15jc0gl
ZK3zeCXgF9sOuUX/os7mRXrqf7vfQOpJL512PdmInPffn2RGEslrkmmbgwKjK7dRWpCVUdcZHP+a
Fd+vmciRv+ThTZQ5uHHtrM5OVMebzVSmYbjBvAQEJc6cj9BM5+vGt+u7qffjzySNEbiwOKD0Aggd
h1Zod2rEPTrP9PEsKOqGdGtV+NUGZHKOCMkJIueCfX56onnFeZEIDOc4Ll3ZbbsoQ18i5pldHoXl
VFHzzuuXvoLKCYFqdneF0btXKRKe6yKN3bXRUA/Ymp1Bfnw8IyjjEdT5xnBSOz2bVI/MnNjxS9sQ
Mb1kGyLRWDkOnabQOWPWNEm9JZ/7k1nxoTYkDQxfuYqFCtGt0UbGY00xL2y7LOUvLudvACVkZz7x
ouyfi21Gu+yQmWxct1AVqpeMB34gIIOsptqD2GMtWfxl8T1m4AKuw8d2wd6/jvlkH11AqR9raRa3
UWFidCBH6kqOcX3fIqu8GnoxzeeqU4m3cfHHk1eT0hmhuVZa8dq0OhoMS9qGN6rgc3UsHsxTVhxX
K9PJ0OC7uQpuyPFtP1tJGF7HJTsZsl2FaW1ibHAkxZSy2QVh1bOcBWeqrdqrwuqia69PNQ8aDcOh
5/7tJkRlF/Q3oBumqeYTgEpUrzkcmVc3d8BBwhuDcwSnlJSVaA69Q2WxJrHGwONBM3sGA8I5GiVw
I6SozVUhOrygC72ZrR/k1tHt6Uth1x9d1mbb6w+LUQ18Z8vZOXXW/SlZvz4JxEUf6eWSxx1R+vK1
noigTKMKtzDyBnIn5BzdqJZGx8yqfMcaldwokHAJEz9E4rU3OZ8p4PX4QkvDg0CB2PQphDRCkIoV
XbStEyS7cTaTo6vyOjvEQTcsZ+M4c5jK4tG4sKEpyLVENQlxB9QBcAsapMNZ6tE1WiWyHW+RVXoA
TR0FfiU0LGdlURn6UNMJvky/gQacV+pA+A1B4L/yCBL1CicwvqMKXrkF8yvDgOgGraTVZIP0lXJQ
vBIP0Mlo/EEYhOEuEa9YBPJmjOE4vPISSuS72Ue77aEmAEb3IGNrvEIQJ8YdFF1KZEV8GVQV5EyN
Y0jhMsQa0FCyo4ie82/gBvsbxiGpzKDeBBrv4DmoR7MFAoSp4Q+xxkAgXklXg2OWZ92SyIdssLON
EaXNJeLgbtuzhuUaKoEXjn0w0lErROCaygd6pwlGCw2jqDWWohGYCWg/O1WL/BhwRaYRFr6GWbBH
6+Fa1HyGw2xm8C6m0R4386DUuUHg1FkzUlOdo/q2WcKLAWYwOm6rxxHZqKPM8nEbqKyktJxiFGko
uBuu8QVj3rbDVrPu4mWvQhw8c2aTzNEOwQk61h1UtgSTmdTqVu/BEgJR3ziO7GXH5opQlVvLcWxa
AhyFUR8Td+Nid5vKmPYanvAdBIQ1/d363Kzb/ms+BydzseNPnSgkJo6uvKt9Nrc5ieVQwIkDcst+
urbG2Nl12vMtM4xmLoqZrAvnfenS307TvtzNFrRsZfBbFvUA8pxE00I6WT41MQhliDtXSysuB1nE
a6jmVCvh+u27uBa73DfMS/i28srvYYGTFP4n4r1uX2eER2cEme+w99Ivj71+3Vh2d1gaNjPlNBnH
HCjh+VyC9hmD5LPWT24Si5NPEcCzsaOxYWPSiI8y7+TBrJLhA/WegYEhjX0i1Mso/HI/A83ZDgIU
xmTZ8Wen8IxqhUPMPUOIWpGOxynjbPQ5LWAJdb3zGm7gjkwi+qotDPZ9S4jIMYypNyjDCG7GNo3w
4bA05RXBUYPnAl2d/CU4zX1XczZEEZtvwy4bwKp28UPUkSLleFWMwXJMTyAduz/rpmg4m6iseGzB
waCg5DAdZ3a4q8B67Ztlaj+1MjY/AsQ1tsMEZLKR9XKCKN/gYJLEWZBFdePwg8veV8YVR+mHAKu7
ubYiOExJjyCVZqilVgB9C+voqTy5iIoqjKiRgVMohwypVGGzayQiCUK6K5Hae6T3rCfbck4OmGfk
JKkSK6MFDxAgC8OIGRRHgMHokFsgwB35AQ9Da/aA3nuyr7MR6rXpCG2sa24o9psnJy/qTThwp8eS
YeDKnansfq1008bGcriaetcgOTDIvzp00b6OlaAOBzMMUNoQ4xQUrg/mjzKJs87nztuQM299aNJx
uk0Bkn9R4Zhs26gjPzS2PxvR+JIhR3xEFaRWKFHNde96H2rXM4AT9cXadgrCxSyQLMvcxR8S4e4p
sH6O/fE5tDtvvzTuANKQ8AInmx/naY42Q4knLwjEU1eVBRpW86yAiY40wG6/JnEwQSI0SLgJnfww
kUjTrG0MpDQoYuuamEaxLXpZ3NSWf6oTdNWU+MZtNdhwi5G0aSddKmS77a1qOWmrN+7u/suYp/e0
IdhKsb+gGmPRvJhA7ADU29BdhFId6cm18Dq9menC9cCpbqVY5bZpHWdPdlHcG7ZP/0x25ufUDsAV
ZGHwlVCy23GyXmJOH6HIoAwZwacaoBmwZAKqVGEGx2iOl4vWHAkecLpPTcJZgF78UdZFzNzZttup
7opNmEzOIVdzdeZM7Zk34yPLfetDJufiomTMgy/GaWaR6by38wHPhJnvxVS2x2ZQd+6S9jtrSWs6
m1jb0nz5ApnLXQ/O2NxRtifeCDgx5ujKmamn1NOW5LYBNllf7dRIupQwwuc4sR/BgsWfzM5zrnAT
gbgJvZvOGhhX3nNlV9YZvEcabWnWnrc1Pbmxs78GlVyzL/hC1bNLyXQoW/ClvTyEbZyverd1txlR
Wbjr/XTPjiW4JeUpQfYp853J7vHKroP4WsTNUfDQm1LA0DNP6dy7a9gWDFE6eOSfKlycVk4CWZt/
UEXr01VNxz0GN29cBXbd3I4peX45R8FgAr5FaAIOchVeGF3vb3p/eRhgBurNZmfVV+jAk7UrI055
zQvB09jpKtIkDPMqlv3VUiL+SId+LTBv5m31mb4ofr5e3ct+vG6tAfR9fcluDZ+uv1BpG8CCzfNI
ztSElxz9ZYp3u0wxZThIXVcqcL0LjC3hhV91NQQWsbJnxP4rylzLtS3q4lsZ578Hv98c/BA+//Lc
93/Kp774Sf347Td+6KbtCPucDeInDNAv+Lqw/+28h4T6DwQVJMXYHpXdyKfB8/28h9jCgZX0egzz
qJppDvP3857HjzyT8qaDYtE1OfD9m/Oedvy9Oe7pj2PZFudR32KSQor9rokUBtNcEYblfk3Npc1f
4M/GxAFKaRsdHeMBF89DXibZsOtnFNCwcoC0P6u4bOsLC7wOmLrWcDnHFV1osFCSRanlXdiZU/VB
mJVBb1i4rb+ADYOsRMgmaL1Om/lKNAvU2PKRVGC0d20gMCW1hiQER8ftlfmYQKV05yhjGl3Yu4V7
B15U561UlnuRWJdSGWG8q6e8bzNSNLAxG+s3B/jrb6fe/6nH6rrJ6qH/3/9LH/B/ujsRknXUMCH/
RV2M6+/nwiWsA6sZ+sX72vZyIja1QuLAhCdQkxaXUeJFXFJZ2JNeOp9a170bkAgk1kgZBN+ntkCd
ffj1R3ptOP3nfA43hyUUlyY9B+pfMD/ffSQ2x6pqepF8sUrTKy6RJySvkgdiQfcaukG1swoyzr16
FQhHVj3VFsw4Jq5ElCb9zAEzGNm8H0uToO90u8TJQiO7VDyK7UBRa3lIhR8baktuY+efFqB+/LGK
dA2vW5lJP4Lq//WX+rmP4gbQlRmDUUQZw0J39FqTeFOyj9NCZUZR1l9Nacz+nVdnRnOL6rRZrn99
oZ9bpvpCdGnxB/ieFXLz3heiZ1Tq0YKu4AuVRTZP27aMC3AItskbrpwgd6/w1ni0iGffK41h3VpJ
MN0WnF/zl19/kp/LmK+fRFdzqG6EgGT+kntmoe2hRZr7X6Y+FP7Ja+ccyYWoDCfAo8kKQKvt11f8
y032aC4ylWidM4FyelJ726xCWGAETRk4z+VIjXbedHNrUB2dUMjS0/n1tfQgfDNIuc/Uj1yLjiYz
H2u6LjK9eaDUhMqi5Yz+BahFn7lfbQ4daXpGZZtxR5q2vsUlAlVIVr++8F+/JGMI2SUAoNBj0n1X
HXZgw4soL/pnZeLXpaEVlCFaKeDe3N1fX+qdW1k/QroneGp9Gn9M3u8rZXnTWDS37eqLlKA1zUOM
huKlRJLWkVMBFD1pr1S0xGZ10WSi9s2tN6XF8pD3ATWEFYGssYpXJjXd6IaOR0AUUDrVdnlBMokI
58MoXZc0vF9/6L88GDzE9MY48VOC1DK/nx8MvPwQC5lZP9fzIPgUFDyK/GWyZnoHDcxXmidxNTW0
Gn59XeuvD0YX7G3k/PQykQu+u3BsWKZqAeL8uXjI2cnzDbwMcBw59KngKOSUdl8eeE2K4GlOS8L2
Np0Qgq5PZSh7us+qRdKJSCHPDH8C1NRwx9q353NYvG7/u9BF3ot3A5gPSB1UvyYoK0gaePeyeFRp
RDWKBgAs0kJ0XOE8LNcc4ASDaqH4M0/keMCAOhlOnPE29SRtshggN5mZLKPCTeZnBmCVv/i9jj9k
+SPXFM2XBX/25dsE7MYts4unxsR/7PEwxlhlq6BgpE7loNlLtcBsMGxqx+KMtUohVDNFQ0pMuaCN
kSa8oZM4qE/AX9lCrDq1xNwLO88dJnlI1j7SRtvtdM+WRM6M8qvv5tVXXyKrtjBqx/1yzesfeY+k
mDA0xQIMg/5um0c1vNB6tB5Bo6Mv347In5eHZXAQfk2i82m75PwbuUrrnBlEx500PDM7pWzRrSpC
keju505LeRXnIn+Hs2qwG6fJbk5rCp4wdancdCvfylA94xEKkGztvUmlw80gA31cnzuVMwX3gqjf
eZsnEZc2Mhnxxyki66sZCdrmkwNZvvvUhZk3HWJ36rLLkljjeS8torfO086YxyOBOYqxpMJYz3wZ
8Q3zeUjcKoulGQ96zezC2OZta8NuQMnQuHVbFIfvX8DjZMRXxekdaduxGRvcUM+sGX69SvQkVlYB
SXVbsCI+/4dUc65yOABFTsj6t5vQtZ0hthRcvSxFFwmYQ60ckv+4ByNHWC6t2pTJETsw3wmEo76r
blFI7pwXthy3D1IOaXGsSzFS4LBSqMlUK/BD5S9zG/vclnYOOr4eE70eLg1gsPzFKZqaQZPHQI1u
QVc3AcpWx9HDpfVyjgkrEgYiRk1ii5Jn5ih8JC8OSqcYYR69q5CKrIs+5Lmr1MQ9pIyec32YRdi4
70LCbbgnS4AcB92YX09gCjG06r1bbimHnwGNBYCy8vKo9dVl58RTnWAe0Wp3zlgTs8BWLM7El2ns
WI9f4SDgqND1Op0zHaN+guqwaebG5VUYc7yGVO0TEuHZh5FFyEdCeaQvJEeik/ONG6W6r+ljGJif
57ArGCnO4mMimXzM/fTeqizU+7YYm0h26pEbe4/Z6PIPKCDngI9FTVvf4w6lcP4CuRr5OtmggR5z
JVtAMJ2DIr1ml5i+HqJ6az3dtyHQ4/sOjBQvcJAPzA1sHRd2GS7i3el2FvOiJ4+UgtJT3jlCv9Ju
pP9SgXqNJ0FBHaf4amgtOsVBVpBJiKMnaHug5crs8+pywhXIX9gJOM3lemEvpke1k2WIRNsiWizv
gATMU0DlzfsIzCLhj9iFaBAiJC05wO9809h5gPdbZzcUxKOY1Ld1OHQyme1y7c2zYviHPfI94GCV
5FTPRkE2/snH0lLgTTaHEngyhSMnu2oo8GEWZ6+un3CdTbMJco53eTKIJzCRxK6U6AYKkarse0Oe
F3GPnuwQG+Dynjs3zBrvqe6tmi9DktycoOkGbeHWhEI2kaalE3Qgyy0TMdPNdnASSkvrpB2bKMJV
4VOCWEEkHtIDtC5MSVgTC6ZZ/3mRnuEiRrYIScJjnpONR2NGpHDgk4uCqpQVnAZFcYbBk+V6SgkG
OdPeKiD78E/Y2HvGUOxkgCfOm6VZ+FlnT6OwTgAImCopIHKXNlXB86hXyjSssTv1Ek5EvssBrPOU
asvVWmO0KHhykIGYehaE5qV70mbWxsNEqaKV/EmOMB0/Q8qj56XCnCp1Ew253hGm7ojjH+Cfwm15
Ti+C2WHiLvIuWPbQM6CmDslpc8bT72bvPJwTRnpY9mSun6fKGLm0axER0u6YLlmOphnNsoO6xGt5
80K31IvsMKDEpKZA0Q7FSgDhnPlhDlPDvVLwR2G7MkURqNB2Azi0bdiIRlB0tPUWyzRkMT9j6OE0
gvRan0OY9fXNkU3noM8ryLTqQJamOeztszFfFkH9G2rypotlHW9RncTdXQz4ej7HRVYy20+zDPjE
QS6hAeyaKg14sfNxYTt9COGf6q7+t2FdZVL/bHYbh4G7ZEpvnP3G0NN9D6Z20fHfxNpsnUCgtadG
UiYm76cB/29YuyHBY1TtUitoT3bGtLvpgSAP1HsWa/Y/G7UsxZ1ZqfIeb3sEyUQQVd4dfUARZKs2
09g+E+PRGeciqQz3MuaTOnAa26z7nDHnLrsCDEX5xc3LRdxWjV+JJ7mQ/XhFJChgO4lrvjlvHU9i
EwhzAH3tGrWM26M/kh7kAOixsWpWfmVW1oVTsqxucf0CX+l4RlRlUXx2C4mL9SRcRWp6Mekt/SLk
THBzANYjWrXCmIdPERQw984vh9mFh9G5BZyGiJg5DFxtxPePGadxMpwN7GR5G4P/y96ZLMetbFn2
X2qOa+gdGNQEgWjYk2InaQIjRQmto4fDga/PBUmVdUVlSZY1zkmm3ffeZUSgcT9+zt5rk4u8rnGY
V6sJC88GaHCheTkIlBvJ5CMkinlfKFIn9ijQ1oe0sLOGjc/fmP10rcATuqNt7RZwRA0ZaOkIAtFo
bFFg5BXYeeGTpydhOyMuYRN5QxLWpnm0ZoKSDkmryb6LRkhY+S5LHM+4bUkjdR+h2PRFg+VZLC1S
oMbUyPtG7YxXAP1q44NruAM9uZqnOiJjxu8fV0F86zZ6ABnSHgPtpauG1SBaPw41vcsjkDQCZ2gn
B7KJwrJx7Gwn+nXogldLFkH9ltHNUzpmiLt0X0EtONO0m0TbiMh2Bg8D9pjUnReAbzQ99OEJmYVo
3C1hlOURNQ9lbfY1C2oHOcqugaVuN7Hljcvq731ndIyU5j8/piBr6Xv1bS5V4lsf5hQ+N+ZqeFxs
Sy0zhNZ7nBevbd24TeY+IWTHJKeohBwikMYOiTnzwvSMCHn+a6MneurYO3oThnoMH7eXuyO8lr2W
DZzXgQTebYWTqBFYSnJjSawEy0sFMG77Ye0cXAAZMShJvaxTbD3obgt2mbHG+7keF9ySY3KYvGar
U3yobqwpzGhXvu3iKol0bepk7n/0GDjwVSziPLGApMZIr6GdOo9lEhQElX1QGlylI6IHquDZpHZD
MrfMLWtZERBPMgONITt085gMnrknJtdfnVPo2hUlUW1z4jfOgPyb/FDqkoB+k+fJflsQZWWzR8PO
dilNGPqOXKC2FtvOGXToDFDlpZngsyFaAEu9Vy4k6WrXJMyBaw5mTcK7NHgNWSBHPPLbOlm6gkCo
HXbgkG9EcuZg4QjqUZ/RBk4Uq40N7MV/nWcSeQ++XYj6Mm0KxbY4tu1WS9Wt2EqWLBy3azQ2tT9a
3/BgLgiRwPqrCfi3VdM3iESbaK5taKJWlFes4aCO9uBkaPf4g9x2qZ87GI5BriOez61j4Yfz9u0t
JzG4kC1AlLBhaCk5dFSTwYVlmcE+3+6mwSCN4/R/rsTa8QpFU+usVKSihgL00MjRly68TJR2GHIN
bFBIKU3qgA+e1In3seotvsyP28iGaVlPHP+m8SHoEs0vdora4h5NA0KSnqkKwUTZ7ToXZhJ+UqXw
UIkzrU7lfOZSjmJUEfZWxVpruzWfABEqAkdbs96KCpNGOyX4jOKWTTHwOx4WSb/OIgp4NnuBDIDs
XgpnO9mqedW0fe+dTFKrVHCLXg+w3aWfCJPvs6zQZoa948Dq75gBUmQ+VIO7vSId+jcaXpBD+R8k
UL4o1AgmojzsrO0BcxIAXPaxswUpPXH6Y3fNFPnPxm5qZgrVHcI+qkAfpxL15uhvz2NSFeiydyZX
AMH0ulnMd/zn2/+aqqTHWVQFgu3SyvheNiNcsZWGILrSrZhnNMGX+fF6lKPHfammueGm9gMLn7x0
NACEzyqY07w/eZYokaZKwlF5TPOFmgCMfO9uz25VkwN9RYBKqsY4rYbAms75A9KhqMXsxL3FECX5
rHrt+Qlmq/KtWYFkHS+MajjypSLM+xfVT7kjsbdPLeRhzpauc+nO1lgSiOzZPGcSCSxXtmg9Tmym
pbcbMrgh5SUHT+7zuHjrcuHMNucnAmgWrbCgOF35ojJLc1GSH5XPkJqKWmNogp5fm+uwpDD4eSIO
1hrDz0Gnqcnpq047h39KObPgoTMMQ39h3oply8SiZe6crM04jqisT0mpRD3pTA/+WjmTgQENZcUt
QRPboRt8wVaF9draDvki7LdCPm2hjD0kQ7KhaUdJQ7eBaGmsAGZ75dXUKKGHBp6rvq24q9Vx3Dvr
cP3Nw3Z+4HHyPT6e1h7DSv5sy5rsn1pip0ZQYELz6J+swMIVsZQBddSPV69W1VZaVYYMUSpBh2ZW
F49KDduDUc9b/8hInGV7JIUZzPWN6WqCT7gg8KiYE4UAqP0daLbtFee0nLZXvl+6FK/LXBBVktV6
uoNfvQ5nATiC6hQMNmcKNjbDpT5w9Ehk9cGvyoY/E7owa8Nj0dVbJboRQFhn5h+nRiLIIEmfdUgp
WKQo+Ccf+9LM6rwPU7WdAn8cLKpk3b50s+p5SXe8ZQihozGAKHnuqqDgQeeQZPL0z1ldc0tziwzz
8jTVmp0QK9WUjOPe0LVbXomW5gj/w3XhiVrgV/KsjdxGjGa6hM5WkwDAXJLJQObU5YvT6O2Ejjpn
WzlCcgm4hhDWtqfyzz2u/6JnFNATDB0GOuAV3zdYA91AOkAs9aqTcTtnYlsnsy023IVE2mhA7sAt
/fNHvu+q0abCieNhBXIRVlM4/drOW9q6DszRH189f96mNz8ejSogYP5vv+73j4K2QY27kRlpnr/X
3YKybVdFd+I1d5NtfWp812FWq1msWbv+/LO+dwP/3T8GCEKb2vFsQazD71OpwbTAlFal86odSQzi
xZRJmycR1UPGa5j1aGAlo/uGRWNCNID4lwlxh/mpRQXEBF+V22Qj5Mi7rT0/Vuafs4+6T7cjQs2o
lD1B+N3MP/356/92qRD1QCMKLRNHD46w7b//V/db94kc01l4L2QXa74HG9R2LGRz5Qj154/67Zlz
aAyHjIKYBGHYe9/vpozK7ZoC6gUrmINsOVmCYn6yVrG9Ioin5r8+cu9HKBY3RviM5vlM/FD2uw57
3w1OkNK/f2ndbFujRs3Ldkvs+LZB2OG2ZyUh9T7FxMI/f61sAIk3mx3XO/vzb39/mZmaet42y2BM
irHg/RM5EymHJzZ1PtOT4Oi4ZBldqqBGgfI3u9v7qwzz3OTXOqbg02iOvWtelxSGgYNO4DOyEYEL
q622o3lecFI7qczeqsY//7RfaVMMTQgNoe3MkNdjwkf76NcnCC/CymKy9J/7mjkRdBcn2ZY5FsWF
+5r0XQVDJsvTJcMTW3oZO+OfvwCq4V8nOJRaRFiapC8I9IFwv379BpwSs8pqRf25y8wlrffMstZy
T9cjC4vjj7JF9dlWGvuuu63fP5vihjduLS9y0Gv2hfnHxZFo3LhGtP4X3uIGXSKnhbUKaraEoZyb
YIgDZzQCvPFWObJai9nbNktC8YD0xVli8uJHRA9v/ddRTDSPrLnXM2GGJS06CHRlbo9nOaPlYI2J
pNxqqwF0CouF0ZPoRxs577bt3G9zahsxONsW37Z9y9cSPxr0A6U9q2ZZ2lvRVMDW2rZX29qK5aSQ
uFYjc0hnrn+QFrCOz22lQYNfZHVJW/bPl/+3B064NigFdN4EJ//+aE+cLNCNrMunJuscata0RWPV
xCE2O5beny3rP3/k9t7+e8ndltrw+4wmQAsgNsXBvxctBmUklQ7B/ClMCZt29rBl/fIKy6tdEpg2
mHwD9IfhxCFKW8lWFBoVEri/DYre//JN3w5jAs4uP5vB+7vBS+139cy9zD6VDe3Pc5IVR/lol7Pd
X9rDeP3n3/z+IUeq7QmHTpHvBMwr31vFcHymedYOw2fVtdhbvEJsj0VRtFtl9eePst+90vz1QGB7
NgnXZl/4TVefztqsqlrZj6RMmgFJGpY/poeUNion3byY2R0iBt6S/ydo2PBcas8JnziseeDWW9q6
tGA48mzz+3YmXZM+wgoW+cHMwRd8JNuPtyJrimxra2ljawMEIxxLxO2Bv7WJS8l05EGhNubHGaXH
XgQ5ZpsUWQo9JqcqayoB+BgG62h1qBszdf9iO3t3vbkGcL4ck/fUFRBGzHc314OsBMpo0o+TLLad
OWkYVZQYM8k/evrz9d7Igv9+nrd7yuJF4lDosy3iq/j1eZ6blp6q5SYPgdt8/ywIsf51qbBTsjWx
1LME/Zi9V4h0uAo12Hge7p//1Ktp6xCAbeLiei6C+m2gUbWsdLYcEjoKRllMxno58KpifM5bWc7H
xZk4MO3hA3A8zrEOcCz5OfhjWrQNkYyqsHl31gBxtEIyL7cbTmYGn2J8n46LH60JZdEBHWPAFNud
hA+U8i8LxcLfxGOPeYCT0Y8RGm8kz27BzIN9L0nocjjRYsmZFsifL2nw6+0TgjRnsdFhiBNlL/yN
S9jxC1QAmPtLpRzxsehrzz7YjEdPfhm0Lj1+PFapq8OLJcirJG5dvOkEL1ZPUJZMFdXBVDM0TYGe
GAsGBT8bu8eE8+twW+lBZTs8yvYpJ/BTMmr7oloXU4bfw3faMcvxb5SXNBcZkbVX7EjZymk9U2Vs
DIXzvDJHVufEHxQeQJfQdAk08MonYzVGDgcVkdi7IexvXXal8gAxxLkSS6/isV26PTPx6gnZtItZ
3mZKULQj7bymnBnhjVb1GdWEd7HoFJEx1hNcEU7biweb/fmlzRrLixKSNWlhpISe20VdP8zCmZ5y
x0FIHpgYHmKDvt0nstaHN+g0/T1UkYGyKJkQZk7FgTHBsnn2GC7v9Bzm8HNdqQgDaPYjgcE0bLKi
eJ4C36drTgBPPM5987AWEy0x1zIyun2GC4DDvHPHxXy1yRX4bInVfcwmb9pl2pdYsId8D8ck/4uz
89fFmgeCsTKLmUep4NoUCu/e54b2j+i8lDReYerb0E7IBfGr72CL3vQf//L4/fJC//gwgVBu2+ap
4d5XJAn0K87kYf0GIF2iEdLmg1XTX42kxGzsOhPnv7SRd4wIRfmXeuy3J//7z0Srw8iGRfy9bGLy
hhB/Si/fkI1zcHUI+tEH6VgI3/78I7//pf+7DX//la5tIzzAmrvBjt5dUm3L0lZoZd6sueGdcWy2
i4jMDiuPdVaJD7VNZEUOYbeNzMoL2xhdL6krhEr4sa5GZF+I9fyb3u/D89roxCP77UCdNFXjk5QU
L/ZYgwaxR8u9AxhWf5OA7C5r2rN3RHYAJNtk+aS6WlDeyc27cWTIc2wI6dO9KZnFWTN+H7MPl7ei
IaSn6Kb+YKWe+WLq0dmt3L+/1ELvRHhckq0MoAziujjs0e9LAniAg3ZJu3jDQczFz3InOzpNUZ30
ql9qK6w+OUao44msdvItesM/uTWo7PjPd8bbrvwvd0ZsYs1NDwJtg2383YYCk10yPsjEWzoxOKCd
1peRDsDixgNTkjFWriQsRo44T3KjlUx7GomcW4dXqvVxNVciNW4ArLknZ11onMEW/CyBphHdXBpX
+VKLy8WBh+xI54EeaHXTGNy0yGcwhsN01IxdCghNO9GG4gNlo2oOGwNp8Yv82hFkzZd0ik952rQ3
0hurMW6SYXpdqmx6BGxR3hl1wAbha2s+OPY4TxG0+vRhJjkXemVn8gMybYURID9GAKLoCgYh7In3
aPKDS5wm7rNFVxtyR1mCefvzxd2u3ftrCxKGGtTnNCvegxQmWsLcd5G8dbnrXRudUzy1ubMQUtzV
5rU1c5b4yye+86TzVAmOWahu0SMR/4lc7df6AORH1Uu2zq9FW7jntM2wmiQE9VzQqCwODCJGVnov
7d9abEtPearHyzwPzTtDhc7hL7/+90eLUpPl08bZjBJ3I7n9u/bugYdhC6nrr6lmwMC5vUk+QypH
693JxYs6E+xvNMkmqaLRo1cYF5kPZmOLT6VPEobklxuk5vSNDwyKuJut9UsLvTaG7Kr08+HUOY6+
9qcsPUs9kbokSYW404fFwnyctia2mN4Kml0gV689GlyWQ1GOxlXoW1DxaWUYl9/NnBDR2M4KD9dN
OrN74wHKy0vJmJeK0pGKnKSu2ow1Mz4exdDzyVMcTalFhvvR1vVZJiunj3qBXIYnkXHRzqfrd+uE
ec3IFUWdZqLJXAlOFnnnAO3bq7kNseI1eYuTkuvXWGeIU0ghMv3Ufh77Jv84AST85pLTSqtHFcnf
Gl+/rz88KT+AEhZRB7/19RybSWip5/Jr4NMfgKoSFq+oPBamhtwyzlTibR2m5MyvjVcy7WaC4nzV
yv+PB5bkQspmoD+hS2/g14cEpdQgh1VUX0k5WKb4+w3x1ymrLvPKx0m1qvCh6yFXLH6GPYXU+U9Z
0KuW52S1Hv78xL5r0H1/e6DU0Ftm6UBr+V6xu8ppVo0ui6+pMP37zreGD3ZlkPBFY/eCfXG6nqpu
PG/dWp5V2rGuxlqwkUGd0Lc5aSMIkutZXebG5HxDOd95ETas8v4v3/LXM8D2LX30rgAIYU5BGX7f
IVIyWWTYudNXut5d+khlgW+NTuISTYOprm1flcyUcGDBbOi95lu2mgKzV2K38xFm1vDkEdJxaUKQ
eLR7krB2E7vAoS+IcDPXlIA1t2Pc++NG/4/P4mFpv/7v//XyBmc+zsm5y7+M/yZRcibeHO//b4P9
A7Dpr5TGX/+Lf+un2SKw/qFpwju6PZz8sZ/G+tD8B0UbOmt6aoS48X//02nh+P/AraTTgBZnk8T+
y2nhuP+AtPeB1NNgRcXMeei/4aznhPvLJkeTHu2/b1HSMTIzEbu/e4E5cThGNnv1GWdeEiiOCqdt
ofaMt2c7GiV6umhL0J0vxy3kXQ4d07+B4HekxOLUSTdnvpYMcg8ewLoeOtcHbURsPCtoHaepP3i7
uafzlvr6o4TE24Ej9pyXcIuft7cg+in0sE9v4fQiEW9T3RJXj6XiSLxKGpPy2e2sLdaeyPbpuDA4
YwTmkHq/MjM5IAKQlDwBZOZiaT66bRe81P0gzyZGTgcz9w/TQA6QOYKcU0We3lh9EpzqJa8ebPIm
KECZsKaUs37zMUMqdbQJPzkfFNUHykPff00C0WaRluA4I0mQ6FVDRs8jSPfgUher+WGaezuuK6rU
yQqvTBSucSDT9HOVDWTL4xY8oUFUMVJQOI+F2R97welzzl3iIp3lrkGwcdYTt3PwjRJTIe66G44T
52ldxh4L2S1WEnagxEZYtMzBnpCkJpqA7d/3xEnt5841d/B33Uu0ZMPZNKwGIrYVS3qZGedwhtp9
aXfrDgXnGg+F2Vx1SMKzPaYYgzyQeXqwcixruCDEZZpI7+i2ljzYnePxV4f1rlX2cCVyg+neZD/4
WmrGgZO/HfE504tyuFtLfG/z4lcHf2p0bLR6+eDmhXidsIm19fLZlGDvrRZ346SIWKW5mzwpBHaH
Ah3SW5ATdQyFyS6uUiDSAElazXlJj3IfSEL6ctANJ1yQ/aHz8WYzcrf3gecRWh2MhEsvffga9PX8
LUVHcVi3XEss0eR88964dy5gFbIBi5Yjp1U8MghbXgwqHiSBq2de4QtSF4GxRdhJk5uch1m7b9Ot
A2AnQZxhrT9PTL++QebcXFWz9YhuDUwSILvuFExNeaebzjhHQ6Nu0OiGF26X4xptSUHvdzmTIHGa
jClfDj1ZryoKJ2SzuxXZ5jl2WcR4tgox8PbOIXPbYGdjRtwc3rY8IVPCy7yGXhoBtTDrXWWTxunM
q7Jj9gsR4/bMI22v8pYcmVMI6TnKprq76n37pak6kVx2NOKyi9aqnv28F9T83pGMI8s4G1CUJvax
IrezFJEKmZd+WZkEwqtNlvVmhetwO0x2IL9AxcPJ6SK4roNxevRa7dz2RGnhPyV18sFNBjA1/WTt
CbIOz+dG2IQhJUO1xDSe2g+tNuhNU/Cp9NS6ouwf7WpG3hV7QNDHLK590YjzevCCwYglkl/zhoWS
6y5Vux6QBYOo2DdpYn5as24ed3iw0utuoUR7xnNld/1+8BbrrtbhlLwRAjHsCO8OI1a4KLMQXO1N
zKA8uV4ZAeKdgFf1rlXutKo4q5kjtZIwkoW5e63IJPKaajaiJpjoY6CmJORlc1y6V0x5wye5tN5L
aQFZRNxEmA85jOPWN6IjdktqlvsG1GEsj8AZqGqgyUEcUEYeQisCZ4EMwCv5yLVKex9SqWk9OOna
SKgNFVwoc+aExNrHJ45lQiFNdBEls0xJ64TzE9bNjQDI3fi7ZeoyZ7woq9kz46ZRkD+FFumeuCn/
huG9PnguvA7TrFQR9R7XeOdbyfJQzYF90fvG0Edl06ORXWU4wwt1/Ks6dLuzMg9577WXxF5ZuURp
TI44TlTgx1qo4NhkfXm72T/WFPUY9bjXXOrMyy6SthWk8WwTkIokA14qlZPHO6HOj0Zi1s4D0R89
o+bkD4WA9Sv1832fNo5xMEVu3ouKYADfpgjcOchimY7XNSzdqfkQKIFG2YdqQjaQjdHZoXXHYYkq
vrfiUrvpcezHdYjWdUKsSPWJaHfpXtmj+msgNv5hFomxQ05vBnioOvM+XVGRabMIHj03He5c10jY
HOrqrErFcNOMgXGokGOeq9pMvqy270GNtOJBgAlm6UxOZIGYH0tBs2OQYfBJWR3ix5F67FR4nb5A
p7Ve0SIIorTT4JznpcA17WCa7xpSllJ9wEPrwv41gfqPTmaRCaYcd1/glb6FoUhAAiK0oapbhIHN
eEadPh1RXhNNrSTmtsICMLIOhtrNVZPd0A+FKNVrO7jIHZZ4Dt1EV5F1HQFQ02TSu15kWxxNUR1l
t+2SErqKvHuP5gqkPD/g0A5glCNrdjOWxtX96Dhdz15I3+ZFBfZ4RZ/O+qrQBB4Ym9E3thLr5A+d
84zUod3bYZPGrTWkhyLH0N3XY3VdovN7mngPr+jT9LcMSMNLxPr1Dpt2cYnrMj92Tqauy8Zbdx7E
2lO1qs9d4OaXi5tlz0kzmddJYoX8kcGnEpAr2q6AoOlGOub1oDM5biKv4JZpiD7Sz+9foFKSbOGX
sYP75q4nglZGrgz8M4mC+q70NyByUTavMzFzTCqkuS9Jrj7LzPQZfJiPcRvaQQUbYAudcmB1l0w0
TMv4qOvE3M9Z013pOkQSZNBJ2Xb/LtaG08Yu8AGIbiRdGfaElGQa6LEia9X7kJEBhz3tE7mBjWcH
qmHJt2hxuISSQzZotNK3Uv6ayQTcCXipe1RPDQTLF1vjmdYuYvhI4L5idyOFC1a0glEi7p2+CFK2
PHJn0uxh8Jc2v/tetP5Pff/X+t7aWI1/qu/1y/Brbf/93/hZ24fOPx7KGkx3Id4N7HB0SX7W99Tv
//ic3jiPwsjcEmb+Xd9jzuO/om8LBJjW8X86qW3vH+ZC1OUuGVRMWoHd/zfqe7qz9q8FPlIPzwWa
T/uKL+TwWb+e0OEOGKprePLnzu6fleGKiG36S6Dt6nq1jG6fGRb4ByChH8QcXA1DS5SgKrr7tjHu
O7MfzifO7liRtlWumYyzhTlrclQM9W4pO4yXSQhEyn5jdieU65C8qdDS4RYty+Kw2OIYkZEBJ0Kc
rWjY7GvQ4mbzOFRkCwJPKdfGOZJQT3xG0PbmJsVW86pJYQ7VKF1mR2XhHtY1NYVixIjS/ZER/Uiz
T9SwpM7J3vbtqLOTcNyLzHSHQ1a5dns+urxocCXqkiwfyqVlQb8FftE6F81iP7lLOlA4rXCp8UW6
iFqPvKGLd0bkiWdS8QJRLR4oEYxJgURkQhdnOMtfijoJ3lK/oA5bbQBT3b7PaIlDlR+2bQ1CVdFi
Xqnc4YjFx75Am7VugewhWyadJdbwEY3PQWE7U3uMbQuH/KY4SRqkn3SdjzKqUGWfCkMHKHQC79Oi
PDfClpCd8iG/T4l/5GZNxVUHCOJU2PNT0eTOsRjnIrJkmJ7K+ccUKs2ec0SO6X5R+ZkI9FXj9hfZ
PE3PQypr0tJpcEmdpSwxIZSx1P9CTtUc9dP8aS1oSBBiDjDcOUO9/6QVmsqFqPBzJF+vKWndeycp
p/s1mAaqaUMeqeGfwNs2ERyL+TgIom0Cuz5y9vyg1vyJHKFvTZWPFyuyJwTt6TVlndjJafzUyOEc
b2d9KkciI0XuxBoLB13A1r9oW0S2PZLJDOF5VNrlU0u6VjxBz9iXUn3189q/kv6a3M5h40eDudkH
po1X6iRxCaXi6CoX6NBKiU7aUKyUwo5gkTPgzmQGJlPVXwXjbO9J8TLPRJPnhxqrBqrilBPnprbP
J1sdpfLy1yDr9LkG7bZvO8/4kLaLS5p0+pUsz+bGM8Z7GCj6vpZLhROAAp2hQH6qS9+PppzMMPI0
qXJqbzqMgeeesS5kh763w0OKg2XnZUaILn/+2nilxO1ARELC2hGB7MzrHWi114ZD7w5pJw60tE+j
0JQDZeCmeK1HxOWr4eP9UwxC2K0i3LQPllebEea5J6NKzta1nqmUYHl6o/HsLYkZOaUuzrOOlAgD
t/43Z/L6z9MqYJCAOi2p1dnJOt9FL2XSTFXldOFjabqdpj7oGPGtxrdm9EFnK1gOHq3bwCQdtFDr
sluA0J/s0pw+QKKbxX3llu0t7TpZw3gnHKDFxnUAHBTsE4784KCqqWBPY4cfTWtNj3nR2GBL017u
SFDg03iwyjWCkvqF9p2zMxOlbhG+WDuleCzSUFXEqGq9vHUti+o+Fe5yPo15fWKgsMzo2Xm09A4P
v6lxqFicCZqB5qzVdWh10jmBH4gaM/u2FEPIuzaHHSZHs2vna+zcw6eBylrZeJ4y4p2VNNHWhJLo
iwDBfGfYR9OGY9+VkDOXwj+KrGGV0EBakSoYew/Nb+S0axqZbefsk3CtjnBn8sgO1o+awc6TyFt9
XRXGC6/Us73mZoRNvdlLGpWj0bnXBX32uK/s4qI28jesiH2c223+JPuCAEsilvMru18UuV0T6IrV
ktYtIMDHrrLLIEIXChzOrZpzKxwPuPjVpYJF+IEhn3FfuoN4saWXx2kZdtvJoC/Iy8h4jWdt2/uk
qfUBeJZ55ScLc99khJ41juN1NWCr4e8Ql2yYC00N3lqw6P6dXJVzSDpPk01RZaTeqdsqA1SaL8Np
htdgRwkoB/aSNYjwR9Z3xGx+qidgr7gzwi+9PdwhPs4YApSkKDvB+NFfCsi6pmnsmS2duZUVxOUE
v4zTVTsC+napo43RuFgmLzsEtGHi2lzDfdto0gHTAJqZa7EeBMt1PgflzWqY6mphmg+odxJwbrUd
6aHg1RL2tB9dOz1moYsZZ7aDHaX5FLVWf1yMFFY1hh6ERpR1jIAiZjg8iSPTgxEhXuTPvRel1vwB
8aEdlQFoxcalo8FvC0+d1kdj6cKz3lQJ0wlNE8sP5ZcFD8/eNMBWTxZdaspygqMkOShbpOLwEOIB
jJ0AEm+HxCkexu6M5LMUd3z7TTNDlblo9is49YO5sUbogawEQxPZgI46O0zkXpwbZfcGT+wKbM90
YemKxOd5o3fZor6xqUwuiV9q9rW5MFvKR/NsRV95MpgeRl1LSrZiroyujPaaEfCbp7LghCpL1rvO
/7yuUKhqqnyOL+NnuynLC69NSMda6ipKHJJkoUdYlzwDwxHaQraby/IbYbDhQbfr57Tlr5YrfDJa
d15ylTRWApOuYOnHB/oqW2veMe3qb5PSTkAQWMP17AaKzZ1EOt9MSaL1vkHu+uqOeXXAXEq6t3af
Zc/AXZZD91QF/Ck8A33UTnr81k8utGS0d7HLIhqJAddH41XFXWg37ZkZ2OulKgmOmUX5eZKJGbOY
NqzauXoOloYNY3Tu85zAOpUySi006TSTn1evdg2FWRJ4cYY+wj8USiy7OjTqA2RieQnjet5jq3IB
zCyvwGAWWNK+iOZNQD+jJd+bwMeeBtNeb0tnwJO2NX6I8hSTrrlgLV9fESH5ide+HIHj1cFDJzz+
Xcdc7glBP/MrPe8gAKd3E0O3W29Mik+igFbi+zPxm+m1azfDyZmC1CEMpGhJZEi40DAy3UdojzN6
LhhNyxjs3TXxbU5UGJTRLc9oJxnz4YFXWMTSxgZiqGtQhdznyG6t5kZZ63gyVy1OQnvB5xlx86fJ
1F8KPKQ3q+kYxV6pTJ1Qrjg3nvQVMNFC16ys7agiD/1MSA+MRqLn8USY8kOHpvzDvKDq27FqGpQY
dmvvPHeovg09UrntRU25p+RcNNEiev/YtpbHK4NbqTkBC1vxwDGqipfUuSdAZ9qJ0bwMoCx+HJB9
vWLIOK/mLFlJhsiQ+6fOW0V/+r72c/uLlRaG3K2QblB+5ZM+a2faJVFeYn+JtbfoL2YVVHHbTMP9
OvcE3rN4Xm1i+mNY+7erX18koLZErNgO9AkacsHj7CvxlqRC7jJ7EDfh6OXPXtu7V9aUe3GPkXnv
5SCZ26ZdgeJ1sDmb0Wk+9I7b41jjUlzr0g5w/iaNhxm4ndJ47YNRxjTqlpsaQdMxtfrikIh5PGwt
qn3L96I/4hvHgvaJPIJUz59ZzcpntrjpI3gi857+dXIyC5Gfmd5MxZt0/nlXK3rCOQENJYPCuXpK
7ZysEGUs9PXWrD+H5M8LkZkEMCPtCM/pwSlSZrWF3gAuQewr4gtXc+jvxlWPz2awTm9eOytMHA3x
eigGb1Dv9o+N4yFREENTjLFD3F4pPdLkqK5AyqOqbAqOD8P8kBLOCfXUc6cwXsPWAURftYva5wXv
wwVTEUmPOKn8xzkJVv9jWkK6i1Wg2VmDyQ15EXsN9K33Iai6pYvhxSmzT0rMZGA2Yrqv1nqhx5PV
xlVV6/wT7e/6wHQAa5lcdXU2TbUZEymfBpHrlkYQDXKWzyZwlDuaMvVJS5ZXor/uZ0ltDL5weq1l
Df0hE2QIjWt60deUpGgrOzyjUskHgN+ohU1hH+dAlpeoJrrDIumFNmmHRcBYK1C2fesdZque74AK
933srQBxC4Dfe1VY06Ws1ylykXOdJqHTW7t1kuVDIIq+udFppr04TLXZ+eUO0SdwmTcJanLZkq0n
226HN8rNHOBhhDxqdu+bMfXLgWVsIZW3H4hSzGQYMSNX60WlXWPnD4W1r9a27mNnyFhHUXsyCR98
5zQy6X+2yewF0YSNR5xIrGytV0SPSWzSMksvc6XyDpat2Rd7O0jn2LcnhdzTEIyVMibkl2o0Wmx4
ofVBdyNnAWLqj3ggsliNi3HezX171vNMxtPo5Jct4/1dYk/im+yb/2DvzJbjNrIt+iv3B+BAYsZr
ATWyOFSRokS9IGhRwgwkEjO+/i5QdlxL7rai73NHR8hq2VRVoYDMk+fsvbb1Ra9W8KgCMJDtmc48
tbkfpS9CAIEuLX+E1uis0SPLAvGx9byvtSfjg9OXlOACt3rQ0BZ/Jr9Q35IDvMAUaIt819KNfNUp
rG9GWr6bgvMxo359X/PXnhaj6S5SpvJTMlnldRyFfVpkOgZGacnQTgThhCIpzW2cr9IoPaI6aNaA
+BxbtMIffGcxlg2RVVsfWqrIbTdNfkDGeraN2esozpt5Oxmq2/aFe4SZOYQ1B/drF6f+TuW68Wpb
k3UocyU3Uc7KVNTS27g40/dpbA6oLGzvbKalw9cLQeT3wteGfWFY9+aU+G96pe4H3gkxbroRSDxu
h0YUDaVUD3mAI+20YUS4QnmdZif9yd42oF3R8C10WEWW4hbBRL4lAybhNKLln1tqelgebnnQQKWE
mO3BcY9O5QFZgyao6docWBA9dnVk0cXyXe2+Q2B0lWNyQMJa3E45TFJEeggvYvzm2wKjxFcJCeY2
itKUhbaJD1Gt8ey2LPy9zCDEJoj1VVFuVU6slotn60In3r8bpphQeJCRB1Ql9hbaLwtmW5P9qIsH
zyNqvm3bqQ56Gb+2Lmb6qp6h30vReHe51qiA3mC+FUVkbTISQl/eO93m2FZAoNOkfNFk+9Kg3iO5
yttb9iT0TS2HN31iY/WIzTvCSaGdysFzbaJ2PWkPBFnOZIwCeoqdEFffq439YzvwbeFUmz5Jj0NE
7IXz0rxVWfGpzYb1fiPbdNujBQV0bZpbDBjGhqCf6ERcGxOIFi5TGesY6MxZ6IFWTVmxVQZ7XmxN
zblmZsLd0rp7oedugDIgPRdxnD/Qf9D1sLem3tsOEoFB21FvZzrjpGZt/0xeK49+0xTbZRyWAwx1
/etYcUTLumw4lFbXh6PWGJesc+kISPWlS6bu5JYp4wsvx1hf92GSzPLoSadhA9bIs3LLgdkgXB3Q
eL9zXqMUm6sUO92SlceqB1MQxIQvfYQI02J8H29NqOvPlFJPqdY0AVZT9yZxQLwDD6JwrIF0jcuK
K+01FVZD/9kXDXmDs7lJMuMZq1EeZINl7ZDjeMFom95HVGPlhr42oHDdGxhrRPbTUuc2tPDcuKnm
BJVH9dJJtz0A6XtUjljxMtR/M9VRFcvqMamNF5r1xdEcKuuttQsV6jGxUlIrnyfXM79JWWrLLq48
BwmJHCm+J9mDAXLKK1wmPd7UcSZQ83rR50HvIcdOw0BiG27nayPEgv/fi6Di0oAYcZ0TZEPxD3bU
KiZ7n/emf4URSIQa/izmPxnWxx7satJpPAnl1tFzdQInuhkXVGAcdaKQr0q6t3lmy/vBsSisBTGq
GwPzu9g4xlJU28EjQGLb6wlYCQw+R37Dv8or75sRG1cMMyweXpqcfKnnJ2AbH0Zhjl+iHGv8Ptfy
eDs5K9nVzcrQLqbTkiJp1XTxrNiSgkJ0ctMbay9QVqBB/d7doCsDmGt3VHmpsPfkxlhB3BosCTCr
hvGQ1f0B+fjn2FtOEzd8wHgOQm6s3UZIsjHjEBGcNe5JgprajWbubt3cKU7Spv3X+HobVJT6AZUp
9iOrOat4uPhZ+8bUmTs+mm3g6dWlsWQV0phxjxg1DXwMXbLn7EIDcSm1+9GwPqbCam861KvhqBxI
QYVZ7RNs2tu0LsUB4JMWKrtvjxWhKXQuuppGvv0GYNm/9JpOGy4aQULU8+c8ht1tdLO5Y+RJ4mdn
/h7Zg3gcPTsPnQl+OYFi9fjVbt3hkbXP2DiOrQJXb/qTamhG6SJD7wCzo1CeRp8lTUnb1vGc+k51
a3VFG0SLaZGwB3IKNjjBWytEEadPw/4o/KXe5eksX1tR1y82cpSSKN1l+ZKT2z0FYs6115X2ce/i
xD5kbHgKq647HTyYUGc354iE6iRLwimNQdRa8dYs5/l36iwerViWrymE2vt6NKNb3Ov9Fy11voFw
n+XGT7T21NCGviwwiBjGumMVyFQfmbvb/YNhJNZyp8jnkpvRLes9XdAShUTHPGVZYwPXbHMXZHo6
hRJOHxN0jLS7FBA454VIuxOkIxHUzWZwSKPhaY7tD1QI9mMTxfUububuwHMAkF+1cFN873n0HFb4
pDIeYx1Ib5uY955oo9dygj+QlZFH6LOBpKDgkK7djNgzzTMDuHbTdENyQw3RTbvYUTWxpanTn6yK
9WfjdFCo9nEEJIsmUZFsRnphq4WFiOiKww3lHQYPOyBhWz0raTU3TeN5wwZakq9vep0e3ywzsiFZ
F14gk/nmHUxf/WngL3BCr+mXjz2xWqCWXJAmJg1qhnjV3N6avezPLndPwyB87PYoXtPzInGKhWxY
PoiePqZimkmRAr9DtrPq1kqIVealzB33MxHUHo92n3WgxJJ602hTQ9HqWV61iSEoQJwxp0cb6zzN
Jz2XxF3OuIGkofnPIPAA2CdxFocV9MAJof88X+ecIK3A5EHbLiiBUwr6VelusEVTgpYyHEz5baS8
3jIiuMwaZf3SOvpJQiwJbdmP+ziNmgvsVeNjllGBh9BgSehWtnhoGwScTHsH79raiv2Utax+KBZt
+KhZKXiApKEvUzJdu1Wz1n3Mpabf6cg594YkX4rDa2teUBagR2bGD++ZWPAb/EMGsuM0P4EnGh4N
Y406moyep7SuWFY3pe1VBjVjAvDfbtFwuOiYyaZmmtsiSibF6Y4Of8d+4iuzIETRmG0UoaPNN11m
26hTcRZi9X6Af8V8kBGdsTVpQz3pixufMjQQQVUk87dCluIlEi2F2uIwPqTToUjsIjhkE2dp87F3
bCTUGrtuDP6FzR6HHYeddAvjNNtLDX7/htbojYom9ziMereVDEHPUlRVS2Uv9DNgqPFDl2FEZZVN
y5CkCCtwlBWxnHTaReaNvAOQ4B3KRMTbdljkfmxhhZugQOKNpsbu1iPf7xPdW41NbJRPOvXdWdXN
uOs7qn/amS5dGi25gsYfAg9PPU37OoOB1Za3fed/0QaBMgQjwsFJbPxCRHjf+gOPhgmRB0a2eawT
4T2QxjvBQLGHk6O5OIlgsoVWx6mjp2IM6DerU5v4/a2m3PwMy/j3ypvEdogIrQR9+Ao5KgkMC0NU
5GW0FUVU0itT87OWmtHOVSLZSoMBtsaNvk8G2QaDmo0j8EB6NnVezQaNtiVMzEmECINcZMzYr3A4
qpeUAL2Ao8JymNVE1pwrwGHDWqMPjLS/CDEZDcV1sklwnxM2m8xegfwIffKz5jbhaDO+occqqDTq
ZCeIOdj49XJn5wt/rkeX1pzm+xE36sYY8me/NT6ZMYs1goltSixYSKfk1a+QjPg4fMKRtPewBc0U
VgQJ7gyRW4fRKvdWnF0XPEZhbdk2MU36sonj5R7OIWqJrPmI2Sx7cOIeVZhxoLDq9sNiDZ+1iTGI
YWqfTDDQaEapkCfiv/ZyYKMGif9a+llzGfvm0tdGMW/02mNrF+tBMCm0e0SJ4EN0AmqQwRtna9De
LM3tb2ujQkXN+k+U7IKbzyJStxthlsfldB6knAhdbj7+d2xddWk3/2psbesGg95/P7Z+/qrKuvpR
yvr9Z/4YXAPzRgxq+jgfheH49srg/mNw7Zq/WTBydZyhwlnFp7zSn7Hq9m/8Af76VXJO/bDKWf9A
gFvGb1gXcKFwr6FdxX34nwyuGZv/xXuBoWrViECVNmEerxaX9d//hVbgwRxa0toDrOZxni6TxNuQ
TmZ+VzX/28TBH6XYDNkdgRvNwT5D4CBX4ifxa9QPjWEiMzv0WOTEZtB9DrBTVH+uumF6KKEcHIul
yVVYL518+cv38fDdR/JXjPf6ff31I76/uO0gVqeTBUv8Z39FgptgMnPPP8TQyHLWq3akryd4XURy
VzaY+jX2Swmko2K+gswp/TppXVVR5ThmCOZo2cw9pP+Osj4wG6059UAE71uIbdQ4RcRcG0jetmVJ
uEUHG11LpxjD/8eHwBbuCxuXNjfST1dQV5Y0y25hyLFMxnay6mVXaiWhSe44f2hMfQgikbuswSUB
1ALa7guFq4e6NZ55f6k/ETRlTA81XRoOggvAKp8x24Ck9zgB1GOkM4qnMu3JyasWsqm1kjSRf/4M
3LJ/+x5obPjCY3pNY+wnc1uLSa+f3dE/0IodQ6UjPYJQNpNZ8iu89o+Gou+3G/1mk9/Znv03rTUn
gXYdbPiHwYx1ApIbvjzwPifVmc1Ft0md+udP9tND9H6HYfRARc4tvnoUf3yIDNFWVclw4IDVVV1Y
URDN9bF//udX+RfXD/W4ha/ZQ8Vu/mwO9BXLBfpJ76CMMd2jZvgmsc4c8tZ7+ucXeqd4/J8h6/36
2QbYYwzUrAt/WxSyGJ3NyD14MKAVHhe3NbaJzz0zz3xxcwlnmx6cgy+n7vIrwgnvLAsEYhbBYlck
ssQV2nZzUbODa9YZSKWQYrUAQ56j71HI6FQXFXFZ3Jsfhtit4M4uuoXSMhvJd7JiXmSSlrGFSJMe
WsNpP47Okh7++UOa3o++Kz4lghRYBrZruNQ0sAB+/NYiIyr6ZFHTYcxMprpxzWQ5jtojrap8V+ct
h0az/jYVSls1mwRPzW52KMqs3w3MRHe0aNSdhCSUbrqKlEan0j8KA6asTSTIZ3csy4+M77ZKjMaj
AGyK1AzEWwBcH1W8nvu7ZMEqwTFo+pDEFfL2OJ33ebwTGUQvlrP84HS2fR/3WKzpaNU37C7JoZQR
9S4iz4OGaC6o7RRKLJKkfWvW3pOK7OyYafQNKtEk3YYJ+JeEjQc/QU6GLwyfe1lg5AMS6VpnqJ14
RyPH3srBoHS1ZB84BCwVOJ/j+pCrOn/uWjoO5F9uONhr90gX57d5ntd0tKSjB9uZezuyqNwzJwHA
yZEmpMK0LnZi6k8gRsuPbpzk36RIMHfluo+1wVek38A2RCBeV8n0yfVQ4bulAb/M94tjNmfTeWl8
5x4AlRd2Xlr5GxPQ5z0tOxKZssJ+1ZsWHJSPczHKv2pMDW7RPWkhSqR4q7nqVJYMEAtHNOjy/eM0
aCBlIxltMKFxdIsV3SHNrdCPZOf1epIQk8kAC4i20oJa9D3mi50448aaEv0Y52V5BtY9f9CKvKMu
LfXlTvQa2sEZ/MtWZ3/hqDuae6P2vWO/WOaripz2IeM6MbbWe2SKMEeecgsoleSOGAiR6BvTfK1B
8e/yxNBwlU9euVkruw8cRHuq5mnkq5lIu5nq+DDO/S5JzIsRlf2WtW04knc0b7D5dR5gW+MN4WIZ
0lyTl1kVt3CmE+AF+OOHuOjp0Kzo3rLrA6VzNDQyRBKxRRfWn+JHtDW3xKx9ToBHHkCV6ddILBC3
lfOR7i2yhaqiW9NmgZY5/nNnR97OVIp589SPJ0TX/qYelikodTPe9FmjbboBWZfLqYUlqh8DAaKF
FnW95rDF/p72ahXM+C1o9yYzb2aKdomRQ78nh6zeKL0ZuLmQs4RsQ/kujT0Hz+GYokaKHQPsXavd
2OSOnTsN1apiYviacaq69GnreogNEK1vdCOT9wuzAZapVjQ38yysI8P64iDMVD+4NY+LoyFSzTeE
Vy95vzVGGiBYNsga6ZIoQMNcfVGDFX/KItG/gTSeP5mDGk8lbYZjPvgw2mNpnZWuyX2Dojwg72k4
9ujO7rWZjn1fzAxHoUi6rTiSnukuTSgap9yWekymmbZMH6xBr3aYopKjnsdyi3TEIjoLTZVv9hAz
IaGcUzrf9AnoMxC1Up2zqs/JvHOm5r1xGDp1P+81BydF0+r5LsqG+dvQqbG+g5BQhBE96ABoF+qk
GmWLNEiPTWN2DrFEq2C7l1s6wsaWT6xOrtMZ25GwPiDu+nyzdHr7EcmDdW/woN7NKY2zMI869Ik6
YoqvIlMjyZA6x7YsU18SpmTwcFP3OeHkfq6wKD1pOvUFw5PkHow51clAyVfXI87P2M94d0CJcbUK
nWJGd/JrEVvNJ9D1eZjrywiSlLpQsyXBdrkwj6PV5HTG/P6ZQBZiBOkcvIF80w9FZrH2KD5kIym/
wA9EpwXh42GeTXkHYj06uS3BxPNouiJwwEIwlF7F3GrgkwOvu0fhNYZ2bxpbghyNrYV0/X6Bvskh
31r4GcMv2o8x7cOgVybvBJKDvh+Gjo+EywU/gekucYB2wN6aMLfvBQsD8ybQSLIzFsa/TkHcQR+d
qFXsAFS7j5SrUKfB4X4VJp0KauDhOR0U63ptNCcwrKjGqW0MJgxlsyfYxr5hkKddZ14gAbzDzruQ
O8nbnhP78xjZ9KAjeBpX3YXVHCFmuyqdZETlJuIT2sYbgrKzPf3fet9mwHw31IvmjT1Br21YFITq
zbvBbOg9or07giBwgqHIkl1tRgCsK+xLnGsRVHbpBiWDvUWASbhW5ROqlsTDXslhTvZcfjf/oiyv
Sc6qLZuBu5muOsqdfmYwq3TI7iTJnX0mwJKVdW6RRHqGldyh4ZrK5Tuu5L86618eWIEB/qUSCl+7
1//5+n7UvXstcWB+fCWYFQJ/Xf0gtqZJzY/9cWYFLPgb6SZoV2zPX0XSlEZ/iq0N6zfoPSYuSoMC
9c/jqv+briNkWpFhjmW9H3L/PK7aBB7bwvRNfLgWzmXxnxxXf6yBeUQYbePlhY6FyNrgaPxjzbai
2MHl9ijgBsKqgoqkzwupLwS7Ej3Rfv7LhfkXJ8f1L/u/Mvj9xeBw+OhcfMvh4/5U1sf2ZBFc01mX
RJvlS2XVxtPcDf4zifF0jDjgyBfU0tarP5D08P94aTBRuoetnGXpJ9wEeUhi6hiIX/Bf8tI+SS3b
FYs+bd3ewdtEfw7trq4MM2ijhTL7n1/+xwPU+sldg5wWnZAklIsUiD9eZsMEhs4qbV4KHM5I04iU
oCXe9Ys8pfX6chM74S+ONwb320+XmxflVrEQ0Dg4dX+63JWsoj6WvnGxoYw+VViRjgai42ZHO8R/
Xrk8Zys1efFe9KrdkxTWvTmShbbQHK5Dwwa0l26cTYeW8MtouyyL9QpdhMkVwyFd3AwyQouSLmt6
aosFk/kLInDzF4fB9djw412DYpiGDe2clRvz8zHNAzndT25iXKgRuVf6gjzjArbWzmsn8QQkdWWp
s3/98ze2ugv+9qpwCtg1eDD454/fGMmtbjbZSlwyMYgnBAU4gaDJftOzibmAWKarbUlxh+QQdtKc
UGL88+v//cFcUWqMbrH+cd/8/KwMvl/lhG2Ii6M50xWiuHxhMjk9xEMjfsFtE//iRjEF5214aryg
/bOVOppdcgj0Xlws+hpX6kiwToS6UO5Fptm+TbllvQ66sz6delkG0h15WDQMTQ9kT/8qJe5ffXAT
87gJXdlG2PvTXWtYWk24Q0QFymbaBJZLhPaZ4RDnXVJ1ftUD+FcPydoR5LnkfwCR1lbEX/p1QmZ6
qpmDgRGLoQbz9WIJsL4Rm+nqEOJUZjFHb2smYil3uV8s4q4cqPOJkCQVGo3JUt9ozjBdY9TD8RbB
C3HIVLRb0TnTQ5IMlBXVnPGUMafBROsnOpGw/3yv/MSPeF9eXIPvj24GFDvu2B8/BJGCUe/hc7hE
mLWb3eIqdXi/b6aulC+KHLSg8EbWPbjonFJH4iNSEjSDdvabA+k62DjT3OLwuowLcgER6e2bp/Tp
+s/v81+sgqvRCIeQxZu19Z/eJtFT/eCga77Yi8sFeb/MQir5IvRIPDV0Bn9xZ6876A9PMdll3NXs
uTR/cTP9/IqAY41Mz+f2MkqzvrG70n6FR7/+YnJo63VzelCmg5gsSiNo1yCciGcdUSQ/pv1qfzUJ
9nozSSx4yAiA2uuwYV9S02LhXO+J90vUsms4G3yL/hk0OynFAgKUppG6bjDJARHd17/ghPEJfv5Y
fBK+Z0pswJYutIUfv+/Fy323Sef4UrOkBfQQFiJqXC27x0DNSLlCvjoGmTsgVTRs6ltMpWWU7PwE
f+6m4O/Wg3mSPuR9AyF32bm7YYm17kAPqhdBJWIEKniQUZziAkK5rSej9gH9SNyFkP5qhWOTSjkA
cJe0oW4QcbHJ2rHfsgWAVUNtTbCrJ6tLj533xmvL7Mxhqb4DJ8OMyauVjjwdwMknMbv5vajn4oue
tyLEaMNA05iXhSCZaUjeZruenVNHyFWYduzfJ1h6pUm5ncmHRk+wIyMScyBp1q0e2oBQaMS4riaf
+6rIxtCMXPfR92Gubposzp2NMoZmYGIaK8Zajj+rgGOa9zvEWeQ3Vdl24L0xZWLL6ntLHY1mTrVj
5AnrbMQ9ak85RCed1heB7oNApmuRLXfRRmBbm8xe2VNNa8B8KJNYygc3Lgs0Wr6VRCEYYf85Tnq2
3Zx7xMXiE5OrgrUL7B5eJ0oDMK2iw3CP6d1+xc9BmVB5rDaUgCzEQK+ma5vO/NjsEoIBkY9muQc6
EZWZyAr3jKQp79mZBQNKyYGp5/Byol2bzbe03Zoz/R1P7OK5LhMUBunkHWnvJHdD7ndgfkmcwHeb
6Hs9zVTom+WapGGpnfKZMzd4vEZdXz6J1ktPBmrVEEgkY+murpFMNO0eAFK0Y2RZf8bESvadqcFZ
cmTyxo0yfY37KCNfmq5cqPd8PbSZumqvYmmHpXCHgBvrvd0RVdOEvwJb68aruzerQTQ2Ef0rnzTb
S/ObgZAgIsmrqvDLJ3eIat3nBijm2g1Lt/Rgx5DHQm8y34DOjAz+iYzdIAQmt1JNgEqY8dKUoZcL
X37SksExebt5xnhwbubS22n6Wvws9nRFLM6VrjSQ3HpM75jVXrNeG29kIoBcXc60N6Piw6S1fGNz
1LEpcEDucWP4rCtMTNN9SogOwi9PrIzEinFNwDBFvvhgFVIs7gtfKoYhLdB1RbYPoTES+RZ6OTzO
LNmphTDe9ZYuWGbHeo3scQRFp1OvdoXHalSO9usULf7zSHP8rV3WUPfeYeGxWIdcq/S3pUoQnjU8
oV5ALAF/PTnia6cKWdYNZV30DGMaU8pc1jd5lRtPjb4KmvEM+OeugwSAj8rFFlFYfhmHQnT8CXEv
fCYM8+LOwNqSomlnfLzziId6VYCBkYAUJv+FSkR2h4CCJQZXgHeOm9I/+249XUn/Y1P/3o1Y10hq
OO8c0YC6gZGmUE567Vvjr5dyBR88tW3Pb9/fbYnkM0MZZzF0oew0Nr2dzg/Ney2SF+jG7itEpkBY
B3HXL3wjg0VlOBuMYVD8+1vDyOZrn3LcMIGGPmHRZ3vuprUBv1aPs8G1F/RkyYXn+V3zXof2DU/l
dM3W3zFYQWUTZ1Sfej7Yr0wO/C1wqfZNFuy2jR83L1leUv1OaTtf3wsFAl+r+YTc0fluk87agq+2
4c1ggs/eLLNwuRaMDI4QOZCCJDzSTh3hG8f/Vp+5jfjujPXdVnXDxtPW6tBGvCM90ynC65ocKFvk
8gVDILv5nBuE4kXgYl+ddgGmSMwE/o6mVbxzjJtUUDSM5ulMdh4a0fcCB3mfv82XrHv7fvgx19Jn
zny6n4U9W/hHsOJkyAQR0N2O9uydIY9br4nLzGLPtsMbpOWI+dsj3Ckjxl1Evxca2Yqb6v0REjTQ
p90wqbUMYufpQjVePGsE3um3fEcy8iju+L8+9ka1hT7P2lavR5U8KWmtzYLCgAno0eGbvqta0z3y
ceobfBbOFasE7h4tKXi3uLrWTD92XOyY1OX4du90vBGYdaw1ARmDy/RgERTS38ox1mj8JxFnQOFU
3LWMLTxzy5iNNxPZ3MAdMmF+FZ6PhzR1n7Kc1v62a/R0DwqGewRNr/2alCPXdEJGwxFgXQTywpyu
c1pxVQoAFWdnts1j4/OESWd9+XLsvCBbn3p4ePIlQ+12A+NdHSj3m0MTmXyrqQEbF7vgeh1GSlC/
SqNnqK3Tw0QY2SsuCp5XvcBGYKS4J8PY5olXquWdvN+J1pQJlOApS4AtqNG3QhUsPlbcxO2DP0XG
ePTq9QvKGoulyaij5lAqCAYp/gckWRxHW8IAOooiw8NytzGgiTzOema/mlkmngzN4wyA0IKtafLE
02gSAQSKCNXNhnXep4uf+vLFAbLdBI0YIZmun5CdiBq5xYBM+5QG4vuBdxk1+QLgnEeUic1TytJN
ihdH2ifa+eIJ+RlfS7dWaQthEGRwrXfn+7Y5Lzp3lIQ9C8Au4bMvtvTPlcHIIesNWvd9z0lmvWp0
0yafjrcolpDZEQ+9w6fI4Qi/SiT6JlF+TBaLvOKxWmb8t665mPCXcOxt7DZmOUpzHi7D8lgdk1bZ
aHe55eHL5NF0JbHPMbfj4DaHObXRt9p+X9jXSY1oASvcqKhrlW6/0p/jruG/9p9BrXJsLXrrmDc1
hmDYVmOBldjhpxmgGc0jTdyRWyRiUBIs632VEt/N2jcZmbavY8EiTykSr0dypJVwkkruifcL8H0t
Wg/uQ2awLqwLq4pddpz3excZHNva1EnyMd10/p1RfHR5vz8thMb7jEbAfqiIM7t1e49bhPwhdbDs
fDgl8Qxl4vsNgaHE+yZJjByCUg3qoJG0hg4e2gxtXfH0flc40OwWnM+RuHMsJt+iqcRdZq/dhrzV
0jpw0C0Qzmgz6A3mJScmrzFoQpDOlC6bdP1A2lhy96GfLAJlMTHZzxRCKuTsKe6ExUfglhNPzJXq
MRRFzJPlRg07DDFoyPclN02f1az2ZirumVkuF07q3NQ6gbl90I0s2u8roJV3eQnLwuViI6Vdt2+4
L8C1MHzQDGIDwkIem/MYIDNiUahjNUS7RvN8litkDBDO+47HzGxmXhd79XQlRFetgaAAx/1ppvCz
33HHM7jnzWhYnRZmliJyQFELLY+D8NLp0PVDldyLlXZ1rFhG7/Bc8i5sr+MVcK5zt+siWtRTZ/cU
IbGW+8/6SuGpIBzxeV1/fLBQMT/23lTeG6b9JdEiLciRFR9sMiY3ruLZGfM4+xZj2Nu4BmgvEyN6
Hgy1yQM8sT0CRmFHmlM04R0tT58KZXae82zmOqdwsTe1DeJgrwEF3umkwg6QY2pSFYepPMJUyW5N
qxUiYNcsj5zsp0OF+GoOCikrjJIMf/2poF5wjInFkCIz2qjWwMI3TW2nn5p18T9hwqERSWOemqq3
ak4wBcQbwu7owtBl64OmiEbtkYg8vh5VSn5tfMFFMu1leqADCOLZHFlw1Lr4NwM1DhzO6dqQdnzN
444KD9FY0Dcjz8x6UM4LVtnR9HlU/WRFsuqKt0eyFM0mPJZjaEUj73R630yihHV7Idcxx/LusyTl
vvS32bqHC/xDz5EXcQe9HwxjPa4kFOyMGYLqWNNqIoKiG/pp6oDZ2j+nfmwdR+mLu3iyfZIVu/bN
WAArYPmyjpzB+F5JZWb/RMzL3VrGrFYLpr+ngVcO3tdN0rlZHH02zO3cVDwTxVpvysj3zqXC58TU
ivbVOFnyJcdxuSGLmlKt4RHqCm6eNML1oNX2zlnREJCJMHcFnO2Sg4FE8Ks1OHqLO7bnietW5Jid
N/5Z+15hNPRINHbmEh2+dXRdaI9HDmxTd2g53+Bm69We6VIPA97AlIwcikFzDjwT4z0tO5ugYSzx
YGop/TS2DeydnCRKh43FGWbnKaFjjZcTKZPEu3KnlnhdDt5LZlsvvwEsnbCJA8PZMVF2va0zd8aO
V06egH1NH6bEWc4J7oQPuA/zsOUJYXXmtLPs2BBXjb9T4imaLak9QDmuJxTqfuVtTWVOByO2tS+9
NO23zO+Xr/hRBjgQU0u5PRZoS53ZuBGy1c9gROt9QXPl00oxUYyGI/TVTUPo2bapmSza5pTeEWFM
dFPmpB9L2cWPBPwhZOxLoGN5a+v72bPnO9+U0YeEXL8vdTPzN4FBSFsq5cqPHxYiCMmv0uNRrN5Q
3O7KH5zvuq7/Tnh+NeFhsECD5d9LEj9+bbv/eU5VnFbp6w9Dnu8/+acw0UVH6DgQZQVKQ9NaMxT+
GPJ4BiBNUDpMPd5nLQZ9qj8nPTqsHeSq5MIgaWQ4Qb/zj0mP6f6GKtFZZUMw9g0aEv/JpMfxfmyG
oc8h3UigcoToCZ/hb7k78Uz4L+qE5NiWbn9TexWlTIW/8saccY8CUaPw9XF/X00Xr04Jt1qHxBIW
uhgPeaLwRUdR7+5U56tHegk4gsyCshGkIewBFNcmUbL1TT3Zza6HigG1Lk/sI+MUV+36rI8gaGnW
iDTYswubNG4Y64PPhNyWoL7JKT4BxARao2agBXHpxR9E1fqcYmB7B0TVfPLH8ZkkqwhLbdTOH0h8
oFU7Qg5OB43gZXIIL/FYixOjOihiU9ViYY9Wl8CiRc3VhhZ45keERCrnDnsoQZc0klkbJlM2HpTZ
1LfLCEp8ak3946LUcJNhVn9CqGLuZtUmDzDunAZT8frJCww8W6YpaZjSfdk5rj1Um2Scy8c4wRdu
mJMMspZ/7eqNuGF/+lDDEFuZcsOtZ83IA4su0AgxJtGthvQMaKB7zGXmPgAUMC+RZepYVhG/i11N
ChwmYlLyQqCB/sZzB9iXLOto9ZsCHyuX0Gw7K7BqwFuGBhgsmkwcGbk80JakGzAz+e6Te8xKULuM
WbeK0EVpE1j2iFeyiBcL9QdVDYJNLGGes3QbMrcOUBa7D1aLIoF+0SK22kDSrJXNwFtUW9l8H3Z/
Xjzj0GX6S5oZdtjzWbbIGp4jYiZP/qg+zPlsEUCqV59Jk5hPIpHupiQKGQXYjNC+s8Mii+Nra1Um
+EG3Lm69rGzuiiopudQFAcAbSdAvqq3WgTSgRatReXiJVGRcCPLLtuScTud5kV87wwQAUM1EwUZN
ypo5Zu1pYl9RmWMG5LBNZzR19DOEE4H706KLMLtPgEmxc3ZufkwcFcU3YweI8DJxZGle4aa2n/Wx
6b9h3mYQQ2jszarlfcwdi7weu+rPdts2TtANJZdslKX6X+7OrEltJIvCf8Ux7xDal4eZiGGronCV
XdXu8fJC4CoaCQm0I8Svny8l4QGqXG13OqIVo+4XG5xIqcybdznn3NtCU75w2hZ3vVhD+qNUlmg2
A14r6doN/TqZ7tZGATtSV95Voa1mo01aOZ8dUoMfDr0iEnS5cGwlIOmQNUEK41oxChOevBVtQ0Tf
yvKLhwyjMlIrQrNx1ksyYGDrVB0ceMtj00aBlPBzp9zvokM4DBRPeRsnZJKHe7WCAR5r70tT/XzI
3M9Kikw5WeZxSh/PGJ6WT7bGALKTXsFw1K6UlWZ9BJ30YTWPlwrhQQUrNEQ3jyoSHiV+1TvUokha
uQ5N4D1Lu15hcx4YYTWw4V2jqevPwAmWU9oPb/CbUQ7i0FtlpXabuRl6Oc58n65AgcSfN0j8g7HI
K5tbyibrXjF/v6M72CBNgvi22sETznZIRRaKe4VqpTcNYCwk99oBxc/rYq5u3KFTVOtZoCvrYOxn
Mfi6vRKZt5mpz8e2Dg+TiFcdJ3EOWcOGFqfGlvORFhToweeH2Vaxe9erPPOuAofjHT0J2rrPcW9d
pSonW2NN6msfBp/oIVSNNuuknDm+TVYP1StRAsXZgVc8CNK1eU9SGqEBC9akVXqbobMDirVONsBQ
AugRUVGgVEwLieFO3axuy51ZMgP08Kb6oZhTM3fS2z3KZ/8pVyOvCGcFWKbRJsxikoWrCEcZXfjJ
Op5Z1f4Twp3WiHa62nR/mB/GJt+ahaYS3aqhnlBuMnr7FGXWRCM1XlBpmwbk+7BUaXKvQwX6ANQX
rU0Lz8RDBb8cVvGhQm4VNYihGwYBalouFKa9Xc6gOAFgTndfABDSHXtXeHv0stx0QjavVqm6Cw+r
6g+yKHDGSMBPPHNFz2gEgoqr/Tx7RGEnGVk2fUEHnrVVRxFgqSmcF7oDR/MUwfXiCwcL+peI7V9v
D0nJLoVDTTe8uCzBWtLX4VHbctqM0ZbP3hqbuTvZrdTfVpRGruk0oMzIjMbDdOusr0KbzgOgUK8z
yMoDOiM69AWN4MSQzL3W0q0yVSpQSHM38KZWaezHogA8s3KAVJzYziSLoYYUturO9lvbJ1EXPtB4
nJ452cq+wllHlQAtqD8Kck9CzMMxBrh0xrBUdyFpcy0h3aNuiAlXaOIoQntWjYa9aK8JrSujuvXi
Fe6gguBvEMacsgcaFZuar94Aqp5PyiKZIdCQjJEnyZ7olYzq1yYuKQ+E8VtyFXjoheFN04P71XHz
De0HUrKlq2JcBOXXzcYoxgoZszGE7t8jNfWmTpqtrosyFA3qnbsdaGLgp/qdvtFQGSh25j1Usc0k
7WV3q2r9UChZ77701u/3zOvNfI9ecaqEd8iAHCZ7K3A5Gn1ak4BAzqyJecjSkYHkDb03dkVOiL6v
fjcC8nFlwbw+JIW/sm5ILJJwqzJlFY01Ts50oPl7FAfI6dB0aGCUUaWMYd8flLE3dwmGIcC6vU9l
hr7PyKdHzkGQ2jSk9YKtfRjsAzUMEdzOVVUIAax+C4LIpv3T7oArk6EDSzmDdBcoXlUfaGsybQhj
pptlhXaROVBoOPROoxGaN4rX6eGjjsDOxw1tz29suFuzItlmV0nVQ7V3t7H3CG1CFqTcE5SY/nDL
HOy8/LoCrUqdC4vp0Gp7USG1QWxRrG/gYBT6wIRC/oCEiH9Dj/lsRFOtsU1oPqnQknhKtKJ3lUEt
ep9VTjIpnYS2zkhBbAebLeaV3slMUFABbUDsc/Ufo5ojLLcWtMiYpMnA3eiwSFOYUCPlAD2pjAoE
GDjdQKBF0BlmaVwgdpBraYwwolYVIAQ5uZSJiRQ1yZzKQ6A5s2H7HwIC7SpTUSo/ONmugFBdFbPQ
C3qAtRMLx28O8ZtSgeG+U82elQ+j/JD4k8Ak4xw5LuVGTy/QQFklCjJja08d7dfK+t7x0uSB5HGJ
I0nrgmGkItKb+XMiWFAW1wfV2+9QHNvvlIFSpXZGUqLKP4au647mmau+pUX8RggK7KtPB903Jqjc
XOlIQKFng4w6VaFtSfWP3B3NLNDZWvlgclG9yeD77nubO4PuLYhPQ2QLhxvU66eGbygf53Nasqxi
Ze4NVwWyVBMU8LZoKwS5QtfhPP+E8T6MdSZpFrnqVwiPKMnYhJgD3ugcwYpAcK7dNEBMIi/WFVKD
pjbMc4sqpWF5m3fbhO7PQyvwEOIyvdvYLOOJi7zK27KwzanlOTHSSrpj3mdhWtD1kdz0lSF0ol1e
2g1ShMluFG6N6mk/d7wvLj7371pl2bO5gUaykKK232YKrtlovlJX7u1GMfWhVtmf8o2efayAJwIB
NQ2kgMFNantTmaaUUNNhtl5bn0X/bLp1oVAJS8TGDoSaexuCpF5qvTkwy8RXF9hT/8YveyopBMP6
tENPv0LnfWPPJ73E98CMK2iDrcAcwmXJ9YdCjfSxadGZI6J+O6a45l65e4DUJkIB5FR25R1gxPIh
g0suGlPsh7AMEaEOYm9RoT6dDLQoMiaqHwEzi9U4HSfaLh9uhPSZPs+Tcc/yrIm2oxMIwKX9WyBJ
hzsnOcS/xSWYkSH2fI2In4rS2FYJP61UJVwB3Vy7NxFyAje+HSo39FUD58R6nSk0N7/XD3k5LJU4
mmokjse9gxBUsY14TJ8gFd9fscamOQcmbudegGnebCelFZtX67C3ne4VfPGYVsQfojTUqRKm4zxO
1u/8FdXq9Xqzu1vbtjbDSOxGbEA2i41GRUa7zVsdNv3Q6yUI2m/W1riCKxwNg12VIN6esddTYz2j
Nc98HG5QIV25efjoBZZ5uLbptQvftLBAIEflk4XiJZWW0N3f7jRtr0/K1IgaFMn/TfzfPogAYI5r
/OV9sUyrh2VG36bsKDUrPn0f+dv8A/Jvgo/4s196faAW+fknGQVNV4Qw7llGob6p+mZeGyOkiXFe
PAErNXQ6aeA+ARclZ8lF/4swgrPSfNyDBkkgb9FxyW0+J2/AD55M0vem4fUnbObz9e+89gTLetan
T//8B6gqp7mphtb47dX8xCzoLrhZ0TKEDh/NdT4LjtUHOMvZ4bazBBLmb5mFxwgsi1iNpOLPgMAg
MH9sJVyM8L+VwByYFOVtRaBGT5eAC0gYiGDNKKvXAJ//LQ//3SY0Aqb0Y09/McTJ08POtSyIgMd1
frEPWAHgyehfSNuk4wrp1iSg3K81b0ZqH9CsSuz3dp2zsU6XgqqqfQIVTSMB2blFgHC/7CIw+pro
VAnSqnnHWNdnj28B6rHgJYsLhGu3FoEJ1052Euy+Zhrkl4HqHh/yfBLcPjBvQXDHZIqra5OAt9+8
GImNYPRB0INThrddXyTZTyfB1ZAAgNQNlb+ZpGbpdehYJNy7rDb8tG8gzn5TpVFsaw2Y1dNJsLGZ
dV8uUWfo1j6AeyFtC50+K8A0KYm8vA8UwZCB0201Z0+H3r0QmQD0zCv56zvAMPucKBg70dRWXBe2
0HL7aKDB6LFbW/l3uUQXR/qJYwiLQ9Yx1Jy+KaQ2NB0rd7r2KbWJtj2G5gi2D1fnFoHjCMkSqTWA
SwiTCW/guAYuJsE2+wZ92g0YJM0a6ZwdUNm7P+gYX6yjM9fQog2gY0CQqa8LM+ggB2MIFRakSuqr
c0tBNWy1uSkJe2D06WCqQPVqT/2LE5FaL8Vnl+6iRhdDxGel958+DJW+yrMj3tPGiBfP77h9IlEo
f05rL7vnFiHjI50u0PoYfLp1oi5yXOunZrFu96MIlmf7eefCBB1uvnScQA8igBIoo7Y7/iJMIlgE
l4EXfQwmO7cjoIqIjslyp4Pehzfswjdt7SIm5nQtOAo+NEaRoLE5HTq3FtBId2Ttoq7Qb5YJAHLa
POXFGemqzAKKN5rT2o3u+UlwpKU9BQd3yIDQa8O6FtfFGek6nB5kkUgwNbPUGKIu+cyc8dI7wu5T
eNM1nKKLrWCSP2RqDPoj1FfnFgF9lKUPB52ISTy/ebEFbKtvI6KH0mobKnTOQdKQ45M1BIbWJyuC
G2i3EcHFFiCTDk2UFGI7zx1a+1hwQTyXOg0MMiY8O6zgl/1DxyRZQL1CKDPUV+dOA5QTXNlFoJMT
oHkyHlJjBp/ZQSyEIkJG0jPNVU97p9aCocpGzYbwf0CgIr3VTMPFVnANgThFrKbV6OzU45uK7OPr
QumTuPlbJHBhDwkVSCBjcbU2s9S9raCS8pA0CJwGAIHJj+Jp1hcDnrqHIoWKfqmImLpqEEBYSwdM
hI1opwr92BdnwSZqZqFoytF77J5noNJlVXItGHafgw/FWpIk9YWdPV0LqsKWgG+HAEv3nl8DPSr7
/GTSKZiIytqLq4ASKzGE0MPpajkBrIEuHTa7/VZm6uUUipCvsky6j9htXN1EJV06HXRVOqWsG31C
ZqGp0a6FZ3vB6qPEg9Fwuvj8VnNTEolErU8koBmilv6SLSCpzNkICuFYhO3e6ahbQttIyl0WjiLa
akgPtXvhorxik0502AoQfZpZ6tws6FYtCCM1CwQNlo6Erw7s4ugOn54LeEqE0xRgUNY5rhV+sEsW
QaBGJNeCQWSIYrx7dIRE4fZ0FgQGC/FtRSAP6quJUro0C7olFK3k1oJNGQWOmoO/9NJawH+i2iTg
GUdXqf7BDs0CkyBdZsBrBoVEfv3oL2JoTtcCSVU0+W1Oh9af7N5aMPAVZNcCrxpwBUFkm068OCOp
vtoKkEWns2tBMzjAZGeBBDsnAEWlNmt4EUdS3OyLXhIIV3RtK8DI0ZqVKeEoiPoBOKTWJX6WU7bt
PsKFjkg5N/YCs9mtw0FUWZqbkpgF3EX8DUGnbZ7ywlEQZpENR7qlPYe6ZBCZAOmggT4sEJYNlnnj
AlwYREInoKmi8NACM7u3ChqNXunDse55AH27vi5XQW0KRAmjzbZ0ziKAIXvWkeena/AG1WdT47+L
8wAkmgX6FZHh1nfoHBBFx8eV9ZAg6pMiIS6kqnr0hk99AxvfgX3gGEfEWvdmwXI16Ywa8aPr8ra/
A80kj8KpqKJIjP5zff34sfADtvMbBWTo+eFTTf7wl9lL9I/vfeGIynv+eUt4EKwGgec/+6LggjS/
3SDcxJ//dYZZqsOikw+PYVL9O+0/bx/w+U+f/dbxqY5/ee0v0wXtAKr6g6q9zUaX/N/h4utiszjV
q8BQsz//dyf//MfZfZ54RX8ycBZcjCtQjdLjpihFb88HrqHj8gMHi222yI63WJNTaiiy7MjDRej/
EaUXsiAN1lt67CiM0sVTdHrXDXpWfuTtdvmY+49FfjZ4DUyWHXy0DBflIl2ejtwgHqVH9rM89R/z
N9Efb4ZRWGy+nquxILD/C1YhLTRS/+l8FTZ4Vdn7v1pGSMicj9ygIGVHvmbGff90xlWdQtbxL15k
q33zel7b6tOnhXe2AFvAouwNT5Gj3Eb++Y7ER8JFlB56++QvLqxIQ0STHjkqz19eA9uTHXb23DY1
uB/pgRmgeAyq45zWZq8B08gO/Tai/c+zaW5AW7Jj3y787Zn1aEHz8uOmVbjYPp1ORwuukR86yxaP
XpEt8/xsTbfwFenx/UfPXy3OeYUNNER+aM4C+saerWz6gIgqs/zYWebzfxyf2SYNKfZfNHpEm+Pj
fdbOWVMel75xGpBe2BCtKbbKjny3/Jqi4Hw+200dU37o3eL83GpLg/IDl2+uF5s48/zzY53xBfnk
V4x/s0yz5Zml0poa/68Y/Ha59x/PjjEGF+XCXzH45ygNjiPVSxBdNfX4F3/95L2L0tx7M1ykESfl
+XJpilzS917/wGgRXO79pmIgO/w7zz+f8Sb5LD1sEOKRnEc1LTxMeuh0ubqkbtepYtmB3y/pYE6P
scVFmNCmYmWHf/Cip+WbafbsbGsKYLLD/xYV31mILVT91/zA84XY5mhlh//A7C+zbHnmUrRcA/mx
9+dRpd7kVWXH/T1feEcTImxKyyCXHfaV1tq1aMNft1YvimM2iTXZm369vZrkff+psqfs+H72GNGa
8Mxza+vz0hNDpw76zp2tkyaL9/rIL2WavlXun+efjnogL/2z8+Sa+MZjuFyk//ovAAAA//8=</cx:binary>
              </cx:geoCache>
            </cx:geography>
          </cx:layoutPr>
          <cx:valueColors>
            <cx:minColor>
              <a:schemeClr val="tx1">
                <a:lumMod val="50000"/>
                <a:lumOff val="50000"/>
              </a:schemeClr>
            </cx:minColor>
            <cx:midColor>
              <a:schemeClr val="bg1"/>
            </cx:midColor>
            <cx:maxColor>
              <a:srgbClr val="156082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6" fmlaLink="analysis!$C$2" max="10" min="1" page="10" val="9"/>
</file>

<file path=xl/ctrlProps/ctrlProp2.xml><?xml version="1.0" encoding="utf-8"?>
<formControlPr xmlns="http://schemas.microsoft.com/office/spreadsheetml/2009/9/main" objectType="Radio" firstButton="1" fmlaLink="analysis!$X$1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hart" Target="../charts/chart5.xml"/><Relationship Id="rId7" Type="http://schemas.openxmlformats.org/officeDocument/2006/relationships/image" Target="../media/image3.svg"/><Relationship Id="rId2" Type="http://schemas.openxmlformats.org/officeDocument/2006/relationships/image" Target="../media/image1.png"/><Relationship Id="rId1" Type="http://schemas.openxmlformats.org/officeDocument/2006/relationships/chart" Target="../charts/chart4.xml"/><Relationship Id="rId6" Type="http://schemas.openxmlformats.org/officeDocument/2006/relationships/image" Target="../media/image2.png"/><Relationship Id="rId5" Type="http://schemas.microsoft.com/office/2014/relationships/chartEx" Target="../charts/chartEx2.xml"/><Relationship Id="rId10" Type="http://schemas.openxmlformats.org/officeDocument/2006/relationships/image" Target="../media/image6.png"/><Relationship Id="rId4" Type="http://schemas.openxmlformats.org/officeDocument/2006/relationships/chart" Target="../charts/chart6.xml"/><Relationship Id="rId9" Type="http://schemas.openxmlformats.org/officeDocument/2006/relationships/image" Target="../media/image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630727</xdr:colOff>
      <xdr:row>14</xdr:row>
      <xdr:rowOff>1731</xdr:rowOff>
    </xdr:from>
    <xdr:to>
      <xdr:col>11</xdr:col>
      <xdr:colOff>329046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749263</xdr:colOff>
      <xdr:row>5</xdr:row>
      <xdr:rowOff>68491</xdr:rowOff>
    </xdr:from>
    <xdr:to>
      <xdr:col>17</xdr:col>
      <xdr:colOff>619264</xdr:colOff>
      <xdr:row>15</xdr:row>
      <xdr:rowOff>193573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198155</xdr:colOff>
      <xdr:row>18</xdr:row>
      <xdr:rowOff>106535</xdr:rowOff>
    </xdr:from>
    <xdr:to>
      <xdr:col>21</xdr:col>
      <xdr:colOff>251952</xdr:colOff>
      <xdr:row>34</xdr:row>
      <xdr:rowOff>18045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73135" y="3703175"/>
              <a:ext cx="4618177" cy="2883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865908</xdr:colOff>
      <xdr:row>27</xdr:row>
      <xdr:rowOff>35502</xdr:rowOff>
    </xdr:from>
    <xdr:to>
      <xdr:col>10</xdr:col>
      <xdr:colOff>8658</xdr:colOff>
      <xdr:row>42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411480</xdr:colOff>
      <xdr:row>6</xdr:row>
      <xdr:rowOff>114300</xdr:rowOff>
    </xdr:from>
    <xdr:to>
      <xdr:col>19</xdr:col>
      <xdr:colOff>662940</xdr:colOff>
      <xdr:row>10</xdr:row>
      <xdr:rowOff>15240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1140440" y="1165860"/>
          <a:ext cx="2263140" cy="601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 i="0" u="none" strike="noStrike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Aptos Narrow"/>
            </a:rPr>
            <a:t>Total</a:t>
          </a:r>
          <a:r>
            <a:rPr lang="en-US" sz="1600" b="0" i="0" u="none" strike="noStrike">
              <a:ln>
                <a:noFill/>
              </a:ln>
              <a:solidFill>
                <a:srgbClr val="000000"/>
              </a:solidFill>
              <a:latin typeface="Aptos Narrow"/>
            </a:rPr>
            <a:t>  </a:t>
          </a:r>
          <a:r>
            <a:rPr lang="en-US" sz="1600" b="1" i="0" u="none" strike="noStrike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latin typeface="Aptos Narrow"/>
            </a:rPr>
            <a:t>Qty</a:t>
          </a:r>
          <a:r>
            <a:rPr lang="en-US" sz="1600" b="1" i="0" u="none" strike="noStrike" baseline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latin typeface="Aptos Narrow"/>
            </a:rPr>
            <a:t> Sold</a:t>
          </a:r>
          <a:endParaRPr lang="en-US" sz="1600" b="1" i="0" u="none" strike="noStrike">
            <a:ln>
              <a:noFill/>
            </a:ln>
            <a:solidFill>
              <a:schemeClr val="tx1">
                <a:lumMod val="95000"/>
                <a:lumOff val="5000"/>
              </a:schemeClr>
            </a:solidFill>
            <a:latin typeface="Aptos Narrow"/>
          </a:endParaRPr>
        </a:p>
      </xdr:txBody>
    </xdr:sp>
    <xdr:clientData/>
  </xdr:twoCellAnchor>
  <xdr:twoCellAnchor>
    <xdr:from>
      <xdr:col>11</xdr:col>
      <xdr:colOff>388620</xdr:colOff>
      <xdr:row>6</xdr:row>
      <xdr:rowOff>114300</xdr:rowOff>
    </xdr:from>
    <xdr:to>
      <xdr:col>14</xdr:col>
      <xdr:colOff>640080</xdr:colOff>
      <xdr:row>10</xdr:row>
      <xdr:rowOff>15240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7764780" y="1165860"/>
          <a:ext cx="2263140" cy="601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 i="0" u="none" strike="noStrike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Aptos Narrow"/>
            </a:rPr>
            <a:t>Total</a:t>
          </a:r>
          <a:r>
            <a:rPr lang="en-US" sz="1600" b="1" i="0" u="none" strike="noStrike">
              <a:ln>
                <a:noFill/>
              </a:ln>
              <a:solidFill>
                <a:srgbClr val="000000"/>
              </a:solidFill>
              <a:latin typeface="Aptos Narrow"/>
            </a:rPr>
            <a:t>  </a:t>
          </a:r>
          <a:r>
            <a:rPr lang="en-US" sz="1600" b="1" i="0" u="none" strike="noStrike">
              <a:ln>
                <a:noFill/>
              </a:ln>
              <a:solidFill>
                <a:srgbClr val="156082"/>
              </a:solidFill>
              <a:latin typeface="Aptos Narrow"/>
            </a:rPr>
            <a:t>Revenue</a:t>
          </a:r>
        </a:p>
      </xdr:txBody>
    </xdr:sp>
    <xdr:clientData/>
  </xdr:twoCellAnchor>
  <xdr:twoCellAnchor>
    <xdr:from>
      <xdr:col>1</xdr:col>
      <xdr:colOff>22860</xdr:colOff>
      <xdr:row>0</xdr:row>
      <xdr:rowOff>38100</xdr:rowOff>
    </xdr:from>
    <xdr:to>
      <xdr:col>19</xdr:col>
      <xdr:colOff>315468</xdr:colOff>
      <xdr:row>4</xdr:row>
      <xdr:rowOff>160020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93420" y="38100"/>
          <a:ext cx="12362688" cy="82296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403860</xdr:colOff>
      <xdr:row>6</xdr:row>
      <xdr:rowOff>0</xdr:rowOff>
    </xdr:from>
    <xdr:to>
      <xdr:col>5</xdr:col>
      <xdr:colOff>320040</xdr:colOff>
      <xdr:row>8</xdr:row>
      <xdr:rowOff>38100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1072727" y="1066800"/>
          <a:ext cx="2591646" cy="393700"/>
          <a:chOff x="1196341" y="1173480"/>
          <a:chExt cx="2598419" cy="388620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097" name="Spinner 1" hidden="1">
                <a:extLst>
                  <a:ext uri="{63B3BB69-23CF-44E3-9099-C40C66FF867C}">
                    <a14:compatExt spid="_x0000_s4097"/>
                  </a:ext>
                  <a:ext uri="{FF2B5EF4-FFF2-40B4-BE49-F238E27FC236}">
                    <a16:creationId xmlns:a16="http://schemas.microsoft.com/office/drawing/2014/main" id="{00000000-0008-0000-0300-000001100000}"/>
                  </a:ext>
                </a:extLst>
              </xdr:cNvPr>
              <xdr:cNvSpPr/>
            </xdr:nvSpPr>
            <xdr:spPr bwMode="auto">
              <a:xfrm>
                <a:off x="1196341" y="1181100"/>
                <a:ext cx="594361" cy="36576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  <xdr:sp macro="" textlink="analysis!$B$3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1798320" y="1173480"/>
            <a:ext cx="1996440" cy="38862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F6F5A633-5BA0-492D-A180-21999C44423B}" type="TxLink">
              <a:rPr lang="en-US" sz="1800" b="0" i="0" u="none" strike="noStrike">
                <a:solidFill>
                  <a:schemeClr val="tx1">
                    <a:lumMod val="95000"/>
                    <a:lumOff val="5000"/>
                  </a:schemeClr>
                </a:solidFill>
                <a:latin typeface="Aptos Narrow"/>
              </a:rPr>
              <a:pPr algn="l"/>
              <a:t> Kettle </a:t>
            </a:fld>
            <a:endParaRPr lang="en-US" sz="1800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464820</xdr:colOff>
      <xdr:row>0</xdr:row>
      <xdr:rowOff>152400</xdr:rowOff>
    </xdr:from>
    <xdr:to>
      <xdr:col>13</xdr:col>
      <xdr:colOff>365760</xdr:colOff>
      <xdr:row>4</xdr:row>
      <xdr:rowOff>53340</xdr:rowOff>
    </xdr:to>
    <xdr:sp macro="" textlink="analysis!Q25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135380" y="152400"/>
          <a:ext cx="7947660" cy="601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4B850028-C2D0-49F7-8D06-74D3EBAFDE06}" type="TxLink">
            <a:rPr lang="en-US" sz="2800" b="0" i="0" u="none" strike="noStrike">
              <a:ln>
                <a:noFill/>
              </a:ln>
              <a:solidFill>
                <a:srgbClr val="000000"/>
              </a:solidFill>
              <a:latin typeface="Aptos Narrow"/>
            </a:rPr>
            <a:pPr algn="l"/>
            <a:t> </a:t>
          </a:fld>
          <a:endParaRPr lang="en-US" sz="4400">
            <a:ln>
              <a:noFill/>
            </a:ln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</xdr:col>
      <xdr:colOff>45720</xdr:colOff>
      <xdr:row>12</xdr:row>
      <xdr:rowOff>15240</xdr:rowOff>
    </xdr:from>
    <xdr:to>
      <xdr:col>5</xdr:col>
      <xdr:colOff>632460</xdr:colOff>
      <xdr:row>35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266700</xdr:colOff>
      <xdr:row>0</xdr:row>
      <xdr:rowOff>30480</xdr:rowOff>
    </xdr:from>
    <xdr:to>
      <xdr:col>19</xdr:col>
      <xdr:colOff>343139</xdr:colOff>
      <xdr:row>4</xdr:row>
      <xdr:rowOff>129609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30480"/>
          <a:ext cx="2758679" cy="800169"/>
        </a:xfrm>
        <a:prstGeom prst="rect">
          <a:avLst/>
        </a:prstGeom>
      </xdr:spPr>
    </xdr:pic>
    <xdr:clientData/>
  </xdr:twoCellAnchor>
  <xdr:twoCellAnchor>
    <xdr:from>
      <xdr:col>6</xdr:col>
      <xdr:colOff>205740</xdr:colOff>
      <xdr:row>11</xdr:row>
      <xdr:rowOff>76200</xdr:rowOff>
    </xdr:from>
    <xdr:to>
      <xdr:col>8</xdr:col>
      <xdr:colOff>586740</xdr:colOff>
      <xdr:row>21</xdr:row>
      <xdr:rowOff>144780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365761</xdr:colOff>
      <xdr:row>24</xdr:row>
      <xdr:rowOff>106681</xdr:rowOff>
    </xdr:from>
    <xdr:to>
      <xdr:col>9</xdr:col>
      <xdr:colOff>144781</xdr:colOff>
      <xdr:row>34</xdr:row>
      <xdr:rowOff>152401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579120</xdr:colOff>
      <xdr:row>9</xdr:row>
      <xdr:rowOff>0</xdr:rowOff>
    </xdr:from>
    <xdr:to>
      <xdr:col>5</xdr:col>
      <xdr:colOff>160020</xdr:colOff>
      <xdr:row>12</xdr:row>
      <xdr:rowOff>76200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249680" y="1577340"/>
          <a:ext cx="2263140" cy="601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 i="0" u="none" strike="noStrike">
              <a:ln>
                <a:noFill/>
              </a:ln>
              <a:solidFill>
                <a:srgbClr val="000000"/>
              </a:solidFill>
              <a:latin typeface="Aptos Narrow"/>
            </a:rPr>
            <a:t>Revenue By </a:t>
          </a:r>
          <a:r>
            <a:rPr lang="en-US" sz="1600" b="0" i="0" u="none" strike="noStrike">
              <a:ln>
                <a:noFill/>
              </a:ln>
              <a:solidFill>
                <a:srgbClr val="156082"/>
              </a:solidFill>
              <a:latin typeface="Aptos Narrow"/>
            </a:rPr>
            <a:t>Product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36</xdr:row>
      <xdr:rowOff>91440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H="1">
          <a:off x="670560" y="0"/>
          <a:ext cx="0" cy="640080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0</xdr:row>
      <xdr:rowOff>0</xdr:rowOff>
    </xdr:from>
    <xdr:to>
      <xdr:col>19</xdr:col>
      <xdr:colOff>342900</xdr:colOff>
      <xdr:row>36</xdr:row>
      <xdr:rowOff>91440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H="1">
          <a:off x="13083540" y="0"/>
          <a:ext cx="0" cy="640080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36</xdr:row>
      <xdr:rowOff>76200</xdr:rowOff>
    </xdr:from>
    <xdr:to>
      <xdr:col>19</xdr:col>
      <xdr:colOff>365760</xdr:colOff>
      <xdr:row>36</xdr:row>
      <xdr:rowOff>76200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V="1">
          <a:off x="678180" y="6385560"/>
          <a:ext cx="1242822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53340</xdr:rowOff>
    </xdr:from>
    <xdr:to>
      <xdr:col>19</xdr:col>
      <xdr:colOff>358140</xdr:colOff>
      <xdr:row>9</xdr:row>
      <xdr:rowOff>53340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V="1">
          <a:off x="670560" y="1630680"/>
          <a:ext cx="1242822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9</xdr:row>
      <xdr:rowOff>45720</xdr:rowOff>
    </xdr:from>
    <xdr:to>
      <xdr:col>10</xdr:col>
      <xdr:colOff>537210</xdr:colOff>
      <xdr:row>11</xdr:row>
      <xdr:rowOff>30480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4194810" y="1623060"/>
          <a:ext cx="3048000" cy="33528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 i="0" u="none" strike="noStrike">
              <a:ln>
                <a:noFill/>
              </a:ln>
              <a:solidFill>
                <a:schemeClr val="bg1"/>
              </a:solidFill>
              <a:latin typeface="Aptos Narrow"/>
            </a:rPr>
            <a:t>Selected</a:t>
          </a:r>
          <a:r>
            <a:rPr lang="en-US" sz="1400" b="0" i="0" u="none" strike="noStrike" baseline="0">
              <a:ln>
                <a:noFill/>
              </a:ln>
              <a:solidFill>
                <a:schemeClr val="bg1"/>
              </a:solidFill>
              <a:latin typeface="Aptos Narrow"/>
            </a:rPr>
            <a:t> Year(2022) vs other years</a:t>
          </a:r>
          <a:endParaRPr lang="en-US" sz="1400" b="0" i="0" u="none" strike="noStrike">
            <a:ln>
              <a:noFill/>
            </a:ln>
            <a:solidFill>
              <a:schemeClr val="bg1"/>
            </a:solidFill>
            <a:latin typeface="Aptos Narrow"/>
          </a:endParaRPr>
        </a:p>
      </xdr:txBody>
    </xdr:sp>
    <xdr:clientData/>
  </xdr:twoCellAnchor>
  <xdr:twoCellAnchor>
    <xdr:from>
      <xdr:col>8</xdr:col>
      <xdr:colOff>274320</xdr:colOff>
      <xdr:row>12</xdr:row>
      <xdr:rowOff>38100</xdr:rowOff>
    </xdr:from>
    <xdr:to>
      <xdr:col>11</xdr:col>
      <xdr:colOff>38100</xdr:colOff>
      <xdr:row>15</xdr:row>
      <xdr:rowOff>114300</xdr:rowOff>
    </xdr:to>
    <xdr:sp macro="" textlink="analysis!$B$38">
      <xdr:nvSpPr>
        <xdr:cNvPr id="28" name="Rectangle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5638800" y="2141220"/>
          <a:ext cx="1775460" cy="601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9F2AA0D-ACAE-42DA-9D92-CE3D048F54AD}" type="TxLink">
            <a:rPr lang="en-US" sz="4000" b="1" i="0" u="none" strike="noStrike">
              <a:ln>
                <a:noFill/>
              </a:ln>
              <a:solidFill>
                <a:srgbClr val="156082"/>
              </a:solidFill>
              <a:latin typeface="Aptos Narrow"/>
            </a:rPr>
            <a:pPr algn="ctr"/>
            <a:t>47%</a:t>
          </a:fld>
          <a:endParaRPr lang="en-US" sz="5400" b="1" i="0" u="none" strike="noStrike">
            <a:ln>
              <a:noFill/>
            </a:ln>
            <a:solidFill>
              <a:srgbClr val="156082"/>
            </a:solidFill>
            <a:latin typeface="Aptos Narrow"/>
          </a:endParaRPr>
        </a:p>
      </xdr:txBody>
    </xdr:sp>
    <xdr:clientData/>
  </xdr:twoCellAnchor>
  <xdr:twoCellAnchor>
    <xdr:from>
      <xdr:col>9</xdr:col>
      <xdr:colOff>556260</xdr:colOff>
      <xdr:row>15</xdr:row>
      <xdr:rowOff>152400</xdr:rowOff>
    </xdr:from>
    <xdr:to>
      <xdr:col>10</xdr:col>
      <xdr:colOff>594360</xdr:colOff>
      <xdr:row>18</xdr:row>
      <xdr:rowOff>7620</xdr:rowOff>
    </xdr:to>
    <xdr:sp macro="" textlink="analysis!$B$39">
      <xdr:nvSpPr>
        <xdr:cNvPr id="29" name="Rectangl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6591300" y="2781300"/>
          <a:ext cx="70866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0B7A9763-63B4-403B-A29B-458115389188}" type="TxLink">
            <a:rPr lang="en-US" sz="1400" b="1" i="0" u="none" strike="noStrike">
              <a:ln>
                <a:noFill/>
              </a:ln>
              <a:solidFill>
                <a:schemeClr val="bg1">
                  <a:lumMod val="50000"/>
                </a:schemeClr>
              </a:solidFill>
              <a:latin typeface="Aptos Narrow"/>
            </a:rPr>
            <a:pPr algn="ctr"/>
            <a:t>53%</a:t>
          </a:fld>
          <a:endParaRPr lang="en-US" sz="8800" b="1" i="0" u="none" strike="noStrike">
            <a:ln>
              <a:noFill/>
            </a:ln>
            <a:solidFill>
              <a:schemeClr val="bg1">
                <a:lumMod val="50000"/>
              </a:schemeClr>
            </a:solidFill>
            <a:latin typeface="Aptos Narrow"/>
          </a:endParaRPr>
        </a:p>
      </xdr:txBody>
    </xdr:sp>
    <xdr:clientData/>
  </xdr:twoCellAnchor>
  <xdr:twoCellAnchor>
    <xdr:from>
      <xdr:col>8</xdr:col>
      <xdr:colOff>624840</xdr:colOff>
      <xdr:row>15</xdr:row>
      <xdr:rowOff>144780</xdr:rowOff>
    </xdr:from>
    <xdr:to>
      <xdr:col>10</xdr:col>
      <xdr:colOff>182880</xdr:colOff>
      <xdr:row>18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5989320" y="2773680"/>
          <a:ext cx="89916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 i="0" u="none" strike="noStrike">
              <a:ln>
                <a:noFill/>
              </a:ln>
              <a:solidFill>
                <a:schemeClr val="bg1">
                  <a:lumMod val="50000"/>
                </a:schemeClr>
              </a:solidFill>
              <a:latin typeface="Aptos Narrow"/>
            </a:rPr>
            <a:t>Others</a:t>
          </a:r>
          <a:r>
            <a:rPr lang="en-US" sz="1100" b="0" i="0" u="none" strike="noStrike">
              <a:ln>
                <a:noFill/>
              </a:ln>
              <a:solidFill>
                <a:schemeClr val="bg1">
                  <a:lumMod val="50000"/>
                </a:schemeClr>
              </a:solidFill>
              <a:latin typeface="Aptos Narrow"/>
            </a:rPr>
            <a:t> :</a:t>
          </a:r>
        </a:p>
      </xdr:txBody>
    </xdr:sp>
    <xdr:clientData/>
  </xdr:twoCellAnchor>
  <xdr:twoCellAnchor>
    <xdr:from>
      <xdr:col>6</xdr:col>
      <xdr:colOff>171450</xdr:colOff>
      <xdr:row>22</xdr:row>
      <xdr:rowOff>129540</xdr:rowOff>
    </xdr:from>
    <xdr:to>
      <xdr:col>10</xdr:col>
      <xdr:colOff>537210</xdr:colOff>
      <xdr:row>24</xdr:row>
      <xdr:rowOff>114300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4194810" y="3985260"/>
          <a:ext cx="3048000" cy="33528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 i="0" u="none" strike="noStrike">
              <a:ln>
                <a:noFill/>
              </a:ln>
              <a:solidFill>
                <a:schemeClr val="bg1"/>
              </a:solidFill>
              <a:latin typeface="Aptos Narrow"/>
            </a:rPr>
            <a:t>Revenues by Means of</a:t>
          </a:r>
          <a:r>
            <a:rPr lang="en-US" sz="1400" b="0" i="0" u="none" strike="noStrike" baseline="0">
              <a:ln>
                <a:noFill/>
              </a:ln>
              <a:solidFill>
                <a:schemeClr val="bg1"/>
              </a:solidFill>
              <a:latin typeface="Aptos Narrow"/>
            </a:rPr>
            <a:t> Orders</a:t>
          </a:r>
          <a:endParaRPr lang="en-US" sz="1400" b="0" i="0" u="none" strike="noStrike">
            <a:ln>
              <a:noFill/>
            </a:ln>
            <a:solidFill>
              <a:schemeClr val="bg1"/>
            </a:solidFill>
            <a:latin typeface="Aptos Narrow"/>
          </a:endParaRPr>
        </a:p>
      </xdr:txBody>
    </xdr:sp>
    <xdr:clientData/>
  </xdr:twoCellAnchor>
  <xdr:twoCellAnchor>
    <xdr:from>
      <xdr:col>8</xdr:col>
      <xdr:colOff>144780</xdr:colOff>
      <xdr:row>26</xdr:row>
      <xdr:rowOff>30480</xdr:rowOff>
    </xdr:from>
    <xdr:to>
      <xdr:col>10</xdr:col>
      <xdr:colOff>579120</xdr:colOff>
      <xdr:row>29</xdr:row>
      <xdr:rowOff>106680</xdr:rowOff>
    </xdr:to>
    <xdr:sp macro="" textlink="analysis!Q3">
      <xdr:nvSpPr>
        <xdr:cNvPr id="32" name="Rectangle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5509260" y="4587240"/>
          <a:ext cx="1775460" cy="601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47D8C16D-0379-4375-9AAB-ED084EE2517E}" type="TxLink">
            <a:rPr lang="en-US" sz="2800" b="1" i="0" u="none" strike="noStrike">
              <a:ln>
                <a:noFill/>
              </a:ln>
              <a:solidFill>
                <a:srgbClr val="156082"/>
              </a:solidFill>
              <a:latin typeface="Aptos Narrow"/>
              <a:ea typeface="+mn-ea"/>
              <a:cs typeface="+mn-cs"/>
            </a:rPr>
            <a:pPr marL="0" indent="0" algn="ctr"/>
            <a:t>36%</a:t>
          </a:fld>
          <a:endParaRPr lang="en-US" sz="8000" b="1" i="0" u="none" strike="noStrike">
            <a:ln>
              <a:noFill/>
            </a:ln>
            <a:solidFill>
              <a:srgbClr val="156082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220980</xdr:colOff>
      <xdr:row>31</xdr:row>
      <xdr:rowOff>114300</xdr:rowOff>
    </xdr:from>
    <xdr:to>
      <xdr:col>10</xdr:col>
      <xdr:colOff>502920</xdr:colOff>
      <xdr:row>34</xdr:row>
      <xdr:rowOff>144780</xdr:rowOff>
    </xdr:to>
    <xdr:sp macro="" textlink="analysis!Q4">
      <xdr:nvSpPr>
        <xdr:cNvPr id="33" name="Rectangle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5585460" y="5547360"/>
          <a:ext cx="1623060" cy="5562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DA30F3B3-6F79-487E-AB9F-CFE976F31D46}" type="TxLink">
            <a:rPr lang="en-US" sz="2000" b="1" i="0" u="none" strike="noStrike">
              <a:ln>
                <a:noFill/>
              </a:ln>
              <a:solidFill>
                <a:schemeClr val="bg1">
                  <a:lumMod val="50000"/>
                </a:schemeClr>
              </a:solidFill>
              <a:latin typeface="Aptos Narrow"/>
              <a:ea typeface="+mn-ea"/>
              <a:cs typeface="+mn-cs"/>
            </a:rPr>
            <a:pPr marL="0" indent="0" algn="ctr"/>
            <a:t>64%</a:t>
          </a:fld>
          <a:endParaRPr lang="en-US" sz="6600" b="1" i="0" u="none" strike="noStrike">
            <a:ln>
              <a:noFill/>
            </a:ln>
            <a:solidFill>
              <a:schemeClr val="bg1">
                <a:lumMod val="50000"/>
              </a:schemeClr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342900</xdr:colOff>
      <xdr:row>29</xdr:row>
      <xdr:rowOff>137160</xdr:rowOff>
    </xdr:from>
    <xdr:to>
      <xdr:col>10</xdr:col>
      <xdr:colOff>419100</xdr:colOff>
      <xdr:row>31</xdr:row>
      <xdr:rowOff>167640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5707380" y="5219700"/>
          <a:ext cx="141732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 i="0" u="none" strike="noStrike">
              <a:ln>
                <a:noFill/>
              </a:ln>
              <a:solidFill>
                <a:schemeClr val="bg1">
                  <a:lumMod val="50000"/>
                </a:schemeClr>
              </a:solidFill>
              <a:latin typeface="Aptos Narrow"/>
            </a:rPr>
            <a:t>In</a:t>
          </a:r>
          <a:r>
            <a:rPr lang="en-US" sz="1600" b="0" i="0" u="none" strike="noStrike" baseline="0">
              <a:ln>
                <a:noFill/>
              </a:ln>
              <a:solidFill>
                <a:schemeClr val="bg1">
                  <a:lumMod val="50000"/>
                </a:schemeClr>
              </a:solidFill>
              <a:latin typeface="Aptos Narrow"/>
            </a:rPr>
            <a:t> Store</a:t>
          </a:r>
          <a:r>
            <a:rPr lang="en-US" sz="1100" b="0" i="0" u="none" strike="noStrike">
              <a:ln>
                <a:noFill/>
              </a:ln>
              <a:solidFill>
                <a:schemeClr val="bg1">
                  <a:lumMod val="50000"/>
                </a:schemeClr>
              </a:solidFill>
              <a:latin typeface="Aptos Narrow"/>
            </a:rPr>
            <a:t>  </a:t>
          </a:r>
          <a:r>
            <a:rPr lang="en-US" sz="1400" b="0" i="0" u="none" strike="noStrike">
              <a:ln>
                <a:noFill/>
              </a:ln>
              <a:solidFill>
                <a:schemeClr val="bg1">
                  <a:lumMod val="50000"/>
                </a:schemeClr>
              </a:solidFill>
              <a:latin typeface="Aptos Narrow"/>
            </a:rPr>
            <a:t>Revnue</a:t>
          </a:r>
          <a:r>
            <a:rPr lang="en-US" sz="1100" b="0" i="0" u="none" strike="noStrike">
              <a:ln>
                <a:noFill/>
              </a:ln>
              <a:solidFill>
                <a:schemeClr val="bg1">
                  <a:lumMod val="50000"/>
                </a:schemeClr>
              </a:solidFill>
              <a:latin typeface="Aptos Narrow"/>
            </a:rPr>
            <a:t>:</a:t>
          </a:r>
        </a:p>
      </xdr:txBody>
    </xdr:sp>
    <xdr:clientData/>
  </xdr:twoCellAnchor>
  <xdr:twoCellAnchor>
    <xdr:from>
      <xdr:col>8</xdr:col>
      <xdr:colOff>45720</xdr:colOff>
      <xdr:row>24</xdr:row>
      <xdr:rowOff>121920</xdr:rowOff>
    </xdr:from>
    <xdr:to>
      <xdr:col>11</xdr:col>
      <xdr:colOff>38100</xdr:colOff>
      <xdr:row>26</xdr:row>
      <xdr:rowOff>152400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5410200" y="4328160"/>
          <a:ext cx="200406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 i="0" u="none" strike="noStrike">
              <a:ln>
                <a:noFill/>
              </a:ln>
              <a:solidFill>
                <a:srgbClr val="156082"/>
              </a:solidFill>
              <a:latin typeface="Aptos Narrow"/>
            </a:rPr>
            <a:t>Online Revenues</a:t>
          </a:r>
          <a:r>
            <a:rPr lang="en-US" sz="1100" b="0" i="0" u="none" strike="noStrike">
              <a:ln>
                <a:noFill/>
              </a:ln>
              <a:solidFill>
                <a:srgbClr val="156082"/>
              </a:solidFill>
              <a:latin typeface="Aptos Narrow"/>
            </a:rPr>
            <a:t> :</a:t>
          </a:r>
        </a:p>
      </xdr:txBody>
    </xdr:sp>
    <xdr:clientData/>
  </xdr:twoCellAnchor>
  <xdr:twoCellAnchor>
    <xdr:from>
      <xdr:col>10</xdr:col>
      <xdr:colOff>632460</xdr:colOff>
      <xdr:row>9</xdr:row>
      <xdr:rowOff>76200</xdr:rowOff>
    </xdr:from>
    <xdr:to>
      <xdr:col>19</xdr:col>
      <xdr:colOff>129540</xdr:colOff>
      <xdr:row>27</xdr:row>
      <xdr:rowOff>167640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6" name="Chart 35">
              <a:extLst>
                <a:ext uri="{FF2B5EF4-FFF2-40B4-BE49-F238E27FC236}">
                  <a16:creationId xmlns:a16="http://schemas.microsoft.com/office/drawing/2014/main" id="{00000000-0008-0000-0300-00002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8060" y="1653540"/>
              <a:ext cx="5532120" cy="3246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632460</xdr:colOff>
      <xdr:row>28</xdr:row>
      <xdr:rowOff>22860</xdr:rowOff>
    </xdr:from>
    <xdr:to>
      <xdr:col>8</xdr:col>
      <xdr:colOff>7620</xdr:colOff>
      <xdr:row>32</xdr:row>
      <xdr:rowOff>38100</xdr:rowOff>
    </xdr:to>
    <xdr:pic>
      <xdr:nvPicPr>
        <xdr:cNvPr id="38" name="Graphic 37" descr="Shopping cart with solid fill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655820" y="4930140"/>
          <a:ext cx="716280" cy="71628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</xdr:colOff>
      <xdr:row>14</xdr:row>
      <xdr:rowOff>22860</xdr:rowOff>
    </xdr:from>
    <xdr:to>
      <xdr:col>8</xdr:col>
      <xdr:colOff>114300</xdr:colOff>
      <xdr:row>18</xdr:row>
      <xdr:rowOff>76200</xdr:rowOff>
    </xdr:to>
    <xdr:pic>
      <xdr:nvPicPr>
        <xdr:cNvPr id="40" name="Graphic 39" descr="Upward trend with solid fill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724400" y="2476500"/>
          <a:ext cx="754380" cy="75438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1</xdr:row>
      <xdr:rowOff>167640</xdr:rowOff>
    </xdr:from>
    <xdr:to>
      <xdr:col>1</xdr:col>
      <xdr:colOff>426720</xdr:colOff>
      <xdr:row>2</xdr:row>
      <xdr:rowOff>144780</xdr:rowOff>
    </xdr:to>
    <xdr:sp macro="" textlink="">
      <xdr:nvSpPr>
        <xdr:cNvPr id="41" name="Flowchart: Connector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937260" y="342900"/>
          <a:ext cx="160020" cy="15240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</xdr:colOff>
          <xdr:row>7</xdr:row>
          <xdr:rowOff>129540</xdr:rowOff>
        </xdr:from>
        <xdr:to>
          <xdr:col>14</xdr:col>
          <xdr:colOff>83820</xdr:colOff>
          <xdr:row>9</xdr:row>
          <xdr:rowOff>0</xdr:rowOff>
        </xdr:to>
        <xdr:sp macro="" textlink="">
          <xdr:nvSpPr>
            <xdr:cNvPr id="4098" name="Option 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7</xdr:row>
          <xdr:rowOff>91440</xdr:rowOff>
        </xdr:from>
        <xdr:to>
          <xdr:col>19</xdr:col>
          <xdr:colOff>220980</xdr:colOff>
          <xdr:row>9</xdr:row>
          <xdr:rowOff>0</xdr:rowOff>
        </xdr:to>
        <xdr:sp macro="" textlink="">
          <xdr:nvSpPr>
            <xdr:cNvPr id="4099" name="Option 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381000</xdr:colOff>
      <xdr:row>0</xdr:row>
      <xdr:rowOff>129540</xdr:rowOff>
    </xdr:from>
    <xdr:to>
      <xdr:col>13</xdr:col>
      <xdr:colOff>472440</xdr:colOff>
      <xdr:row>4</xdr:row>
      <xdr:rowOff>30480</xdr:rowOff>
    </xdr:to>
    <xdr:sp macro="" textlink="analysis!D18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051560" y="129540"/>
          <a:ext cx="8138160" cy="601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1946F7A4-0028-4FA5-9E1E-5058621B1B16}" type="TxLink">
            <a:rPr lang="en-US" sz="2800" b="0" i="0" u="none" strike="noStrike">
              <a:ln>
                <a:noFill/>
              </a:ln>
              <a:solidFill>
                <a:srgbClr val="000000"/>
              </a:solidFill>
              <a:latin typeface="Aptos Narrow"/>
            </a:rPr>
            <a:pPr algn="l"/>
            <a:t>Summary of  KETTLE  for the year 2022</a:t>
          </a:fld>
          <a:endParaRPr lang="en-US" sz="2800" b="0" i="0" u="none" strike="noStrike">
            <a:ln>
              <a:noFill/>
            </a:ln>
            <a:solidFill>
              <a:srgbClr val="156082"/>
            </a:solidFill>
            <a:latin typeface="Aptos Narrow"/>
          </a:endParaRPr>
        </a:p>
      </xdr:txBody>
    </xdr:sp>
    <xdr:clientData/>
  </xdr:twoCellAnchor>
  <xdr:twoCellAnchor>
    <xdr:from>
      <xdr:col>11</xdr:col>
      <xdr:colOff>418255</xdr:colOff>
      <xdr:row>27</xdr:row>
      <xdr:rowOff>127000</xdr:rowOff>
    </xdr:from>
    <xdr:to>
      <xdr:col>14</xdr:col>
      <xdr:colOff>338668</xdr:colOff>
      <xdr:row>31</xdr:row>
      <xdr:rowOff>25400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A97F3C6-2617-42CD-A50C-E61561049571}"/>
            </a:ext>
          </a:extLst>
        </xdr:cNvPr>
        <xdr:cNvSpPr/>
      </xdr:nvSpPr>
      <xdr:spPr>
        <a:xfrm>
          <a:off x="7775788" y="4927600"/>
          <a:ext cx="1927013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 i="0" u="none" strike="noStrike">
              <a:ln>
                <a:noFill/>
              </a:ln>
              <a:solidFill>
                <a:srgbClr val="156082"/>
              </a:solidFill>
              <a:latin typeface="Aptos Narrow"/>
            </a:rPr>
            <a:t>Recommendations</a:t>
          </a:r>
        </a:p>
      </xdr:txBody>
    </xdr:sp>
    <xdr:clientData/>
  </xdr:twoCellAnchor>
  <xdr:twoCellAnchor editAs="oneCell">
    <xdr:from>
      <xdr:col>11</xdr:col>
      <xdr:colOff>567267</xdr:colOff>
      <xdr:row>30</xdr:row>
      <xdr:rowOff>143932</xdr:rowOff>
    </xdr:from>
    <xdr:to>
      <xdr:col>12</xdr:col>
      <xdr:colOff>571934</xdr:colOff>
      <xdr:row>34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60B8123-0EA2-BC4A-F489-3275F13F4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5477932"/>
          <a:ext cx="673534" cy="719668"/>
        </a:xfrm>
        <a:prstGeom prst="rect">
          <a:avLst/>
        </a:prstGeom>
      </xdr:spPr>
    </xdr:pic>
    <xdr:clientData/>
  </xdr:twoCellAnchor>
  <xdr:twoCellAnchor>
    <xdr:from>
      <xdr:col>13</xdr:col>
      <xdr:colOff>63500</xdr:colOff>
      <xdr:row>31</xdr:row>
      <xdr:rowOff>67733</xdr:rowOff>
    </xdr:from>
    <xdr:to>
      <xdr:col>13</xdr:col>
      <xdr:colOff>241300</xdr:colOff>
      <xdr:row>34</xdr:row>
      <xdr:rowOff>76200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31FD208C-38E6-D3E1-B467-D55824AC4BA9}"/>
            </a:ext>
          </a:extLst>
        </xdr:cNvPr>
        <xdr:cNvGrpSpPr/>
      </xdr:nvGrpSpPr>
      <xdr:grpSpPr>
        <a:xfrm>
          <a:off x="8758767" y="5579533"/>
          <a:ext cx="177800" cy="541867"/>
          <a:chOff x="8885767" y="5554133"/>
          <a:chExt cx="177800" cy="541867"/>
        </a:xfrm>
      </xdr:grpSpPr>
      <xdr:sp macro="" textlink="">
        <xdr:nvSpPr>
          <xdr:cNvPr id="21" name="Flowchart: Connector 20">
            <a:extLst>
              <a:ext uri="{FF2B5EF4-FFF2-40B4-BE49-F238E27FC236}">
                <a16:creationId xmlns:a16="http://schemas.microsoft.com/office/drawing/2014/main" id="{9A51370D-0245-AACA-644F-19C7CF340DFE}"/>
              </a:ext>
            </a:extLst>
          </xdr:cNvPr>
          <xdr:cNvSpPr/>
        </xdr:nvSpPr>
        <xdr:spPr>
          <a:xfrm>
            <a:off x="8885767" y="5935133"/>
            <a:ext cx="177800" cy="160867"/>
          </a:xfrm>
          <a:prstGeom prst="flowChartConnector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Flowchart: Connector 21">
            <a:extLst>
              <a:ext uri="{FF2B5EF4-FFF2-40B4-BE49-F238E27FC236}">
                <a16:creationId xmlns:a16="http://schemas.microsoft.com/office/drawing/2014/main" id="{33AD0E00-7F5F-F800-EEE9-AACFED2463AE}"/>
              </a:ext>
            </a:extLst>
          </xdr:cNvPr>
          <xdr:cNvSpPr/>
        </xdr:nvSpPr>
        <xdr:spPr>
          <a:xfrm>
            <a:off x="8885767" y="5554133"/>
            <a:ext cx="177800" cy="160867"/>
          </a:xfrm>
          <a:prstGeom prst="flowChartConnector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282787</xdr:colOff>
      <xdr:row>30</xdr:row>
      <xdr:rowOff>8466</xdr:rowOff>
    </xdr:from>
    <xdr:to>
      <xdr:col>19</xdr:col>
      <xdr:colOff>626532</xdr:colOff>
      <xdr:row>33</xdr:row>
      <xdr:rowOff>84666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D20AF0E-1D9A-630C-DA9C-1F317CEB9B82}"/>
            </a:ext>
          </a:extLst>
        </xdr:cNvPr>
        <xdr:cNvSpPr/>
      </xdr:nvSpPr>
      <xdr:spPr>
        <a:xfrm>
          <a:off x="8978054" y="5342466"/>
          <a:ext cx="4356945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0" i="0" u="none" strike="noStrike">
              <a:ln>
                <a:noFill/>
              </a:ln>
              <a:solidFill>
                <a:schemeClr val="tx1"/>
              </a:solidFill>
              <a:latin typeface="Aptos Narrow"/>
            </a:rPr>
            <a:t>Invest</a:t>
          </a:r>
          <a:r>
            <a:rPr lang="en-US" sz="1400" b="0" i="0" u="none" strike="noStrike" baseline="0">
              <a:ln>
                <a:noFill/>
              </a:ln>
              <a:solidFill>
                <a:schemeClr val="tx1"/>
              </a:solidFill>
              <a:latin typeface="Aptos Narrow"/>
            </a:rPr>
            <a:t> more in ads to trigger more sales from </a:t>
          </a:r>
          <a:r>
            <a:rPr lang="en-US" sz="1400" b="1" i="0" u="none" strike="noStrike" baseline="0">
              <a:ln>
                <a:noFill/>
              </a:ln>
              <a:solidFill>
                <a:schemeClr val="tx1"/>
              </a:solidFill>
              <a:latin typeface="Aptos Narrow"/>
            </a:rPr>
            <a:t>online</a:t>
          </a:r>
          <a:endParaRPr lang="en-US" sz="1400" b="1" i="0" u="none" strike="noStrike">
            <a:ln>
              <a:noFill/>
            </a:ln>
            <a:solidFill>
              <a:schemeClr val="tx1"/>
            </a:solidFill>
            <a:latin typeface="Aptos Narrow"/>
          </a:endParaRPr>
        </a:p>
      </xdr:txBody>
    </xdr:sp>
    <xdr:clientData/>
  </xdr:twoCellAnchor>
  <xdr:twoCellAnchor>
    <xdr:from>
      <xdr:col>13</xdr:col>
      <xdr:colOff>223520</xdr:colOff>
      <xdr:row>32</xdr:row>
      <xdr:rowOff>152401</xdr:rowOff>
    </xdr:from>
    <xdr:to>
      <xdr:col>19</xdr:col>
      <xdr:colOff>567265</xdr:colOff>
      <xdr:row>36</xdr:row>
      <xdr:rowOff>50801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A8D9ABD-3D72-1C33-E1D7-525475246C61}"/>
            </a:ext>
          </a:extLst>
        </xdr:cNvPr>
        <xdr:cNvSpPr/>
      </xdr:nvSpPr>
      <xdr:spPr>
        <a:xfrm>
          <a:off x="8918787" y="5842001"/>
          <a:ext cx="4356945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0" i="0" u="none" strike="noStrike">
              <a:ln>
                <a:noFill/>
              </a:ln>
              <a:solidFill>
                <a:schemeClr val="tx1"/>
              </a:solidFill>
              <a:latin typeface="+mn-lt"/>
            </a:rPr>
            <a:t>California, Texas, Florida, &amp; New York should be the main</a:t>
          </a:r>
        </a:p>
        <a:p>
          <a:pPr algn="l"/>
          <a:r>
            <a:rPr lang="en-US" sz="1400" b="0" i="0" u="none" strike="noStrike">
              <a:ln>
                <a:noFill/>
              </a:ln>
              <a:solidFill>
                <a:schemeClr val="tx1"/>
              </a:solidFill>
              <a:latin typeface="+mn-lt"/>
            </a:rPr>
            <a:t>target as they are the </a:t>
          </a:r>
          <a:r>
            <a:rPr lang="en-US" sz="1400" b="1" i="0" u="none" strike="noStrike">
              <a:ln>
                <a:noFill/>
              </a:ln>
              <a:solidFill>
                <a:schemeClr val="tx1"/>
              </a:solidFill>
              <a:latin typeface="+mn-lt"/>
            </a:rPr>
            <a:t>top-populated</a:t>
          </a:r>
          <a:r>
            <a:rPr lang="en-US" sz="1400" b="0" i="0" u="none" strike="noStrike">
              <a:ln>
                <a:noFill/>
              </a:ln>
              <a:solidFill>
                <a:schemeClr val="tx1"/>
              </a:solidFill>
              <a:latin typeface="+mn-lt"/>
            </a:rPr>
            <a:t> states in the US</a:t>
          </a:r>
          <a:endParaRPr lang="en-US" sz="1400" b="1" i="0" u="none" strike="noStrike">
            <a:ln>
              <a:noFill/>
            </a:ln>
            <a:solidFill>
              <a:schemeClr val="tx1"/>
            </a:solidFill>
            <a:latin typeface="Aptos Narrow"/>
          </a:endParaRPr>
        </a:p>
      </xdr:txBody>
    </xdr:sp>
    <xdr:clientData/>
  </xdr:twoCellAnchor>
  <xdr:twoCellAnchor>
    <xdr:from>
      <xdr:col>11</xdr:col>
      <xdr:colOff>155787</xdr:colOff>
      <xdr:row>23</xdr:row>
      <xdr:rowOff>0</xdr:rowOff>
    </xdr:from>
    <xdr:to>
      <xdr:col>14</xdr:col>
      <xdr:colOff>321733</xdr:colOff>
      <xdr:row>25</xdr:row>
      <xdr:rowOff>127000</xdr:rowOff>
    </xdr:to>
    <xdr:sp macro="" textlink="analysis!O43">
      <xdr:nvSpPr>
        <xdr:cNvPr id="44" name="Rectangle 43">
          <a:extLst>
            <a:ext uri="{FF2B5EF4-FFF2-40B4-BE49-F238E27FC236}">
              <a16:creationId xmlns:a16="http://schemas.microsoft.com/office/drawing/2014/main" id="{A974DAF2-95D6-E6C4-3B6A-883A7EBC2F35}"/>
            </a:ext>
          </a:extLst>
        </xdr:cNvPr>
        <xdr:cNvSpPr/>
      </xdr:nvSpPr>
      <xdr:spPr>
        <a:xfrm>
          <a:off x="7513320" y="4089400"/>
          <a:ext cx="2172546" cy="48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F4912617-2D1C-4E9E-9B81-15ED78C902E8}" type="TxLink">
            <a:rPr lang="en-US" sz="1400" b="1" i="0" u="none" strike="noStrike">
              <a:ln>
                <a:noFill/>
              </a:ln>
              <a:solidFill>
                <a:srgbClr val="156082"/>
              </a:solidFill>
              <a:latin typeface="Aptos Narrow"/>
            </a:rPr>
            <a:t> </a:t>
          </a:fld>
          <a:endParaRPr lang="en-US" sz="2000" b="1" i="0" u="none" strike="noStrike">
            <a:ln>
              <a:noFill/>
            </a:ln>
            <a:solidFill>
              <a:srgbClr val="156082"/>
            </a:solidFill>
            <a:latin typeface="Aptos Narrow"/>
          </a:endParaRPr>
        </a:p>
      </xdr:txBody>
    </xdr:sp>
    <xdr:clientData/>
  </xdr:twoCellAnchor>
  <xdr:twoCellAnchor>
    <xdr:from>
      <xdr:col>11</xdr:col>
      <xdr:colOff>96520</xdr:colOff>
      <xdr:row>22</xdr:row>
      <xdr:rowOff>93132</xdr:rowOff>
    </xdr:from>
    <xdr:to>
      <xdr:col>14</xdr:col>
      <xdr:colOff>262466</xdr:colOff>
      <xdr:row>25</xdr:row>
      <xdr:rowOff>42332</xdr:rowOff>
    </xdr:to>
    <xdr:sp macro="" textlink="analysis!O38">
      <xdr:nvSpPr>
        <xdr:cNvPr id="45" name="Rectangle 44">
          <a:extLst>
            <a:ext uri="{FF2B5EF4-FFF2-40B4-BE49-F238E27FC236}">
              <a16:creationId xmlns:a16="http://schemas.microsoft.com/office/drawing/2014/main" id="{629D4B00-D410-4426-A00E-90DAB796C26F}"/>
            </a:ext>
          </a:extLst>
        </xdr:cNvPr>
        <xdr:cNvSpPr/>
      </xdr:nvSpPr>
      <xdr:spPr>
        <a:xfrm>
          <a:off x="7454053" y="4004732"/>
          <a:ext cx="2172546" cy="48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ADA1872-D385-45E2-A690-0BB8E5B625D0}" type="TxLink">
            <a:rPr lang="en-US" sz="1400" b="1" i="0" u="none" strike="noStrike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latin typeface="Aptos Narrow"/>
            </a:rPr>
            <a:t>Qty sold Till Date</a:t>
          </a:fld>
          <a:endParaRPr lang="en-US" sz="2800" b="1" i="0" u="none" strike="noStrike">
            <a:ln>
              <a:noFill/>
            </a:ln>
            <a:solidFill>
              <a:schemeClr val="tx1">
                <a:lumMod val="95000"/>
                <a:lumOff val="5000"/>
              </a:schemeClr>
            </a:solidFill>
            <a:latin typeface="Aptos Narrow"/>
          </a:endParaRPr>
        </a:p>
      </xdr:txBody>
    </xdr:sp>
    <xdr:clientData/>
  </xdr:twoCellAnchor>
  <xdr:twoCellAnchor>
    <xdr:from>
      <xdr:col>11</xdr:col>
      <xdr:colOff>155787</xdr:colOff>
      <xdr:row>24</xdr:row>
      <xdr:rowOff>101599</xdr:rowOff>
    </xdr:from>
    <xdr:to>
      <xdr:col>14</xdr:col>
      <xdr:colOff>321733</xdr:colOff>
      <xdr:row>27</xdr:row>
      <xdr:rowOff>50799</xdr:rowOff>
    </xdr:to>
    <xdr:sp macro="" textlink="analysis!O40">
      <xdr:nvSpPr>
        <xdr:cNvPr id="46" name="Rectangle 45">
          <a:extLst>
            <a:ext uri="{FF2B5EF4-FFF2-40B4-BE49-F238E27FC236}">
              <a16:creationId xmlns:a16="http://schemas.microsoft.com/office/drawing/2014/main" id="{9073FE03-05D2-EAE1-F7D6-33C5EEEA5F93}"/>
            </a:ext>
          </a:extLst>
        </xdr:cNvPr>
        <xdr:cNvSpPr/>
      </xdr:nvSpPr>
      <xdr:spPr>
        <a:xfrm>
          <a:off x="7513320" y="4368799"/>
          <a:ext cx="2172546" cy="48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184AC88-0DB4-40D8-97AC-CC8525B6B7BB}" type="TxLink">
            <a:rPr lang="en-US" sz="3200" b="1" i="0" u="none" strike="noStrike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Aptos Narrow"/>
            </a:rPr>
            <a:t>53,652K</a:t>
          </a:fld>
          <a:endParaRPr lang="en-US" sz="6600" b="1" i="0" u="none" strike="noStrike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latin typeface="Aptos Narrow"/>
          </a:endParaRPr>
        </a:p>
      </xdr:txBody>
    </xdr:sp>
    <xdr:clientData/>
  </xdr:twoCellAnchor>
  <xdr:twoCellAnchor>
    <xdr:from>
      <xdr:col>11</xdr:col>
      <xdr:colOff>79587</xdr:colOff>
      <xdr:row>25</xdr:row>
      <xdr:rowOff>33867</xdr:rowOff>
    </xdr:from>
    <xdr:to>
      <xdr:col>14</xdr:col>
      <xdr:colOff>618067</xdr:colOff>
      <xdr:row>27</xdr:row>
      <xdr:rowOff>160867</xdr:rowOff>
    </xdr:to>
    <xdr:sp macro="" textlink="analysis!O45">
      <xdr:nvSpPr>
        <xdr:cNvPr id="47" name="Rectangle 46">
          <a:extLst>
            <a:ext uri="{FF2B5EF4-FFF2-40B4-BE49-F238E27FC236}">
              <a16:creationId xmlns:a16="http://schemas.microsoft.com/office/drawing/2014/main" id="{C297F004-9810-440B-B4BA-DD1CF623820A}"/>
            </a:ext>
          </a:extLst>
        </xdr:cNvPr>
        <xdr:cNvSpPr/>
      </xdr:nvSpPr>
      <xdr:spPr>
        <a:xfrm>
          <a:off x="7437120" y="4478867"/>
          <a:ext cx="2545080" cy="48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1E36286-3C34-4CA7-A53D-49A91F933A71}" type="TxLink">
            <a:rPr lang="en-US" sz="3200" b="1" i="0" u="none" strike="noStrike">
              <a:ln>
                <a:noFill/>
              </a:ln>
              <a:solidFill>
                <a:srgbClr val="156082"/>
              </a:solidFill>
              <a:latin typeface="Aptos Narrow"/>
              <a:ea typeface="+mn-ea"/>
              <a:cs typeface="+mn-cs"/>
            </a:rPr>
            <a:pPr marL="0" indent="0" algn="ctr"/>
            <a:t> </a:t>
          </a:fld>
          <a:endParaRPr lang="en-US" sz="3200" b="1" i="0" u="none" strike="noStrike">
            <a:ln>
              <a:noFill/>
            </a:ln>
            <a:solidFill>
              <a:srgbClr val="156082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431801</xdr:colOff>
      <xdr:row>26</xdr:row>
      <xdr:rowOff>50799</xdr:rowOff>
    </xdr:from>
    <xdr:to>
      <xdr:col>13</xdr:col>
      <xdr:colOff>254000</xdr:colOff>
      <xdr:row>28</xdr:row>
      <xdr:rowOff>177799</xdr:rowOff>
    </xdr:to>
    <xdr:sp macro="" textlink="analysis!Q38">
      <xdr:nvSpPr>
        <xdr:cNvPr id="48" name="Rectangle 47">
          <a:extLst>
            <a:ext uri="{FF2B5EF4-FFF2-40B4-BE49-F238E27FC236}">
              <a16:creationId xmlns:a16="http://schemas.microsoft.com/office/drawing/2014/main" id="{A78E4AC0-C233-713B-70E5-3E97C9C21ACA}"/>
            </a:ext>
          </a:extLst>
        </xdr:cNvPr>
        <xdr:cNvSpPr/>
      </xdr:nvSpPr>
      <xdr:spPr>
        <a:xfrm>
          <a:off x="7789334" y="4673599"/>
          <a:ext cx="1159933" cy="48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67A47B2-F990-4635-9596-D8B1F7E93E06}" type="TxLink">
            <a:rPr lang="en-US" sz="1100" b="0" i="0" u="none" strike="noStrike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Aptos Narrow"/>
            </a:rPr>
            <a:t>Current Qty sold</a:t>
          </a:fld>
          <a:endParaRPr lang="en-US" sz="2800" b="1" i="0" u="none" strike="noStrike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latin typeface="Aptos Narrow"/>
          </a:endParaRPr>
        </a:p>
      </xdr:txBody>
    </xdr:sp>
    <xdr:clientData/>
  </xdr:twoCellAnchor>
  <xdr:twoCellAnchor>
    <xdr:from>
      <xdr:col>12</xdr:col>
      <xdr:colOff>635001</xdr:colOff>
      <xdr:row>26</xdr:row>
      <xdr:rowOff>42333</xdr:rowOff>
    </xdr:from>
    <xdr:to>
      <xdr:col>14</xdr:col>
      <xdr:colOff>101601</xdr:colOff>
      <xdr:row>28</xdr:row>
      <xdr:rowOff>169333</xdr:rowOff>
    </xdr:to>
    <xdr:sp macro="" textlink="analysis!R40">
      <xdr:nvSpPr>
        <xdr:cNvPr id="49" name="Rectangle 48">
          <a:extLst>
            <a:ext uri="{FF2B5EF4-FFF2-40B4-BE49-F238E27FC236}">
              <a16:creationId xmlns:a16="http://schemas.microsoft.com/office/drawing/2014/main" id="{C7E222D0-E079-49A0-3DEE-E094E0B5FA66}"/>
            </a:ext>
          </a:extLst>
        </xdr:cNvPr>
        <xdr:cNvSpPr/>
      </xdr:nvSpPr>
      <xdr:spPr>
        <a:xfrm>
          <a:off x="8661401" y="4665133"/>
          <a:ext cx="804333" cy="48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57ACD9C-0A36-4750-9F0A-90C4598D865F}" type="TxLink">
            <a:rPr lang="en-US" sz="1100" b="0" i="0" u="none" strike="noStrike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Aptos Narrow"/>
            </a:rPr>
            <a:t>261K</a:t>
          </a:fld>
          <a:endParaRPr lang="en-US" sz="2800" b="1" i="0" u="none" strike="noStrike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latin typeface="Aptos Narrow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C6D8DC-5700-4A55-B9C2-88EC98D1C070}" name="Table1" displayName="Table1" ref="A1:F2615" totalsRowShown="0">
  <autoFilter ref="A1:F2615" xr:uid="{DCC6D8DC-5700-4A55-B9C2-88EC98D1C070}"/>
  <tableColumns count="6">
    <tableColumn id="1" xr3:uid="{47B38F65-CDDF-47F0-9354-D00DEA89DB30}" name="Year"/>
    <tableColumn id="2" xr3:uid="{241D66F8-757D-40CC-BE0F-8E1F37503BE3}" name="Products"/>
    <tableColumn id="3" xr3:uid="{99BD5556-F6BB-4BCA-A59A-D9F7CEAC437C}" name="State"/>
    <tableColumn id="4" xr3:uid="{314A9FDC-F254-48CD-9E78-8AF7C0A4A80F}" name="Quantity"/>
    <tableColumn id="5" xr3:uid="{74947731-F144-4CAE-89D1-44978CE0B5AE}" name="Revenue"/>
    <tableColumn id="6" xr3:uid="{B50E59AE-DBFB-4DE7-8740-63916067FDB1}" name="Sales Chann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CAFF-3893-4AA7-93DD-CDD531CAD524}">
  <dimension ref="A1:F2615"/>
  <sheetViews>
    <sheetView topLeftCell="A2" workbookViewId="0">
      <selection activeCell="B439" sqref="A2:F2615"/>
    </sheetView>
  </sheetViews>
  <sheetFormatPr defaultRowHeight="13.8" x14ac:dyDescent="0.25"/>
  <cols>
    <col min="2" max="2" width="10.3984375" customWidth="1"/>
    <col min="4" max="4" width="10" customWidth="1"/>
    <col min="5" max="5" width="10.5" customWidth="1"/>
    <col min="6" max="6" width="15.0976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2022</v>
      </c>
      <c r="B2" s="1" t="s">
        <v>6</v>
      </c>
      <c r="C2" s="1" t="s">
        <v>7</v>
      </c>
      <c r="D2" s="1">
        <v>1829</v>
      </c>
      <c r="E2" s="1">
        <v>64872</v>
      </c>
      <c r="F2" s="1" t="s">
        <v>8</v>
      </c>
    </row>
    <row r="3" spans="1:6" x14ac:dyDescent="0.25">
      <c r="A3" s="1">
        <v>2022</v>
      </c>
      <c r="B3" s="1" t="s">
        <v>6</v>
      </c>
      <c r="C3" s="1" t="s">
        <v>9</v>
      </c>
      <c r="D3" s="1">
        <v>1354</v>
      </c>
      <c r="E3" s="1">
        <v>61216</v>
      </c>
      <c r="F3" s="1" t="s">
        <v>10</v>
      </c>
    </row>
    <row r="4" spans="1:6" x14ac:dyDescent="0.25">
      <c r="A4" s="1">
        <v>2022</v>
      </c>
      <c r="B4" s="1" t="s">
        <v>6</v>
      </c>
      <c r="C4" s="1" t="s">
        <v>11</v>
      </c>
      <c r="D4" s="1">
        <v>2565</v>
      </c>
      <c r="E4" s="1">
        <v>55909</v>
      </c>
      <c r="F4" s="1" t="s">
        <v>8</v>
      </c>
    </row>
    <row r="5" spans="1:6" x14ac:dyDescent="0.25">
      <c r="A5" s="1">
        <v>2022</v>
      </c>
      <c r="B5" s="1" t="s">
        <v>6</v>
      </c>
      <c r="C5" s="1" t="s">
        <v>12</v>
      </c>
      <c r="D5" s="1">
        <v>17651</v>
      </c>
      <c r="E5" s="1">
        <v>48534</v>
      </c>
      <c r="F5" s="1" t="s">
        <v>8</v>
      </c>
    </row>
    <row r="6" spans="1:6" x14ac:dyDescent="0.25">
      <c r="A6" s="1">
        <v>2022</v>
      </c>
      <c r="B6" s="1" t="s">
        <v>6</v>
      </c>
      <c r="C6" s="1" t="s">
        <v>13</v>
      </c>
      <c r="D6" s="1">
        <v>3312</v>
      </c>
      <c r="E6" s="1">
        <v>97879</v>
      </c>
      <c r="F6" s="1" t="s">
        <v>10</v>
      </c>
    </row>
    <row r="7" spans="1:6" x14ac:dyDescent="0.25">
      <c r="A7" s="1">
        <v>2022</v>
      </c>
      <c r="B7" s="1" t="s">
        <v>6</v>
      </c>
      <c r="C7" s="1" t="s">
        <v>14</v>
      </c>
      <c r="D7" s="1">
        <v>467</v>
      </c>
      <c r="E7" s="1">
        <v>49142</v>
      </c>
      <c r="F7" s="1" t="s">
        <v>10</v>
      </c>
    </row>
    <row r="8" spans="1:6" x14ac:dyDescent="0.25">
      <c r="A8" s="1">
        <v>2022</v>
      </c>
      <c r="B8" s="1" t="s">
        <v>6</v>
      </c>
      <c r="C8" s="1" t="s">
        <v>15</v>
      </c>
      <c r="D8" s="1">
        <v>186</v>
      </c>
      <c r="E8" s="1">
        <v>49290</v>
      </c>
      <c r="F8" s="1" t="s">
        <v>8</v>
      </c>
    </row>
    <row r="9" spans="1:6" x14ac:dyDescent="0.25">
      <c r="A9" s="1">
        <v>2022</v>
      </c>
      <c r="B9" s="1" t="s">
        <v>6</v>
      </c>
      <c r="C9" s="1" t="s">
        <v>16</v>
      </c>
      <c r="D9" s="1">
        <v>5394</v>
      </c>
      <c r="E9" s="1">
        <v>43717</v>
      </c>
      <c r="F9" s="1" t="s">
        <v>8</v>
      </c>
    </row>
    <row r="10" spans="1:6" x14ac:dyDescent="0.25">
      <c r="A10" s="1">
        <v>2022</v>
      </c>
      <c r="B10" s="1" t="s">
        <v>6</v>
      </c>
      <c r="C10" s="1" t="s">
        <v>17</v>
      </c>
      <c r="D10" s="1">
        <v>2794</v>
      </c>
      <c r="E10" s="1">
        <v>51978</v>
      </c>
      <c r="F10" s="1" t="s">
        <v>10</v>
      </c>
    </row>
    <row r="11" spans="1:6" x14ac:dyDescent="0.25">
      <c r="A11" s="1">
        <v>2022</v>
      </c>
      <c r="B11" s="1" t="s">
        <v>6</v>
      </c>
      <c r="C11" s="1" t="s">
        <v>18</v>
      </c>
      <c r="D11" s="1">
        <v>2531</v>
      </c>
      <c r="E11" s="1">
        <v>48820</v>
      </c>
      <c r="F11" s="1" t="s">
        <v>10</v>
      </c>
    </row>
    <row r="12" spans="1:6" x14ac:dyDescent="0.25">
      <c r="A12" s="1">
        <v>2022</v>
      </c>
      <c r="B12" s="1" t="s">
        <v>6</v>
      </c>
      <c r="C12" s="1" t="s">
        <v>19</v>
      </c>
      <c r="D12" s="1">
        <v>2818</v>
      </c>
      <c r="E12" s="1">
        <v>58259</v>
      </c>
      <c r="F12" s="1" t="s">
        <v>10</v>
      </c>
    </row>
    <row r="13" spans="1:6" x14ac:dyDescent="0.25">
      <c r="A13" s="1">
        <v>2022</v>
      </c>
      <c r="B13" s="1" t="s">
        <v>6</v>
      </c>
      <c r="C13" s="1" t="s">
        <v>20</v>
      </c>
      <c r="D13" s="1">
        <v>2302</v>
      </c>
      <c r="E13" s="1">
        <v>56732</v>
      </c>
      <c r="F13" s="1" t="s">
        <v>10</v>
      </c>
    </row>
    <row r="14" spans="1:6" x14ac:dyDescent="0.25">
      <c r="A14" s="1">
        <v>2022</v>
      </c>
      <c r="B14" s="1" t="s">
        <v>6</v>
      </c>
      <c r="C14" s="1" t="s">
        <v>21</v>
      </c>
      <c r="D14" s="1">
        <v>2911</v>
      </c>
      <c r="E14" s="1">
        <v>51588</v>
      </c>
      <c r="F14" s="1" t="s">
        <v>10</v>
      </c>
    </row>
    <row r="15" spans="1:6" x14ac:dyDescent="0.25">
      <c r="A15" s="1">
        <v>2022</v>
      </c>
      <c r="B15" s="1" t="s">
        <v>6</v>
      </c>
      <c r="C15" s="1" t="s">
        <v>22</v>
      </c>
      <c r="D15" s="1">
        <v>2613</v>
      </c>
      <c r="E15" s="1">
        <v>53721</v>
      </c>
      <c r="F15" s="1" t="s">
        <v>10</v>
      </c>
    </row>
    <row r="16" spans="1:6" x14ac:dyDescent="0.25">
      <c r="A16" s="1">
        <v>2022</v>
      </c>
      <c r="B16" s="1" t="s">
        <v>6</v>
      </c>
      <c r="C16" s="1" t="s">
        <v>23</v>
      </c>
      <c r="D16" s="1">
        <v>1632</v>
      </c>
      <c r="E16" s="1">
        <v>60605</v>
      </c>
      <c r="F16" s="1" t="s">
        <v>10</v>
      </c>
    </row>
    <row r="17" spans="1:6" x14ac:dyDescent="0.25">
      <c r="A17" s="1">
        <v>2022</v>
      </c>
      <c r="B17" s="1" t="s">
        <v>6</v>
      </c>
      <c r="C17" s="1" t="s">
        <v>24</v>
      </c>
      <c r="D17" s="1">
        <v>3143</v>
      </c>
      <c r="E17" s="1">
        <v>92727</v>
      </c>
      <c r="F17" s="1" t="s">
        <v>10</v>
      </c>
    </row>
    <row r="18" spans="1:6" x14ac:dyDescent="0.25">
      <c r="A18" s="1">
        <v>2022</v>
      </c>
      <c r="B18" s="1" t="s">
        <v>6</v>
      </c>
      <c r="C18" s="1" t="s">
        <v>25</v>
      </c>
      <c r="D18" s="1">
        <v>1581</v>
      </c>
      <c r="E18" s="1">
        <v>47422</v>
      </c>
      <c r="F18" s="1" t="s">
        <v>10</v>
      </c>
    </row>
    <row r="19" spans="1:6" x14ac:dyDescent="0.25">
      <c r="A19" s="1">
        <v>2022</v>
      </c>
      <c r="B19" s="1" t="s">
        <v>6</v>
      </c>
      <c r="C19" s="1" t="s">
        <v>26</v>
      </c>
      <c r="D19" s="1">
        <v>720</v>
      </c>
      <c r="E19" s="1">
        <v>52887</v>
      </c>
      <c r="F19" s="1" t="s">
        <v>10</v>
      </c>
    </row>
    <row r="20" spans="1:6" x14ac:dyDescent="0.25">
      <c r="A20" s="1">
        <v>2022</v>
      </c>
      <c r="B20" s="1" t="s">
        <v>6</v>
      </c>
      <c r="C20" s="1" t="s">
        <v>27</v>
      </c>
      <c r="D20" s="1">
        <v>999</v>
      </c>
      <c r="E20" s="1">
        <v>70628</v>
      </c>
      <c r="F20" s="1" t="s">
        <v>10</v>
      </c>
    </row>
    <row r="21" spans="1:6" x14ac:dyDescent="0.25">
      <c r="A21" s="1">
        <v>2022</v>
      </c>
      <c r="B21" s="1" t="s">
        <v>6</v>
      </c>
      <c r="C21" s="1" t="s">
        <v>28</v>
      </c>
      <c r="D21" s="1">
        <v>3574</v>
      </c>
      <c r="E21" s="1">
        <v>49309</v>
      </c>
      <c r="F21" s="1" t="s">
        <v>10</v>
      </c>
    </row>
    <row r="22" spans="1:6" x14ac:dyDescent="0.25">
      <c r="A22" s="1">
        <v>2022</v>
      </c>
      <c r="B22" s="1" t="s">
        <v>6</v>
      </c>
      <c r="C22" s="1" t="s">
        <v>29</v>
      </c>
      <c r="D22" s="1">
        <v>3175</v>
      </c>
      <c r="E22" s="1">
        <v>57276</v>
      </c>
      <c r="F22" s="1" t="s">
        <v>10</v>
      </c>
    </row>
    <row r="23" spans="1:6" x14ac:dyDescent="0.25">
      <c r="A23" s="1">
        <v>2022</v>
      </c>
      <c r="B23" s="1" t="s">
        <v>6</v>
      </c>
      <c r="C23" s="1" t="s">
        <v>30</v>
      </c>
      <c r="D23" s="1">
        <v>2070</v>
      </c>
      <c r="E23" s="1">
        <v>56525</v>
      </c>
      <c r="F23" s="1" t="s">
        <v>10</v>
      </c>
    </row>
    <row r="24" spans="1:6" x14ac:dyDescent="0.25">
      <c r="A24" s="1">
        <v>2022</v>
      </c>
      <c r="B24" s="1" t="s">
        <v>6</v>
      </c>
      <c r="C24" s="1" t="s">
        <v>31</v>
      </c>
      <c r="D24" s="1">
        <v>2123</v>
      </c>
      <c r="E24" s="1">
        <v>52677</v>
      </c>
      <c r="F24" s="1" t="s">
        <v>8</v>
      </c>
    </row>
    <row r="25" spans="1:6" x14ac:dyDescent="0.25">
      <c r="A25" s="1">
        <v>2022</v>
      </c>
      <c r="B25" s="1" t="s">
        <v>6</v>
      </c>
      <c r="C25" s="1" t="s">
        <v>32</v>
      </c>
      <c r="D25" s="1">
        <v>1847</v>
      </c>
      <c r="E25" s="1">
        <v>71945</v>
      </c>
      <c r="F25" s="1" t="s">
        <v>8</v>
      </c>
    </row>
    <row r="26" spans="1:6" x14ac:dyDescent="0.25">
      <c r="A26" s="1">
        <v>2022</v>
      </c>
      <c r="B26" s="1" t="s">
        <v>6</v>
      </c>
      <c r="C26" s="1" t="s">
        <v>33</v>
      </c>
      <c r="D26" s="1">
        <v>2469</v>
      </c>
      <c r="E26" s="1">
        <v>50449</v>
      </c>
      <c r="F26" s="1" t="s">
        <v>10</v>
      </c>
    </row>
    <row r="27" spans="1:6" x14ac:dyDescent="0.25">
      <c r="A27" s="1">
        <v>2022</v>
      </c>
      <c r="B27" s="1" t="s">
        <v>6</v>
      </c>
      <c r="C27" s="1" t="s">
        <v>34</v>
      </c>
      <c r="D27" s="1">
        <v>598</v>
      </c>
      <c r="E27" s="1">
        <v>94060</v>
      </c>
      <c r="F27" s="1" t="s">
        <v>8</v>
      </c>
    </row>
    <row r="28" spans="1:6" x14ac:dyDescent="0.25">
      <c r="A28" s="1">
        <v>2022</v>
      </c>
      <c r="B28" s="1" t="s">
        <v>6</v>
      </c>
      <c r="C28" s="1" t="s">
        <v>35</v>
      </c>
      <c r="D28" s="1">
        <v>350</v>
      </c>
      <c r="E28" s="1">
        <v>54051</v>
      </c>
      <c r="F28" s="1" t="s">
        <v>8</v>
      </c>
    </row>
    <row r="29" spans="1:6" x14ac:dyDescent="0.25">
      <c r="A29" s="1">
        <v>2022</v>
      </c>
      <c r="B29" s="1" t="s">
        <v>6</v>
      </c>
      <c r="C29" s="1" t="s">
        <v>36</v>
      </c>
      <c r="D29" s="1">
        <v>999</v>
      </c>
      <c r="E29" s="1">
        <v>50634</v>
      </c>
      <c r="F29" s="1" t="s">
        <v>10</v>
      </c>
    </row>
    <row r="30" spans="1:6" x14ac:dyDescent="0.25">
      <c r="A30" s="1">
        <v>2022</v>
      </c>
      <c r="B30" s="1" t="s">
        <v>6</v>
      </c>
      <c r="C30" s="1" t="s">
        <v>37</v>
      </c>
      <c r="D30" s="1">
        <v>2064</v>
      </c>
      <c r="E30" s="1">
        <v>71885</v>
      </c>
      <c r="F30" s="1" t="s">
        <v>10</v>
      </c>
    </row>
    <row r="31" spans="1:6" x14ac:dyDescent="0.25">
      <c r="A31" s="1">
        <v>2022</v>
      </c>
      <c r="B31" s="1" t="s">
        <v>6</v>
      </c>
      <c r="C31" s="1" t="s">
        <v>38</v>
      </c>
      <c r="D31" s="1">
        <v>3335</v>
      </c>
      <c r="E31" s="1">
        <v>50384</v>
      </c>
      <c r="F31" s="1" t="s">
        <v>8</v>
      </c>
    </row>
    <row r="32" spans="1:6" x14ac:dyDescent="0.25">
      <c r="A32" s="1">
        <v>2022</v>
      </c>
      <c r="B32" s="1" t="s">
        <v>6</v>
      </c>
      <c r="C32" s="1" t="s">
        <v>39</v>
      </c>
      <c r="D32" s="1">
        <v>3428</v>
      </c>
      <c r="E32" s="1">
        <v>48720</v>
      </c>
      <c r="F32" s="1" t="s">
        <v>8</v>
      </c>
    </row>
    <row r="33" spans="1:6" x14ac:dyDescent="0.25">
      <c r="A33" s="1">
        <v>2022</v>
      </c>
      <c r="B33" s="1" t="s">
        <v>6</v>
      </c>
      <c r="C33" s="1" t="s">
        <v>40</v>
      </c>
      <c r="D33" s="1">
        <v>1830</v>
      </c>
      <c r="E33" s="1">
        <v>98355</v>
      </c>
      <c r="F33" s="1" t="s">
        <v>10</v>
      </c>
    </row>
    <row r="34" spans="1:6" x14ac:dyDescent="0.25">
      <c r="A34" s="1">
        <v>2022</v>
      </c>
      <c r="B34" s="1" t="s">
        <v>6</v>
      </c>
      <c r="C34" s="1" t="s">
        <v>41</v>
      </c>
      <c r="D34" s="1">
        <v>2541</v>
      </c>
      <c r="E34" s="1">
        <v>57404</v>
      </c>
      <c r="F34" s="1" t="s">
        <v>8</v>
      </c>
    </row>
    <row r="35" spans="1:6" x14ac:dyDescent="0.25">
      <c r="A35" s="1">
        <v>2022</v>
      </c>
      <c r="B35" s="1" t="s">
        <v>6</v>
      </c>
      <c r="C35" s="1" t="s">
        <v>42</v>
      </c>
      <c r="D35" s="1">
        <v>4355</v>
      </c>
      <c r="E35" s="1">
        <v>96660</v>
      </c>
      <c r="F35" s="1" t="s">
        <v>10</v>
      </c>
    </row>
    <row r="36" spans="1:6" x14ac:dyDescent="0.25">
      <c r="A36" s="1">
        <v>2022</v>
      </c>
      <c r="B36" s="1" t="s">
        <v>6</v>
      </c>
      <c r="C36" s="1" t="s">
        <v>43</v>
      </c>
      <c r="D36" s="1">
        <v>4739</v>
      </c>
      <c r="E36" s="1">
        <v>46689</v>
      </c>
      <c r="F36" s="1" t="s">
        <v>8</v>
      </c>
    </row>
    <row r="37" spans="1:6" x14ac:dyDescent="0.25">
      <c r="A37" s="1">
        <v>2022</v>
      </c>
      <c r="B37" s="1" t="s">
        <v>6</v>
      </c>
      <c r="C37" s="1" t="s">
        <v>44</v>
      </c>
      <c r="D37" s="1">
        <v>3629</v>
      </c>
      <c r="E37" s="1">
        <v>67949</v>
      </c>
      <c r="F37" s="1" t="s">
        <v>8</v>
      </c>
    </row>
    <row r="38" spans="1:6" x14ac:dyDescent="0.25">
      <c r="A38" s="1">
        <v>2022</v>
      </c>
      <c r="B38" s="1" t="s">
        <v>6</v>
      </c>
      <c r="C38" s="1" t="s">
        <v>45</v>
      </c>
      <c r="D38" s="1">
        <v>205</v>
      </c>
      <c r="E38" s="1">
        <v>48071</v>
      </c>
      <c r="F38" s="1" t="s">
        <v>10</v>
      </c>
    </row>
    <row r="39" spans="1:6" x14ac:dyDescent="0.25">
      <c r="A39" s="1">
        <v>2022</v>
      </c>
      <c r="B39" s="1" t="s">
        <v>6</v>
      </c>
      <c r="C39" s="1" t="s">
        <v>46</v>
      </c>
      <c r="D39" s="1">
        <v>1375</v>
      </c>
      <c r="E39" s="1">
        <v>50990</v>
      </c>
      <c r="F39" s="1" t="s">
        <v>10</v>
      </c>
    </row>
    <row r="40" spans="1:6" x14ac:dyDescent="0.25">
      <c r="A40" s="1">
        <v>2022</v>
      </c>
      <c r="B40" s="1" t="s">
        <v>6</v>
      </c>
      <c r="C40" s="1" t="s">
        <v>47</v>
      </c>
      <c r="D40" s="1">
        <v>1099</v>
      </c>
      <c r="E40" s="1">
        <v>51582</v>
      </c>
      <c r="F40" s="1" t="s">
        <v>8</v>
      </c>
    </row>
    <row r="41" spans="1:6" x14ac:dyDescent="0.25">
      <c r="A41" s="1">
        <v>2022</v>
      </c>
      <c r="B41" s="1" t="s">
        <v>6</v>
      </c>
      <c r="C41" s="1" t="s">
        <v>48</v>
      </c>
      <c r="D41" s="1">
        <v>1130</v>
      </c>
      <c r="E41" s="1">
        <v>54930</v>
      </c>
      <c r="F41" s="1" t="s">
        <v>8</v>
      </c>
    </row>
    <row r="42" spans="1:6" x14ac:dyDescent="0.25">
      <c r="A42" s="1">
        <v>2022</v>
      </c>
      <c r="B42" s="1" t="s">
        <v>6</v>
      </c>
      <c r="C42" s="1" t="s">
        <v>49</v>
      </c>
      <c r="D42" s="1">
        <v>19698</v>
      </c>
      <c r="E42" s="1">
        <v>123086</v>
      </c>
      <c r="F42" s="1" t="s">
        <v>10</v>
      </c>
    </row>
    <row r="43" spans="1:6" x14ac:dyDescent="0.25">
      <c r="A43" s="1">
        <v>2022</v>
      </c>
      <c r="B43" s="1" t="s">
        <v>6</v>
      </c>
      <c r="C43" s="1" t="s">
        <v>50</v>
      </c>
      <c r="D43" s="1">
        <v>1066</v>
      </c>
      <c r="E43" s="1">
        <v>71747</v>
      </c>
      <c r="F43" s="1" t="s">
        <v>10</v>
      </c>
    </row>
    <row r="44" spans="1:6" x14ac:dyDescent="0.25">
      <c r="A44" s="1">
        <v>2022</v>
      </c>
      <c r="B44" s="1" t="s">
        <v>6</v>
      </c>
      <c r="C44" s="1" t="s">
        <v>51</v>
      </c>
      <c r="D44" s="1">
        <v>571</v>
      </c>
      <c r="E44" s="1">
        <v>47096</v>
      </c>
      <c r="F44" s="1" t="s">
        <v>10</v>
      </c>
    </row>
    <row r="45" spans="1:6" x14ac:dyDescent="0.25">
      <c r="A45" s="1">
        <v>2022</v>
      </c>
      <c r="B45" s="1" t="s">
        <v>6</v>
      </c>
      <c r="C45" s="1" t="s">
        <v>52</v>
      </c>
      <c r="D45" s="1">
        <v>2073</v>
      </c>
      <c r="E45" s="1">
        <v>54671</v>
      </c>
      <c r="F45" s="1" t="s">
        <v>10</v>
      </c>
    </row>
    <row r="46" spans="1:6" x14ac:dyDescent="0.25">
      <c r="A46" s="1">
        <v>2022</v>
      </c>
      <c r="B46" s="1" t="s">
        <v>6</v>
      </c>
      <c r="C46" s="1" t="s">
        <v>53</v>
      </c>
      <c r="D46" s="1">
        <v>6971</v>
      </c>
      <c r="E46" s="1">
        <v>42964</v>
      </c>
      <c r="F46" s="1" t="s">
        <v>10</v>
      </c>
    </row>
    <row r="47" spans="1:6" x14ac:dyDescent="0.25">
      <c r="A47" s="1">
        <v>2022</v>
      </c>
      <c r="B47" s="1" t="s">
        <v>6</v>
      </c>
      <c r="C47" s="1" t="s">
        <v>54</v>
      </c>
      <c r="D47" s="1">
        <v>1117</v>
      </c>
      <c r="E47" s="1">
        <v>84059</v>
      </c>
      <c r="F47" s="1" t="s">
        <v>8</v>
      </c>
    </row>
    <row r="48" spans="1:6" x14ac:dyDescent="0.25">
      <c r="A48" s="1">
        <v>2022</v>
      </c>
      <c r="B48" s="1" t="s">
        <v>6</v>
      </c>
      <c r="C48" s="1" t="s">
        <v>55</v>
      </c>
      <c r="D48" s="1">
        <v>2872</v>
      </c>
      <c r="E48" s="1">
        <v>47928</v>
      </c>
      <c r="F48" s="1" t="s">
        <v>8</v>
      </c>
    </row>
    <row r="49" spans="1:6" x14ac:dyDescent="0.25">
      <c r="A49" s="1">
        <v>2022</v>
      </c>
      <c r="B49" s="1" t="s">
        <v>6</v>
      </c>
      <c r="C49" s="1" t="s">
        <v>56</v>
      </c>
      <c r="D49" s="1">
        <v>1440</v>
      </c>
      <c r="E49" s="1">
        <v>89063</v>
      </c>
      <c r="F49" s="1" t="s">
        <v>10</v>
      </c>
    </row>
    <row r="50" spans="1:6" x14ac:dyDescent="0.25">
      <c r="A50" s="1">
        <v>2022</v>
      </c>
      <c r="B50" s="1" t="s">
        <v>57</v>
      </c>
      <c r="C50" s="1" t="s">
        <v>7</v>
      </c>
      <c r="D50" s="1">
        <v>10335</v>
      </c>
      <c r="E50" s="1">
        <v>65279</v>
      </c>
      <c r="F50" s="1" t="s">
        <v>8</v>
      </c>
    </row>
    <row r="51" spans="1:6" x14ac:dyDescent="0.25">
      <c r="A51" s="1">
        <v>2022</v>
      </c>
      <c r="B51" s="1" t="s">
        <v>57</v>
      </c>
      <c r="C51" s="1" t="s">
        <v>9</v>
      </c>
      <c r="D51" s="1">
        <v>14006</v>
      </c>
      <c r="E51" s="1">
        <v>69056</v>
      </c>
      <c r="F51" s="1" t="s">
        <v>8</v>
      </c>
    </row>
    <row r="52" spans="1:6" x14ac:dyDescent="0.25">
      <c r="A52" s="1">
        <v>2022</v>
      </c>
      <c r="B52" s="1" t="s">
        <v>57</v>
      </c>
      <c r="C52" s="1" t="s">
        <v>11</v>
      </c>
      <c r="D52" s="1">
        <v>7277</v>
      </c>
      <c r="E52" s="1">
        <v>58247</v>
      </c>
      <c r="F52" s="1" t="s">
        <v>10</v>
      </c>
    </row>
    <row r="53" spans="1:6" x14ac:dyDescent="0.25">
      <c r="A53" s="1">
        <v>2022</v>
      </c>
      <c r="B53" s="1" t="s">
        <v>57</v>
      </c>
      <c r="C53" s="1" t="s">
        <v>12</v>
      </c>
      <c r="D53" s="1">
        <v>86322</v>
      </c>
      <c r="E53" s="1">
        <v>82740</v>
      </c>
      <c r="F53" s="1" t="s">
        <v>10</v>
      </c>
    </row>
    <row r="54" spans="1:6" x14ac:dyDescent="0.25">
      <c r="A54" s="1">
        <v>2022</v>
      </c>
      <c r="B54" s="1" t="s">
        <v>57</v>
      </c>
      <c r="C54" s="1" t="s">
        <v>13</v>
      </c>
      <c r="D54" s="1">
        <v>21025</v>
      </c>
      <c r="E54" s="1">
        <v>74209</v>
      </c>
      <c r="F54" s="1" t="s">
        <v>8</v>
      </c>
    </row>
    <row r="55" spans="1:6" x14ac:dyDescent="0.25">
      <c r="A55" s="1">
        <v>2022</v>
      </c>
      <c r="B55" s="1" t="s">
        <v>57</v>
      </c>
      <c r="C55" s="1" t="s">
        <v>14</v>
      </c>
      <c r="D55" s="1">
        <v>9415</v>
      </c>
      <c r="E55" s="1">
        <v>81591</v>
      </c>
      <c r="F55" s="1" t="s">
        <v>8</v>
      </c>
    </row>
    <row r="56" spans="1:6" x14ac:dyDescent="0.25">
      <c r="A56" s="1">
        <v>2022</v>
      </c>
      <c r="B56" s="1" t="s">
        <v>57</v>
      </c>
      <c r="C56" s="1" t="s">
        <v>15</v>
      </c>
      <c r="D56" s="1">
        <v>3106</v>
      </c>
      <c r="E56" s="1">
        <v>70977</v>
      </c>
      <c r="F56" s="1" t="s">
        <v>10</v>
      </c>
    </row>
    <row r="57" spans="1:6" x14ac:dyDescent="0.25">
      <c r="A57" s="1">
        <v>2022</v>
      </c>
      <c r="B57" s="1" t="s">
        <v>57</v>
      </c>
      <c r="C57" s="1" t="s">
        <v>16</v>
      </c>
      <c r="D57" s="1">
        <v>76308</v>
      </c>
      <c r="E57" s="1">
        <v>61910</v>
      </c>
      <c r="F57" s="1" t="s">
        <v>8</v>
      </c>
    </row>
    <row r="58" spans="1:6" x14ac:dyDescent="0.25">
      <c r="A58" s="1">
        <v>2022</v>
      </c>
      <c r="B58" s="1" t="s">
        <v>57</v>
      </c>
      <c r="C58" s="1" t="s">
        <v>17</v>
      </c>
      <c r="D58" s="1">
        <v>22906</v>
      </c>
      <c r="E58" s="1">
        <v>72214</v>
      </c>
      <c r="F58" s="1" t="s">
        <v>10</v>
      </c>
    </row>
    <row r="59" spans="1:6" x14ac:dyDescent="0.25">
      <c r="A59" s="1">
        <v>2022</v>
      </c>
      <c r="B59" s="1" t="s">
        <v>57</v>
      </c>
      <c r="C59" s="1" t="s">
        <v>18</v>
      </c>
      <c r="D59" s="1">
        <v>9159</v>
      </c>
      <c r="E59" s="1">
        <v>54649</v>
      </c>
      <c r="F59" s="1" t="s">
        <v>8</v>
      </c>
    </row>
    <row r="60" spans="1:6" x14ac:dyDescent="0.25">
      <c r="A60" s="1">
        <v>2022</v>
      </c>
      <c r="B60" s="1" t="s">
        <v>57</v>
      </c>
      <c r="C60" s="1" t="s">
        <v>19</v>
      </c>
      <c r="D60" s="1">
        <v>32538</v>
      </c>
      <c r="E60" s="1">
        <v>82581</v>
      </c>
      <c r="F60" s="1" t="s">
        <v>8</v>
      </c>
    </row>
    <row r="61" spans="1:6" x14ac:dyDescent="0.25">
      <c r="A61" s="1">
        <v>2022</v>
      </c>
      <c r="B61" s="1" t="s">
        <v>57</v>
      </c>
      <c r="C61" s="1" t="s">
        <v>20</v>
      </c>
      <c r="D61" s="1">
        <v>15617</v>
      </c>
      <c r="E61" s="1">
        <v>68619</v>
      </c>
      <c r="F61" s="1" t="s">
        <v>10</v>
      </c>
    </row>
    <row r="62" spans="1:6" x14ac:dyDescent="0.25">
      <c r="A62" s="1">
        <v>2022</v>
      </c>
      <c r="B62" s="1" t="s">
        <v>57</v>
      </c>
      <c r="C62" s="1" t="s">
        <v>21</v>
      </c>
      <c r="D62" s="1">
        <v>9434</v>
      </c>
      <c r="E62" s="1">
        <v>67831</v>
      </c>
      <c r="F62" s="1" t="s">
        <v>10</v>
      </c>
    </row>
    <row r="63" spans="1:6" x14ac:dyDescent="0.25">
      <c r="A63" s="1">
        <v>2022</v>
      </c>
      <c r="B63" s="1" t="s">
        <v>57</v>
      </c>
      <c r="C63" s="1" t="s">
        <v>22</v>
      </c>
      <c r="D63" s="1">
        <v>7355</v>
      </c>
      <c r="E63" s="1">
        <v>65126</v>
      </c>
      <c r="F63" s="1" t="s">
        <v>8</v>
      </c>
    </row>
    <row r="64" spans="1:6" x14ac:dyDescent="0.25">
      <c r="A64" s="1">
        <v>2022</v>
      </c>
      <c r="B64" s="1" t="s">
        <v>57</v>
      </c>
      <c r="C64" s="1" t="s">
        <v>23</v>
      </c>
      <c r="D64" s="1">
        <v>9832</v>
      </c>
      <c r="E64" s="1">
        <v>64484</v>
      </c>
      <c r="F64" s="1" t="s">
        <v>8</v>
      </c>
    </row>
    <row r="65" spans="1:6" x14ac:dyDescent="0.25">
      <c r="A65" s="1">
        <v>2022</v>
      </c>
      <c r="B65" s="1" t="s">
        <v>57</v>
      </c>
      <c r="C65" s="1" t="s">
        <v>24</v>
      </c>
      <c r="D65" s="1">
        <v>11349</v>
      </c>
      <c r="E65" s="1">
        <v>71354</v>
      </c>
      <c r="F65" s="1" t="s">
        <v>10</v>
      </c>
    </row>
    <row r="66" spans="1:6" x14ac:dyDescent="0.25">
      <c r="A66" s="1">
        <v>2022</v>
      </c>
      <c r="B66" s="1" t="s">
        <v>57</v>
      </c>
      <c r="C66" s="1" t="s">
        <v>25</v>
      </c>
      <c r="D66" s="1">
        <v>5732</v>
      </c>
      <c r="E66" s="1">
        <v>61607</v>
      </c>
      <c r="F66" s="1" t="s">
        <v>10</v>
      </c>
    </row>
    <row r="67" spans="1:6" x14ac:dyDescent="0.25">
      <c r="A67" s="1">
        <v>2022</v>
      </c>
      <c r="B67" s="1" t="s">
        <v>57</v>
      </c>
      <c r="C67" s="1" t="s">
        <v>26</v>
      </c>
      <c r="D67" s="1">
        <v>16346</v>
      </c>
      <c r="E67" s="1">
        <v>76642</v>
      </c>
      <c r="F67" s="1" t="s">
        <v>10</v>
      </c>
    </row>
    <row r="68" spans="1:6" x14ac:dyDescent="0.25">
      <c r="A68" s="1">
        <v>2022</v>
      </c>
      <c r="B68" s="1" t="s">
        <v>57</v>
      </c>
      <c r="C68" s="1" t="s">
        <v>27</v>
      </c>
      <c r="D68" s="1">
        <v>21102</v>
      </c>
      <c r="E68" s="1">
        <v>90958</v>
      </c>
      <c r="F68" s="1" t="s">
        <v>10</v>
      </c>
    </row>
    <row r="69" spans="1:6" x14ac:dyDescent="0.25">
      <c r="A69" s="1">
        <v>2022</v>
      </c>
      <c r="B69" s="1" t="s">
        <v>57</v>
      </c>
      <c r="C69" s="1" t="s">
        <v>28</v>
      </c>
      <c r="D69" s="1">
        <v>21646</v>
      </c>
      <c r="E69" s="1">
        <v>73631</v>
      </c>
      <c r="F69" s="1" t="s">
        <v>10</v>
      </c>
    </row>
    <row r="70" spans="1:6" x14ac:dyDescent="0.25">
      <c r="A70" s="1">
        <v>2022</v>
      </c>
      <c r="B70" s="1" t="s">
        <v>57</v>
      </c>
      <c r="C70" s="1" t="s">
        <v>29</v>
      </c>
      <c r="D70" s="1">
        <v>16952</v>
      </c>
      <c r="E70" s="1">
        <v>78942</v>
      </c>
      <c r="F70" s="1" t="s">
        <v>8</v>
      </c>
    </row>
    <row r="71" spans="1:6" x14ac:dyDescent="0.25">
      <c r="A71" s="1">
        <v>2022</v>
      </c>
      <c r="B71" s="1" t="s">
        <v>57</v>
      </c>
      <c r="C71" s="1" t="s">
        <v>30</v>
      </c>
      <c r="D71" s="1">
        <v>5839</v>
      </c>
      <c r="E71" s="1">
        <v>59779</v>
      </c>
      <c r="F71" s="1" t="s">
        <v>8</v>
      </c>
    </row>
    <row r="72" spans="1:6" x14ac:dyDescent="0.25">
      <c r="A72" s="1">
        <v>2022</v>
      </c>
      <c r="B72" s="1" t="s">
        <v>57</v>
      </c>
      <c r="C72" s="1" t="s">
        <v>31</v>
      </c>
      <c r="D72" s="1">
        <v>15735</v>
      </c>
      <c r="E72" s="1">
        <v>70664</v>
      </c>
      <c r="F72" s="1" t="s">
        <v>10</v>
      </c>
    </row>
    <row r="73" spans="1:6" x14ac:dyDescent="0.25">
      <c r="A73" s="1">
        <v>2022</v>
      </c>
      <c r="B73" s="1" t="s">
        <v>57</v>
      </c>
      <c r="C73" s="1" t="s">
        <v>32</v>
      </c>
      <c r="D73" s="1">
        <v>6813</v>
      </c>
      <c r="E73" s="1">
        <v>61897</v>
      </c>
      <c r="F73" s="1" t="s">
        <v>8</v>
      </c>
    </row>
    <row r="74" spans="1:6" x14ac:dyDescent="0.25">
      <c r="A74" s="1">
        <v>2022</v>
      </c>
      <c r="B74" s="1" t="s">
        <v>57</v>
      </c>
      <c r="C74" s="1" t="s">
        <v>33</v>
      </c>
      <c r="D74" s="1">
        <v>7000</v>
      </c>
      <c r="E74" s="1">
        <v>62548</v>
      </c>
      <c r="F74" s="1" t="s">
        <v>8</v>
      </c>
    </row>
    <row r="75" spans="1:6" x14ac:dyDescent="0.25">
      <c r="A75" s="1">
        <v>2022</v>
      </c>
      <c r="B75" s="1" t="s">
        <v>57</v>
      </c>
      <c r="C75" s="1" t="s">
        <v>34</v>
      </c>
      <c r="D75" s="1">
        <v>5757</v>
      </c>
      <c r="E75" s="1">
        <v>73902</v>
      </c>
      <c r="F75" s="1" t="s">
        <v>10</v>
      </c>
    </row>
    <row r="76" spans="1:6" x14ac:dyDescent="0.25">
      <c r="A76" s="1">
        <v>2022</v>
      </c>
      <c r="B76" s="1" t="s">
        <v>57</v>
      </c>
      <c r="C76" s="1" t="s">
        <v>35</v>
      </c>
      <c r="D76" s="1">
        <v>4901</v>
      </c>
      <c r="E76" s="1">
        <v>74870</v>
      </c>
      <c r="F76" s="1" t="s">
        <v>10</v>
      </c>
    </row>
    <row r="77" spans="1:6" x14ac:dyDescent="0.25">
      <c r="A77" s="1">
        <v>2022</v>
      </c>
      <c r="B77" s="1" t="s">
        <v>57</v>
      </c>
      <c r="C77" s="1" t="s">
        <v>36</v>
      </c>
      <c r="D77" s="1">
        <v>22711</v>
      </c>
      <c r="E77" s="1">
        <v>83924</v>
      </c>
      <c r="F77" s="1" t="s">
        <v>8</v>
      </c>
    </row>
    <row r="78" spans="1:6" x14ac:dyDescent="0.25">
      <c r="A78" s="1">
        <v>2022</v>
      </c>
      <c r="B78" s="1" t="s">
        <v>57</v>
      </c>
      <c r="C78" s="1" t="s">
        <v>37</v>
      </c>
      <c r="D78" s="1">
        <v>5485</v>
      </c>
      <c r="E78" s="1">
        <v>59439</v>
      </c>
      <c r="F78" s="1" t="s">
        <v>8</v>
      </c>
    </row>
    <row r="79" spans="1:6" x14ac:dyDescent="0.25">
      <c r="A79" s="1">
        <v>2022</v>
      </c>
      <c r="B79" s="1" t="s">
        <v>57</v>
      </c>
      <c r="C79" s="1" t="s">
        <v>38</v>
      </c>
      <c r="D79" s="1">
        <v>50929</v>
      </c>
      <c r="E79" s="1">
        <v>84199</v>
      </c>
      <c r="F79" s="1" t="s">
        <v>10</v>
      </c>
    </row>
    <row r="80" spans="1:6" x14ac:dyDescent="0.25">
      <c r="A80" s="1">
        <v>2022</v>
      </c>
      <c r="B80" s="1" t="s">
        <v>57</v>
      </c>
      <c r="C80" s="1" t="s">
        <v>39</v>
      </c>
      <c r="D80" s="1">
        <v>29231</v>
      </c>
      <c r="E80" s="1">
        <v>65177</v>
      </c>
      <c r="F80" s="1" t="s">
        <v>8</v>
      </c>
    </row>
    <row r="81" spans="1:6" x14ac:dyDescent="0.25">
      <c r="A81" s="1">
        <v>2022</v>
      </c>
      <c r="B81" s="1" t="s">
        <v>57</v>
      </c>
      <c r="C81" s="1" t="s">
        <v>40</v>
      </c>
      <c r="D81" s="1">
        <v>3669</v>
      </c>
      <c r="E81" s="1">
        <v>72729</v>
      </c>
      <c r="F81" s="1" t="s">
        <v>10</v>
      </c>
    </row>
    <row r="82" spans="1:6" x14ac:dyDescent="0.25">
      <c r="A82" s="1">
        <v>2022</v>
      </c>
      <c r="B82" s="1" t="s">
        <v>57</v>
      </c>
      <c r="C82" s="1" t="s">
        <v>41</v>
      </c>
      <c r="D82" s="1">
        <v>23650</v>
      </c>
      <c r="E82" s="1">
        <v>71104</v>
      </c>
      <c r="F82" s="1" t="s">
        <v>8</v>
      </c>
    </row>
    <row r="83" spans="1:6" x14ac:dyDescent="0.25">
      <c r="A83" s="1">
        <v>2022</v>
      </c>
      <c r="B83" s="1" t="s">
        <v>57</v>
      </c>
      <c r="C83" s="1" t="s">
        <v>42</v>
      </c>
      <c r="D83" s="1">
        <v>9855</v>
      </c>
      <c r="E83" s="1">
        <v>61099</v>
      </c>
      <c r="F83" s="1" t="s">
        <v>8</v>
      </c>
    </row>
    <row r="84" spans="1:6" x14ac:dyDescent="0.25">
      <c r="A84" s="1">
        <v>2022</v>
      </c>
      <c r="B84" s="1" t="s">
        <v>57</v>
      </c>
      <c r="C84" s="1" t="s">
        <v>43</v>
      </c>
      <c r="D84" s="1">
        <v>14899</v>
      </c>
      <c r="E84" s="1">
        <v>72876</v>
      </c>
      <c r="F84" s="1" t="s">
        <v>10</v>
      </c>
    </row>
    <row r="85" spans="1:6" x14ac:dyDescent="0.25">
      <c r="A85" s="1">
        <v>2022</v>
      </c>
      <c r="B85" s="1" t="s">
        <v>57</v>
      </c>
      <c r="C85" s="1" t="s">
        <v>44</v>
      </c>
      <c r="D85" s="1">
        <v>29345</v>
      </c>
      <c r="E85" s="1">
        <v>76639</v>
      </c>
      <c r="F85" s="1" t="s">
        <v>10</v>
      </c>
    </row>
    <row r="86" spans="1:6" x14ac:dyDescent="0.25">
      <c r="A86" s="1">
        <v>2022</v>
      </c>
      <c r="B86" s="1" t="s">
        <v>57</v>
      </c>
      <c r="C86" s="1" t="s">
        <v>45</v>
      </c>
      <c r="D86" s="1">
        <v>3878</v>
      </c>
      <c r="E86" s="1">
        <v>72955</v>
      </c>
      <c r="F86" s="1" t="s">
        <v>8</v>
      </c>
    </row>
    <row r="87" spans="1:6" x14ac:dyDescent="0.25">
      <c r="A87" s="1">
        <v>2022</v>
      </c>
      <c r="B87" s="1" t="s">
        <v>57</v>
      </c>
      <c r="C87" s="1" t="s">
        <v>46</v>
      </c>
      <c r="D87" s="1">
        <v>13348</v>
      </c>
      <c r="E87" s="1">
        <v>63906</v>
      </c>
      <c r="F87" s="1" t="s">
        <v>8</v>
      </c>
    </row>
    <row r="88" spans="1:6" x14ac:dyDescent="0.25">
      <c r="A88" s="1">
        <v>2022</v>
      </c>
      <c r="B88" s="1" t="s">
        <v>57</v>
      </c>
      <c r="C88" s="1" t="s">
        <v>47</v>
      </c>
      <c r="D88" s="1">
        <v>3954</v>
      </c>
      <c r="E88" s="1">
        <v>60005</v>
      </c>
      <c r="F88" s="1" t="s">
        <v>10</v>
      </c>
    </row>
    <row r="89" spans="1:6" x14ac:dyDescent="0.25">
      <c r="A89" s="1">
        <v>2022</v>
      </c>
      <c r="B89" s="1" t="s">
        <v>57</v>
      </c>
      <c r="C89" s="1" t="s">
        <v>48</v>
      </c>
      <c r="D89" s="1">
        <v>12894</v>
      </c>
      <c r="E89" s="1">
        <v>68259</v>
      </c>
      <c r="F89" s="1" t="s">
        <v>10</v>
      </c>
    </row>
    <row r="90" spans="1:6" x14ac:dyDescent="0.25">
      <c r="A90" s="1">
        <v>2022</v>
      </c>
      <c r="B90" s="1" t="s">
        <v>57</v>
      </c>
      <c r="C90" s="1" t="s">
        <v>49</v>
      </c>
      <c r="D90" s="1">
        <v>55014</v>
      </c>
      <c r="E90" s="1">
        <v>74929</v>
      </c>
      <c r="F90" s="1" t="s">
        <v>10</v>
      </c>
    </row>
    <row r="91" spans="1:6" x14ac:dyDescent="0.25">
      <c r="A91" s="1">
        <v>2022</v>
      </c>
      <c r="B91" s="1" t="s">
        <v>57</v>
      </c>
      <c r="C91" s="1" t="s">
        <v>50</v>
      </c>
      <c r="D91" s="1">
        <v>12932</v>
      </c>
      <c r="E91" s="1">
        <v>63474</v>
      </c>
      <c r="F91" s="1" t="s">
        <v>10</v>
      </c>
    </row>
    <row r="92" spans="1:6" x14ac:dyDescent="0.25">
      <c r="A92" s="1">
        <v>2022</v>
      </c>
      <c r="B92" s="1" t="s">
        <v>57</v>
      </c>
      <c r="C92" s="1" t="s">
        <v>51</v>
      </c>
      <c r="D92" s="1">
        <v>2839</v>
      </c>
      <c r="E92" s="1">
        <v>61130</v>
      </c>
      <c r="F92" s="1" t="s">
        <v>10</v>
      </c>
    </row>
    <row r="93" spans="1:6" x14ac:dyDescent="0.25">
      <c r="A93" s="1">
        <v>2022</v>
      </c>
      <c r="B93" s="1" t="s">
        <v>57</v>
      </c>
      <c r="C93" s="1" t="s">
        <v>52</v>
      </c>
      <c r="D93" s="1">
        <v>21412</v>
      </c>
      <c r="E93" s="1">
        <v>69521</v>
      </c>
      <c r="F93" s="1" t="s">
        <v>8</v>
      </c>
    </row>
    <row r="94" spans="1:6" x14ac:dyDescent="0.25">
      <c r="A94" s="1">
        <v>2022</v>
      </c>
      <c r="B94" s="1" t="s">
        <v>57</v>
      </c>
      <c r="C94" s="1" t="s">
        <v>53</v>
      </c>
      <c r="D94" s="1">
        <v>27072</v>
      </c>
      <c r="E94" s="1">
        <v>75827</v>
      </c>
      <c r="F94" s="1" t="s">
        <v>10</v>
      </c>
    </row>
    <row r="95" spans="1:6" x14ac:dyDescent="0.25">
      <c r="A95" s="1">
        <v>2022</v>
      </c>
      <c r="B95" s="1" t="s">
        <v>57</v>
      </c>
      <c r="C95" s="1" t="s">
        <v>54</v>
      </c>
      <c r="D95" s="1">
        <v>4300</v>
      </c>
      <c r="E95" s="1">
        <v>66489</v>
      </c>
      <c r="F95" s="1" t="s">
        <v>10</v>
      </c>
    </row>
    <row r="96" spans="1:6" x14ac:dyDescent="0.25">
      <c r="A96" s="1">
        <v>2022</v>
      </c>
      <c r="B96" s="1" t="s">
        <v>57</v>
      </c>
      <c r="C96" s="1" t="s">
        <v>55</v>
      </c>
      <c r="D96" s="1">
        <v>14760</v>
      </c>
      <c r="E96" s="1">
        <v>72423</v>
      </c>
      <c r="F96" s="1" t="s">
        <v>10</v>
      </c>
    </row>
    <row r="97" spans="1:6" x14ac:dyDescent="0.25">
      <c r="A97" s="1">
        <v>2022</v>
      </c>
      <c r="B97" s="1" t="s">
        <v>57</v>
      </c>
      <c r="C97" s="1" t="s">
        <v>56</v>
      </c>
      <c r="D97" s="1">
        <v>3478</v>
      </c>
      <c r="E97" s="1">
        <v>62640</v>
      </c>
      <c r="F97" s="1" t="s">
        <v>10</v>
      </c>
    </row>
    <row r="98" spans="1:6" x14ac:dyDescent="0.25">
      <c r="A98" s="1">
        <v>2022</v>
      </c>
      <c r="B98" s="1" t="s">
        <v>58</v>
      </c>
      <c r="C98" s="1" t="s">
        <v>7</v>
      </c>
      <c r="D98" s="1">
        <v>5773</v>
      </c>
      <c r="E98" s="1">
        <v>66387</v>
      </c>
      <c r="F98" s="1" t="s">
        <v>8</v>
      </c>
    </row>
    <row r="99" spans="1:6" x14ac:dyDescent="0.25">
      <c r="A99" s="1">
        <v>2022</v>
      </c>
      <c r="B99" s="1" t="s">
        <v>58</v>
      </c>
      <c r="C99" s="1" t="s">
        <v>9</v>
      </c>
      <c r="D99" s="1">
        <v>5213</v>
      </c>
      <c r="E99" s="1">
        <v>88375</v>
      </c>
      <c r="F99" s="1" t="s">
        <v>10</v>
      </c>
    </row>
    <row r="100" spans="1:6" x14ac:dyDescent="0.25">
      <c r="A100" s="1">
        <v>2022</v>
      </c>
      <c r="B100" s="1" t="s">
        <v>58</v>
      </c>
      <c r="C100" s="1" t="s">
        <v>11</v>
      </c>
      <c r="D100" s="1">
        <v>2961</v>
      </c>
      <c r="E100" s="1">
        <v>57570</v>
      </c>
      <c r="F100" s="1" t="s">
        <v>10</v>
      </c>
    </row>
    <row r="101" spans="1:6" x14ac:dyDescent="0.25">
      <c r="A101" s="1">
        <v>2022</v>
      </c>
      <c r="B101" s="1" t="s">
        <v>58</v>
      </c>
      <c r="C101" s="1" t="s">
        <v>12</v>
      </c>
      <c r="D101" s="1">
        <v>44156</v>
      </c>
      <c r="E101" s="1">
        <v>115888</v>
      </c>
      <c r="F101" s="1" t="s">
        <v>10</v>
      </c>
    </row>
    <row r="102" spans="1:6" x14ac:dyDescent="0.25">
      <c r="A102" s="1">
        <v>2022</v>
      </c>
      <c r="B102" s="1" t="s">
        <v>58</v>
      </c>
      <c r="C102" s="1" t="s">
        <v>13</v>
      </c>
      <c r="D102" s="1">
        <v>5888</v>
      </c>
      <c r="E102" s="1">
        <v>83207</v>
      </c>
      <c r="F102" s="1" t="s">
        <v>10</v>
      </c>
    </row>
    <row r="103" spans="1:6" x14ac:dyDescent="0.25">
      <c r="A103" s="1">
        <v>2022</v>
      </c>
      <c r="B103" s="1" t="s">
        <v>58</v>
      </c>
      <c r="C103" s="1" t="s">
        <v>14</v>
      </c>
      <c r="D103" s="1">
        <v>4386</v>
      </c>
      <c r="E103" s="1">
        <v>93706</v>
      </c>
      <c r="F103" s="1" t="s">
        <v>8</v>
      </c>
    </row>
    <row r="104" spans="1:6" x14ac:dyDescent="0.25">
      <c r="A104" s="1">
        <v>2022</v>
      </c>
      <c r="B104" s="1" t="s">
        <v>58</v>
      </c>
      <c r="C104" s="1" t="s">
        <v>15</v>
      </c>
      <c r="D104" s="1">
        <v>678</v>
      </c>
      <c r="E104" s="1">
        <v>74049</v>
      </c>
      <c r="F104" s="1" t="s">
        <v>10</v>
      </c>
    </row>
    <row r="105" spans="1:6" x14ac:dyDescent="0.25">
      <c r="A105" s="1">
        <v>2022</v>
      </c>
      <c r="B105" s="1" t="s">
        <v>58</v>
      </c>
      <c r="C105" s="1" t="s">
        <v>16</v>
      </c>
      <c r="D105" s="1">
        <v>21275</v>
      </c>
      <c r="E105" s="1">
        <v>72758</v>
      </c>
      <c r="F105" s="1" t="s">
        <v>10</v>
      </c>
    </row>
    <row r="106" spans="1:6" x14ac:dyDescent="0.25">
      <c r="A106" s="1">
        <v>2022</v>
      </c>
      <c r="B106" s="1" t="s">
        <v>58</v>
      </c>
      <c r="C106" s="1" t="s">
        <v>17</v>
      </c>
      <c r="D106" s="1">
        <v>10646</v>
      </c>
      <c r="E106" s="1">
        <v>66184</v>
      </c>
      <c r="F106" s="1" t="s">
        <v>10</v>
      </c>
    </row>
    <row r="107" spans="1:6" x14ac:dyDescent="0.25">
      <c r="A107" s="1">
        <v>2022</v>
      </c>
      <c r="B107" s="1" t="s">
        <v>58</v>
      </c>
      <c r="C107" s="1" t="s">
        <v>18</v>
      </c>
      <c r="D107" s="1">
        <v>2886</v>
      </c>
      <c r="E107" s="1">
        <v>71603</v>
      </c>
      <c r="F107" s="1" t="s">
        <v>10</v>
      </c>
    </row>
    <row r="108" spans="1:6" x14ac:dyDescent="0.25">
      <c r="A108" s="1">
        <v>2022</v>
      </c>
      <c r="B108" s="1" t="s">
        <v>58</v>
      </c>
      <c r="C108" s="1" t="s">
        <v>19</v>
      </c>
      <c r="D108" s="1">
        <v>18033</v>
      </c>
      <c r="E108" s="1">
        <v>80855</v>
      </c>
      <c r="F108" s="1" t="s">
        <v>8</v>
      </c>
    </row>
    <row r="109" spans="1:6" x14ac:dyDescent="0.25">
      <c r="A109" s="1">
        <v>2022</v>
      </c>
      <c r="B109" s="1" t="s">
        <v>58</v>
      </c>
      <c r="C109" s="1" t="s">
        <v>20</v>
      </c>
      <c r="D109" s="1">
        <v>9255</v>
      </c>
      <c r="E109" s="1">
        <v>71092</v>
      </c>
      <c r="F109" s="1" t="s">
        <v>10</v>
      </c>
    </row>
    <row r="110" spans="1:6" x14ac:dyDescent="0.25">
      <c r="A110" s="1">
        <v>2022</v>
      </c>
      <c r="B110" s="1" t="s">
        <v>58</v>
      </c>
      <c r="C110" s="1" t="s">
        <v>21</v>
      </c>
      <c r="D110" s="1">
        <v>4099</v>
      </c>
      <c r="E110" s="1">
        <v>69103</v>
      </c>
      <c r="F110" s="1" t="s">
        <v>10</v>
      </c>
    </row>
    <row r="111" spans="1:6" x14ac:dyDescent="0.25">
      <c r="A111" s="1">
        <v>2022</v>
      </c>
      <c r="B111" s="1" t="s">
        <v>58</v>
      </c>
      <c r="C111" s="1" t="s">
        <v>22</v>
      </c>
      <c r="D111" s="1">
        <v>3109</v>
      </c>
      <c r="E111" s="1">
        <v>68958</v>
      </c>
      <c r="F111" s="1" t="s">
        <v>10</v>
      </c>
    </row>
    <row r="112" spans="1:6" x14ac:dyDescent="0.25">
      <c r="A112" s="1">
        <v>2022</v>
      </c>
      <c r="B112" s="1" t="s">
        <v>58</v>
      </c>
      <c r="C112" s="1" t="s">
        <v>23</v>
      </c>
      <c r="D112" s="1">
        <v>4978</v>
      </c>
      <c r="E112" s="1">
        <v>68902</v>
      </c>
      <c r="F112" s="1" t="s">
        <v>10</v>
      </c>
    </row>
    <row r="113" spans="1:6" x14ac:dyDescent="0.25">
      <c r="A113" s="1">
        <v>2022</v>
      </c>
      <c r="B113" s="1" t="s">
        <v>58</v>
      </c>
      <c r="C113" s="1" t="s">
        <v>24</v>
      </c>
      <c r="D113" s="1">
        <v>4501</v>
      </c>
      <c r="E113" s="1">
        <v>84183</v>
      </c>
      <c r="F113" s="1" t="s">
        <v>10</v>
      </c>
    </row>
    <row r="114" spans="1:6" x14ac:dyDescent="0.25">
      <c r="A114" s="1">
        <v>2022</v>
      </c>
      <c r="B114" s="1" t="s">
        <v>58</v>
      </c>
      <c r="C114" s="1" t="s">
        <v>25</v>
      </c>
      <c r="D114" s="1">
        <v>1863</v>
      </c>
      <c r="E114" s="1">
        <v>67682</v>
      </c>
      <c r="F114" s="1" t="s">
        <v>10</v>
      </c>
    </row>
    <row r="115" spans="1:6" x14ac:dyDescent="0.25">
      <c r="A115" s="1">
        <v>2022</v>
      </c>
      <c r="B115" s="1" t="s">
        <v>58</v>
      </c>
      <c r="C115" s="1" t="s">
        <v>26</v>
      </c>
      <c r="D115" s="1">
        <v>4168</v>
      </c>
      <c r="E115" s="1">
        <v>91426</v>
      </c>
      <c r="F115" s="1" t="s">
        <v>10</v>
      </c>
    </row>
    <row r="116" spans="1:6" x14ac:dyDescent="0.25">
      <c r="A116" s="1">
        <v>2022</v>
      </c>
      <c r="B116" s="1" t="s">
        <v>58</v>
      </c>
      <c r="C116" s="1" t="s">
        <v>27</v>
      </c>
      <c r="D116" s="1">
        <v>6616</v>
      </c>
      <c r="E116" s="1">
        <v>102190</v>
      </c>
      <c r="F116" s="1" t="s">
        <v>8</v>
      </c>
    </row>
    <row r="117" spans="1:6" x14ac:dyDescent="0.25">
      <c r="A117" s="1">
        <v>2022</v>
      </c>
      <c r="B117" s="1" t="s">
        <v>58</v>
      </c>
      <c r="C117" s="1" t="s">
        <v>28</v>
      </c>
      <c r="D117" s="1">
        <v>17437</v>
      </c>
      <c r="E117" s="1">
        <v>76769</v>
      </c>
      <c r="F117" s="1" t="s">
        <v>8</v>
      </c>
    </row>
    <row r="118" spans="1:6" x14ac:dyDescent="0.25">
      <c r="A118" s="1">
        <v>2022</v>
      </c>
      <c r="B118" s="1" t="s">
        <v>58</v>
      </c>
      <c r="C118" s="1" t="s">
        <v>29</v>
      </c>
      <c r="D118" s="1">
        <v>8284</v>
      </c>
      <c r="E118" s="1">
        <v>76870</v>
      </c>
      <c r="F118" s="1" t="s">
        <v>10</v>
      </c>
    </row>
    <row r="119" spans="1:6" x14ac:dyDescent="0.25">
      <c r="A119" s="1">
        <v>2022</v>
      </c>
      <c r="B119" s="1" t="s">
        <v>58</v>
      </c>
      <c r="C119" s="1" t="s">
        <v>30</v>
      </c>
      <c r="D119" s="1">
        <v>2375</v>
      </c>
      <c r="E119" s="1">
        <v>57918</v>
      </c>
      <c r="F119" s="1" t="s">
        <v>8</v>
      </c>
    </row>
    <row r="120" spans="1:6" x14ac:dyDescent="0.25">
      <c r="A120" s="1">
        <v>2022</v>
      </c>
      <c r="B120" s="1" t="s">
        <v>58</v>
      </c>
      <c r="C120" s="1" t="s">
        <v>31</v>
      </c>
      <c r="D120" s="1">
        <v>6859</v>
      </c>
      <c r="E120" s="1">
        <v>67836</v>
      </c>
      <c r="F120" s="1" t="s">
        <v>8</v>
      </c>
    </row>
    <row r="121" spans="1:6" x14ac:dyDescent="0.25">
      <c r="A121" s="1">
        <v>2022</v>
      </c>
      <c r="B121" s="1" t="s">
        <v>58</v>
      </c>
      <c r="C121" s="1" t="s">
        <v>32</v>
      </c>
      <c r="D121" s="1">
        <v>1672</v>
      </c>
      <c r="E121" s="1">
        <v>60178</v>
      </c>
      <c r="F121" s="1" t="s">
        <v>10</v>
      </c>
    </row>
    <row r="122" spans="1:6" x14ac:dyDescent="0.25">
      <c r="A122" s="1">
        <v>2022</v>
      </c>
      <c r="B122" s="1" t="s">
        <v>58</v>
      </c>
      <c r="C122" s="1" t="s">
        <v>33</v>
      </c>
      <c r="D122" s="1">
        <v>1949</v>
      </c>
      <c r="E122" s="1">
        <v>62492</v>
      </c>
      <c r="F122" s="1" t="s">
        <v>10</v>
      </c>
    </row>
    <row r="123" spans="1:6" x14ac:dyDescent="0.25">
      <c r="A123" s="1">
        <v>2022</v>
      </c>
      <c r="B123" s="1" t="s">
        <v>58</v>
      </c>
      <c r="C123" s="1" t="s">
        <v>34</v>
      </c>
      <c r="D123" s="1">
        <v>2054</v>
      </c>
      <c r="E123" s="1">
        <v>72821</v>
      </c>
      <c r="F123" s="1" t="s">
        <v>8</v>
      </c>
    </row>
    <row r="124" spans="1:6" x14ac:dyDescent="0.25">
      <c r="A124" s="1">
        <v>2022</v>
      </c>
      <c r="B124" s="1" t="s">
        <v>58</v>
      </c>
      <c r="C124" s="1" t="s">
        <v>35</v>
      </c>
      <c r="D124" s="1">
        <v>2001</v>
      </c>
      <c r="E124" s="1">
        <v>83769</v>
      </c>
      <c r="F124" s="1" t="s">
        <v>8</v>
      </c>
    </row>
    <row r="125" spans="1:6" x14ac:dyDescent="0.25">
      <c r="A125" s="1">
        <v>2022</v>
      </c>
      <c r="B125" s="1" t="s">
        <v>58</v>
      </c>
      <c r="C125" s="1" t="s">
        <v>36</v>
      </c>
      <c r="D125" s="1">
        <v>8964</v>
      </c>
      <c r="E125" s="1">
        <v>92277</v>
      </c>
      <c r="F125" s="1" t="s">
        <v>10</v>
      </c>
    </row>
    <row r="126" spans="1:6" x14ac:dyDescent="0.25">
      <c r="A126" s="1">
        <v>2022</v>
      </c>
      <c r="B126" s="1" t="s">
        <v>58</v>
      </c>
      <c r="C126" s="1" t="s">
        <v>37</v>
      </c>
      <c r="D126" s="1">
        <v>1776</v>
      </c>
      <c r="E126" s="1">
        <v>64794</v>
      </c>
      <c r="F126" s="1" t="s">
        <v>8</v>
      </c>
    </row>
    <row r="127" spans="1:6" x14ac:dyDescent="0.25">
      <c r="A127" s="1">
        <v>2022</v>
      </c>
      <c r="B127" s="1" t="s">
        <v>58</v>
      </c>
      <c r="C127" s="1" t="s">
        <v>38</v>
      </c>
      <c r="D127" s="1">
        <v>16292</v>
      </c>
      <c r="E127" s="1">
        <v>79103</v>
      </c>
      <c r="F127" s="1" t="s">
        <v>10</v>
      </c>
    </row>
    <row r="128" spans="1:6" x14ac:dyDescent="0.25">
      <c r="A128" s="1">
        <v>2022</v>
      </c>
      <c r="B128" s="1" t="s">
        <v>58</v>
      </c>
      <c r="C128" s="1" t="s">
        <v>39</v>
      </c>
      <c r="D128" s="1">
        <v>10303</v>
      </c>
      <c r="E128" s="1">
        <v>69281</v>
      </c>
      <c r="F128" s="1" t="s">
        <v>8</v>
      </c>
    </row>
    <row r="129" spans="1:6" x14ac:dyDescent="0.25">
      <c r="A129" s="1">
        <v>2022</v>
      </c>
      <c r="B129" s="1" t="s">
        <v>58</v>
      </c>
      <c r="C129" s="1" t="s">
        <v>40</v>
      </c>
      <c r="D129" s="1">
        <v>799</v>
      </c>
      <c r="E129" s="1">
        <v>63695</v>
      </c>
      <c r="F129" s="1" t="s">
        <v>8</v>
      </c>
    </row>
    <row r="130" spans="1:6" x14ac:dyDescent="0.25">
      <c r="A130" s="1">
        <v>2022</v>
      </c>
      <c r="B130" s="1" t="s">
        <v>58</v>
      </c>
      <c r="C130" s="1" t="s">
        <v>41</v>
      </c>
      <c r="D130" s="1">
        <v>15453</v>
      </c>
      <c r="E130" s="1">
        <v>70995</v>
      </c>
      <c r="F130" s="1" t="s">
        <v>10</v>
      </c>
    </row>
    <row r="131" spans="1:6" x14ac:dyDescent="0.25">
      <c r="A131" s="1">
        <v>2022</v>
      </c>
      <c r="B131" s="1" t="s">
        <v>58</v>
      </c>
      <c r="C131" s="1" t="s">
        <v>42</v>
      </c>
      <c r="D131" s="1">
        <v>4178</v>
      </c>
      <c r="E131" s="1">
        <v>66915</v>
      </c>
      <c r="F131" s="1" t="s">
        <v>10</v>
      </c>
    </row>
    <row r="132" spans="1:6" x14ac:dyDescent="0.25">
      <c r="A132" s="1">
        <v>2022</v>
      </c>
      <c r="B132" s="1" t="s">
        <v>58</v>
      </c>
      <c r="C132" s="1" t="s">
        <v>43</v>
      </c>
      <c r="D132" s="1">
        <v>6354</v>
      </c>
      <c r="E132" s="1">
        <v>80927</v>
      </c>
      <c r="F132" s="1" t="s">
        <v>8</v>
      </c>
    </row>
    <row r="133" spans="1:6" x14ac:dyDescent="0.25">
      <c r="A133" s="1">
        <v>2022</v>
      </c>
      <c r="B133" s="1" t="s">
        <v>58</v>
      </c>
      <c r="C133" s="1" t="s">
        <v>44</v>
      </c>
      <c r="D133" s="1">
        <v>14363</v>
      </c>
      <c r="E133" s="1">
        <v>72931</v>
      </c>
      <c r="F133" s="1" t="s">
        <v>8</v>
      </c>
    </row>
    <row r="134" spans="1:6" x14ac:dyDescent="0.25">
      <c r="A134" s="1">
        <v>2022</v>
      </c>
      <c r="B134" s="1" t="s">
        <v>58</v>
      </c>
      <c r="C134" s="1" t="s">
        <v>45</v>
      </c>
      <c r="D134" s="1">
        <v>1516</v>
      </c>
      <c r="E134" s="1">
        <v>69645</v>
      </c>
      <c r="F134" s="1" t="s">
        <v>10</v>
      </c>
    </row>
    <row r="135" spans="1:6" x14ac:dyDescent="0.25">
      <c r="A135" s="1">
        <v>2022</v>
      </c>
      <c r="B135" s="1" t="s">
        <v>58</v>
      </c>
      <c r="C135" s="1" t="s">
        <v>46</v>
      </c>
      <c r="D135" s="1">
        <v>6655</v>
      </c>
      <c r="E135" s="1">
        <v>67779</v>
      </c>
      <c r="F135" s="1" t="s">
        <v>10</v>
      </c>
    </row>
    <row r="136" spans="1:6" x14ac:dyDescent="0.25">
      <c r="A136" s="1">
        <v>2022</v>
      </c>
      <c r="B136" s="1" t="s">
        <v>58</v>
      </c>
      <c r="C136" s="1" t="s">
        <v>47</v>
      </c>
      <c r="D136" s="1">
        <v>1072</v>
      </c>
      <c r="E136" s="1">
        <v>59285</v>
      </c>
      <c r="F136" s="1" t="s">
        <v>10</v>
      </c>
    </row>
    <row r="137" spans="1:6" x14ac:dyDescent="0.25">
      <c r="A137" s="1">
        <v>2022</v>
      </c>
      <c r="B137" s="1" t="s">
        <v>58</v>
      </c>
      <c r="C137" s="1" t="s">
        <v>48</v>
      </c>
      <c r="D137" s="1">
        <v>7620</v>
      </c>
      <c r="E137" s="1">
        <v>69122</v>
      </c>
      <c r="F137" s="1" t="s">
        <v>10</v>
      </c>
    </row>
    <row r="138" spans="1:6" x14ac:dyDescent="0.25">
      <c r="A138" s="1">
        <v>2022</v>
      </c>
      <c r="B138" s="1" t="s">
        <v>58</v>
      </c>
      <c r="C138" s="1" t="s">
        <v>49</v>
      </c>
      <c r="D138" s="1">
        <v>26257</v>
      </c>
      <c r="E138" s="1">
        <v>87206</v>
      </c>
      <c r="F138" s="1" t="s">
        <v>10</v>
      </c>
    </row>
    <row r="139" spans="1:6" x14ac:dyDescent="0.25">
      <c r="A139" s="1">
        <v>2022</v>
      </c>
      <c r="B139" s="1" t="s">
        <v>58</v>
      </c>
      <c r="C139" s="1" t="s">
        <v>50</v>
      </c>
      <c r="D139" s="1">
        <v>4616</v>
      </c>
      <c r="E139" s="1">
        <v>67796</v>
      </c>
      <c r="F139" s="1" t="s">
        <v>8</v>
      </c>
    </row>
    <row r="140" spans="1:6" x14ac:dyDescent="0.25">
      <c r="A140" s="1">
        <v>2022</v>
      </c>
      <c r="B140" s="1" t="s">
        <v>58</v>
      </c>
      <c r="C140" s="1" t="s">
        <v>51</v>
      </c>
      <c r="D140" s="1">
        <v>1107</v>
      </c>
      <c r="E140" s="1">
        <v>68352</v>
      </c>
      <c r="F140" s="1" t="s">
        <v>8</v>
      </c>
    </row>
    <row r="141" spans="1:6" x14ac:dyDescent="0.25">
      <c r="A141" s="1">
        <v>2022</v>
      </c>
      <c r="B141" s="1" t="s">
        <v>58</v>
      </c>
      <c r="C141" s="1" t="s">
        <v>52</v>
      </c>
      <c r="D141" s="1">
        <v>7023</v>
      </c>
      <c r="E141" s="1">
        <v>69958</v>
      </c>
      <c r="F141" s="1" t="s">
        <v>10</v>
      </c>
    </row>
    <row r="142" spans="1:6" x14ac:dyDescent="0.25">
      <c r="A142" s="1">
        <v>2022</v>
      </c>
      <c r="B142" s="1" t="s">
        <v>58</v>
      </c>
      <c r="C142" s="1" t="s">
        <v>53</v>
      </c>
      <c r="D142" s="1">
        <v>7882</v>
      </c>
      <c r="E142" s="1">
        <v>88000</v>
      </c>
      <c r="F142" s="1" t="s">
        <v>8</v>
      </c>
    </row>
    <row r="143" spans="1:6" x14ac:dyDescent="0.25">
      <c r="A143" s="1">
        <v>2022</v>
      </c>
      <c r="B143" s="1" t="s">
        <v>58</v>
      </c>
      <c r="C143" s="1" t="s">
        <v>54</v>
      </c>
      <c r="D143" s="1">
        <v>1261</v>
      </c>
      <c r="E143" s="1">
        <v>68359</v>
      </c>
      <c r="F143" s="1" t="s">
        <v>8</v>
      </c>
    </row>
    <row r="144" spans="1:6" x14ac:dyDescent="0.25">
      <c r="A144" s="1">
        <v>2022</v>
      </c>
      <c r="B144" s="1" t="s">
        <v>58</v>
      </c>
      <c r="C144" s="1" t="s">
        <v>55</v>
      </c>
      <c r="D144" s="1">
        <v>9214</v>
      </c>
      <c r="E144" s="1">
        <v>67039</v>
      </c>
      <c r="F144" s="1" t="s">
        <v>10</v>
      </c>
    </row>
    <row r="145" spans="1:6" x14ac:dyDescent="0.25">
      <c r="A145" s="1">
        <v>2022</v>
      </c>
      <c r="B145" s="1" t="s">
        <v>58</v>
      </c>
      <c r="C145" s="1" t="s">
        <v>56</v>
      </c>
      <c r="D145" s="1">
        <v>620</v>
      </c>
      <c r="E145" s="1">
        <v>76308</v>
      </c>
      <c r="F145" s="1" t="s">
        <v>10</v>
      </c>
    </row>
    <row r="146" spans="1:6" x14ac:dyDescent="0.25">
      <c r="A146" s="1">
        <v>2022</v>
      </c>
      <c r="B146" s="1" t="s">
        <v>59</v>
      </c>
      <c r="C146" s="1" t="s">
        <v>7</v>
      </c>
      <c r="D146" s="1">
        <v>32424</v>
      </c>
      <c r="E146" s="1">
        <v>51853</v>
      </c>
      <c r="F146" s="1" t="s">
        <v>8</v>
      </c>
    </row>
    <row r="147" spans="1:6" x14ac:dyDescent="0.25">
      <c r="A147" s="1">
        <v>2022</v>
      </c>
      <c r="B147" s="1" t="s">
        <v>59</v>
      </c>
      <c r="C147" s="1" t="s">
        <v>9</v>
      </c>
      <c r="D147" s="1">
        <v>33859</v>
      </c>
      <c r="E147" s="1">
        <v>57498</v>
      </c>
      <c r="F147" s="1" t="s">
        <v>8</v>
      </c>
    </row>
    <row r="148" spans="1:6" x14ac:dyDescent="0.25">
      <c r="A148" s="1">
        <v>2022</v>
      </c>
      <c r="B148" s="1" t="s">
        <v>59</v>
      </c>
      <c r="C148" s="1" t="s">
        <v>11</v>
      </c>
      <c r="D148" s="1">
        <v>21836</v>
      </c>
      <c r="E148" s="1">
        <v>51673</v>
      </c>
      <c r="F148" s="1" t="s">
        <v>10</v>
      </c>
    </row>
    <row r="149" spans="1:6" x14ac:dyDescent="0.25">
      <c r="A149" s="1">
        <v>2022</v>
      </c>
      <c r="B149" s="1" t="s">
        <v>59</v>
      </c>
      <c r="C149" s="1" t="s">
        <v>12</v>
      </c>
      <c r="D149" s="1">
        <v>200632</v>
      </c>
      <c r="E149" s="1">
        <v>64800</v>
      </c>
      <c r="F149" s="1" t="s">
        <v>8</v>
      </c>
    </row>
    <row r="150" spans="1:6" x14ac:dyDescent="0.25">
      <c r="A150" s="1">
        <v>2022</v>
      </c>
      <c r="B150" s="1" t="s">
        <v>59</v>
      </c>
      <c r="C150" s="1" t="s">
        <v>13</v>
      </c>
      <c r="D150" s="1">
        <v>36421</v>
      </c>
      <c r="E150" s="1">
        <v>61719</v>
      </c>
      <c r="F150" s="1" t="s">
        <v>10</v>
      </c>
    </row>
    <row r="151" spans="1:6" x14ac:dyDescent="0.25">
      <c r="A151" s="1">
        <v>2022</v>
      </c>
      <c r="B151" s="1" t="s">
        <v>59</v>
      </c>
      <c r="C151" s="1" t="s">
        <v>14</v>
      </c>
      <c r="D151" s="1">
        <v>24725</v>
      </c>
      <c r="E151" s="1">
        <v>61859</v>
      </c>
      <c r="F151" s="1" t="s">
        <v>8</v>
      </c>
    </row>
    <row r="152" spans="1:6" x14ac:dyDescent="0.25">
      <c r="A152" s="1">
        <v>2022</v>
      </c>
      <c r="B152" s="1" t="s">
        <v>59</v>
      </c>
      <c r="C152" s="1" t="s">
        <v>15</v>
      </c>
      <c r="D152" s="1">
        <v>7050</v>
      </c>
      <c r="E152" s="1">
        <v>51667</v>
      </c>
      <c r="F152" s="1" t="s">
        <v>8</v>
      </c>
    </row>
    <row r="153" spans="1:6" x14ac:dyDescent="0.25">
      <c r="A153" s="1">
        <v>2022</v>
      </c>
      <c r="B153" s="1" t="s">
        <v>59</v>
      </c>
      <c r="C153" s="1" t="s">
        <v>16</v>
      </c>
      <c r="D153" s="1">
        <v>142700</v>
      </c>
      <c r="E153" s="1">
        <v>55391</v>
      </c>
      <c r="F153" s="1" t="s">
        <v>10</v>
      </c>
    </row>
    <row r="154" spans="1:6" x14ac:dyDescent="0.25">
      <c r="A154" s="1">
        <v>2022</v>
      </c>
      <c r="B154" s="1" t="s">
        <v>59</v>
      </c>
      <c r="C154" s="1" t="s">
        <v>17</v>
      </c>
      <c r="D154" s="1">
        <v>64380</v>
      </c>
      <c r="E154" s="1">
        <v>58104</v>
      </c>
      <c r="F154" s="1" t="s">
        <v>10</v>
      </c>
    </row>
    <row r="155" spans="1:6" x14ac:dyDescent="0.25">
      <c r="A155" s="1">
        <v>2022</v>
      </c>
      <c r="B155" s="1" t="s">
        <v>59</v>
      </c>
      <c r="C155" s="1" t="s">
        <v>18</v>
      </c>
      <c r="D155" s="1">
        <v>12742</v>
      </c>
      <c r="E155" s="1">
        <v>50610</v>
      </c>
      <c r="F155" s="1" t="s">
        <v>8</v>
      </c>
    </row>
    <row r="156" spans="1:6" x14ac:dyDescent="0.25">
      <c r="A156" s="1">
        <v>2022</v>
      </c>
      <c r="B156" s="1" t="s">
        <v>59</v>
      </c>
      <c r="C156" s="1" t="s">
        <v>19</v>
      </c>
      <c r="D156" s="1">
        <v>78196</v>
      </c>
      <c r="E156" s="1">
        <v>61780</v>
      </c>
      <c r="F156" s="1" t="s">
        <v>8</v>
      </c>
    </row>
    <row r="157" spans="1:6" x14ac:dyDescent="0.25">
      <c r="A157" s="1">
        <v>2022</v>
      </c>
      <c r="B157" s="1" t="s">
        <v>59</v>
      </c>
      <c r="C157" s="1" t="s">
        <v>20</v>
      </c>
      <c r="D157" s="1">
        <v>40846</v>
      </c>
      <c r="E157" s="1">
        <v>51931</v>
      </c>
      <c r="F157" s="1" t="s">
        <v>10</v>
      </c>
    </row>
    <row r="158" spans="1:6" x14ac:dyDescent="0.25">
      <c r="A158" s="1">
        <v>2022</v>
      </c>
      <c r="B158" s="1" t="s">
        <v>59</v>
      </c>
      <c r="C158" s="1" t="s">
        <v>21</v>
      </c>
      <c r="D158" s="1">
        <v>23479</v>
      </c>
      <c r="E158" s="1">
        <v>50146</v>
      </c>
      <c r="F158" s="1" t="s">
        <v>10</v>
      </c>
    </row>
    <row r="159" spans="1:6" x14ac:dyDescent="0.25">
      <c r="A159" s="1">
        <v>2022</v>
      </c>
      <c r="B159" s="1" t="s">
        <v>59</v>
      </c>
      <c r="C159" s="1" t="s">
        <v>22</v>
      </c>
      <c r="D159" s="1">
        <v>19497</v>
      </c>
      <c r="E159" s="1">
        <v>52012</v>
      </c>
      <c r="F159" s="1" t="s">
        <v>10</v>
      </c>
    </row>
    <row r="160" spans="1:6" x14ac:dyDescent="0.25">
      <c r="A160" s="1">
        <v>2022</v>
      </c>
      <c r="B160" s="1" t="s">
        <v>59</v>
      </c>
      <c r="C160" s="1" t="s">
        <v>23</v>
      </c>
      <c r="D160" s="1">
        <v>28266</v>
      </c>
      <c r="E160" s="1">
        <v>52839</v>
      </c>
      <c r="F160" s="1" t="s">
        <v>10</v>
      </c>
    </row>
    <row r="161" spans="1:6" x14ac:dyDescent="0.25">
      <c r="A161" s="1">
        <v>2022</v>
      </c>
      <c r="B161" s="1" t="s">
        <v>59</v>
      </c>
      <c r="C161" s="1" t="s">
        <v>24</v>
      </c>
      <c r="D161" s="1">
        <v>31210</v>
      </c>
      <c r="E161" s="1">
        <v>52029</v>
      </c>
      <c r="F161" s="1" t="s">
        <v>10</v>
      </c>
    </row>
    <row r="162" spans="1:6" x14ac:dyDescent="0.25">
      <c r="A162" s="1">
        <v>2022</v>
      </c>
      <c r="B162" s="1" t="s">
        <v>59</v>
      </c>
      <c r="C162" s="1" t="s">
        <v>25</v>
      </c>
      <c r="D162" s="1">
        <v>10546</v>
      </c>
      <c r="E162" s="1">
        <v>49084</v>
      </c>
      <c r="F162" s="1" t="s">
        <v>8</v>
      </c>
    </row>
    <row r="163" spans="1:6" x14ac:dyDescent="0.25">
      <c r="A163" s="1">
        <v>2022</v>
      </c>
      <c r="B163" s="1" t="s">
        <v>59</v>
      </c>
      <c r="C163" s="1" t="s">
        <v>26</v>
      </c>
      <c r="D163" s="1">
        <v>31685</v>
      </c>
      <c r="E163" s="1">
        <v>56800</v>
      </c>
      <c r="F163" s="1" t="s">
        <v>8</v>
      </c>
    </row>
    <row r="164" spans="1:6" x14ac:dyDescent="0.25">
      <c r="A164" s="1">
        <v>2022</v>
      </c>
      <c r="B164" s="1" t="s">
        <v>59</v>
      </c>
      <c r="C164" s="1" t="s">
        <v>27</v>
      </c>
      <c r="D164" s="1">
        <v>40751</v>
      </c>
      <c r="E164" s="1">
        <v>67082</v>
      </c>
      <c r="F164" s="1" t="s">
        <v>10</v>
      </c>
    </row>
    <row r="165" spans="1:6" x14ac:dyDescent="0.25">
      <c r="A165" s="1">
        <v>2022</v>
      </c>
      <c r="B165" s="1" t="s">
        <v>59</v>
      </c>
      <c r="C165" s="1" t="s">
        <v>28</v>
      </c>
      <c r="D165" s="1">
        <v>55149</v>
      </c>
      <c r="E165" s="1">
        <v>57869</v>
      </c>
      <c r="F165" s="1" t="s">
        <v>8</v>
      </c>
    </row>
    <row r="166" spans="1:6" x14ac:dyDescent="0.25">
      <c r="A166" s="1">
        <v>2022</v>
      </c>
      <c r="B166" s="1" t="s">
        <v>59</v>
      </c>
      <c r="C166" s="1" t="s">
        <v>29</v>
      </c>
      <c r="D166" s="1">
        <v>37255</v>
      </c>
      <c r="E166" s="1">
        <v>59843</v>
      </c>
      <c r="F166" s="1" t="s">
        <v>8</v>
      </c>
    </row>
    <row r="167" spans="1:6" x14ac:dyDescent="0.25">
      <c r="A167" s="1">
        <v>2022</v>
      </c>
      <c r="B167" s="1" t="s">
        <v>59</v>
      </c>
      <c r="C167" s="1" t="s">
        <v>30</v>
      </c>
      <c r="D167" s="1">
        <v>19589</v>
      </c>
      <c r="E167" s="1">
        <v>46176</v>
      </c>
      <c r="F167" s="1" t="s">
        <v>10</v>
      </c>
    </row>
    <row r="168" spans="1:6" x14ac:dyDescent="0.25">
      <c r="A168" s="1">
        <v>2022</v>
      </c>
      <c r="B168" s="1" t="s">
        <v>59</v>
      </c>
      <c r="C168" s="1" t="s">
        <v>31</v>
      </c>
      <c r="D168" s="1">
        <v>39646</v>
      </c>
      <c r="E168" s="1">
        <v>52520</v>
      </c>
      <c r="F168" s="1" t="s">
        <v>10</v>
      </c>
    </row>
    <row r="169" spans="1:6" x14ac:dyDescent="0.25">
      <c r="A169" s="1">
        <v>2022</v>
      </c>
      <c r="B169" s="1" t="s">
        <v>59</v>
      </c>
      <c r="C169" s="1" t="s">
        <v>32</v>
      </c>
      <c r="D169" s="1">
        <v>9323</v>
      </c>
      <c r="E169" s="1">
        <v>49996</v>
      </c>
      <c r="F169" s="1" t="s">
        <v>8</v>
      </c>
    </row>
    <row r="170" spans="1:6" x14ac:dyDescent="0.25">
      <c r="A170" s="1">
        <v>2022</v>
      </c>
      <c r="B170" s="1" t="s">
        <v>59</v>
      </c>
      <c r="C170" s="1" t="s">
        <v>33</v>
      </c>
      <c r="D170" s="1">
        <v>14748</v>
      </c>
      <c r="E170" s="1">
        <v>50095</v>
      </c>
      <c r="F170" s="1" t="s">
        <v>8</v>
      </c>
    </row>
    <row r="171" spans="1:6" x14ac:dyDescent="0.25">
      <c r="A171" s="1">
        <v>2022</v>
      </c>
      <c r="B171" s="1" t="s">
        <v>59</v>
      </c>
      <c r="C171" s="1" t="s">
        <v>34</v>
      </c>
      <c r="D171" s="1">
        <v>15481</v>
      </c>
      <c r="E171" s="1">
        <v>54334</v>
      </c>
      <c r="F171" s="1" t="s">
        <v>10</v>
      </c>
    </row>
    <row r="172" spans="1:6" x14ac:dyDescent="0.25">
      <c r="A172" s="1">
        <v>2022</v>
      </c>
      <c r="B172" s="1" t="s">
        <v>59</v>
      </c>
      <c r="C172" s="1" t="s">
        <v>35</v>
      </c>
      <c r="D172" s="1">
        <v>12460</v>
      </c>
      <c r="E172" s="1">
        <v>60425</v>
      </c>
      <c r="F172" s="1" t="s">
        <v>8</v>
      </c>
    </row>
    <row r="173" spans="1:6" x14ac:dyDescent="0.25">
      <c r="A173" s="1">
        <v>2022</v>
      </c>
      <c r="B173" s="1" t="s">
        <v>59</v>
      </c>
      <c r="C173" s="1" t="s">
        <v>36</v>
      </c>
      <c r="D173" s="1">
        <v>54606</v>
      </c>
      <c r="E173" s="1">
        <v>64675</v>
      </c>
      <c r="F173" s="1" t="s">
        <v>10</v>
      </c>
    </row>
    <row r="174" spans="1:6" x14ac:dyDescent="0.25">
      <c r="A174" s="1">
        <v>2022</v>
      </c>
      <c r="B174" s="1" t="s">
        <v>59</v>
      </c>
      <c r="C174" s="1" t="s">
        <v>37</v>
      </c>
      <c r="D174" s="1">
        <v>10949</v>
      </c>
      <c r="E174" s="1">
        <v>47086</v>
      </c>
      <c r="F174" s="1" t="s">
        <v>8</v>
      </c>
    </row>
    <row r="175" spans="1:6" x14ac:dyDescent="0.25">
      <c r="A175" s="1">
        <v>2022</v>
      </c>
      <c r="B175" s="1" t="s">
        <v>59</v>
      </c>
      <c r="C175" s="1" t="s">
        <v>38</v>
      </c>
      <c r="D175" s="1">
        <v>118946</v>
      </c>
      <c r="E175" s="1">
        <v>63939</v>
      </c>
      <c r="F175" s="1" t="s">
        <v>8</v>
      </c>
    </row>
    <row r="176" spans="1:6" x14ac:dyDescent="0.25">
      <c r="A176" s="1">
        <v>2022</v>
      </c>
      <c r="B176" s="1" t="s">
        <v>59</v>
      </c>
      <c r="C176" s="1" t="s">
        <v>39</v>
      </c>
      <c r="D176" s="1">
        <v>63455</v>
      </c>
      <c r="E176" s="1">
        <v>53171</v>
      </c>
      <c r="F176" s="1" t="s">
        <v>10</v>
      </c>
    </row>
    <row r="177" spans="1:6" x14ac:dyDescent="0.25">
      <c r="A177" s="1">
        <v>2022</v>
      </c>
      <c r="B177" s="1" t="s">
        <v>59</v>
      </c>
      <c r="C177" s="1" t="s">
        <v>40</v>
      </c>
      <c r="D177" s="1">
        <v>7745</v>
      </c>
      <c r="E177" s="1">
        <v>58657</v>
      </c>
      <c r="F177" s="1" t="s">
        <v>10</v>
      </c>
    </row>
    <row r="178" spans="1:6" x14ac:dyDescent="0.25">
      <c r="A178" s="1">
        <v>2022</v>
      </c>
      <c r="B178" s="1" t="s">
        <v>59</v>
      </c>
      <c r="C178" s="1" t="s">
        <v>41</v>
      </c>
      <c r="D178" s="1">
        <v>68987</v>
      </c>
      <c r="E178" s="1">
        <v>54088</v>
      </c>
      <c r="F178" s="1" t="s">
        <v>8</v>
      </c>
    </row>
    <row r="179" spans="1:6" x14ac:dyDescent="0.25">
      <c r="A179" s="1">
        <v>2022</v>
      </c>
      <c r="B179" s="1" t="s">
        <v>59</v>
      </c>
      <c r="C179" s="1" t="s">
        <v>42</v>
      </c>
      <c r="D179" s="1">
        <v>23912</v>
      </c>
      <c r="E179" s="1">
        <v>49388</v>
      </c>
      <c r="F179" s="1" t="s">
        <v>8</v>
      </c>
    </row>
    <row r="180" spans="1:6" x14ac:dyDescent="0.25">
      <c r="A180" s="1">
        <v>2022</v>
      </c>
      <c r="B180" s="1" t="s">
        <v>59</v>
      </c>
      <c r="C180" s="1" t="s">
        <v>43</v>
      </c>
      <c r="D180" s="1">
        <v>26241</v>
      </c>
      <c r="E180" s="1">
        <v>55251</v>
      </c>
      <c r="F180" s="1" t="s">
        <v>10</v>
      </c>
    </row>
    <row r="181" spans="1:6" x14ac:dyDescent="0.25">
      <c r="A181" s="1">
        <v>2022</v>
      </c>
      <c r="B181" s="1" t="s">
        <v>59</v>
      </c>
      <c r="C181" s="1" t="s">
        <v>44</v>
      </c>
      <c r="D181" s="1">
        <v>73985</v>
      </c>
      <c r="E181" s="1">
        <v>55535</v>
      </c>
      <c r="F181" s="1" t="s">
        <v>10</v>
      </c>
    </row>
    <row r="182" spans="1:6" x14ac:dyDescent="0.25">
      <c r="A182" s="1">
        <v>2022</v>
      </c>
      <c r="B182" s="1" t="s">
        <v>59</v>
      </c>
      <c r="C182" s="1" t="s">
        <v>45</v>
      </c>
      <c r="D182" s="1">
        <v>7816</v>
      </c>
      <c r="E182" s="1">
        <v>55493</v>
      </c>
      <c r="F182" s="1" t="s">
        <v>10</v>
      </c>
    </row>
    <row r="183" spans="1:6" x14ac:dyDescent="0.25">
      <c r="A183" s="1">
        <v>2022</v>
      </c>
      <c r="B183" s="1" t="s">
        <v>59</v>
      </c>
      <c r="C183" s="1" t="s">
        <v>46</v>
      </c>
      <c r="D183" s="1">
        <v>31674</v>
      </c>
      <c r="E183" s="1">
        <v>49717</v>
      </c>
      <c r="F183" s="1" t="s">
        <v>10</v>
      </c>
    </row>
    <row r="184" spans="1:6" x14ac:dyDescent="0.25">
      <c r="A184" s="1">
        <v>2022</v>
      </c>
      <c r="B184" s="1" t="s">
        <v>59</v>
      </c>
      <c r="C184" s="1" t="s">
        <v>47</v>
      </c>
      <c r="D184" s="1">
        <v>8068</v>
      </c>
      <c r="E184" s="1">
        <v>50162</v>
      </c>
      <c r="F184" s="1" t="s">
        <v>10</v>
      </c>
    </row>
    <row r="185" spans="1:6" x14ac:dyDescent="0.25">
      <c r="A185" s="1">
        <v>2022</v>
      </c>
      <c r="B185" s="1" t="s">
        <v>59</v>
      </c>
      <c r="C185" s="1" t="s">
        <v>48</v>
      </c>
      <c r="D185" s="1">
        <v>40806</v>
      </c>
      <c r="E185" s="1">
        <v>56111</v>
      </c>
      <c r="F185" s="1" t="s">
        <v>8</v>
      </c>
    </row>
    <row r="186" spans="1:6" x14ac:dyDescent="0.25">
      <c r="A186" s="1">
        <v>2022</v>
      </c>
      <c r="B186" s="1" t="s">
        <v>59</v>
      </c>
      <c r="C186" s="1" t="s">
        <v>49</v>
      </c>
      <c r="D186" s="1">
        <v>152438</v>
      </c>
      <c r="E186" s="1">
        <v>62485</v>
      </c>
      <c r="F186" s="1" t="s">
        <v>8</v>
      </c>
    </row>
    <row r="187" spans="1:6" x14ac:dyDescent="0.25">
      <c r="A187" s="1">
        <v>2022</v>
      </c>
      <c r="B187" s="1" t="s">
        <v>59</v>
      </c>
      <c r="C187" s="1" t="s">
        <v>50</v>
      </c>
      <c r="D187" s="1">
        <v>20535</v>
      </c>
      <c r="E187" s="1">
        <v>55353</v>
      </c>
      <c r="F187" s="1" t="s">
        <v>10</v>
      </c>
    </row>
    <row r="188" spans="1:6" x14ac:dyDescent="0.25">
      <c r="A188" s="1">
        <v>2022</v>
      </c>
      <c r="B188" s="1" t="s">
        <v>59</v>
      </c>
      <c r="C188" s="1" t="s">
        <v>51</v>
      </c>
      <c r="D188" s="1">
        <v>5003</v>
      </c>
      <c r="E188" s="1">
        <v>51701</v>
      </c>
      <c r="F188" s="1" t="s">
        <v>8</v>
      </c>
    </row>
    <row r="189" spans="1:6" x14ac:dyDescent="0.25">
      <c r="A189" s="1">
        <v>2022</v>
      </c>
      <c r="B189" s="1" t="s">
        <v>59</v>
      </c>
      <c r="C189" s="1" t="s">
        <v>52</v>
      </c>
      <c r="D189" s="1">
        <v>42564</v>
      </c>
      <c r="E189" s="1">
        <v>54371</v>
      </c>
      <c r="F189" s="1" t="s">
        <v>8</v>
      </c>
    </row>
    <row r="190" spans="1:6" x14ac:dyDescent="0.25">
      <c r="A190" s="1">
        <v>2022</v>
      </c>
      <c r="B190" s="1" t="s">
        <v>59</v>
      </c>
      <c r="C190" s="1" t="s">
        <v>53</v>
      </c>
      <c r="D190" s="1">
        <v>38688</v>
      </c>
      <c r="E190" s="1">
        <v>80160</v>
      </c>
      <c r="F190" s="1" t="s">
        <v>10</v>
      </c>
    </row>
    <row r="191" spans="1:6" x14ac:dyDescent="0.25">
      <c r="A191" s="1">
        <v>2022</v>
      </c>
      <c r="B191" s="1" t="s">
        <v>59</v>
      </c>
      <c r="C191" s="1" t="s">
        <v>54</v>
      </c>
      <c r="D191" s="1">
        <v>10611</v>
      </c>
      <c r="E191" s="1">
        <v>48085</v>
      </c>
      <c r="F191" s="1" t="s">
        <v>10</v>
      </c>
    </row>
    <row r="192" spans="1:6" x14ac:dyDescent="0.25">
      <c r="A192" s="1">
        <v>2022</v>
      </c>
      <c r="B192" s="1" t="s">
        <v>59</v>
      </c>
      <c r="C192" s="1" t="s">
        <v>55</v>
      </c>
      <c r="D192" s="1">
        <v>35812</v>
      </c>
      <c r="E192" s="1">
        <v>51165</v>
      </c>
      <c r="F192" s="1" t="s">
        <v>8</v>
      </c>
    </row>
    <row r="193" spans="1:6" x14ac:dyDescent="0.25">
      <c r="A193" s="1">
        <v>2022</v>
      </c>
      <c r="B193" s="1" t="s">
        <v>59</v>
      </c>
      <c r="C193" s="1" t="s">
        <v>56</v>
      </c>
      <c r="D193" s="1">
        <v>4840</v>
      </c>
      <c r="E193" s="1">
        <v>50879</v>
      </c>
      <c r="F193" s="1" t="s">
        <v>8</v>
      </c>
    </row>
    <row r="194" spans="1:6" x14ac:dyDescent="0.25">
      <c r="A194" s="1">
        <v>2022</v>
      </c>
      <c r="B194" s="1" t="s">
        <v>60</v>
      </c>
      <c r="C194" s="1" t="s">
        <v>7</v>
      </c>
      <c r="D194" s="1">
        <v>2566</v>
      </c>
      <c r="E194" s="1">
        <v>75393</v>
      </c>
      <c r="F194" s="1" t="s">
        <v>10</v>
      </c>
    </row>
    <row r="195" spans="1:6" x14ac:dyDescent="0.25">
      <c r="A195" s="1">
        <v>2022</v>
      </c>
      <c r="B195" s="1" t="s">
        <v>60</v>
      </c>
      <c r="C195" s="1" t="s">
        <v>9</v>
      </c>
      <c r="D195" s="1">
        <v>4017</v>
      </c>
      <c r="E195" s="1">
        <v>96871</v>
      </c>
      <c r="F195" s="1" t="s">
        <v>8</v>
      </c>
    </row>
    <row r="196" spans="1:6" x14ac:dyDescent="0.25">
      <c r="A196" s="1">
        <v>2022</v>
      </c>
      <c r="B196" s="1" t="s">
        <v>60</v>
      </c>
      <c r="C196" s="1" t="s">
        <v>11</v>
      </c>
      <c r="D196" s="1">
        <v>1536</v>
      </c>
      <c r="E196" s="1">
        <v>75820</v>
      </c>
      <c r="F196" s="1" t="s">
        <v>10</v>
      </c>
    </row>
    <row r="197" spans="1:6" x14ac:dyDescent="0.25">
      <c r="A197" s="1">
        <v>2022</v>
      </c>
      <c r="B197" s="1" t="s">
        <v>60</v>
      </c>
      <c r="C197" s="1" t="s">
        <v>12</v>
      </c>
      <c r="D197" s="1">
        <v>29491</v>
      </c>
      <c r="E197" s="1">
        <v>223892</v>
      </c>
      <c r="F197" s="1" t="s">
        <v>8</v>
      </c>
    </row>
    <row r="198" spans="1:6" x14ac:dyDescent="0.25">
      <c r="A198" s="1">
        <v>2022</v>
      </c>
      <c r="B198" s="1" t="s">
        <v>60</v>
      </c>
      <c r="C198" s="1" t="s">
        <v>13</v>
      </c>
      <c r="D198" s="1">
        <v>4548</v>
      </c>
      <c r="E198" s="1">
        <v>129495</v>
      </c>
      <c r="F198" s="1" t="s">
        <v>8</v>
      </c>
    </row>
    <row r="199" spans="1:6" x14ac:dyDescent="0.25">
      <c r="A199" s="1">
        <v>2022</v>
      </c>
      <c r="B199" s="1" t="s">
        <v>60</v>
      </c>
      <c r="C199" s="1" t="s">
        <v>14</v>
      </c>
      <c r="D199" s="1">
        <v>2880</v>
      </c>
      <c r="E199" s="1">
        <v>144917</v>
      </c>
      <c r="F199" s="1" t="s">
        <v>10</v>
      </c>
    </row>
    <row r="200" spans="1:6" x14ac:dyDescent="0.25">
      <c r="A200" s="1">
        <v>2022</v>
      </c>
      <c r="B200" s="1" t="s">
        <v>60</v>
      </c>
      <c r="C200" s="1" t="s">
        <v>15</v>
      </c>
      <c r="D200" s="1">
        <v>549</v>
      </c>
      <c r="E200" s="1">
        <v>84966</v>
      </c>
      <c r="F200" s="1" t="s">
        <v>10</v>
      </c>
    </row>
    <row r="201" spans="1:6" x14ac:dyDescent="0.25">
      <c r="A201" s="1">
        <v>2022</v>
      </c>
      <c r="B201" s="1" t="s">
        <v>60</v>
      </c>
      <c r="C201" s="1" t="s">
        <v>16</v>
      </c>
      <c r="D201" s="1">
        <v>12659</v>
      </c>
      <c r="E201" s="1">
        <v>99350</v>
      </c>
      <c r="F201" s="1" t="s">
        <v>8</v>
      </c>
    </row>
    <row r="202" spans="1:6" x14ac:dyDescent="0.25">
      <c r="A202" s="1">
        <v>2022</v>
      </c>
      <c r="B202" s="1" t="s">
        <v>60</v>
      </c>
      <c r="C202" s="1" t="s">
        <v>17</v>
      </c>
      <c r="D202" s="1">
        <v>6010</v>
      </c>
      <c r="E202" s="1">
        <v>114735</v>
      </c>
      <c r="F202" s="1" t="s">
        <v>8</v>
      </c>
    </row>
    <row r="203" spans="1:6" x14ac:dyDescent="0.25">
      <c r="A203" s="1">
        <v>2022</v>
      </c>
      <c r="B203" s="1" t="s">
        <v>60</v>
      </c>
      <c r="C203" s="1" t="s">
        <v>18</v>
      </c>
      <c r="D203" s="1">
        <v>1385</v>
      </c>
      <c r="E203" s="1">
        <v>70408</v>
      </c>
      <c r="F203" s="1" t="s">
        <v>10</v>
      </c>
    </row>
    <row r="204" spans="1:6" x14ac:dyDescent="0.25">
      <c r="A204" s="1">
        <v>2022</v>
      </c>
      <c r="B204" s="1" t="s">
        <v>60</v>
      </c>
      <c r="C204" s="1" t="s">
        <v>19</v>
      </c>
      <c r="D204" s="1">
        <v>7162</v>
      </c>
      <c r="E204" s="1">
        <v>116059</v>
      </c>
      <c r="F204" s="1" t="s">
        <v>10</v>
      </c>
    </row>
    <row r="205" spans="1:6" x14ac:dyDescent="0.25">
      <c r="A205" s="1">
        <v>2022</v>
      </c>
      <c r="B205" s="1" t="s">
        <v>60</v>
      </c>
      <c r="C205" s="1" t="s">
        <v>20</v>
      </c>
      <c r="D205" s="1">
        <v>2521</v>
      </c>
      <c r="E205" s="1">
        <v>73191</v>
      </c>
      <c r="F205" s="1" t="s">
        <v>10</v>
      </c>
    </row>
    <row r="206" spans="1:6" x14ac:dyDescent="0.25">
      <c r="A206" s="1">
        <v>2022</v>
      </c>
      <c r="B206" s="1" t="s">
        <v>60</v>
      </c>
      <c r="C206" s="1" t="s">
        <v>21</v>
      </c>
      <c r="D206" s="1">
        <v>1811</v>
      </c>
      <c r="E206" s="1">
        <v>72858</v>
      </c>
      <c r="F206" s="1" t="s">
        <v>10</v>
      </c>
    </row>
    <row r="207" spans="1:6" x14ac:dyDescent="0.25">
      <c r="A207" s="1">
        <v>2022</v>
      </c>
      <c r="B207" s="1" t="s">
        <v>60</v>
      </c>
      <c r="C207" s="1" t="s">
        <v>22</v>
      </c>
      <c r="D207" s="1">
        <v>1561</v>
      </c>
      <c r="E207" s="1">
        <v>79749</v>
      </c>
      <c r="F207" s="1" t="s">
        <v>10</v>
      </c>
    </row>
    <row r="208" spans="1:6" x14ac:dyDescent="0.25">
      <c r="A208" s="1">
        <v>2022</v>
      </c>
      <c r="B208" s="1" t="s">
        <v>60</v>
      </c>
      <c r="C208" s="1" t="s">
        <v>23</v>
      </c>
      <c r="D208" s="1">
        <v>2111</v>
      </c>
      <c r="E208" s="1">
        <v>69462</v>
      </c>
      <c r="F208" s="1" t="s">
        <v>8</v>
      </c>
    </row>
    <row r="209" spans="1:6" x14ac:dyDescent="0.25">
      <c r="A209" s="1">
        <v>2022</v>
      </c>
      <c r="B209" s="1" t="s">
        <v>60</v>
      </c>
      <c r="C209" s="1" t="s">
        <v>24</v>
      </c>
      <c r="D209" s="1">
        <v>1935</v>
      </c>
      <c r="E209" s="1">
        <v>71700</v>
      </c>
      <c r="F209" s="1" t="s">
        <v>8</v>
      </c>
    </row>
    <row r="210" spans="1:6" x14ac:dyDescent="0.25">
      <c r="A210" s="1">
        <v>2022</v>
      </c>
      <c r="B210" s="1" t="s">
        <v>60</v>
      </c>
      <c r="C210" s="1" t="s">
        <v>25</v>
      </c>
      <c r="D210" s="1">
        <v>916</v>
      </c>
      <c r="E210" s="1">
        <v>70265</v>
      </c>
      <c r="F210" s="1" t="s">
        <v>10</v>
      </c>
    </row>
    <row r="211" spans="1:6" x14ac:dyDescent="0.25">
      <c r="A211" s="1">
        <v>2022</v>
      </c>
      <c r="B211" s="1" t="s">
        <v>60</v>
      </c>
      <c r="C211" s="1" t="s">
        <v>26</v>
      </c>
      <c r="D211" s="1">
        <v>2855</v>
      </c>
      <c r="E211" s="1">
        <v>116569</v>
      </c>
      <c r="F211" s="1" t="s">
        <v>8</v>
      </c>
    </row>
    <row r="212" spans="1:6" x14ac:dyDescent="0.25">
      <c r="A212" s="1">
        <v>2022</v>
      </c>
      <c r="B212" s="1" t="s">
        <v>60</v>
      </c>
      <c r="C212" s="1" t="s">
        <v>27</v>
      </c>
      <c r="D212" s="1">
        <v>6073</v>
      </c>
      <c r="E212" s="1">
        <v>152746</v>
      </c>
      <c r="F212" s="1" t="s">
        <v>8</v>
      </c>
    </row>
    <row r="213" spans="1:6" x14ac:dyDescent="0.25">
      <c r="A213" s="1">
        <v>2022</v>
      </c>
      <c r="B213" s="1" t="s">
        <v>60</v>
      </c>
      <c r="C213" s="1" t="s">
        <v>28</v>
      </c>
      <c r="D213" s="1">
        <v>7671</v>
      </c>
      <c r="E213" s="1">
        <v>94745</v>
      </c>
      <c r="F213" s="1" t="s">
        <v>10</v>
      </c>
    </row>
    <row r="214" spans="1:6" x14ac:dyDescent="0.25">
      <c r="A214" s="1">
        <v>2022</v>
      </c>
      <c r="B214" s="1" t="s">
        <v>60</v>
      </c>
      <c r="C214" s="1" t="s">
        <v>29</v>
      </c>
      <c r="D214" s="1">
        <v>4304</v>
      </c>
      <c r="E214" s="1">
        <v>98292</v>
      </c>
      <c r="F214" s="1" t="s">
        <v>10</v>
      </c>
    </row>
    <row r="215" spans="1:6" x14ac:dyDescent="0.25">
      <c r="A215" s="1">
        <v>2022</v>
      </c>
      <c r="B215" s="1" t="s">
        <v>60</v>
      </c>
      <c r="C215" s="1" t="s">
        <v>30</v>
      </c>
      <c r="D215" s="1">
        <v>964</v>
      </c>
      <c r="E215" s="1">
        <v>60301</v>
      </c>
      <c r="F215" s="1" t="s">
        <v>8</v>
      </c>
    </row>
    <row r="216" spans="1:6" x14ac:dyDescent="0.25">
      <c r="A216" s="1">
        <v>2022</v>
      </c>
      <c r="B216" s="1" t="s">
        <v>60</v>
      </c>
      <c r="C216" s="1" t="s">
        <v>31</v>
      </c>
      <c r="D216" s="1">
        <v>3562</v>
      </c>
      <c r="E216" s="1">
        <v>95327</v>
      </c>
      <c r="F216" s="1" t="s">
        <v>8</v>
      </c>
    </row>
    <row r="217" spans="1:6" x14ac:dyDescent="0.25">
      <c r="A217" s="1">
        <v>2022</v>
      </c>
      <c r="B217" s="1" t="s">
        <v>60</v>
      </c>
      <c r="C217" s="1" t="s">
        <v>32</v>
      </c>
      <c r="D217" s="1">
        <v>856</v>
      </c>
      <c r="E217" s="1">
        <v>71673</v>
      </c>
      <c r="F217" s="1" t="s">
        <v>10</v>
      </c>
    </row>
    <row r="218" spans="1:6" x14ac:dyDescent="0.25">
      <c r="A218" s="1">
        <v>2022</v>
      </c>
      <c r="B218" s="1" t="s">
        <v>60</v>
      </c>
      <c r="C218" s="1" t="s">
        <v>33</v>
      </c>
      <c r="D218" s="1">
        <v>1071</v>
      </c>
      <c r="E218" s="1">
        <v>82361</v>
      </c>
      <c r="F218" s="1" t="s">
        <v>8</v>
      </c>
    </row>
    <row r="219" spans="1:6" x14ac:dyDescent="0.25">
      <c r="A219" s="1">
        <v>2022</v>
      </c>
      <c r="B219" s="1" t="s">
        <v>60</v>
      </c>
      <c r="C219" s="1" t="s">
        <v>34</v>
      </c>
      <c r="D219" s="1">
        <v>1609</v>
      </c>
      <c r="E219" s="1">
        <v>94353</v>
      </c>
      <c r="F219" s="1" t="s">
        <v>10</v>
      </c>
    </row>
    <row r="220" spans="1:6" x14ac:dyDescent="0.25">
      <c r="A220" s="1">
        <v>2022</v>
      </c>
      <c r="B220" s="1" t="s">
        <v>60</v>
      </c>
      <c r="C220" s="1" t="s">
        <v>35</v>
      </c>
      <c r="D220" s="1">
        <v>1168</v>
      </c>
      <c r="E220" s="1">
        <v>113194</v>
      </c>
      <c r="F220" s="1" t="s">
        <v>8</v>
      </c>
    </row>
    <row r="221" spans="1:6" x14ac:dyDescent="0.25">
      <c r="A221" s="1">
        <v>2022</v>
      </c>
      <c r="B221" s="1" t="s">
        <v>60</v>
      </c>
      <c r="C221" s="1" t="s">
        <v>36</v>
      </c>
      <c r="D221" s="1">
        <v>3965</v>
      </c>
      <c r="E221" s="1">
        <v>136541</v>
      </c>
      <c r="F221" s="1" t="s">
        <v>8</v>
      </c>
    </row>
    <row r="222" spans="1:6" x14ac:dyDescent="0.25">
      <c r="A222" s="1">
        <v>2022</v>
      </c>
      <c r="B222" s="1" t="s">
        <v>60</v>
      </c>
      <c r="C222" s="1" t="s">
        <v>37</v>
      </c>
      <c r="D222" s="1">
        <v>1108</v>
      </c>
      <c r="E222" s="1">
        <v>68393</v>
      </c>
      <c r="F222" s="1" t="s">
        <v>10</v>
      </c>
    </row>
    <row r="223" spans="1:6" x14ac:dyDescent="0.25">
      <c r="A223" s="1">
        <v>2022</v>
      </c>
      <c r="B223" s="1" t="s">
        <v>60</v>
      </c>
      <c r="C223" s="1" t="s">
        <v>38</v>
      </c>
      <c r="D223" s="1">
        <v>14380</v>
      </c>
      <c r="E223" s="1">
        <v>160357</v>
      </c>
      <c r="F223" s="1" t="s">
        <v>10</v>
      </c>
    </row>
    <row r="224" spans="1:6" x14ac:dyDescent="0.25">
      <c r="A224" s="1">
        <v>2022</v>
      </c>
      <c r="B224" s="1" t="s">
        <v>60</v>
      </c>
      <c r="C224" s="1" t="s">
        <v>39</v>
      </c>
      <c r="D224" s="1">
        <v>6302</v>
      </c>
      <c r="E224" s="1">
        <v>102207</v>
      </c>
      <c r="F224" s="1" t="s">
        <v>8</v>
      </c>
    </row>
    <row r="225" spans="1:6" x14ac:dyDescent="0.25">
      <c r="A225" s="1">
        <v>2022</v>
      </c>
      <c r="B225" s="1" t="s">
        <v>60</v>
      </c>
      <c r="C225" s="1" t="s">
        <v>40</v>
      </c>
      <c r="D225" s="1">
        <v>417</v>
      </c>
      <c r="E225" s="1">
        <v>85624</v>
      </c>
      <c r="F225" s="1" t="s">
        <v>8</v>
      </c>
    </row>
    <row r="226" spans="1:6" x14ac:dyDescent="0.25">
      <c r="A226" s="1">
        <v>2022</v>
      </c>
      <c r="B226" s="1" t="s">
        <v>60</v>
      </c>
      <c r="C226" s="1" t="s">
        <v>41</v>
      </c>
      <c r="D226" s="1">
        <v>5303</v>
      </c>
      <c r="E226" s="1">
        <v>86052</v>
      </c>
      <c r="F226" s="1" t="s">
        <v>10</v>
      </c>
    </row>
    <row r="227" spans="1:6" x14ac:dyDescent="0.25">
      <c r="A227" s="1">
        <v>2022</v>
      </c>
      <c r="B227" s="1" t="s">
        <v>60</v>
      </c>
      <c r="C227" s="1" t="s">
        <v>42</v>
      </c>
      <c r="D227" s="1">
        <v>1572</v>
      </c>
      <c r="E227" s="1">
        <v>69710</v>
      </c>
      <c r="F227" s="1" t="s">
        <v>10</v>
      </c>
    </row>
    <row r="228" spans="1:6" x14ac:dyDescent="0.25">
      <c r="A228" s="1">
        <v>2022</v>
      </c>
      <c r="B228" s="1" t="s">
        <v>60</v>
      </c>
      <c r="C228" s="1" t="s">
        <v>43</v>
      </c>
      <c r="D228" s="1">
        <v>4605</v>
      </c>
      <c r="E228" s="1">
        <v>107737</v>
      </c>
      <c r="F228" s="1" t="s">
        <v>10</v>
      </c>
    </row>
    <row r="229" spans="1:6" x14ac:dyDescent="0.25">
      <c r="A229" s="1">
        <v>2022</v>
      </c>
      <c r="B229" s="1" t="s">
        <v>60</v>
      </c>
      <c r="C229" s="1" t="s">
        <v>44</v>
      </c>
      <c r="D229" s="1">
        <v>5891</v>
      </c>
      <c r="E229" s="1">
        <v>113388</v>
      </c>
      <c r="F229" s="1" t="s">
        <v>10</v>
      </c>
    </row>
    <row r="230" spans="1:6" x14ac:dyDescent="0.25">
      <c r="A230" s="1">
        <v>2022</v>
      </c>
      <c r="B230" s="1" t="s">
        <v>60</v>
      </c>
      <c r="C230" s="1" t="s">
        <v>45</v>
      </c>
      <c r="D230" s="1">
        <v>762</v>
      </c>
      <c r="E230" s="1">
        <v>93286</v>
      </c>
      <c r="F230" s="1" t="s">
        <v>10</v>
      </c>
    </row>
    <row r="231" spans="1:6" x14ac:dyDescent="0.25">
      <c r="A231" s="1">
        <v>2022</v>
      </c>
      <c r="B231" s="1" t="s">
        <v>60</v>
      </c>
      <c r="C231" s="1" t="s">
        <v>46</v>
      </c>
      <c r="D231" s="1">
        <v>3216</v>
      </c>
      <c r="E231" s="1">
        <v>79562</v>
      </c>
      <c r="F231" s="1" t="s">
        <v>8</v>
      </c>
    </row>
    <row r="232" spans="1:6" x14ac:dyDescent="0.25">
      <c r="A232" s="1">
        <v>2022</v>
      </c>
      <c r="B232" s="1" t="s">
        <v>60</v>
      </c>
      <c r="C232" s="1" t="s">
        <v>47</v>
      </c>
      <c r="D232" s="1">
        <v>606</v>
      </c>
      <c r="E232" s="1">
        <v>64069</v>
      </c>
      <c r="F232" s="1" t="s">
        <v>8</v>
      </c>
    </row>
    <row r="233" spans="1:6" x14ac:dyDescent="0.25">
      <c r="A233" s="1">
        <v>2022</v>
      </c>
      <c r="B233" s="1" t="s">
        <v>60</v>
      </c>
      <c r="C233" s="1" t="s">
        <v>48</v>
      </c>
      <c r="D233" s="1">
        <v>4525</v>
      </c>
      <c r="E233" s="1">
        <v>87293</v>
      </c>
      <c r="F233" s="1" t="s">
        <v>10</v>
      </c>
    </row>
    <row r="234" spans="1:6" x14ac:dyDescent="0.25">
      <c r="A234" s="1">
        <v>2022</v>
      </c>
      <c r="B234" s="1" t="s">
        <v>60</v>
      </c>
      <c r="C234" s="1" t="s">
        <v>49</v>
      </c>
      <c r="D234" s="1">
        <v>11822</v>
      </c>
      <c r="E234" s="1">
        <v>108835</v>
      </c>
      <c r="F234" s="1" t="s">
        <v>8</v>
      </c>
    </row>
    <row r="235" spans="1:6" x14ac:dyDescent="0.25">
      <c r="A235" s="1">
        <v>2022</v>
      </c>
      <c r="B235" s="1" t="s">
        <v>60</v>
      </c>
      <c r="C235" s="1" t="s">
        <v>50</v>
      </c>
      <c r="D235" s="1">
        <v>3177</v>
      </c>
      <c r="E235" s="1">
        <v>102974</v>
      </c>
      <c r="F235" s="1" t="s">
        <v>8</v>
      </c>
    </row>
    <row r="236" spans="1:6" x14ac:dyDescent="0.25">
      <c r="A236" s="1">
        <v>2022</v>
      </c>
      <c r="B236" s="1" t="s">
        <v>60</v>
      </c>
      <c r="C236" s="1" t="s">
        <v>51</v>
      </c>
      <c r="D236" s="1">
        <v>584</v>
      </c>
      <c r="E236" s="1">
        <v>74605</v>
      </c>
      <c r="F236" s="1" t="s">
        <v>10</v>
      </c>
    </row>
    <row r="237" spans="1:6" x14ac:dyDescent="0.25">
      <c r="A237" s="1">
        <v>2022</v>
      </c>
      <c r="B237" s="1" t="s">
        <v>60</v>
      </c>
      <c r="C237" s="1" t="s">
        <v>52</v>
      </c>
      <c r="D237" s="1">
        <v>4875</v>
      </c>
      <c r="E237" s="1">
        <v>123848</v>
      </c>
      <c r="F237" s="1" t="s">
        <v>10</v>
      </c>
    </row>
    <row r="238" spans="1:6" x14ac:dyDescent="0.25">
      <c r="A238" s="1">
        <v>2022</v>
      </c>
      <c r="B238" s="1" t="s">
        <v>60</v>
      </c>
      <c r="C238" s="1" t="s">
        <v>53</v>
      </c>
      <c r="D238" s="1">
        <v>5419</v>
      </c>
      <c r="E238" s="1">
        <v>248273</v>
      </c>
      <c r="F238" s="1" t="s">
        <v>8</v>
      </c>
    </row>
    <row r="239" spans="1:6" x14ac:dyDescent="0.25">
      <c r="A239" s="1">
        <v>2022</v>
      </c>
      <c r="B239" s="1" t="s">
        <v>60</v>
      </c>
      <c r="C239" s="1" t="s">
        <v>54</v>
      </c>
      <c r="D239" s="1">
        <v>825</v>
      </c>
      <c r="E239" s="1">
        <v>64063</v>
      </c>
      <c r="F239" s="1" t="s">
        <v>8</v>
      </c>
    </row>
    <row r="240" spans="1:6" x14ac:dyDescent="0.25">
      <c r="A240" s="1">
        <v>2022</v>
      </c>
      <c r="B240" s="1" t="s">
        <v>60</v>
      </c>
      <c r="C240" s="1" t="s">
        <v>55</v>
      </c>
      <c r="D240" s="1">
        <v>2400</v>
      </c>
      <c r="E240" s="1">
        <v>94336</v>
      </c>
      <c r="F240" s="1" t="s">
        <v>10</v>
      </c>
    </row>
    <row r="241" spans="1:6" x14ac:dyDescent="0.25">
      <c r="A241" s="1">
        <v>2022</v>
      </c>
      <c r="B241" s="1" t="s">
        <v>60</v>
      </c>
      <c r="C241" s="1" t="s">
        <v>56</v>
      </c>
      <c r="D241" s="1">
        <v>428</v>
      </c>
      <c r="E241" s="1">
        <v>60299</v>
      </c>
      <c r="F241" s="1" t="s">
        <v>8</v>
      </c>
    </row>
    <row r="242" spans="1:6" x14ac:dyDescent="0.25">
      <c r="A242" s="1">
        <v>2022</v>
      </c>
      <c r="B242" s="1" t="s">
        <v>61</v>
      </c>
      <c r="C242" s="1" t="s">
        <v>7</v>
      </c>
      <c r="D242" s="1">
        <v>13880</v>
      </c>
      <c r="E242" s="1">
        <v>81982</v>
      </c>
      <c r="F242" s="1" t="s">
        <v>10</v>
      </c>
    </row>
    <row r="243" spans="1:6" x14ac:dyDescent="0.25">
      <c r="A243" s="1">
        <v>2022</v>
      </c>
      <c r="B243" s="1" t="s">
        <v>61</v>
      </c>
      <c r="C243" s="1" t="s">
        <v>9</v>
      </c>
      <c r="D243" s="1">
        <v>20707</v>
      </c>
      <c r="E243" s="1">
        <v>88956</v>
      </c>
      <c r="F243" s="1" t="s">
        <v>8</v>
      </c>
    </row>
    <row r="244" spans="1:6" x14ac:dyDescent="0.25">
      <c r="A244" s="1">
        <v>2022</v>
      </c>
      <c r="B244" s="1" t="s">
        <v>61</v>
      </c>
      <c r="C244" s="1" t="s">
        <v>11</v>
      </c>
      <c r="D244" s="1">
        <v>8906</v>
      </c>
      <c r="E244" s="1">
        <v>71321</v>
      </c>
      <c r="F244" s="1" t="s">
        <v>8</v>
      </c>
    </row>
    <row r="245" spans="1:6" x14ac:dyDescent="0.25">
      <c r="A245" s="1">
        <v>2022</v>
      </c>
      <c r="B245" s="1" t="s">
        <v>61</v>
      </c>
      <c r="C245" s="1" t="s">
        <v>12</v>
      </c>
      <c r="D245" s="1">
        <v>112775</v>
      </c>
      <c r="E245" s="1">
        <v>130107</v>
      </c>
      <c r="F245" s="1" t="s">
        <v>10</v>
      </c>
    </row>
    <row r="246" spans="1:6" x14ac:dyDescent="0.25">
      <c r="A246" s="1">
        <v>2022</v>
      </c>
      <c r="B246" s="1" t="s">
        <v>61</v>
      </c>
      <c r="C246" s="1" t="s">
        <v>13</v>
      </c>
      <c r="D246" s="1">
        <v>25139</v>
      </c>
      <c r="E246" s="1">
        <v>103276</v>
      </c>
      <c r="F246" s="1" t="s">
        <v>10</v>
      </c>
    </row>
    <row r="247" spans="1:6" x14ac:dyDescent="0.25">
      <c r="A247" s="1">
        <v>2022</v>
      </c>
      <c r="B247" s="1" t="s">
        <v>61</v>
      </c>
      <c r="C247" s="1" t="s">
        <v>14</v>
      </c>
      <c r="D247" s="1">
        <v>11223</v>
      </c>
      <c r="E247" s="1">
        <v>171086</v>
      </c>
      <c r="F247" s="1" t="s">
        <v>8</v>
      </c>
    </row>
    <row r="248" spans="1:6" x14ac:dyDescent="0.25">
      <c r="A248" s="1">
        <v>2022</v>
      </c>
      <c r="B248" s="1" t="s">
        <v>61</v>
      </c>
      <c r="C248" s="1" t="s">
        <v>15</v>
      </c>
      <c r="D248" s="1">
        <v>3005</v>
      </c>
      <c r="E248" s="1">
        <v>109154</v>
      </c>
      <c r="F248" s="1" t="s">
        <v>8</v>
      </c>
    </row>
    <row r="249" spans="1:6" x14ac:dyDescent="0.25">
      <c r="A249" s="1">
        <v>2022</v>
      </c>
      <c r="B249" s="1" t="s">
        <v>61</v>
      </c>
      <c r="C249" s="1" t="s">
        <v>16</v>
      </c>
      <c r="D249" s="1">
        <v>80956</v>
      </c>
      <c r="E249" s="1">
        <v>90307</v>
      </c>
      <c r="F249" s="1" t="s">
        <v>10</v>
      </c>
    </row>
    <row r="250" spans="1:6" x14ac:dyDescent="0.25">
      <c r="A250" s="1">
        <v>2022</v>
      </c>
      <c r="B250" s="1" t="s">
        <v>61</v>
      </c>
      <c r="C250" s="1" t="s">
        <v>17</v>
      </c>
      <c r="D250" s="1">
        <v>28810</v>
      </c>
      <c r="E250" s="1">
        <v>99145</v>
      </c>
      <c r="F250" s="1" t="s">
        <v>10</v>
      </c>
    </row>
    <row r="251" spans="1:6" x14ac:dyDescent="0.25">
      <c r="A251" s="1">
        <v>2022</v>
      </c>
      <c r="B251" s="1" t="s">
        <v>61</v>
      </c>
      <c r="C251" s="1" t="s">
        <v>18</v>
      </c>
      <c r="D251" s="1">
        <v>6508</v>
      </c>
      <c r="E251" s="1">
        <v>74833</v>
      </c>
      <c r="F251" s="1" t="s">
        <v>10</v>
      </c>
    </row>
    <row r="252" spans="1:6" x14ac:dyDescent="0.25">
      <c r="A252" s="1">
        <v>2022</v>
      </c>
      <c r="B252" s="1" t="s">
        <v>61</v>
      </c>
      <c r="C252" s="1" t="s">
        <v>19</v>
      </c>
      <c r="D252" s="1">
        <v>33063</v>
      </c>
      <c r="E252" s="1">
        <v>127634</v>
      </c>
      <c r="F252" s="1" t="s">
        <v>10</v>
      </c>
    </row>
    <row r="253" spans="1:6" x14ac:dyDescent="0.25">
      <c r="A253" s="1">
        <v>2022</v>
      </c>
      <c r="B253" s="1" t="s">
        <v>61</v>
      </c>
      <c r="C253" s="1" t="s">
        <v>20</v>
      </c>
      <c r="D253" s="1">
        <v>17574</v>
      </c>
      <c r="E253" s="1">
        <v>78283</v>
      </c>
      <c r="F253" s="1" t="s">
        <v>10</v>
      </c>
    </row>
    <row r="254" spans="1:6" x14ac:dyDescent="0.25">
      <c r="A254" s="1">
        <v>2022</v>
      </c>
      <c r="B254" s="1" t="s">
        <v>61</v>
      </c>
      <c r="C254" s="1" t="s">
        <v>21</v>
      </c>
      <c r="D254" s="1">
        <v>10731</v>
      </c>
      <c r="E254" s="1">
        <v>87131</v>
      </c>
      <c r="F254" s="1" t="s">
        <v>8</v>
      </c>
    </row>
    <row r="255" spans="1:6" x14ac:dyDescent="0.25">
      <c r="A255" s="1">
        <v>2022</v>
      </c>
      <c r="B255" s="1" t="s">
        <v>61</v>
      </c>
      <c r="C255" s="1" t="s">
        <v>22</v>
      </c>
      <c r="D255" s="1">
        <v>8752</v>
      </c>
      <c r="E255" s="1">
        <v>81889</v>
      </c>
      <c r="F255" s="1" t="s">
        <v>8</v>
      </c>
    </row>
    <row r="256" spans="1:6" x14ac:dyDescent="0.25">
      <c r="A256" s="1">
        <v>2022</v>
      </c>
      <c r="B256" s="1" t="s">
        <v>61</v>
      </c>
      <c r="C256" s="1" t="s">
        <v>23</v>
      </c>
      <c r="D256" s="1">
        <v>11729</v>
      </c>
      <c r="E256" s="1">
        <v>81177</v>
      </c>
      <c r="F256" s="1" t="s">
        <v>10</v>
      </c>
    </row>
    <row r="257" spans="1:6" x14ac:dyDescent="0.25">
      <c r="A257" s="1">
        <v>2022</v>
      </c>
      <c r="B257" s="1" t="s">
        <v>61</v>
      </c>
      <c r="C257" s="1" t="s">
        <v>24</v>
      </c>
      <c r="D257" s="1">
        <v>14229</v>
      </c>
      <c r="E257" s="1">
        <v>75409</v>
      </c>
      <c r="F257" s="1" t="s">
        <v>8</v>
      </c>
    </row>
    <row r="258" spans="1:6" x14ac:dyDescent="0.25">
      <c r="A258" s="1">
        <v>2022</v>
      </c>
      <c r="B258" s="1" t="s">
        <v>61</v>
      </c>
      <c r="C258" s="1" t="s">
        <v>25</v>
      </c>
      <c r="D258" s="1">
        <v>3926</v>
      </c>
      <c r="E258" s="1">
        <v>81870</v>
      </c>
      <c r="F258" s="1" t="s">
        <v>8</v>
      </c>
    </row>
    <row r="259" spans="1:6" x14ac:dyDescent="0.25">
      <c r="A259" s="1">
        <v>2022</v>
      </c>
      <c r="B259" s="1" t="s">
        <v>61</v>
      </c>
      <c r="C259" s="1" t="s">
        <v>26</v>
      </c>
      <c r="D259" s="1">
        <v>15692</v>
      </c>
      <c r="E259" s="1">
        <v>116159</v>
      </c>
      <c r="F259" s="1" t="s">
        <v>10</v>
      </c>
    </row>
    <row r="260" spans="1:6" x14ac:dyDescent="0.25">
      <c r="A260" s="1">
        <v>2022</v>
      </c>
      <c r="B260" s="1" t="s">
        <v>61</v>
      </c>
      <c r="C260" s="1" t="s">
        <v>27</v>
      </c>
      <c r="D260" s="1">
        <v>18137</v>
      </c>
      <c r="E260" s="1">
        <v>165120</v>
      </c>
      <c r="F260" s="1" t="s">
        <v>10</v>
      </c>
    </row>
    <row r="261" spans="1:6" x14ac:dyDescent="0.25">
      <c r="A261" s="1">
        <v>2022</v>
      </c>
      <c r="B261" s="1" t="s">
        <v>61</v>
      </c>
      <c r="C261" s="1" t="s">
        <v>28</v>
      </c>
      <c r="D261" s="1">
        <v>20626</v>
      </c>
      <c r="E261" s="1">
        <v>87720</v>
      </c>
      <c r="F261" s="1" t="s">
        <v>8</v>
      </c>
    </row>
    <row r="262" spans="1:6" x14ac:dyDescent="0.25">
      <c r="A262" s="1">
        <v>2022</v>
      </c>
      <c r="B262" s="1" t="s">
        <v>61</v>
      </c>
      <c r="C262" s="1" t="s">
        <v>29</v>
      </c>
      <c r="D262" s="1">
        <v>16134</v>
      </c>
      <c r="E262" s="1">
        <v>110989</v>
      </c>
      <c r="F262" s="1" t="s">
        <v>8</v>
      </c>
    </row>
    <row r="263" spans="1:6" x14ac:dyDescent="0.25">
      <c r="A263" s="1">
        <v>2022</v>
      </c>
      <c r="B263" s="1" t="s">
        <v>61</v>
      </c>
      <c r="C263" s="1" t="s">
        <v>30</v>
      </c>
      <c r="D263" s="1">
        <v>7984</v>
      </c>
      <c r="E263" s="1">
        <v>65263</v>
      </c>
      <c r="F263" s="1" t="s">
        <v>10</v>
      </c>
    </row>
    <row r="264" spans="1:6" x14ac:dyDescent="0.25">
      <c r="A264" s="1">
        <v>2022</v>
      </c>
      <c r="B264" s="1" t="s">
        <v>61</v>
      </c>
      <c r="C264" s="1" t="s">
        <v>31</v>
      </c>
      <c r="D264" s="1">
        <v>18815</v>
      </c>
      <c r="E264" s="1">
        <v>88664</v>
      </c>
      <c r="F264" s="1" t="s">
        <v>8</v>
      </c>
    </row>
    <row r="265" spans="1:6" x14ac:dyDescent="0.25">
      <c r="A265" s="1">
        <v>2022</v>
      </c>
      <c r="B265" s="1" t="s">
        <v>61</v>
      </c>
      <c r="C265" s="1" t="s">
        <v>32</v>
      </c>
      <c r="D265" s="1">
        <v>4557</v>
      </c>
      <c r="E265" s="1">
        <v>73330</v>
      </c>
      <c r="F265" s="1" t="s">
        <v>10</v>
      </c>
    </row>
    <row r="266" spans="1:6" x14ac:dyDescent="0.25">
      <c r="A266" s="1">
        <v>2022</v>
      </c>
      <c r="B266" s="1" t="s">
        <v>61</v>
      </c>
      <c r="C266" s="1" t="s">
        <v>33</v>
      </c>
      <c r="D266" s="1">
        <v>7000</v>
      </c>
      <c r="E266" s="1">
        <v>80942</v>
      </c>
      <c r="F266" s="1" t="s">
        <v>8</v>
      </c>
    </row>
    <row r="267" spans="1:6" x14ac:dyDescent="0.25">
      <c r="A267" s="1">
        <v>2022</v>
      </c>
      <c r="B267" s="1" t="s">
        <v>61</v>
      </c>
      <c r="C267" s="1" t="s">
        <v>34</v>
      </c>
      <c r="D267" s="1">
        <v>9293</v>
      </c>
      <c r="E267" s="1">
        <v>85236</v>
      </c>
      <c r="F267" s="1" t="s">
        <v>8</v>
      </c>
    </row>
    <row r="268" spans="1:6" x14ac:dyDescent="0.25">
      <c r="A268" s="1">
        <v>2022</v>
      </c>
      <c r="B268" s="1" t="s">
        <v>61</v>
      </c>
      <c r="C268" s="1" t="s">
        <v>35</v>
      </c>
      <c r="D268" s="1">
        <v>3946</v>
      </c>
      <c r="E268" s="1">
        <v>115751</v>
      </c>
      <c r="F268" s="1" t="s">
        <v>10</v>
      </c>
    </row>
    <row r="269" spans="1:6" x14ac:dyDescent="0.25">
      <c r="A269" s="1">
        <v>2022</v>
      </c>
      <c r="B269" s="1" t="s">
        <v>61</v>
      </c>
      <c r="C269" s="1" t="s">
        <v>36</v>
      </c>
      <c r="D269" s="1">
        <v>20469</v>
      </c>
      <c r="E269" s="1">
        <v>133870</v>
      </c>
      <c r="F269" s="1" t="s">
        <v>10</v>
      </c>
    </row>
    <row r="270" spans="1:6" x14ac:dyDescent="0.25">
      <c r="A270" s="1">
        <v>2022</v>
      </c>
      <c r="B270" s="1" t="s">
        <v>61</v>
      </c>
      <c r="C270" s="1" t="s">
        <v>37</v>
      </c>
      <c r="D270" s="1">
        <v>5600</v>
      </c>
      <c r="E270" s="1">
        <v>68343</v>
      </c>
      <c r="F270" s="1" t="s">
        <v>8</v>
      </c>
    </row>
    <row r="271" spans="1:6" x14ac:dyDescent="0.25">
      <c r="A271" s="1">
        <v>2022</v>
      </c>
      <c r="B271" s="1" t="s">
        <v>61</v>
      </c>
      <c r="C271" s="1" t="s">
        <v>38</v>
      </c>
      <c r="D271" s="1">
        <v>63948</v>
      </c>
      <c r="E271" s="1">
        <v>213014</v>
      </c>
      <c r="F271" s="1" t="s">
        <v>8</v>
      </c>
    </row>
    <row r="272" spans="1:6" x14ac:dyDescent="0.25">
      <c r="A272" s="1">
        <v>2022</v>
      </c>
      <c r="B272" s="1" t="s">
        <v>61</v>
      </c>
      <c r="C272" s="1" t="s">
        <v>39</v>
      </c>
      <c r="D272" s="1">
        <v>30275</v>
      </c>
      <c r="E272" s="1">
        <v>103234</v>
      </c>
      <c r="F272" s="1" t="s">
        <v>10</v>
      </c>
    </row>
    <row r="273" spans="1:6" x14ac:dyDescent="0.25">
      <c r="A273" s="1">
        <v>2022</v>
      </c>
      <c r="B273" s="1" t="s">
        <v>61</v>
      </c>
      <c r="C273" s="1" t="s">
        <v>40</v>
      </c>
      <c r="D273" s="1">
        <v>3042</v>
      </c>
      <c r="E273" s="1">
        <v>75243</v>
      </c>
      <c r="F273" s="1" t="s">
        <v>10</v>
      </c>
    </row>
    <row r="274" spans="1:6" x14ac:dyDescent="0.25">
      <c r="A274" s="1">
        <v>2022</v>
      </c>
      <c r="B274" s="1" t="s">
        <v>61</v>
      </c>
      <c r="C274" s="1" t="s">
        <v>41</v>
      </c>
      <c r="D274" s="1">
        <v>29307</v>
      </c>
      <c r="E274" s="1">
        <v>88336</v>
      </c>
      <c r="F274" s="1" t="s">
        <v>10</v>
      </c>
    </row>
    <row r="275" spans="1:6" x14ac:dyDescent="0.25">
      <c r="A275" s="1">
        <v>2022</v>
      </c>
      <c r="B275" s="1" t="s">
        <v>61</v>
      </c>
      <c r="C275" s="1" t="s">
        <v>42</v>
      </c>
      <c r="D275" s="1">
        <v>11701</v>
      </c>
      <c r="E275" s="1">
        <v>70030</v>
      </c>
      <c r="F275" s="1" t="s">
        <v>10</v>
      </c>
    </row>
    <row r="276" spans="1:6" x14ac:dyDescent="0.25">
      <c r="A276" s="1">
        <v>2022</v>
      </c>
      <c r="B276" s="1" t="s">
        <v>61</v>
      </c>
      <c r="C276" s="1" t="s">
        <v>43</v>
      </c>
      <c r="D276" s="1">
        <v>13352</v>
      </c>
      <c r="E276" s="1">
        <v>86727</v>
      </c>
      <c r="F276" s="1" t="s">
        <v>10</v>
      </c>
    </row>
    <row r="277" spans="1:6" x14ac:dyDescent="0.25">
      <c r="A277" s="1">
        <v>2022</v>
      </c>
      <c r="B277" s="1" t="s">
        <v>61</v>
      </c>
      <c r="C277" s="1" t="s">
        <v>44</v>
      </c>
      <c r="D277" s="1">
        <v>29714</v>
      </c>
      <c r="E277" s="1">
        <v>103231</v>
      </c>
      <c r="F277" s="1" t="s">
        <v>8</v>
      </c>
    </row>
    <row r="278" spans="1:6" x14ac:dyDescent="0.25">
      <c r="A278" s="1">
        <v>2022</v>
      </c>
      <c r="B278" s="1" t="s">
        <v>61</v>
      </c>
      <c r="C278" s="1" t="s">
        <v>45</v>
      </c>
      <c r="D278" s="1">
        <v>3038</v>
      </c>
      <c r="E278" s="1">
        <v>106316</v>
      </c>
      <c r="F278" s="1" t="s">
        <v>8</v>
      </c>
    </row>
    <row r="279" spans="1:6" x14ac:dyDescent="0.25">
      <c r="A279" s="1">
        <v>2022</v>
      </c>
      <c r="B279" s="1" t="s">
        <v>61</v>
      </c>
      <c r="C279" s="1" t="s">
        <v>46</v>
      </c>
      <c r="D279" s="1">
        <v>15078</v>
      </c>
      <c r="E279" s="1">
        <v>77361</v>
      </c>
      <c r="F279" s="1" t="s">
        <v>10</v>
      </c>
    </row>
    <row r="280" spans="1:6" x14ac:dyDescent="0.25">
      <c r="A280" s="1">
        <v>2022</v>
      </c>
      <c r="B280" s="1" t="s">
        <v>61</v>
      </c>
      <c r="C280" s="1" t="s">
        <v>47</v>
      </c>
      <c r="D280" s="1">
        <v>3397</v>
      </c>
      <c r="E280" s="1">
        <v>75345</v>
      </c>
      <c r="F280" s="1" t="s">
        <v>8</v>
      </c>
    </row>
    <row r="281" spans="1:6" x14ac:dyDescent="0.25">
      <c r="A281" s="1">
        <v>2022</v>
      </c>
      <c r="B281" s="1" t="s">
        <v>61</v>
      </c>
      <c r="C281" s="1" t="s">
        <v>48</v>
      </c>
      <c r="D281" s="1">
        <v>16893</v>
      </c>
      <c r="E281" s="1">
        <v>91116</v>
      </c>
      <c r="F281" s="1" t="s">
        <v>8</v>
      </c>
    </row>
    <row r="282" spans="1:6" x14ac:dyDescent="0.25">
      <c r="A282" s="1">
        <v>2022</v>
      </c>
      <c r="B282" s="1" t="s">
        <v>61</v>
      </c>
      <c r="C282" s="1" t="s">
        <v>49</v>
      </c>
      <c r="D282" s="1">
        <v>78940</v>
      </c>
      <c r="E282" s="1">
        <v>98477</v>
      </c>
      <c r="F282" s="1" t="s">
        <v>10</v>
      </c>
    </row>
    <row r="283" spans="1:6" x14ac:dyDescent="0.25">
      <c r="A283" s="1">
        <v>2022</v>
      </c>
      <c r="B283" s="1" t="s">
        <v>61</v>
      </c>
      <c r="C283" s="1" t="s">
        <v>50</v>
      </c>
      <c r="D283" s="1">
        <v>12580</v>
      </c>
      <c r="E283" s="1">
        <v>85806</v>
      </c>
      <c r="F283" s="1" t="s">
        <v>10</v>
      </c>
    </row>
    <row r="284" spans="1:6" x14ac:dyDescent="0.25">
      <c r="A284" s="1">
        <v>2022</v>
      </c>
      <c r="B284" s="1" t="s">
        <v>61</v>
      </c>
      <c r="C284" s="1" t="s">
        <v>51</v>
      </c>
      <c r="D284" s="1">
        <v>1719</v>
      </c>
      <c r="E284" s="1">
        <v>86135</v>
      </c>
      <c r="F284" s="1" t="s">
        <v>8</v>
      </c>
    </row>
    <row r="285" spans="1:6" x14ac:dyDescent="0.25">
      <c r="A285" s="1">
        <v>2022</v>
      </c>
      <c r="B285" s="1" t="s">
        <v>61</v>
      </c>
      <c r="C285" s="1" t="s">
        <v>52</v>
      </c>
      <c r="D285" s="1">
        <v>22750</v>
      </c>
      <c r="E285" s="1">
        <v>103246</v>
      </c>
      <c r="F285" s="1" t="s">
        <v>8</v>
      </c>
    </row>
    <row r="286" spans="1:6" x14ac:dyDescent="0.25">
      <c r="A286" s="1">
        <v>2022</v>
      </c>
      <c r="B286" s="1" t="s">
        <v>61</v>
      </c>
      <c r="C286" s="1" t="s">
        <v>53</v>
      </c>
      <c r="D286" s="1">
        <v>18828</v>
      </c>
      <c r="E286" s="1">
        <v>101674</v>
      </c>
      <c r="F286" s="1" t="s">
        <v>10</v>
      </c>
    </row>
    <row r="287" spans="1:6" x14ac:dyDescent="0.25">
      <c r="A287" s="1">
        <v>2022</v>
      </c>
      <c r="B287" s="1" t="s">
        <v>61</v>
      </c>
      <c r="C287" s="1" t="s">
        <v>54</v>
      </c>
      <c r="D287" s="1">
        <v>4042</v>
      </c>
      <c r="E287" s="1">
        <v>62764</v>
      </c>
      <c r="F287" s="1" t="s">
        <v>8</v>
      </c>
    </row>
    <row r="288" spans="1:6" x14ac:dyDescent="0.25">
      <c r="A288" s="1">
        <v>2022</v>
      </c>
      <c r="B288" s="1" t="s">
        <v>61</v>
      </c>
      <c r="C288" s="1" t="s">
        <v>55</v>
      </c>
      <c r="D288" s="1">
        <v>14688</v>
      </c>
      <c r="E288" s="1">
        <v>86470</v>
      </c>
      <c r="F288" s="1" t="s">
        <v>10</v>
      </c>
    </row>
    <row r="289" spans="1:6" x14ac:dyDescent="0.25">
      <c r="A289" s="1">
        <v>2022</v>
      </c>
      <c r="B289" s="1" t="s">
        <v>61</v>
      </c>
      <c r="C289" s="1" t="s">
        <v>56</v>
      </c>
      <c r="D289" s="1">
        <v>2353</v>
      </c>
      <c r="E289" s="1">
        <v>70480</v>
      </c>
      <c r="F289" s="1" t="s">
        <v>8</v>
      </c>
    </row>
    <row r="290" spans="1:6" x14ac:dyDescent="0.25">
      <c r="A290" s="1">
        <v>2022</v>
      </c>
      <c r="B290" s="1" t="s">
        <v>62</v>
      </c>
      <c r="C290" s="1" t="s">
        <v>7</v>
      </c>
      <c r="D290" s="1">
        <v>22875</v>
      </c>
      <c r="E290" s="1">
        <v>68111</v>
      </c>
      <c r="F290" s="1" t="s">
        <v>8</v>
      </c>
    </row>
    <row r="291" spans="1:6" x14ac:dyDescent="0.25">
      <c r="A291" s="1">
        <v>2022</v>
      </c>
      <c r="B291" s="1" t="s">
        <v>62</v>
      </c>
      <c r="C291" s="1" t="s">
        <v>9</v>
      </c>
      <c r="D291" s="1">
        <v>40867</v>
      </c>
      <c r="E291" s="1">
        <v>69180</v>
      </c>
      <c r="F291" s="1" t="s">
        <v>10</v>
      </c>
    </row>
    <row r="292" spans="1:6" x14ac:dyDescent="0.25">
      <c r="A292" s="1">
        <v>2022</v>
      </c>
      <c r="B292" s="1" t="s">
        <v>62</v>
      </c>
      <c r="C292" s="1" t="s">
        <v>11</v>
      </c>
      <c r="D292" s="1">
        <v>15490</v>
      </c>
      <c r="E292" s="1">
        <v>74067</v>
      </c>
      <c r="F292" s="1" t="s">
        <v>10</v>
      </c>
    </row>
    <row r="293" spans="1:6" x14ac:dyDescent="0.25">
      <c r="A293" s="1">
        <v>2022</v>
      </c>
      <c r="B293" s="1" t="s">
        <v>62</v>
      </c>
      <c r="C293" s="1" t="s">
        <v>12</v>
      </c>
      <c r="D293" s="1">
        <v>221985</v>
      </c>
      <c r="E293" s="1">
        <v>112486</v>
      </c>
      <c r="F293" s="1" t="s">
        <v>10</v>
      </c>
    </row>
    <row r="294" spans="1:6" x14ac:dyDescent="0.25">
      <c r="A294" s="1">
        <v>2022</v>
      </c>
      <c r="B294" s="1" t="s">
        <v>62</v>
      </c>
      <c r="C294" s="1" t="s">
        <v>13</v>
      </c>
      <c r="D294" s="1">
        <v>58286</v>
      </c>
      <c r="E294" s="1">
        <v>96744</v>
      </c>
      <c r="F294" s="1" t="s">
        <v>10</v>
      </c>
    </row>
    <row r="295" spans="1:6" x14ac:dyDescent="0.25">
      <c r="A295" s="1">
        <v>2022</v>
      </c>
      <c r="B295" s="1" t="s">
        <v>62</v>
      </c>
      <c r="C295" s="1" t="s">
        <v>14</v>
      </c>
      <c r="D295" s="1">
        <v>24131</v>
      </c>
      <c r="E295" s="1">
        <v>101714</v>
      </c>
      <c r="F295" s="1" t="s">
        <v>10</v>
      </c>
    </row>
    <row r="296" spans="1:6" x14ac:dyDescent="0.25">
      <c r="A296" s="1">
        <v>2022</v>
      </c>
      <c r="B296" s="1" t="s">
        <v>62</v>
      </c>
      <c r="C296" s="1" t="s">
        <v>15</v>
      </c>
      <c r="D296" s="1">
        <v>9766</v>
      </c>
      <c r="E296" s="1">
        <v>91651</v>
      </c>
      <c r="F296" s="1" t="s">
        <v>10</v>
      </c>
    </row>
    <row r="297" spans="1:6" x14ac:dyDescent="0.25">
      <c r="A297" s="1">
        <v>2022</v>
      </c>
      <c r="B297" s="1" t="s">
        <v>62</v>
      </c>
      <c r="C297" s="1" t="s">
        <v>16</v>
      </c>
      <c r="D297" s="1">
        <v>179893</v>
      </c>
      <c r="E297" s="1">
        <v>74223</v>
      </c>
      <c r="F297" s="1" t="s">
        <v>10</v>
      </c>
    </row>
    <row r="298" spans="1:6" x14ac:dyDescent="0.25">
      <c r="A298" s="1">
        <v>2022</v>
      </c>
      <c r="B298" s="1" t="s">
        <v>62</v>
      </c>
      <c r="C298" s="1" t="s">
        <v>17</v>
      </c>
      <c r="D298" s="1">
        <v>60683</v>
      </c>
      <c r="E298" s="1">
        <v>82331</v>
      </c>
      <c r="F298" s="1" t="s">
        <v>10</v>
      </c>
    </row>
    <row r="299" spans="1:6" x14ac:dyDescent="0.25">
      <c r="A299" s="1">
        <v>2022</v>
      </c>
      <c r="B299" s="1" t="s">
        <v>62</v>
      </c>
      <c r="C299" s="1" t="s">
        <v>18</v>
      </c>
      <c r="D299" s="1">
        <v>12911</v>
      </c>
      <c r="E299" s="1">
        <v>65743</v>
      </c>
      <c r="F299" s="1" t="s">
        <v>10</v>
      </c>
    </row>
    <row r="300" spans="1:6" x14ac:dyDescent="0.25">
      <c r="A300" s="1">
        <v>2022</v>
      </c>
      <c r="B300" s="1" t="s">
        <v>62</v>
      </c>
      <c r="C300" s="1" t="s">
        <v>19</v>
      </c>
      <c r="D300" s="1">
        <v>75904</v>
      </c>
      <c r="E300" s="1">
        <v>89889</v>
      </c>
      <c r="F300" s="1" t="s">
        <v>10</v>
      </c>
    </row>
    <row r="301" spans="1:6" x14ac:dyDescent="0.25">
      <c r="A301" s="1">
        <v>2022</v>
      </c>
      <c r="B301" s="1" t="s">
        <v>62</v>
      </c>
      <c r="C301" s="1" t="s">
        <v>20</v>
      </c>
      <c r="D301" s="1">
        <v>32143</v>
      </c>
      <c r="E301" s="1">
        <v>64578</v>
      </c>
      <c r="F301" s="1" t="s">
        <v>10</v>
      </c>
    </row>
    <row r="302" spans="1:6" x14ac:dyDescent="0.25">
      <c r="A302" s="1">
        <v>2022</v>
      </c>
      <c r="B302" s="1" t="s">
        <v>62</v>
      </c>
      <c r="C302" s="1" t="s">
        <v>21</v>
      </c>
      <c r="D302" s="1">
        <v>16706</v>
      </c>
      <c r="E302" s="1">
        <v>67793</v>
      </c>
      <c r="F302" s="1" t="s">
        <v>10</v>
      </c>
    </row>
    <row r="303" spans="1:6" x14ac:dyDescent="0.25">
      <c r="A303" s="1">
        <v>2022</v>
      </c>
      <c r="B303" s="1" t="s">
        <v>62</v>
      </c>
      <c r="C303" s="1" t="s">
        <v>22</v>
      </c>
      <c r="D303" s="1">
        <v>16823</v>
      </c>
      <c r="E303" s="1">
        <v>75538</v>
      </c>
      <c r="F303" s="1" t="s">
        <v>10</v>
      </c>
    </row>
    <row r="304" spans="1:6" x14ac:dyDescent="0.25">
      <c r="A304" s="1">
        <v>2022</v>
      </c>
      <c r="B304" s="1" t="s">
        <v>62</v>
      </c>
      <c r="C304" s="1" t="s">
        <v>23</v>
      </c>
      <c r="D304" s="1">
        <v>22329</v>
      </c>
      <c r="E304" s="1">
        <v>61987</v>
      </c>
      <c r="F304" s="1" t="s">
        <v>10</v>
      </c>
    </row>
    <row r="305" spans="1:6" x14ac:dyDescent="0.25">
      <c r="A305" s="1">
        <v>2022</v>
      </c>
      <c r="B305" s="1" t="s">
        <v>62</v>
      </c>
      <c r="C305" s="1" t="s">
        <v>24</v>
      </c>
      <c r="D305" s="1">
        <v>26262</v>
      </c>
      <c r="E305" s="1">
        <v>66136</v>
      </c>
      <c r="F305" s="1" t="s">
        <v>10</v>
      </c>
    </row>
    <row r="306" spans="1:6" x14ac:dyDescent="0.25">
      <c r="A306" s="1">
        <v>2022</v>
      </c>
      <c r="B306" s="1" t="s">
        <v>62</v>
      </c>
      <c r="C306" s="1" t="s">
        <v>25</v>
      </c>
      <c r="D306" s="1">
        <v>11267</v>
      </c>
      <c r="E306" s="1">
        <v>72178</v>
      </c>
      <c r="F306" s="1" t="s">
        <v>10</v>
      </c>
    </row>
    <row r="307" spans="1:6" x14ac:dyDescent="0.25">
      <c r="A307" s="1">
        <v>2022</v>
      </c>
      <c r="B307" s="1" t="s">
        <v>62</v>
      </c>
      <c r="C307" s="1" t="s">
        <v>26</v>
      </c>
      <c r="D307" s="1">
        <v>44172</v>
      </c>
      <c r="E307" s="1">
        <v>94391</v>
      </c>
      <c r="F307" s="1" t="s">
        <v>10</v>
      </c>
    </row>
    <row r="308" spans="1:6" x14ac:dyDescent="0.25">
      <c r="A308" s="1">
        <v>2022</v>
      </c>
      <c r="B308" s="1" t="s">
        <v>62</v>
      </c>
      <c r="C308" s="1" t="s">
        <v>27</v>
      </c>
      <c r="D308" s="1">
        <v>48428</v>
      </c>
      <c r="E308" s="1">
        <v>130638</v>
      </c>
      <c r="F308" s="1" t="s">
        <v>10</v>
      </c>
    </row>
    <row r="309" spans="1:6" x14ac:dyDescent="0.25">
      <c r="A309" s="1">
        <v>2022</v>
      </c>
      <c r="B309" s="1" t="s">
        <v>62</v>
      </c>
      <c r="C309" s="1" t="s">
        <v>28</v>
      </c>
      <c r="D309" s="1">
        <v>46269</v>
      </c>
      <c r="E309" s="1">
        <v>82432</v>
      </c>
      <c r="F309" s="1" t="s">
        <v>10</v>
      </c>
    </row>
    <row r="310" spans="1:6" x14ac:dyDescent="0.25">
      <c r="A310" s="1">
        <v>2022</v>
      </c>
      <c r="B310" s="1" t="s">
        <v>62</v>
      </c>
      <c r="C310" s="1" t="s">
        <v>29</v>
      </c>
      <c r="D310" s="1">
        <v>33603</v>
      </c>
      <c r="E310" s="1">
        <v>97033</v>
      </c>
      <c r="F310" s="1" t="s">
        <v>10</v>
      </c>
    </row>
    <row r="311" spans="1:6" x14ac:dyDescent="0.25">
      <c r="A311" s="1">
        <v>2022</v>
      </c>
      <c r="B311" s="1" t="s">
        <v>62</v>
      </c>
      <c r="C311" s="1" t="s">
        <v>30</v>
      </c>
      <c r="D311" s="1">
        <v>12692</v>
      </c>
      <c r="E311" s="1">
        <v>51573</v>
      </c>
      <c r="F311" s="1" t="s">
        <v>10</v>
      </c>
    </row>
    <row r="312" spans="1:6" x14ac:dyDescent="0.25">
      <c r="A312" s="1">
        <v>2022</v>
      </c>
      <c r="B312" s="1" t="s">
        <v>62</v>
      </c>
      <c r="C312" s="1" t="s">
        <v>31</v>
      </c>
      <c r="D312" s="1">
        <v>36089</v>
      </c>
      <c r="E312" s="1">
        <v>78666</v>
      </c>
      <c r="F312" s="1" t="s">
        <v>10</v>
      </c>
    </row>
    <row r="313" spans="1:6" x14ac:dyDescent="0.25">
      <c r="A313" s="1">
        <v>2022</v>
      </c>
      <c r="B313" s="1" t="s">
        <v>62</v>
      </c>
      <c r="C313" s="1" t="s">
        <v>32</v>
      </c>
      <c r="D313" s="1">
        <v>10331</v>
      </c>
      <c r="E313" s="1">
        <v>65785</v>
      </c>
      <c r="F313" s="1" t="s">
        <v>10</v>
      </c>
    </row>
    <row r="314" spans="1:6" x14ac:dyDescent="0.25">
      <c r="A314" s="1">
        <v>2022</v>
      </c>
      <c r="B314" s="1" t="s">
        <v>62</v>
      </c>
      <c r="C314" s="1" t="s">
        <v>33</v>
      </c>
      <c r="D314" s="1">
        <v>11809</v>
      </c>
      <c r="E314" s="1">
        <v>71292</v>
      </c>
      <c r="F314" s="1" t="s">
        <v>10</v>
      </c>
    </row>
    <row r="315" spans="1:6" x14ac:dyDescent="0.25">
      <c r="A315" s="1">
        <v>2022</v>
      </c>
      <c r="B315" s="1" t="s">
        <v>62</v>
      </c>
      <c r="C315" s="1" t="s">
        <v>34</v>
      </c>
      <c r="D315" s="1">
        <v>20046</v>
      </c>
      <c r="E315" s="1">
        <v>73081</v>
      </c>
      <c r="F315" s="1" t="s">
        <v>10</v>
      </c>
    </row>
    <row r="316" spans="1:6" x14ac:dyDescent="0.25">
      <c r="A316" s="1">
        <v>2022</v>
      </c>
      <c r="B316" s="1" t="s">
        <v>62</v>
      </c>
      <c r="C316" s="1" t="s">
        <v>35</v>
      </c>
      <c r="D316" s="1">
        <v>13616</v>
      </c>
      <c r="E316" s="1">
        <v>94167</v>
      </c>
      <c r="F316" s="1" t="s">
        <v>8</v>
      </c>
    </row>
    <row r="317" spans="1:6" x14ac:dyDescent="0.25">
      <c r="A317" s="1">
        <v>2022</v>
      </c>
      <c r="B317" s="1" t="s">
        <v>62</v>
      </c>
      <c r="C317" s="1" t="s">
        <v>36</v>
      </c>
      <c r="D317" s="1">
        <v>53304</v>
      </c>
      <c r="E317" s="1">
        <v>108666</v>
      </c>
      <c r="F317" s="1" t="s">
        <v>8</v>
      </c>
    </row>
    <row r="318" spans="1:6" x14ac:dyDescent="0.25">
      <c r="A318" s="1">
        <v>2022</v>
      </c>
      <c r="B318" s="1" t="s">
        <v>62</v>
      </c>
      <c r="C318" s="1" t="s">
        <v>37</v>
      </c>
      <c r="D318" s="1">
        <v>11550</v>
      </c>
      <c r="E318" s="1">
        <v>75938</v>
      </c>
      <c r="F318" s="1" t="s">
        <v>10</v>
      </c>
    </row>
    <row r="319" spans="1:6" x14ac:dyDescent="0.25">
      <c r="A319" s="1">
        <v>2022</v>
      </c>
      <c r="B319" s="1" t="s">
        <v>62</v>
      </c>
      <c r="C319" s="1" t="s">
        <v>38</v>
      </c>
      <c r="D319" s="1">
        <v>117347</v>
      </c>
      <c r="E319" s="1">
        <v>115413</v>
      </c>
      <c r="F319" s="1" t="s">
        <v>10</v>
      </c>
    </row>
    <row r="320" spans="1:6" x14ac:dyDescent="0.25">
      <c r="A320" s="1">
        <v>2022</v>
      </c>
      <c r="B320" s="1" t="s">
        <v>62</v>
      </c>
      <c r="C320" s="1" t="s">
        <v>39</v>
      </c>
      <c r="D320" s="1">
        <v>64843</v>
      </c>
      <c r="E320" s="1">
        <v>78078</v>
      </c>
      <c r="F320" s="1" t="s">
        <v>10</v>
      </c>
    </row>
    <row r="321" spans="1:6" x14ac:dyDescent="0.25">
      <c r="A321" s="1">
        <v>2022</v>
      </c>
      <c r="B321" s="1" t="s">
        <v>62</v>
      </c>
      <c r="C321" s="1" t="s">
        <v>40</v>
      </c>
      <c r="D321" s="1">
        <v>5337</v>
      </c>
      <c r="E321" s="1">
        <v>71877</v>
      </c>
      <c r="F321" s="1" t="s">
        <v>10</v>
      </c>
    </row>
    <row r="322" spans="1:6" x14ac:dyDescent="0.25">
      <c r="A322" s="1">
        <v>2022</v>
      </c>
      <c r="B322" s="1" t="s">
        <v>62</v>
      </c>
      <c r="C322" s="1" t="s">
        <v>41</v>
      </c>
      <c r="D322" s="1">
        <v>55987</v>
      </c>
      <c r="E322" s="1">
        <v>77920</v>
      </c>
      <c r="F322" s="1" t="s">
        <v>10</v>
      </c>
    </row>
    <row r="323" spans="1:6" x14ac:dyDescent="0.25">
      <c r="A323" s="1">
        <v>2022</v>
      </c>
      <c r="B323" s="1" t="s">
        <v>62</v>
      </c>
      <c r="C323" s="1" t="s">
        <v>42</v>
      </c>
      <c r="D323" s="1">
        <v>21652</v>
      </c>
      <c r="E323" s="1">
        <v>64539</v>
      </c>
      <c r="F323" s="1" t="s">
        <v>8</v>
      </c>
    </row>
    <row r="324" spans="1:6" x14ac:dyDescent="0.25">
      <c r="A324" s="1">
        <v>2022</v>
      </c>
      <c r="B324" s="1" t="s">
        <v>62</v>
      </c>
      <c r="C324" s="1" t="s">
        <v>43</v>
      </c>
      <c r="D324" s="1">
        <v>27033</v>
      </c>
      <c r="E324" s="1">
        <v>87224</v>
      </c>
      <c r="F324" s="1" t="s">
        <v>8</v>
      </c>
    </row>
    <row r="325" spans="1:6" x14ac:dyDescent="0.25">
      <c r="A325" s="1">
        <v>2022</v>
      </c>
      <c r="B325" s="1" t="s">
        <v>62</v>
      </c>
      <c r="C325" s="1" t="s">
        <v>44</v>
      </c>
      <c r="D325" s="1">
        <v>66210</v>
      </c>
      <c r="E325" s="1">
        <v>92971</v>
      </c>
      <c r="F325" s="1" t="s">
        <v>10</v>
      </c>
    </row>
    <row r="326" spans="1:6" x14ac:dyDescent="0.25">
      <c r="A326" s="1">
        <v>2022</v>
      </c>
      <c r="B326" s="1" t="s">
        <v>62</v>
      </c>
      <c r="C326" s="1" t="s">
        <v>45</v>
      </c>
      <c r="D326" s="1">
        <v>9567</v>
      </c>
      <c r="E326" s="1">
        <v>81829</v>
      </c>
      <c r="F326" s="1" t="s">
        <v>8</v>
      </c>
    </row>
    <row r="327" spans="1:6" x14ac:dyDescent="0.25">
      <c r="A327" s="1">
        <v>2022</v>
      </c>
      <c r="B327" s="1" t="s">
        <v>62</v>
      </c>
      <c r="C327" s="1" t="s">
        <v>46</v>
      </c>
      <c r="D327" s="1">
        <v>30793</v>
      </c>
      <c r="E327" s="1">
        <v>62907</v>
      </c>
      <c r="F327" s="1" t="s">
        <v>8</v>
      </c>
    </row>
    <row r="328" spans="1:6" x14ac:dyDescent="0.25">
      <c r="A328" s="1">
        <v>2022</v>
      </c>
      <c r="B328" s="1" t="s">
        <v>62</v>
      </c>
      <c r="C328" s="1" t="s">
        <v>47</v>
      </c>
      <c r="D328" s="1">
        <v>5876</v>
      </c>
      <c r="E328" s="1">
        <v>69709</v>
      </c>
      <c r="F328" s="1" t="s">
        <v>10</v>
      </c>
    </row>
    <row r="329" spans="1:6" x14ac:dyDescent="0.25">
      <c r="A329" s="1">
        <v>2022</v>
      </c>
      <c r="B329" s="1" t="s">
        <v>62</v>
      </c>
      <c r="C329" s="1" t="s">
        <v>48</v>
      </c>
      <c r="D329" s="1">
        <v>32595</v>
      </c>
      <c r="E329" s="1">
        <v>72460</v>
      </c>
      <c r="F329" s="1" t="s">
        <v>10</v>
      </c>
    </row>
    <row r="330" spans="1:6" x14ac:dyDescent="0.25">
      <c r="A330" s="1">
        <v>2022</v>
      </c>
      <c r="B330" s="1" t="s">
        <v>62</v>
      </c>
      <c r="C330" s="1" t="s">
        <v>49</v>
      </c>
      <c r="D330" s="1">
        <v>146639</v>
      </c>
      <c r="E330" s="1">
        <v>87123</v>
      </c>
      <c r="F330" s="1" t="s">
        <v>8</v>
      </c>
    </row>
    <row r="331" spans="1:6" x14ac:dyDescent="0.25">
      <c r="A331" s="1">
        <v>2022</v>
      </c>
      <c r="B331" s="1" t="s">
        <v>62</v>
      </c>
      <c r="C331" s="1" t="s">
        <v>50</v>
      </c>
      <c r="D331" s="1">
        <v>25941</v>
      </c>
      <c r="E331" s="1">
        <v>74355</v>
      </c>
      <c r="F331" s="1" t="s">
        <v>8</v>
      </c>
    </row>
    <row r="332" spans="1:6" x14ac:dyDescent="0.25">
      <c r="A332" s="1">
        <v>2022</v>
      </c>
      <c r="B332" s="1" t="s">
        <v>62</v>
      </c>
      <c r="C332" s="1" t="s">
        <v>51</v>
      </c>
      <c r="D332" s="1">
        <v>6346</v>
      </c>
      <c r="E332" s="1">
        <v>80442</v>
      </c>
      <c r="F332" s="1" t="s">
        <v>10</v>
      </c>
    </row>
    <row r="333" spans="1:6" x14ac:dyDescent="0.25">
      <c r="A333" s="1">
        <v>2022</v>
      </c>
      <c r="B333" s="1" t="s">
        <v>62</v>
      </c>
      <c r="C333" s="1" t="s">
        <v>52</v>
      </c>
      <c r="D333" s="1">
        <v>60099</v>
      </c>
      <c r="E333" s="1">
        <v>102046</v>
      </c>
      <c r="F333" s="1" t="s">
        <v>8</v>
      </c>
    </row>
    <row r="334" spans="1:6" x14ac:dyDescent="0.25">
      <c r="A334" s="1">
        <v>2022</v>
      </c>
      <c r="B334" s="1" t="s">
        <v>62</v>
      </c>
      <c r="C334" s="1" t="s">
        <v>53</v>
      </c>
      <c r="D334" s="1">
        <v>43094</v>
      </c>
      <c r="E334" s="1">
        <v>98279</v>
      </c>
      <c r="F334" s="1" t="s">
        <v>10</v>
      </c>
    </row>
    <row r="335" spans="1:6" x14ac:dyDescent="0.25">
      <c r="A335" s="1">
        <v>2022</v>
      </c>
      <c r="B335" s="1" t="s">
        <v>62</v>
      </c>
      <c r="C335" s="1" t="s">
        <v>54</v>
      </c>
      <c r="D335" s="1">
        <v>8599</v>
      </c>
      <c r="E335" s="1">
        <v>59557</v>
      </c>
      <c r="F335" s="1" t="s">
        <v>8</v>
      </c>
    </row>
    <row r="336" spans="1:6" x14ac:dyDescent="0.25">
      <c r="A336" s="1">
        <v>2022</v>
      </c>
      <c r="B336" s="1" t="s">
        <v>62</v>
      </c>
      <c r="C336" s="1" t="s">
        <v>55</v>
      </c>
      <c r="D336" s="1">
        <v>27048</v>
      </c>
      <c r="E336" s="1">
        <v>73254</v>
      </c>
      <c r="F336" s="1" t="s">
        <v>8</v>
      </c>
    </row>
    <row r="337" spans="1:6" x14ac:dyDescent="0.25">
      <c r="A337" s="1">
        <v>2022</v>
      </c>
      <c r="B337" s="1" t="s">
        <v>62</v>
      </c>
      <c r="C337" s="1" t="s">
        <v>56</v>
      </c>
      <c r="D337" s="1">
        <v>4986</v>
      </c>
      <c r="E337" s="1">
        <v>66233</v>
      </c>
      <c r="F337" s="1" t="s">
        <v>10</v>
      </c>
    </row>
    <row r="338" spans="1:6" x14ac:dyDescent="0.25">
      <c r="A338" s="1">
        <v>2022</v>
      </c>
      <c r="B338" s="1" t="s">
        <v>63</v>
      </c>
      <c r="C338" s="1" t="s">
        <v>7</v>
      </c>
      <c r="D338" s="1">
        <v>15859</v>
      </c>
      <c r="E338" s="1">
        <v>57193</v>
      </c>
      <c r="F338" s="1" t="s">
        <v>10</v>
      </c>
    </row>
    <row r="339" spans="1:6" x14ac:dyDescent="0.25">
      <c r="A339" s="1">
        <v>2022</v>
      </c>
      <c r="B339" s="1" t="s">
        <v>63</v>
      </c>
      <c r="C339" s="1" t="s">
        <v>9</v>
      </c>
      <c r="D339" s="1">
        <v>20727</v>
      </c>
      <c r="E339" s="1">
        <v>62159</v>
      </c>
      <c r="F339" s="1" t="s">
        <v>8</v>
      </c>
    </row>
    <row r="340" spans="1:6" x14ac:dyDescent="0.25">
      <c r="A340" s="1">
        <v>2022</v>
      </c>
      <c r="B340" s="1" t="s">
        <v>63</v>
      </c>
      <c r="C340" s="1" t="s">
        <v>11</v>
      </c>
      <c r="D340" s="1">
        <v>15656</v>
      </c>
      <c r="E340" s="1">
        <v>53435</v>
      </c>
      <c r="F340" s="1" t="s">
        <v>8</v>
      </c>
    </row>
    <row r="341" spans="1:6" x14ac:dyDescent="0.25">
      <c r="A341" s="1">
        <v>2022</v>
      </c>
      <c r="B341" s="1" t="s">
        <v>63</v>
      </c>
      <c r="C341" s="1" t="s">
        <v>12</v>
      </c>
      <c r="D341" s="1">
        <v>656765</v>
      </c>
      <c r="E341" s="1">
        <v>63668</v>
      </c>
      <c r="F341" s="1" t="s">
        <v>10</v>
      </c>
    </row>
    <row r="342" spans="1:6" x14ac:dyDescent="0.25">
      <c r="A342" s="1">
        <v>2022</v>
      </c>
      <c r="B342" s="1" t="s">
        <v>63</v>
      </c>
      <c r="C342" s="1" t="s">
        <v>13</v>
      </c>
      <c r="D342" s="1">
        <v>23475</v>
      </c>
      <c r="E342" s="1">
        <v>61198</v>
      </c>
      <c r="F342" s="1" t="s">
        <v>10</v>
      </c>
    </row>
    <row r="343" spans="1:6" x14ac:dyDescent="0.25">
      <c r="A343" s="1">
        <v>2022</v>
      </c>
      <c r="B343" s="1" t="s">
        <v>63</v>
      </c>
      <c r="C343" s="1" t="s">
        <v>14</v>
      </c>
      <c r="D343" s="1">
        <v>19964</v>
      </c>
      <c r="E343" s="1">
        <v>67215</v>
      </c>
      <c r="F343" s="1" t="s">
        <v>10</v>
      </c>
    </row>
    <row r="344" spans="1:6" x14ac:dyDescent="0.25">
      <c r="A344" s="1">
        <v>2022</v>
      </c>
      <c r="B344" s="1" t="s">
        <v>63</v>
      </c>
      <c r="C344" s="1" t="s">
        <v>15</v>
      </c>
      <c r="D344" s="1">
        <v>5522</v>
      </c>
      <c r="E344" s="1">
        <v>63470</v>
      </c>
      <c r="F344" s="1" t="s">
        <v>10</v>
      </c>
    </row>
    <row r="345" spans="1:6" x14ac:dyDescent="0.25">
      <c r="A345" s="1">
        <v>2022</v>
      </c>
      <c r="B345" s="1" t="s">
        <v>63</v>
      </c>
      <c r="C345" s="1" t="s">
        <v>16</v>
      </c>
      <c r="D345" s="1">
        <v>85058</v>
      </c>
      <c r="E345" s="1">
        <v>61114</v>
      </c>
      <c r="F345" s="1" t="s">
        <v>10</v>
      </c>
    </row>
    <row r="346" spans="1:6" x14ac:dyDescent="0.25">
      <c r="A346" s="1">
        <v>2022</v>
      </c>
      <c r="B346" s="1" t="s">
        <v>63</v>
      </c>
      <c r="C346" s="1" t="s">
        <v>17</v>
      </c>
      <c r="D346" s="1">
        <v>31842</v>
      </c>
      <c r="E346" s="1">
        <v>63141</v>
      </c>
      <c r="F346" s="1" t="s">
        <v>8</v>
      </c>
    </row>
    <row r="347" spans="1:6" x14ac:dyDescent="0.25">
      <c r="A347" s="1">
        <v>2022</v>
      </c>
      <c r="B347" s="1" t="s">
        <v>63</v>
      </c>
      <c r="C347" s="1" t="s">
        <v>18</v>
      </c>
      <c r="D347" s="1">
        <v>9128</v>
      </c>
      <c r="E347" s="1">
        <v>51479</v>
      </c>
      <c r="F347" s="1" t="s">
        <v>8</v>
      </c>
    </row>
    <row r="348" spans="1:6" x14ac:dyDescent="0.25">
      <c r="A348" s="1">
        <v>2022</v>
      </c>
      <c r="B348" s="1" t="s">
        <v>63</v>
      </c>
      <c r="C348" s="1" t="s">
        <v>19</v>
      </c>
      <c r="D348" s="1">
        <v>39684</v>
      </c>
      <c r="E348" s="1">
        <v>61678</v>
      </c>
      <c r="F348" s="1" t="s">
        <v>10</v>
      </c>
    </row>
    <row r="349" spans="1:6" x14ac:dyDescent="0.25">
      <c r="A349" s="1">
        <v>2022</v>
      </c>
      <c r="B349" s="1" t="s">
        <v>63</v>
      </c>
      <c r="C349" s="1" t="s">
        <v>20</v>
      </c>
      <c r="D349" s="1">
        <v>16899</v>
      </c>
      <c r="E349" s="1">
        <v>58802</v>
      </c>
      <c r="F349" s="1" t="s">
        <v>8</v>
      </c>
    </row>
    <row r="350" spans="1:6" x14ac:dyDescent="0.25">
      <c r="A350" s="1">
        <v>2022</v>
      </c>
      <c r="B350" s="1" t="s">
        <v>63</v>
      </c>
      <c r="C350" s="1" t="s">
        <v>21</v>
      </c>
      <c r="D350" s="1">
        <v>13294</v>
      </c>
      <c r="E350" s="1">
        <v>53222</v>
      </c>
      <c r="F350" s="1" t="s">
        <v>8</v>
      </c>
    </row>
    <row r="351" spans="1:6" x14ac:dyDescent="0.25">
      <c r="A351" s="1">
        <v>2022</v>
      </c>
      <c r="B351" s="1" t="s">
        <v>63</v>
      </c>
      <c r="C351" s="1" t="s">
        <v>22</v>
      </c>
      <c r="D351" s="1">
        <v>10330</v>
      </c>
      <c r="E351" s="1">
        <v>54486</v>
      </c>
      <c r="F351" s="1" t="s">
        <v>10</v>
      </c>
    </row>
    <row r="352" spans="1:6" x14ac:dyDescent="0.25">
      <c r="A352" s="1">
        <v>2022</v>
      </c>
      <c r="B352" s="1" t="s">
        <v>63</v>
      </c>
      <c r="C352" s="1" t="s">
        <v>23</v>
      </c>
      <c r="D352" s="1">
        <v>20809</v>
      </c>
      <c r="E352" s="1">
        <v>58098</v>
      </c>
      <c r="F352" s="1" t="s">
        <v>10</v>
      </c>
    </row>
    <row r="353" spans="1:6" x14ac:dyDescent="0.25">
      <c r="A353" s="1">
        <v>2022</v>
      </c>
      <c r="B353" s="1" t="s">
        <v>63</v>
      </c>
      <c r="C353" s="1" t="s">
        <v>24</v>
      </c>
      <c r="D353" s="1">
        <v>16834</v>
      </c>
      <c r="E353" s="1">
        <v>54222</v>
      </c>
      <c r="F353" s="1" t="s">
        <v>8</v>
      </c>
    </row>
    <row r="354" spans="1:6" x14ac:dyDescent="0.25">
      <c r="A354" s="1">
        <v>2022</v>
      </c>
      <c r="B354" s="1" t="s">
        <v>63</v>
      </c>
      <c r="C354" s="1" t="s">
        <v>25</v>
      </c>
      <c r="D354" s="1">
        <v>5591</v>
      </c>
      <c r="E354" s="1">
        <v>59739</v>
      </c>
      <c r="F354" s="1" t="s">
        <v>8</v>
      </c>
    </row>
    <row r="355" spans="1:6" x14ac:dyDescent="0.25">
      <c r="A355" s="1">
        <v>2022</v>
      </c>
      <c r="B355" s="1" t="s">
        <v>63</v>
      </c>
      <c r="C355" s="1" t="s">
        <v>26</v>
      </c>
      <c r="D355" s="1">
        <v>21505</v>
      </c>
      <c r="E355" s="1">
        <v>65854</v>
      </c>
      <c r="F355" s="1" t="s">
        <v>10</v>
      </c>
    </row>
    <row r="356" spans="1:6" x14ac:dyDescent="0.25">
      <c r="A356" s="1">
        <v>2022</v>
      </c>
      <c r="B356" s="1" t="s">
        <v>63</v>
      </c>
      <c r="C356" s="1" t="s">
        <v>27</v>
      </c>
      <c r="D356" s="1">
        <v>71270</v>
      </c>
      <c r="E356" s="1">
        <v>70556</v>
      </c>
      <c r="F356" s="1" t="s">
        <v>8</v>
      </c>
    </row>
    <row r="357" spans="1:6" x14ac:dyDescent="0.25">
      <c r="A357" s="1">
        <v>2022</v>
      </c>
      <c r="B357" s="1" t="s">
        <v>63</v>
      </c>
      <c r="C357" s="1" t="s">
        <v>28</v>
      </c>
      <c r="D357" s="1">
        <v>32965</v>
      </c>
      <c r="E357" s="1">
        <v>60163</v>
      </c>
      <c r="F357" s="1" t="s">
        <v>10</v>
      </c>
    </row>
    <row r="358" spans="1:6" x14ac:dyDescent="0.25">
      <c r="A358" s="1">
        <v>2022</v>
      </c>
      <c r="B358" s="1" t="s">
        <v>63</v>
      </c>
      <c r="C358" s="1" t="s">
        <v>29</v>
      </c>
      <c r="D358" s="1">
        <v>22985</v>
      </c>
      <c r="E358" s="1">
        <v>61127</v>
      </c>
      <c r="F358" s="1" t="s">
        <v>8</v>
      </c>
    </row>
    <row r="359" spans="1:6" x14ac:dyDescent="0.25">
      <c r="A359" s="1">
        <v>2022</v>
      </c>
      <c r="B359" s="1" t="s">
        <v>63</v>
      </c>
      <c r="C359" s="1" t="s">
        <v>30</v>
      </c>
      <c r="D359" s="1">
        <v>7693</v>
      </c>
      <c r="E359" s="1">
        <v>51670</v>
      </c>
      <c r="F359" s="1" t="s">
        <v>8</v>
      </c>
    </row>
    <row r="360" spans="1:6" x14ac:dyDescent="0.25">
      <c r="A360" s="1">
        <v>2022</v>
      </c>
      <c r="B360" s="1" t="s">
        <v>63</v>
      </c>
      <c r="C360" s="1" t="s">
        <v>31</v>
      </c>
      <c r="D360" s="1">
        <v>56134</v>
      </c>
      <c r="E360" s="1">
        <v>56460</v>
      </c>
      <c r="F360" s="1" t="s">
        <v>10</v>
      </c>
    </row>
    <row r="361" spans="1:6" x14ac:dyDescent="0.25">
      <c r="A361" s="1">
        <v>2022</v>
      </c>
      <c r="B361" s="1" t="s">
        <v>63</v>
      </c>
      <c r="C361" s="1" t="s">
        <v>32</v>
      </c>
      <c r="D361" s="1">
        <v>5112</v>
      </c>
      <c r="E361" s="1">
        <v>58612</v>
      </c>
      <c r="F361" s="1" t="s">
        <v>10</v>
      </c>
    </row>
    <row r="362" spans="1:6" x14ac:dyDescent="0.25">
      <c r="A362" s="1">
        <v>2022</v>
      </c>
      <c r="B362" s="1" t="s">
        <v>63</v>
      </c>
      <c r="C362" s="1" t="s">
        <v>33</v>
      </c>
      <c r="D362" s="1">
        <v>10522</v>
      </c>
      <c r="E362" s="1">
        <v>57740</v>
      </c>
      <c r="F362" s="1" t="s">
        <v>8</v>
      </c>
    </row>
    <row r="363" spans="1:6" x14ac:dyDescent="0.25">
      <c r="A363" s="1">
        <v>2022</v>
      </c>
      <c r="B363" s="1" t="s">
        <v>63</v>
      </c>
      <c r="C363" s="1" t="s">
        <v>34</v>
      </c>
      <c r="D363" s="1">
        <v>9126</v>
      </c>
      <c r="E363" s="1">
        <v>64047</v>
      </c>
      <c r="F363" s="1" t="s">
        <v>8</v>
      </c>
    </row>
    <row r="364" spans="1:6" x14ac:dyDescent="0.25">
      <c r="A364" s="1">
        <v>2022</v>
      </c>
      <c r="B364" s="1" t="s">
        <v>63</v>
      </c>
      <c r="C364" s="1" t="s">
        <v>35</v>
      </c>
      <c r="D364" s="1">
        <v>4900</v>
      </c>
      <c r="E364" s="1">
        <v>69675</v>
      </c>
      <c r="F364" s="1" t="s">
        <v>10</v>
      </c>
    </row>
    <row r="365" spans="1:6" x14ac:dyDescent="0.25">
      <c r="A365" s="1">
        <v>2022</v>
      </c>
      <c r="B365" s="1" t="s">
        <v>63</v>
      </c>
      <c r="C365" s="1" t="s">
        <v>36</v>
      </c>
      <c r="D365" s="1">
        <v>43568</v>
      </c>
      <c r="E365" s="1">
        <v>66044</v>
      </c>
      <c r="F365" s="1" t="s">
        <v>10</v>
      </c>
    </row>
    <row r="366" spans="1:6" x14ac:dyDescent="0.25">
      <c r="A366" s="1">
        <v>2022</v>
      </c>
      <c r="B366" s="1" t="s">
        <v>63</v>
      </c>
      <c r="C366" s="1" t="s">
        <v>37</v>
      </c>
      <c r="D366" s="1">
        <v>11448</v>
      </c>
      <c r="E366" s="1">
        <v>51191</v>
      </c>
      <c r="F366" s="1" t="s">
        <v>10</v>
      </c>
    </row>
    <row r="367" spans="1:6" x14ac:dyDescent="0.25">
      <c r="A367" s="1">
        <v>2022</v>
      </c>
      <c r="B367" s="1" t="s">
        <v>63</v>
      </c>
      <c r="C367" s="1" t="s">
        <v>38</v>
      </c>
      <c r="D367" s="1">
        <v>67893</v>
      </c>
      <c r="E367" s="1">
        <v>64936</v>
      </c>
      <c r="F367" s="1" t="s">
        <v>10</v>
      </c>
    </row>
    <row r="368" spans="1:6" x14ac:dyDescent="0.25">
      <c r="A368" s="1">
        <v>2022</v>
      </c>
      <c r="B368" s="1" t="s">
        <v>63</v>
      </c>
      <c r="C368" s="1" t="s">
        <v>39</v>
      </c>
      <c r="D368" s="1">
        <v>29514</v>
      </c>
      <c r="E368" s="1">
        <v>59252</v>
      </c>
      <c r="F368" s="1" t="s">
        <v>10</v>
      </c>
    </row>
    <row r="369" spans="1:6" x14ac:dyDescent="0.25">
      <c r="A369" s="1">
        <v>2022</v>
      </c>
      <c r="B369" s="1" t="s">
        <v>63</v>
      </c>
      <c r="C369" s="1" t="s">
        <v>40</v>
      </c>
      <c r="D369" s="1">
        <v>2737</v>
      </c>
      <c r="E369" s="1">
        <v>61234</v>
      </c>
      <c r="F369" s="1" t="s">
        <v>8</v>
      </c>
    </row>
    <row r="370" spans="1:6" x14ac:dyDescent="0.25">
      <c r="A370" s="1">
        <v>2022</v>
      </c>
      <c r="B370" s="1" t="s">
        <v>63</v>
      </c>
      <c r="C370" s="1" t="s">
        <v>41</v>
      </c>
      <c r="D370" s="1">
        <v>35930</v>
      </c>
      <c r="E370" s="1">
        <v>57366</v>
      </c>
      <c r="F370" s="1" t="s">
        <v>8</v>
      </c>
    </row>
    <row r="371" spans="1:6" x14ac:dyDescent="0.25">
      <c r="A371" s="1">
        <v>2022</v>
      </c>
      <c r="B371" s="1" t="s">
        <v>63</v>
      </c>
      <c r="C371" s="1" t="s">
        <v>42</v>
      </c>
      <c r="D371" s="1">
        <v>13656</v>
      </c>
      <c r="E371" s="1">
        <v>55095</v>
      </c>
      <c r="F371" s="1" t="s">
        <v>10</v>
      </c>
    </row>
    <row r="372" spans="1:6" x14ac:dyDescent="0.25">
      <c r="A372" s="1">
        <v>2022</v>
      </c>
      <c r="B372" s="1" t="s">
        <v>63</v>
      </c>
      <c r="C372" s="1" t="s">
        <v>43</v>
      </c>
      <c r="D372" s="1">
        <v>28106</v>
      </c>
      <c r="E372" s="1">
        <v>60216</v>
      </c>
      <c r="F372" s="1" t="s">
        <v>8</v>
      </c>
    </row>
    <row r="373" spans="1:6" x14ac:dyDescent="0.25">
      <c r="A373" s="1">
        <v>2022</v>
      </c>
      <c r="B373" s="1" t="s">
        <v>63</v>
      </c>
      <c r="C373" s="1" t="s">
        <v>44</v>
      </c>
      <c r="D373" s="1">
        <v>57935</v>
      </c>
      <c r="E373" s="1">
        <v>63087</v>
      </c>
      <c r="F373" s="1" t="s">
        <v>8</v>
      </c>
    </row>
    <row r="374" spans="1:6" x14ac:dyDescent="0.25">
      <c r="A374" s="1">
        <v>2022</v>
      </c>
      <c r="B374" s="1" t="s">
        <v>63</v>
      </c>
      <c r="C374" s="1" t="s">
        <v>45</v>
      </c>
      <c r="D374" s="1">
        <v>4907</v>
      </c>
      <c r="E374" s="1">
        <v>60510</v>
      </c>
      <c r="F374" s="1" t="s">
        <v>10</v>
      </c>
    </row>
    <row r="375" spans="1:6" x14ac:dyDescent="0.25">
      <c r="A375" s="1">
        <v>2022</v>
      </c>
      <c r="B375" s="1" t="s">
        <v>63</v>
      </c>
      <c r="C375" s="1" t="s">
        <v>46</v>
      </c>
      <c r="D375" s="1">
        <v>15612</v>
      </c>
      <c r="E375" s="1">
        <v>56055</v>
      </c>
      <c r="F375" s="1" t="s">
        <v>10</v>
      </c>
    </row>
    <row r="376" spans="1:6" x14ac:dyDescent="0.25">
      <c r="A376" s="1">
        <v>2022</v>
      </c>
      <c r="B376" s="1" t="s">
        <v>63</v>
      </c>
      <c r="C376" s="1" t="s">
        <v>47</v>
      </c>
      <c r="D376" s="1">
        <v>2934</v>
      </c>
      <c r="E376" s="1">
        <v>63054</v>
      </c>
      <c r="F376" s="1" t="s">
        <v>8</v>
      </c>
    </row>
    <row r="377" spans="1:6" x14ac:dyDescent="0.25">
      <c r="A377" s="1">
        <v>2022</v>
      </c>
      <c r="B377" s="1" t="s">
        <v>63</v>
      </c>
      <c r="C377" s="1" t="s">
        <v>48</v>
      </c>
      <c r="D377" s="1">
        <v>21213</v>
      </c>
      <c r="E377" s="1">
        <v>62401</v>
      </c>
      <c r="F377" s="1" t="s">
        <v>8</v>
      </c>
    </row>
    <row r="378" spans="1:6" x14ac:dyDescent="0.25">
      <c r="A378" s="1">
        <v>2022</v>
      </c>
      <c r="B378" s="1" t="s">
        <v>63</v>
      </c>
      <c r="C378" s="1" t="s">
        <v>49</v>
      </c>
      <c r="D378" s="1">
        <v>98681</v>
      </c>
      <c r="E378" s="1">
        <v>57856</v>
      </c>
      <c r="F378" s="1" t="s">
        <v>10</v>
      </c>
    </row>
    <row r="379" spans="1:6" x14ac:dyDescent="0.25">
      <c r="A379" s="1">
        <v>2022</v>
      </c>
      <c r="B379" s="1" t="s">
        <v>63</v>
      </c>
      <c r="C379" s="1" t="s">
        <v>50</v>
      </c>
      <c r="D379" s="1">
        <v>13463</v>
      </c>
      <c r="E379" s="1">
        <v>54260</v>
      </c>
      <c r="F379" s="1" t="s">
        <v>8</v>
      </c>
    </row>
    <row r="380" spans="1:6" x14ac:dyDescent="0.25">
      <c r="A380" s="1">
        <v>2022</v>
      </c>
      <c r="B380" s="1" t="s">
        <v>63</v>
      </c>
      <c r="C380" s="1" t="s">
        <v>51</v>
      </c>
      <c r="D380" s="1">
        <v>2516</v>
      </c>
      <c r="E380" s="1">
        <v>58779</v>
      </c>
      <c r="F380" s="1" t="s">
        <v>10</v>
      </c>
    </row>
    <row r="381" spans="1:6" x14ac:dyDescent="0.25">
      <c r="A381" s="1">
        <v>2022</v>
      </c>
      <c r="B381" s="1" t="s">
        <v>63</v>
      </c>
      <c r="C381" s="1" t="s">
        <v>52</v>
      </c>
      <c r="D381" s="1">
        <v>49705</v>
      </c>
      <c r="E381" s="1">
        <v>60119</v>
      </c>
      <c r="F381" s="1" t="s">
        <v>8</v>
      </c>
    </row>
    <row r="382" spans="1:6" x14ac:dyDescent="0.25">
      <c r="A382" s="1">
        <v>2022</v>
      </c>
      <c r="B382" s="1" t="s">
        <v>63</v>
      </c>
      <c r="C382" s="1" t="s">
        <v>53</v>
      </c>
      <c r="D382" s="1">
        <v>74944</v>
      </c>
      <c r="E382" s="1">
        <v>61544</v>
      </c>
      <c r="F382" s="1" t="s">
        <v>8</v>
      </c>
    </row>
    <row r="383" spans="1:6" x14ac:dyDescent="0.25">
      <c r="A383" s="1">
        <v>2022</v>
      </c>
      <c r="B383" s="1" t="s">
        <v>63</v>
      </c>
      <c r="C383" s="1" t="s">
        <v>54</v>
      </c>
      <c r="D383" s="1">
        <v>8500</v>
      </c>
      <c r="E383" s="1">
        <v>56597</v>
      </c>
      <c r="F383" s="1" t="s">
        <v>10</v>
      </c>
    </row>
    <row r="384" spans="1:6" x14ac:dyDescent="0.25">
      <c r="A384" s="1">
        <v>2022</v>
      </c>
      <c r="B384" s="1" t="s">
        <v>63</v>
      </c>
      <c r="C384" s="1" t="s">
        <v>55</v>
      </c>
      <c r="D384" s="1">
        <v>31125</v>
      </c>
      <c r="E384" s="1">
        <v>58993</v>
      </c>
      <c r="F384" s="1" t="s">
        <v>10</v>
      </c>
    </row>
    <row r="385" spans="1:6" x14ac:dyDescent="0.25">
      <c r="A385" s="1">
        <v>2022</v>
      </c>
      <c r="B385" s="1" t="s">
        <v>63</v>
      </c>
      <c r="C385" s="1" t="s">
        <v>56</v>
      </c>
      <c r="D385" s="1">
        <v>3485</v>
      </c>
      <c r="E385" s="1">
        <v>52334</v>
      </c>
      <c r="F385" s="1" t="s">
        <v>8</v>
      </c>
    </row>
    <row r="386" spans="1:6" x14ac:dyDescent="0.25">
      <c r="A386" s="1">
        <v>2022</v>
      </c>
      <c r="B386" s="1" t="s">
        <v>64</v>
      </c>
      <c r="C386" s="1" t="s">
        <v>7</v>
      </c>
      <c r="D386" s="1">
        <v>11221</v>
      </c>
      <c r="E386" s="1">
        <v>24554</v>
      </c>
      <c r="F386" s="1" t="s">
        <v>8</v>
      </c>
    </row>
    <row r="387" spans="1:6" x14ac:dyDescent="0.25">
      <c r="A387" s="1">
        <v>2022</v>
      </c>
      <c r="B387" s="1" t="s">
        <v>64</v>
      </c>
      <c r="C387" s="1" t="s">
        <v>9</v>
      </c>
      <c r="D387" s="1">
        <v>14444</v>
      </c>
      <c r="E387" s="1">
        <v>32810</v>
      </c>
      <c r="F387" s="1" t="s">
        <v>10</v>
      </c>
    </row>
    <row r="388" spans="1:6" x14ac:dyDescent="0.25">
      <c r="A388" s="1">
        <v>2022</v>
      </c>
      <c r="B388" s="1" t="s">
        <v>64</v>
      </c>
      <c r="C388" s="1" t="s">
        <v>11</v>
      </c>
      <c r="D388" s="1">
        <v>7458</v>
      </c>
      <c r="E388" s="1">
        <v>24414</v>
      </c>
      <c r="F388" s="1" t="s">
        <v>10</v>
      </c>
    </row>
    <row r="389" spans="1:6" x14ac:dyDescent="0.25">
      <c r="A389" s="1">
        <v>2022</v>
      </c>
      <c r="B389" s="1" t="s">
        <v>64</v>
      </c>
      <c r="C389" s="1" t="s">
        <v>12</v>
      </c>
      <c r="D389" s="1">
        <v>117833</v>
      </c>
      <c r="E389" s="1">
        <v>42090</v>
      </c>
      <c r="F389" s="1" t="s">
        <v>10</v>
      </c>
    </row>
    <row r="390" spans="1:6" x14ac:dyDescent="0.25">
      <c r="A390" s="1">
        <v>2022</v>
      </c>
      <c r="B390" s="1" t="s">
        <v>64</v>
      </c>
      <c r="C390" s="1" t="s">
        <v>13</v>
      </c>
      <c r="D390" s="1">
        <v>17650</v>
      </c>
      <c r="E390" s="1">
        <v>34424</v>
      </c>
      <c r="F390" s="1" t="s">
        <v>10</v>
      </c>
    </row>
    <row r="391" spans="1:6" x14ac:dyDescent="0.25">
      <c r="A391" s="1">
        <v>2022</v>
      </c>
      <c r="B391" s="1" t="s">
        <v>64</v>
      </c>
      <c r="C391" s="1" t="s">
        <v>14</v>
      </c>
      <c r="D391" s="1">
        <v>10916</v>
      </c>
      <c r="E391" s="1">
        <v>32295</v>
      </c>
      <c r="F391" s="1" t="s">
        <v>10</v>
      </c>
    </row>
    <row r="392" spans="1:6" x14ac:dyDescent="0.25">
      <c r="A392" s="1">
        <v>2022</v>
      </c>
      <c r="B392" s="1" t="s">
        <v>64</v>
      </c>
      <c r="C392" s="1" t="s">
        <v>15</v>
      </c>
      <c r="D392" s="1">
        <v>2698</v>
      </c>
      <c r="E392" s="1">
        <v>28228</v>
      </c>
      <c r="F392" s="1" t="s">
        <v>8</v>
      </c>
    </row>
    <row r="393" spans="1:6" x14ac:dyDescent="0.25">
      <c r="A393" s="1">
        <v>2022</v>
      </c>
      <c r="B393" s="1" t="s">
        <v>64</v>
      </c>
      <c r="C393" s="1" t="s">
        <v>16</v>
      </c>
      <c r="D393" s="1">
        <v>59645</v>
      </c>
      <c r="E393" s="1">
        <v>33709</v>
      </c>
      <c r="F393" s="1" t="s">
        <v>8</v>
      </c>
    </row>
    <row r="394" spans="1:6" x14ac:dyDescent="0.25">
      <c r="A394" s="1">
        <v>2022</v>
      </c>
      <c r="B394" s="1" t="s">
        <v>64</v>
      </c>
      <c r="C394" s="1" t="s">
        <v>17</v>
      </c>
      <c r="D394" s="1">
        <v>26741</v>
      </c>
      <c r="E394" s="1">
        <v>28009</v>
      </c>
      <c r="F394" s="1" t="s">
        <v>10</v>
      </c>
    </row>
    <row r="395" spans="1:6" x14ac:dyDescent="0.25">
      <c r="A395" s="1">
        <v>2022</v>
      </c>
      <c r="B395" s="1" t="s">
        <v>64</v>
      </c>
      <c r="C395" s="1" t="s">
        <v>18</v>
      </c>
      <c r="D395" s="1">
        <v>5242</v>
      </c>
      <c r="E395" s="1">
        <v>24637</v>
      </c>
      <c r="F395" s="1" t="s">
        <v>8</v>
      </c>
    </row>
    <row r="396" spans="1:6" x14ac:dyDescent="0.25">
      <c r="A396" s="1">
        <v>2022</v>
      </c>
      <c r="B396" s="1" t="s">
        <v>64</v>
      </c>
      <c r="C396" s="1" t="s">
        <v>19</v>
      </c>
      <c r="D396" s="1">
        <v>32842</v>
      </c>
      <c r="E396" s="1">
        <v>31054</v>
      </c>
      <c r="F396" s="1" t="s">
        <v>8</v>
      </c>
    </row>
    <row r="397" spans="1:6" x14ac:dyDescent="0.25">
      <c r="A397" s="1">
        <v>2022</v>
      </c>
      <c r="B397" s="1" t="s">
        <v>64</v>
      </c>
      <c r="C397" s="1" t="s">
        <v>20</v>
      </c>
      <c r="D397" s="1">
        <v>16068</v>
      </c>
      <c r="E397" s="1">
        <v>26493</v>
      </c>
      <c r="F397" s="1" t="s">
        <v>10</v>
      </c>
    </row>
    <row r="398" spans="1:6" x14ac:dyDescent="0.25">
      <c r="A398" s="1">
        <v>2022</v>
      </c>
      <c r="B398" s="1" t="s">
        <v>64</v>
      </c>
      <c r="C398" s="1" t="s">
        <v>21</v>
      </c>
      <c r="D398" s="1">
        <v>8734</v>
      </c>
      <c r="E398" s="1">
        <v>24002</v>
      </c>
      <c r="F398" s="1" t="s">
        <v>10</v>
      </c>
    </row>
    <row r="399" spans="1:6" x14ac:dyDescent="0.25">
      <c r="A399" s="1">
        <v>2022</v>
      </c>
      <c r="B399" s="1" t="s">
        <v>64</v>
      </c>
      <c r="C399" s="1" t="s">
        <v>22</v>
      </c>
      <c r="D399" s="1">
        <v>6792</v>
      </c>
      <c r="E399" s="1">
        <v>24088</v>
      </c>
      <c r="F399" s="1" t="s">
        <v>8</v>
      </c>
    </row>
    <row r="400" spans="1:6" x14ac:dyDescent="0.25">
      <c r="A400" s="1">
        <v>2022</v>
      </c>
      <c r="B400" s="1" t="s">
        <v>64</v>
      </c>
      <c r="C400" s="1" t="s">
        <v>23</v>
      </c>
      <c r="D400" s="1">
        <v>10331</v>
      </c>
      <c r="E400" s="1">
        <v>25522</v>
      </c>
      <c r="F400" s="1" t="s">
        <v>8</v>
      </c>
    </row>
    <row r="401" spans="1:6" x14ac:dyDescent="0.25">
      <c r="A401" s="1">
        <v>2022</v>
      </c>
      <c r="B401" s="1" t="s">
        <v>64</v>
      </c>
      <c r="C401" s="1" t="s">
        <v>24</v>
      </c>
      <c r="D401" s="1">
        <v>13351</v>
      </c>
      <c r="E401" s="1">
        <v>28216</v>
      </c>
      <c r="F401" s="1" t="s">
        <v>10</v>
      </c>
    </row>
    <row r="402" spans="1:6" x14ac:dyDescent="0.25">
      <c r="A402" s="1">
        <v>2022</v>
      </c>
      <c r="B402" s="1" t="s">
        <v>64</v>
      </c>
      <c r="C402" s="1" t="s">
        <v>25</v>
      </c>
      <c r="D402" s="1">
        <v>5172</v>
      </c>
      <c r="E402" s="1">
        <v>31112</v>
      </c>
      <c r="F402" s="1" t="s">
        <v>8</v>
      </c>
    </row>
    <row r="403" spans="1:6" x14ac:dyDescent="0.25">
      <c r="A403" s="1">
        <v>2022</v>
      </c>
      <c r="B403" s="1" t="s">
        <v>64</v>
      </c>
      <c r="C403" s="1" t="s">
        <v>26</v>
      </c>
      <c r="D403" s="1">
        <v>14823</v>
      </c>
      <c r="E403" s="1">
        <v>32383</v>
      </c>
      <c r="F403" s="1" t="s">
        <v>10</v>
      </c>
    </row>
    <row r="404" spans="1:6" x14ac:dyDescent="0.25">
      <c r="A404" s="1">
        <v>2022</v>
      </c>
      <c r="B404" s="1" t="s">
        <v>64</v>
      </c>
      <c r="C404" s="1" t="s">
        <v>27</v>
      </c>
      <c r="D404" s="1">
        <v>20158</v>
      </c>
      <c r="E404" s="1">
        <v>36457</v>
      </c>
      <c r="F404" s="1" t="s">
        <v>8</v>
      </c>
    </row>
    <row r="405" spans="1:6" x14ac:dyDescent="0.25">
      <c r="A405" s="1">
        <v>2022</v>
      </c>
      <c r="B405" s="1" t="s">
        <v>64</v>
      </c>
      <c r="C405" s="1" t="s">
        <v>28</v>
      </c>
      <c r="D405" s="1">
        <v>23032</v>
      </c>
      <c r="E405" s="1">
        <v>28254</v>
      </c>
      <c r="F405" s="1" t="s">
        <v>8</v>
      </c>
    </row>
    <row r="406" spans="1:6" x14ac:dyDescent="0.25">
      <c r="A406" s="1">
        <v>2022</v>
      </c>
      <c r="B406" s="1" t="s">
        <v>64</v>
      </c>
      <c r="C406" s="1" t="s">
        <v>29</v>
      </c>
      <c r="D406" s="1">
        <v>15355</v>
      </c>
      <c r="E406" s="1">
        <v>30167</v>
      </c>
      <c r="F406" s="1" t="s">
        <v>10</v>
      </c>
    </row>
    <row r="407" spans="1:6" x14ac:dyDescent="0.25">
      <c r="A407" s="1">
        <v>2022</v>
      </c>
      <c r="B407" s="1" t="s">
        <v>64</v>
      </c>
      <c r="C407" s="1" t="s">
        <v>30</v>
      </c>
      <c r="D407" s="1">
        <v>6644</v>
      </c>
      <c r="E407" s="1">
        <v>24380</v>
      </c>
      <c r="F407" s="1" t="s">
        <v>10</v>
      </c>
    </row>
    <row r="408" spans="1:6" x14ac:dyDescent="0.25">
      <c r="A408" s="1">
        <v>2022</v>
      </c>
      <c r="B408" s="1" t="s">
        <v>64</v>
      </c>
      <c r="C408" s="1" t="s">
        <v>31</v>
      </c>
      <c r="D408" s="1">
        <v>15398</v>
      </c>
      <c r="E408" s="1">
        <v>28154</v>
      </c>
      <c r="F408" s="1" t="s">
        <v>8</v>
      </c>
    </row>
    <row r="409" spans="1:6" x14ac:dyDescent="0.25">
      <c r="A409" s="1">
        <v>2022</v>
      </c>
      <c r="B409" s="1" t="s">
        <v>64</v>
      </c>
      <c r="C409" s="1" t="s">
        <v>32</v>
      </c>
      <c r="D409" s="1">
        <v>5182</v>
      </c>
      <c r="E409" s="1">
        <v>27078</v>
      </c>
      <c r="F409" s="1" t="s">
        <v>8</v>
      </c>
    </row>
    <row r="410" spans="1:6" x14ac:dyDescent="0.25">
      <c r="A410" s="1">
        <v>2022</v>
      </c>
      <c r="B410" s="1" t="s">
        <v>64</v>
      </c>
      <c r="C410" s="1" t="s">
        <v>33</v>
      </c>
      <c r="D410" s="1">
        <v>5552</v>
      </c>
      <c r="E410" s="1">
        <v>24131</v>
      </c>
      <c r="F410" s="1" t="s">
        <v>10</v>
      </c>
    </row>
    <row r="411" spans="1:6" x14ac:dyDescent="0.25">
      <c r="A411" s="1">
        <v>2022</v>
      </c>
      <c r="B411" s="1" t="s">
        <v>64</v>
      </c>
      <c r="C411" s="1" t="s">
        <v>34</v>
      </c>
      <c r="D411" s="1">
        <v>8698</v>
      </c>
      <c r="E411" s="1">
        <v>40061</v>
      </c>
      <c r="F411" s="1" t="s">
        <v>10</v>
      </c>
    </row>
    <row r="412" spans="1:6" x14ac:dyDescent="0.25">
      <c r="A412" s="1">
        <v>2022</v>
      </c>
      <c r="B412" s="1" t="s">
        <v>64</v>
      </c>
      <c r="C412" s="1" t="s">
        <v>35</v>
      </c>
      <c r="D412" s="1">
        <v>4677</v>
      </c>
      <c r="E412" s="1">
        <v>30729</v>
      </c>
      <c r="F412" s="1" t="s">
        <v>10</v>
      </c>
    </row>
    <row r="413" spans="1:6" x14ac:dyDescent="0.25">
      <c r="A413" s="1">
        <v>2022</v>
      </c>
      <c r="B413" s="1" t="s">
        <v>64</v>
      </c>
      <c r="C413" s="1" t="s">
        <v>36</v>
      </c>
      <c r="D413" s="1">
        <v>24584</v>
      </c>
      <c r="E413" s="1">
        <v>34639</v>
      </c>
      <c r="F413" s="1" t="s">
        <v>10</v>
      </c>
    </row>
    <row r="414" spans="1:6" x14ac:dyDescent="0.25">
      <c r="A414" s="1">
        <v>2022</v>
      </c>
      <c r="B414" s="1" t="s">
        <v>64</v>
      </c>
      <c r="C414" s="1" t="s">
        <v>37</v>
      </c>
      <c r="D414" s="1">
        <v>5276</v>
      </c>
      <c r="E414" s="1">
        <v>25988</v>
      </c>
      <c r="F414" s="1" t="s">
        <v>10</v>
      </c>
    </row>
    <row r="415" spans="1:6" x14ac:dyDescent="0.25">
      <c r="A415" s="1">
        <v>2022</v>
      </c>
      <c r="B415" s="1" t="s">
        <v>64</v>
      </c>
      <c r="C415" s="1" t="s">
        <v>38</v>
      </c>
      <c r="D415" s="1">
        <v>64959</v>
      </c>
      <c r="E415" s="1">
        <v>42986</v>
      </c>
      <c r="F415" s="1" t="s">
        <v>8</v>
      </c>
    </row>
    <row r="416" spans="1:6" x14ac:dyDescent="0.25">
      <c r="A416" s="1">
        <v>2022</v>
      </c>
      <c r="B416" s="1" t="s">
        <v>64</v>
      </c>
      <c r="C416" s="1" t="s">
        <v>39</v>
      </c>
      <c r="D416" s="1">
        <v>27015</v>
      </c>
      <c r="E416" s="1">
        <v>27462</v>
      </c>
      <c r="F416" s="1" t="s">
        <v>8</v>
      </c>
    </row>
    <row r="417" spans="1:6" x14ac:dyDescent="0.25">
      <c r="A417" s="1">
        <v>2022</v>
      </c>
      <c r="B417" s="1" t="s">
        <v>64</v>
      </c>
      <c r="C417" s="1" t="s">
        <v>40</v>
      </c>
      <c r="D417" s="1">
        <v>2621</v>
      </c>
      <c r="E417" s="1">
        <v>25193</v>
      </c>
      <c r="F417" s="1" t="s">
        <v>10</v>
      </c>
    </row>
    <row r="418" spans="1:6" x14ac:dyDescent="0.25">
      <c r="A418" s="1">
        <v>2022</v>
      </c>
      <c r="B418" s="1" t="s">
        <v>64</v>
      </c>
      <c r="C418" s="1" t="s">
        <v>41</v>
      </c>
      <c r="D418" s="1">
        <v>29197</v>
      </c>
      <c r="E418" s="1">
        <v>27027</v>
      </c>
      <c r="F418" s="1" t="s">
        <v>8</v>
      </c>
    </row>
    <row r="419" spans="1:6" x14ac:dyDescent="0.25">
      <c r="A419" s="1">
        <v>2022</v>
      </c>
      <c r="B419" s="1" t="s">
        <v>64</v>
      </c>
      <c r="C419" s="1" t="s">
        <v>42</v>
      </c>
      <c r="D419" s="1">
        <v>9364</v>
      </c>
      <c r="E419" s="1">
        <v>25310</v>
      </c>
      <c r="F419" s="1" t="s">
        <v>8</v>
      </c>
    </row>
    <row r="420" spans="1:6" x14ac:dyDescent="0.25">
      <c r="A420" s="1">
        <v>2022</v>
      </c>
      <c r="B420" s="1" t="s">
        <v>64</v>
      </c>
      <c r="C420" s="1" t="s">
        <v>43</v>
      </c>
      <c r="D420" s="1">
        <v>13993</v>
      </c>
      <c r="E420" s="1">
        <v>30338</v>
      </c>
      <c r="F420" s="1" t="s">
        <v>10</v>
      </c>
    </row>
    <row r="421" spans="1:6" x14ac:dyDescent="0.25">
      <c r="A421" s="1">
        <v>2022</v>
      </c>
      <c r="B421" s="1" t="s">
        <v>64</v>
      </c>
      <c r="C421" s="1" t="s">
        <v>44</v>
      </c>
      <c r="D421" s="1">
        <v>33532</v>
      </c>
      <c r="E421" s="1">
        <v>28945</v>
      </c>
      <c r="F421" s="1" t="s">
        <v>10</v>
      </c>
    </row>
    <row r="422" spans="1:6" x14ac:dyDescent="0.25">
      <c r="A422" s="1">
        <v>2022</v>
      </c>
      <c r="B422" s="1" t="s">
        <v>64</v>
      </c>
      <c r="C422" s="1" t="s">
        <v>45</v>
      </c>
      <c r="D422" s="1">
        <v>3890</v>
      </c>
      <c r="E422" s="1">
        <v>30733</v>
      </c>
      <c r="F422" s="1" t="s">
        <v>8</v>
      </c>
    </row>
    <row r="423" spans="1:6" x14ac:dyDescent="0.25">
      <c r="A423" s="1">
        <v>2022</v>
      </c>
      <c r="B423" s="1" t="s">
        <v>64</v>
      </c>
      <c r="C423" s="1" t="s">
        <v>46</v>
      </c>
      <c r="D423" s="1">
        <v>13676</v>
      </c>
      <c r="E423" s="1">
        <v>25677</v>
      </c>
      <c r="F423" s="1" t="s">
        <v>8</v>
      </c>
    </row>
    <row r="424" spans="1:6" x14ac:dyDescent="0.25">
      <c r="A424" s="1">
        <v>2022</v>
      </c>
      <c r="B424" s="1" t="s">
        <v>64</v>
      </c>
      <c r="C424" s="1" t="s">
        <v>47</v>
      </c>
      <c r="D424" s="1">
        <v>3184</v>
      </c>
      <c r="E424" s="1">
        <v>24829</v>
      </c>
      <c r="F424" s="1" t="s">
        <v>10</v>
      </c>
    </row>
    <row r="425" spans="1:6" x14ac:dyDescent="0.25">
      <c r="A425" s="1">
        <v>2022</v>
      </c>
      <c r="B425" s="1" t="s">
        <v>64</v>
      </c>
      <c r="C425" s="1" t="s">
        <v>48</v>
      </c>
      <c r="D425" s="1">
        <v>17443</v>
      </c>
      <c r="E425" s="1">
        <v>29771</v>
      </c>
      <c r="F425" s="1" t="s">
        <v>8</v>
      </c>
    </row>
    <row r="426" spans="1:6" x14ac:dyDescent="0.25">
      <c r="A426" s="1">
        <v>2022</v>
      </c>
      <c r="B426" s="1" t="s">
        <v>64</v>
      </c>
      <c r="C426" s="1" t="s">
        <v>49</v>
      </c>
      <c r="D426" s="1">
        <v>66777</v>
      </c>
      <c r="E426" s="1">
        <v>29001</v>
      </c>
      <c r="F426" s="1" t="s">
        <v>10</v>
      </c>
    </row>
    <row r="427" spans="1:6" x14ac:dyDescent="0.25">
      <c r="A427" s="1">
        <v>2022</v>
      </c>
      <c r="B427" s="1" t="s">
        <v>64</v>
      </c>
      <c r="C427" s="1" t="s">
        <v>50</v>
      </c>
      <c r="D427" s="1">
        <v>7766</v>
      </c>
      <c r="E427" s="1">
        <v>27580</v>
      </c>
      <c r="F427" s="1" t="s">
        <v>8</v>
      </c>
    </row>
    <row r="428" spans="1:6" x14ac:dyDescent="0.25">
      <c r="A428" s="1">
        <v>2022</v>
      </c>
      <c r="B428" s="1" t="s">
        <v>64</v>
      </c>
      <c r="C428" s="1" t="s">
        <v>51</v>
      </c>
      <c r="D428" s="1">
        <v>2220</v>
      </c>
      <c r="E428" s="1">
        <v>32068</v>
      </c>
      <c r="F428" s="1" t="s">
        <v>8</v>
      </c>
    </row>
    <row r="429" spans="1:6" x14ac:dyDescent="0.25">
      <c r="A429" s="1">
        <v>2022</v>
      </c>
      <c r="B429" s="1" t="s">
        <v>64</v>
      </c>
      <c r="C429" s="1" t="s">
        <v>52</v>
      </c>
      <c r="D429" s="1">
        <v>20954</v>
      </c>
      <c r="E429" s="1">
        <v>28634</v>
      </c>
      <c r="F429" s="1" t="s">
        <v>10</v>
      </c>
    </row>
    <row r="430" spans="1:6" x14ac:dyDescent="0.25">
      <c r="A430" s="1">
        <v>2022</v>
      </c>
      <c r="B430" s="1" t="s">
        <v>64</v>
      </c>
      <c r="C430" s="1" t="s">
        <v>53</v>
      </c>
      <c r="D430" s="1">
        <v>20710</v>
      </c>
      <c r="E430" s="1">
        <v>32657</v>
      </c>
      <c r="F430" s="1" t="s">
        <v>10</v>
      </c>
    </row>
    <row r="431" spans="1:6" x14ac:dyDescent="0.25">
      <c r="A431" s="1">
        <v>2022</v>
      </c>
      <c r="B431" s="1" t="s">
        <v>64</v>
      </c>
      <c r="C431" s="1" t="s">
        <v>54</v>
      </c>
      <c r="D431" s="1">
        <v>4602</v>
      </c>
      <c r="E431" s="1">
        <v>24945</v>
      </c>
      <c r="F431" s="1" t="s">
        <v>8</v>
      </c>
    </row>
    <row r="432" spans="1:6" x14ac:dyDescent="0.25">
      <c r="A432" s="1">
        <v>2022</v>
      </c>
      <c r="B432" s="1" t="s">
        <v>64</v>
      </c>
      <c r="C432" s="1" t="s">
        <v>55</v>
      </c>
      <c r="D432" s="1">
        <v>16783</v>
      </c>
      <c r="E432" s="1">
        <v>25473</v>
      </c>
      <c r="F432" s="1" t="s">
        <v>8</v>
      </c>
    </row>
    <row r="433" spans="1:6" x14ac:dyDescent="0.25">
      <c r="A433" s="1">
        <v>2022</v>
      </c>
      <c r="B433" s="1" t="s">
        <v>64</v>
      </c>
      <c r="C433" s="1" t="s">
        <v>56</v>
      </c>
      <c r="D433" s="1">
        <v>2418</v>
      </c>
      <c r="E433" s="1">
        <v>29041</v>
      </c>
      <c r="F433" s="1" t="s">
        <v>10</v>
      </c>
    </row>
    <row r="434" spans="1:6" x14ac:dyDescent="0.25">
      <c r="A434" s="1">
        <v>2022</v>
      </c>
      <c r="B434" s="1" t="s">
        <v>65</v>
      </c>
      <c r="C434" s="1" t="s">
        <v>7</v>
      </c>
      <c r="D434" s="1">
        <v>9048</v>
      </c>
      <c r="E434" s="1">
        <v>47437</v>
      </c>
      <c r="F434" s="1" t="s">
        <v>10</v>
      </c>
    </row>
    <row r="435" spans="1:6" x14ac:dyDescent="0.25">
      <c r="A435" s="1">
        <v>2022</v>
      </c>
      <c r="B435" s="1" t="s">
        <v>65</v>
      </c>
      <c r="C435" s="1" t="s">
        <v>9</v>
      </c>
      <c r="D435" s="1">
        <v>10878</v>
      </c>
      <c r="E435" s="1">
        <v>48482</v>
      </c>
      <c r="F435" s="1" t="s">
        <v>10</v>
      </c>
    </row>
    <row r="436" spans="1:6" x14ac:dyDescent="0.25">
      <c r="A436" s="1">
        <v>2022</v>
      </c>
      <c r="B436" s="1" t="s">
        <v>65</v>
      </c>
      <c r="C436" s="1" t="s">
        <v>11</v>
      </c>
      <c r="D436" s="1">
        <v>5464</v>
      </c>
      <c r="E436" s="1">
        <v>44111</v>
      </c>
      <c r="F436" s="1" t="s">
        <v>10</v>
      </c>
    </row>
    <row r="437" spans="1:6" x14ac:dyDescent="0.25">
      <c r="A437" s="1">
        <v>2022</v>
      </c>
      <c r="B437" s="1" t="s">
        <v>65</v>
      </c>
      <c r="C437" s="1" t="s">
        <v>12</v>
      </c>
      <c r="D437" s="1">
        <v>97116</v>
      </c>
      <c r="E437" s="1">
        <v>53080</v>
      </c>
      <c r="F437" s="1" t="s">
        <v>10</v>
      </c>
    </row>
    <row r="438" spans="1:6" x14ac:dyDescent="0.25">
      <c r="A438" s="1">
        <v>2022</v>
      </c>
      <c r="B438" s="1" t="s">
        <v>65</v>
      </c>
      <c r="C438" s="1" t="s">
        <v>13</v>
      </c>
      <c r="D438" s="1">
        <v>16860</v>
      </c>
      <c r="E438" s="1">
        <v>51642</v>
      </c>
      <c r="F438" s="1" t="s">
        <v>8</v>
      </c>
    </row>
    <row r="439" spans="1:6" x14ac:dyDescent="0.25">
      <c r="A439" s="1">
        <v>2022</v>
      </c>
      <c r="B439" s="1" t="s">
        <v>65</v>
      </c>
      <c r="C439" s="1" t="s">
        <v>14</v>
      </c>
      <c r="D439" s="1">
        <v>12480</v>
      </c>
      <c r="E439" s="1">
        <v>48136</v>
      </c>
      <c r="F439" s="1" t="s">
        <v>8</v>
      </c>
    </row>
    <row r="440" spans="1:6" x14ac:dyDescent="0.25">
      <c r="A440" s="1">
        <v>2022</v>
      </c>
      <c r="B440" s="1" t="s">
        <v>65</v>
      </c>
      <c r="C440" s="1" t="s">
        <v>15</v>
      </c>
      <c r="D440" s="1">
        <v>2088</v>
      </c>
      <c r="E440" s="1">
        <v>44135</v>
      </c>
      <c r="F440" s="1" t="s">
        <v>10</v>
      </c>
    </row>
    <row r="441" spans="1:6" x14ac:dyDescent="0.25">
      <c r="A441" s="1">
        <v>2022</v>
      </c>
      <c r="B441" s="1" t="s">
        <v>65</v>
      </c>
      <c r="C441" s="1" t="s">
        <v>16</v>
      </c>
      <c r="D441" s="1">
        <v>54871</v>
      </c>
      <c r="E441" s="1">
        <v>47154</v>
      </c>
      <c r="F441" s="1" t="s">
        <v>8</v>
      </c>
    </row>
    <row r="442" spans="1:6" x14ac:dyDescent="0.25">
      <c r="A442" s="1">
        <v>2022</v>
      </c>
      <c r="B442" s="1" t="s">
        <v>65</v>
      </c>
      <c r="C442" s="1" t="s">
        <v>17</v>
      </c>
      <c r="D442" s="1">
        <v>19294</v>
      </c>
      <c r="E442" s="1">
        <v>47319</v>
      </c>
      <c r="F442" s="1" t="s">
        <v>8</v>
      </c>
    </row>
    <row r="443" spans="1:6" x14ac:dyDescent="0.25">
      <c r="A443" s="1">
        <v>2022</v>
      </c>
      <c r="B443" s="1" t="s">
        <v>65</v>
      </c>
      <c r="C443" s="1" t="s">
        <v>18</v>
      </c>
      <c r="D443" s="1">
        <v>4119</v>
      </c>
      <c r="E443" s="1">
        <v>41029</v>
      </c>
      <c r="F443" s="1" t="s">
        <v>10</v>
      </c>
    </row>
    <row r="444" spans="1:6" x14ac:dyDescent="0.25">
      <c r="A444" s="1">
        <v>2022</v>
      </c>
      <c r="B444" s="1" t="s">
        <v>65</v>
      </c>
      <c r="C444" s="1" t="s">
        <v>19</v>
      </c>
      <c r="D444" s="1">
        <v>35477</v>
      </c>
      <c r="E444" s="1">
        <v>54230</v>
      </c>
      <c r="F444" s="1" t="s">
        <v>10</v>
      </c>
    </row>
    <row r="445" spans="1:6" x14ac:dyDescent="0.25">
      <c r="A445" s="1">
        <v>2022</v>
      </c>
      <c r="B445" s="1" t="s">
        <v>65</v>
      </c>
      <c r="C445" s="1" t="s">
        <v>20</v>
      </c>
      <c r="D445" s="1">
        <v>13233</v>
      </c>
      <c r="E445" s="1">
        <v>42636</v>
      </c>
      <c r="F445" s="1" t="s">
        <v>8</v>
      </c>
    </row>
    <row r="446" spans="1:6" x14ac:dyDescent="0.25">
      <c r="A446" s="1">
        <v>2022</v>
      </c>
      <c r="B446" s="1" t="s">
        <v>65</v>
      </c>
      <c r="C446" s="1" t="s">
        <v>21</v>
      </c>
      <c r="D446" s="1">
        <v>7585</v>
      </c>
      <c r="E446" s="1">
        <v>46163</v>
      </c>
      <c r="F446" s="1" t="s">
        <v>8</v>
      </c>
    </row>
    <row r="447" spans="1:6" x14ac:dyDescent="0.25">
      <c r="A447" s="1">
        <v>2022</v>
      </c>
      <c r="B447" s="1" t="s">
        <v>65</v>
      </c>
      <c r="C447" s="1" t="s">
        <v>22</v>
      </c>
      <c r="D447" s="1">
        <v>5873</v>
      </c>
      <c r="E447" s="1">
        <v>44965</v>
      </c>
      <c r="F447" s="1" t="s">
        <v>10</v>
      </c>
    </row>
    <row r="448" spans="1:6" x14ac:dyDescent="0.25">
      <c r="A448" s="1">
        <v>2022</v>
      </c>
      <c r="B448" s="1" t="s">
        <v>65</v>
      </c>
      <c r="C448" s="1" t="s">
        <v>23</v>
      </c>
      <c r="D448" s="1">
        <v>9084</v>
      </c>
      <c r="E448" s="1">
        <v>44895</v>
      </c>
      <c r="F448" s="1" t="s">
        <v>8</v>
      </c>
    </row>
    <row r="449" spans="1:6" x14ac:dyDescent="0.25">
      <c r="A449" s="1">
        <v>2022</v>
      </c>
      <c r="B449" s="1" t="s">
        <v>65</v>
      </c>
      <c r="C449" s="1" t="s">
        <v>24</v>
      </c>
      <c r="D449" s="1">
        <v>9437</v>
      </c>
      <c r="E449" s="1">
        <v>47226</v>
      </c>
      <c r="F449" s="1" t="s">
        <v>10</v>
      </c>
    </row>
    <row r="450" spans="1:6" x14ac:dyDescent="0.25">
      <c r="A450" s="1">
        <v>2022</v>
      </c>
      <c r="B450" s="1" t="s">
        <v>65</v>
      </c>
      <c r="C450" s="1" t="s">
        <v>25</v>
      </c>
      <c r="D450" s="1">
        <v>3830</v>
      </c>
      <c r="E450" s="1">
        <v>45497</v>
      </c>
      <c r="F450" s="1" t="s">
        <v>8</v>
      </c>
    </row>
    <row r="451" spans="1:6" x14ac:dyDescent="0.25">
      <c r="A451" s="1">
        <v>2022</v>
      </c>
      <c r="B451" s="1" t="s">
        <v>65</v>
      </c>
      <c r="C451" s="1" t="s">
        <v>26</v>
      </c>
      <c r="D451" s="1">
        <v>19028</v>
      </c>
      <c r="E451" s="1">
        <v>54238</v>
      </c>
      <c r="F451" s="1" t="s">
        <v>8</v>
      </c>
    </row>
    <row r="452" spans="1:6" x14ac:dyDescent="0.25">
      <c r="A452" s="1">
        <v>2022</v>
      </c>
      <c r="B452" s="1" t="s">
        <v>65</v>
      </c>
      <c r="C452" s="1" t="s">
        <v>27</v>
      </c>
      <c r="D452" s="1">
        <v>21927</v>
      </c>
      <c r="E452" s="1">
        <v>52345</v>
      </c>
      <c r="F452" s="1" t="s">
        <v>10</v>
      </c>
    </row>
    <row r="453" spans="1:6" x14ac:dyDescent="0.25">
      <c r="A453" s="1">
        <v>2022</v>
      </c>
      <c r="B453" s="1" t="s">
        <v>65</v>
      </c>
      <c r="C453" s="1" t="s">
        <v>28</v>
      </c>
      <c r="D453" s="1">
        <v>25486</v>
      </c>
      <c r="E453" s="1">
        <v>45650</v>
      </c>
      <c r="F453" s="1" t="s">
        <v>10</v>
      </c>
    </row>
    <row r="454" spans="1:6" x14ac:dyDescent="0.25">
      <c r="A454" s="1">
        <v>2022</v>
      </c>
      <c r="B454" s="1" t="s">
        <v>65</v>
      </c>
      <c r="C454" s="1" t="s">
        <v>29</v>
      </c>
      <c r="D454" s="1">
        <v>17118</v>
      </c>
      <c r="E454" s="1">
        <v>45485</v>
      </c>
      <c r="F454" s="1" t="s">
        <v>8</v>
      </c>
    </row>
    <row r="455" spans="1:6" x14ac:dyDescent="0.25">
      <c r="A455" s="1">
        <v>2022</v>
      </c>
      <c r="B455" s="1" t="s">
        <v>65</v>
      </c>
      <c r="C455" s="1" t="s">
        <v>30</v>
      </c>
      <c r="D455" s="1">
        <v>4625</v>
      </c>
      <c r="E455" s="1">
        <v>44520</v>
      </c>
      <c r="F455" s="1" t="s">
        <v>8</v>
      </c>
    </row>
    <row r="456" spans="1:6" x14ac:dyDescent="0.25">
      <c r="A456" s="1">
        <v>2022</v>
      </c>
      <c r="B456" s="1" t="s">
        <v>65</v>
      </c>
      <c r="C456" s="1" t="s">
        <v>31</v>
      </c>
      <c r="D456" s="1">
        <v>13399</v>
      </c>
      <c r="E456" s="1">
        <v>44496</v>
      </c>
      <c r="F456" s="1" t="s">
        <v>10</v>
      </c>
    </row>
    <row r="457" spans="1:6" x14ac:dyDescent="0.25">
      <c r="A457" s="1">
        <v>2022</v>
      </c>
      <c r="B457" s="1" t="s">
        <v>65</v>
      </c>
      <c r="C457" s="1" t="s">
        <v>32</v>
      </c>
      <c r="D457" s="1">
        <v>4199</v>
      </c>
      <c r="E457" s="1">
        <v>40349</v>
      </c>
      <c r="F457" s="1" t="s">
        <v>10</v>
      </c>
    </row>
    <row r="458" spans="1:6" x14ac:dyDescent="0.25">
      <c r="A458" s="1">
        <v>2022</v>
      </c>
      <c r="B458" s="1" t="s">
        <v>65</v>
      </c>
      <c r="C458" s="1" t="s">
        <v>33</v>
      </c>
      <c r="D458" s="1">
        <v>4602</v>
      </c>
      <c r="E458" s="1">
        <v>42266</v>
      </c>
      <c r="F458" s="1" t="s">
        <v>10</v>
      </c>
    </row>
    <row r="459" spans="1:6" x14ac:dyDescent="0.25">
      <c r="A459" s="1">
        <v>2022</v>
      </c>
      <c r="B459" s="1" t="s">
        <v>65</v>
      </c>
      <c r="C459" s="1" t="s">
        <v>34</v>
      </c>
      <c r="D459" s="1">
        <v>5067</v>
      </c>
      <c r="E459" s="1">
        <v>47698</v>
      </c>
      <c r="F459" s="1" t="s">
        <v>10</v>
      </c>
    </row>
    <row r="460" spans="1:6" x14ac:dyDescent="0.25">
      <c r="A460" s="1">
        <v>2022</v>
      </c>
      <c r="B460" s="1" t="s">
        <v>65</v>
      </c>
      <c r="C460" s="1" t="s">
        <v>35</v>
      </c>
      <c r="D460" s="1">
        <v>4109</v>
      </c>
      <c r="E460" s="1">
        <v>49107</v>
      </c>
      <c r="F460" s="1" t="s">
        <v>10</v>
      </c>
    </row>
    <row r="461" spans="1:6" x14ac:dyDescent="0.25">
      <c r="A461" s="1">
        <v>2022</v>
      </c>
      <c r="B461" s="1" t="s">
        <v>65</v>
      </c>
      <c r="C461" s="1" t="s">
        <v>36</v>
      </c>
      <c r="D461" s="1">
        <v>24307</v>
      </c>
      <c r="E461" s="1">
        <v>47197</v>
      </c>
      <c r="F461" s="1" t="s">
        <v>8</v>
      </c>
    </row>
    <row r="462" spans="1:6" x14ac:dyDescent="0.25">
      <c r="A462" s="1">
        <v>2022</v>
      </c>
      <c r="B462" s="1" t="s">
        <v>65</v>
      </c>
      <c r="C462" s="1" t="s">
        <v>37</v>
      </c>
      <c r="D462" s="1">
        <v>4261</v>
      </c>
      <c r="E462" s="1">
        <v>44699</v>
      </c>
      <c r="F462" s="1" t="s">
        <v>8</v>
      </c>
    </row>
    <row r="463" spans="1:6" x14ac:dyDescent="0.25">
      <c r="A463" s="1">
        <v>2022</v>
      </c>
      <c r="B463" s="1" t="s">
        <v>65</v>
      </c>
      <c r="C463" s="1" t="s">
        <v>38</v>
      </c>
      <c r="D463" s="1">
        <v>70935</v>
      </c>
      <c r="E463" s="1">
        <v>55001</v>
      </c>
      <c r="F463" s="1" t="s">
        <v>10</v>
      </c>
    </row>
    <row r="464" spans="1:6" x14ac:dyDescent="0.25">
      <c r="A464" s="1">
        <v>2022</v>
      </c>
      <c r="B464" s="1" t="s">
        <v>65</v>
      </c>
      <c r="C464" s="1" t="s">
        <v>39</v>
      </c>
      <c r="D464" s="1">
        <v>26011</v>
      </c>
      <c r="E464" s="1">
        <v>45794</v>
      </c>
      <c r="F464" s="1" t="s">
        <v>8</v>
      </c>
    </row>
    <row r="465" spans="1:6" x14ac:dyDescent="0.25">
      <c r="A465" s="1">
        <v>2022</v>
      </c>
      <c r="B465" s="1" t="s">
        <v>65</v>
      </c>
      <c r="C465" s="1" t="s">
        <v>40</v>
      </c>
      <c r="D465" s="1">
        <v>2141</v>
      </c>
      <c r="E465" s="1">
        <v>46484</v>
      </c>
      <c r="F465" s="1" t="s">
        <v>8</v>
      </c>
    </row>
    <row r="466" spans="1:6" x14ac:dyDescent="0.25">
      <c r="A466" s="1">
        <v>2022</v>
      </c>
      <c r="B466" s="1" t="s">
        <v>65</v>
      </c>
      <c r="C466" s="1" t="s">
        <v>41</v>
      </c>
      <c r="D466" s="1">
        <v>23929</v>
      </c>
      <c r="E466" s="1">
        <v>44332</v>
      </c>
      <c r="F466" s="1" t="s">
        <v>10</v>
      </c>
    </row>
    <row r="467" spans="1:6" x14ac:dyDescent="0.25">
      <c r="A467" s="1">
        <v>2022</v>
      </c>
      <c r="B467" s="1" t="s">
        <v>65</v>
      </c>
      <c r="C467" s="1" t="s">
        <v>42</v>
      </c>
      <c r="D467" s="1">
        <v>6600</v>
      </c>
      <c r="E467" s="1">
        <v>43686</v>
      </c>
      <c r="F467" s="1" t="s">
        <v>10</v>
      </c>
    </row>
    <row r="468" spans="1:6" x14ac:dyDescent="0.25">
      <c r="A468" s="1">
        <v>2022</v>
      </c>
      <c r="B468" s="1" t="s">
        <v>65</v>
      </c>
      <c r="C468" s="1" t="s">
        <v>43</v>
      </c>
      <c r="D468" s="1">
        <v>14853</v>
      </c>
      <c r="E468" s="1">
        <v>47296</v>
      </c>
      <c r="F468" s="1" t="s">
        <v>8</v>
      </c>
    </row>
    <row r="469" spans="1:6" x14ac:dyDescent="0.25">
      <c r="A469" s="1">
        <v>2022</v>
      </c>
      <c r="B469" s="1" t="s">
        <v>65</v>
      </c>
      <c r="C469" s="1" t="s">
        <v>44</v>
      </c>
      <c r="D469" s="1">
        <v>33590</v>
      </c>
      <c r="E469" s="1">
        <v>45396</v>
      </c>
      <c r="F469" s="1" t="s">
        <v>8</v>
      </c>
    </row>
    <row r="470" spans="1:6" x14ac:dyDescent="0.25">
      <c r="A470" s="1">
        <v>2022</v>
      </c>
      <c r="B470" s="1" t="s">
        <v>65</v>
      </c>
      <c r="C470" s="1" t="s">
        <v>45</v>
      </c>
      <c r="D470" s="1">
        <v>3576</v>
      </c>
      <c r="E470" s="1">
        <v>44763</v>
      </c>
      <c r="F470" s="1" t="s">
        <v>10</v>
      </c>
    </row>
    <row r="471" spans="1:6" x14ac:dyDescent="0.25">
      <c r="A471" s="1">
        <v>2022</v>
      </c>
      <c r="B471" s="1" t="s">
        <v>65</v>
      </c>
      <c r="C471" s="1" t="s">
        <v>46</v>
      </c>
      <c r="D471" s="1">
        <v>10267</v>
      </c>
      <c r="E471" s="1">
        <v>44110</v>
      </c>
      <c r="F471" s="1" t="s">
        <v>8</v>
      </c>
    </row>
    <row r="472" spans="1:6" x14ac:dyDescent="0.25">
      <c r="A472" s="1">
        <v>2022</v>
      </c>
      <c r="B472" s="1" t="s">
        <v>65</v>
      </c>
      <c r="C472" s="1" t="s">
        <v>47</v>
      </c>
      <c r="D472" s="1">
        <v>2313</v>
      </c>
      <c r="E472" s="1">
        <v>44165</v>
      </c>
      <c r="F472" s="1" t="s">
        <v>10</v>
      </c>
    </row>
    <row r="473" spans="1:6" x14ac:dyDescent="0.25">
      <c r="A473" s="1">
        <v>2022</v>
      </c>
      <c r="B473" s="1" t="s">
        <v>65</v>
      </c>
      <c r="C473" s="1" t="s">
        <v>48</v>
      </c>
      <c r="D473" s="1">
        <v>12651</v>
      </c>
      <c r="E473" s="1">
        <v>46323</v>
      </c>
      <c r="F473" s="1" t="s">
        <v>8</v>
      </c>
    </row>
    <row r="474" spans="1:6" x14ac:dyDescent="0.25">
      <c r="A474" s="1">
        <v>2022</v>
      </c>
      <c r="B474" s="1" t="s">
        <v>65</v>
      </c>
      <c r="C474" s="1" t="s">
        <v>49</v>
      </c>
      <c r="D474" s="1">
        <v>57936</v>
      </c>
      <c r="E474" s="1">
        <v>50055</v>
      </c>
      <c r="F474" s="1" t="s">
        <v>8</v>
      </c>
    </row>
    <row r="475" spans="1:6" x14ac:dyDescent="0.25">
      <c r="A475" s="1">
        <v>2022</v>
      </c>
      <c r="B475" s="1" t="s">
        <v>65</v>
      </c>
      <c r="C475" s="1" t="s">
        <v>50</v>
      </c>
      <c r="D475" s="1">
        <v>6849</v>
      </c>
      <c r="E475" s="1">
        <v>45528</v>
      </c>
      <c r="F475" s="1" t="s">
        <v>10</v>
      </c>
    </row>
    <row r="476" spans="1:6" x14ac:dyDescent="0.25">
      <c r="A476" s="1">
        <v>2022</v>
      </c>
      <c r="B476" s="1" t="s">
        <v>65</v>
      </c>
      <c r="C476" s="1" t="s">
        <v>51</v>
      </c>
      <c r="D476" s="1">
        <v>1995</v>
      </c>
      <c r="E476" s="1">
        <v>47304</v>
      </c>
      <c r="F476" s="1" t="s">
        <v>10</v>
      </c>
    </row>
    <row r="477" spans="1:6" x14ac:dyDescent="0.25">
      <c r="A477" s="1">
        <v>2022</v>
      </c>
      <c r="B477" s="1" t="s">
        <v>65</v>
      </c>
      <c r="C477" s="1" t="s">
        <v>52</v>
      </c>
      <c r="D477" s="1">
        <v>29516</v>
      </c>
      <c r="E477" s="1">
        <v>56744</v>
      </c>
      <c r="F477" s="1" t="s">
        <v>8</v>
      </c>
    </row>
    <row r="478" spans="1:6" x14ac:dyDescent="0.25">
      <c r="A478" s="1">
        <v>2022</v>
      </c>
      <c r="B478" s="1" t="s">
        <v>65</v>
      </c>
      <c r="C478" s="1" t="s">
        <v>53</v>
      </c>
      <c r="D478" s="1">
        <v>20259</v>
      </c>
      <c r="E478" s="1">
        <v>52691</v>
      </c>
      <c r="F478" s="1" t="s">
        <v>8</v>
      </c>
    </row>
    <row r="479" spans="1:6" x14ac:dyDescent="0.25">
      <c r="A479" s="1">
        <v>2022</v>
      </c>
      <c r="B479" s="1" t="s">
        <v>65</v>
      </c>
      <c r="C479" s="1" t="s">
        <v>54</v>
      </c>
      <c r="D479" s="1">
        <v>3442</v>
      </c>
      <c r="E479" s="1">
        <v>41759</v>
      </c>
      <c r="F479" s="1" t="s">
        <v>10</v>
      </c>
    </row>
    <row r="480" spans="1:6" x14ac:dyDescent="0.25">
      <c r="A480" s="1">
        <v>2022</v>
      </c>
      <c r="B480" s="1" t="s">
        <v>65</v>
      </c>
      <c r="C480" s="1" t="s">
        <v>55</v>
      </c>
      <c r="D480" s="1">
        <v>13143</v>
      </c>
      <c r="E480" s="1">
        <v>42058</v>
      </c>
      <c r="F480" s="1" t="s">
        <v>10</v>
      </c>
    </row>
    <row r="481" spans="1:6" x14ac:dyDescent="0.25">
      <c r="A481" s="1">
        <v>2022</v>
      </c>
      <c r="B481" s="1" t="s">
        <v>65</v>
      </c>
      <c r="C481" s="1" t="s">
        <v>56</v>
      </c>
      <c r="D481" s="1">
        <v>1669</v>
      </c>
      <c r="E481" s="1">
        <v>46253</v>
      </c>
      <c r="F481" s="1" t="s">
        <v>10</v>
      </c>
    </row>
    <row r="482" spans="1:6" x14ac:dyDescent="0.25">
      <c r="A482" s="1">
        <v>2021</v>
      </c>
      <c r="B482" s="1" t="s">
        <v>6</v>
      </c>
      <c r="C482" s="1" t="s">
        <v>7</v>
      </c>
      <c r="D482" s="1">
        <v>1846</v>
      </c>
      <c r="E482" s="1">
        <v>62529</v>
      </c>
      <c r="F482" s="1" t="s">
        <v>10</v>
      </c>
    </row>
    <row r="483" spans="1:6" x14ac:dyDescent="0.25">
      <c r="A483" s="1">
        <v>2021</v>
      </c>
      <c r="B483" s="1" t="s">
        <v>6</v>
      </c>
      <c r="C483" s="1" t="s">
        <v>9</v>
      </c>
      <c r="D483" s="1">
        <v>1358</v>
      </c>
      <c r="E483" s="1">
        <v>58262</v>
      </c>
      <c r="F483" s="1" t="s">
        <v>10</v>
      </c>
    </row>
    <row r="484" spans="1:6" x14ac:dyDescent="0.25">
      <c r="A484" s="1">
        <v>2021</v>
      </c>
      <c r="B484" s="1" t="s">
        <v>6</v>
      </c>
      <c r="C484" s="1" t="s">
        <v>11</v>
      </c>
      <c r="D484" s="1">
        <v>2577</v>
      </c>
      <c r="E484" s="1">
        <v>54299</v>
      </c>
      <c r="F484" s="1" t="s">
        <v>8</v>
      </c>
    </row>
    <row r="485" spans="1:6" x14ac:dyDescent="0.25">
      <c r="A485" s="1">
        <v>2021</v>
      </c>
      <c r="B485" s="1" t="s">
        <v>6</v>
      </c>
      <c r="C485" s="1" t="s">
        <v>12</v>
      </c>
      <c r="D485" s="1">
        <v>17663</v>
      </c>
      <c r="E485" s="1">
        <v>46246</v>
      </c>
      <c r="F485" s="1" t="s">
        <v>8</v>
      </c>
    </row>
    <row r="486" spans="1:6" x14ac:dyDescent="0.25">
      <c r="A486" s="1">
        <v>2021</v>
      </c>
      <c r="B486" s="1" t="s">
        <v>6</v>
      </c>
      <c r="C486" s="1" t="s">
        <v>13</v>
      </c>
      <c r="D486" s="1">
        <v>3279</v>
      </c>
      <c r="E486" s="1">
        <v>96328</v>
      </c>
      <c r="F486" s="1" t="s">
        <v>10</v>
      </c>
    </row>
    <row r="487" spans="1:6" x14ac:dyDescent="0.25">
      <c r="A487" s="1">
        <v>2021</v>
      </c>
      <c r="B487" s="1" t="s">
        <v>6</v>
      </c>
      <c r="C487" s="1" t="s">
        <v>14</v>
      </c>
      <c r="D487" s="1">
        <v>437</v>
      </c>
      <c r="E487" s="1">
        <v>47449</v>
      </c>
      <c r="F487" s="1" t="s">
        <v>8</v>
      </c>
    </row>
    <row r="488" spans="1:6" x14ac:dyDescent="0.25">
      <c r="A488" s="1">
        <v>2021</v>
      </c>
      <c r="B488" s="1" t="s">
        <v>6</v>
      </c>
      <c r="C488" s="1" t="s">
        <v>15</v>
      </c>
      <c r="D488" s="1">
        <v>180</v>
      </c>
      <c r="E488" s="1">
        <v>48123</v>
      </c>
      <c r="F488" s="1" t="s">
        <v>8</v>
      </c>
    </row>
    <row r="489" spans="1:6" x14ac:dyDescent="0.25">
      <c r="A489" s="1">
        <v>2021</v>
      </c>
      <c r="B489" s="1" t="s">
        <v>6</v>
      </c>
      <c r="C489" s="1" t="s">
        <v>16</v>
      </c>
      <c r="D489" s="1">
        <v>5304</v>
      </c>
      <c r="E489" s="1">
        <v>41645</v>
      </c>
      <c r="F489" s="1" t="s">
        <v>10</v>
      </c>
    </row>
    <row r="490" spans="1:6" x14ac:dyDescent="0.25">
      <c r="A490" s="1">
        <v>2021</v>
      </c>
      <c r="B490" s="1" t="s">
        <v>6</v>
      </c>
      <c r="C490" s="1" t="s">
        <v>17</v>
      </c>
      <c r="D490" s="1">
        <v>2662</v>
      </c>
      <c r="E490" s="1">
        <v>49258</v>
      </c>
      <c r="F490" s="1" t="s">
        <v>10</v>
      </c>
    </row>
    <row r="491" spans="1:6" x14ac:dyDescent="0.25">
      <c r="A491" s="1">
        <v>2021</v>
      </c>
      <c r="B491" s="1" t="s">
        <v>6</v>
      </c>
      <c r="C491" s="1" t="s">
        <v>18</v>
      </c>
      <c r="D491" s="1">
        <v>2401</v>
      </c>
      <c r="E491" s="1">
        <v>47105</v>
      </c>
      <c r="F491" s="1" t="s">
        <v>8</v>
      </c>
    </row>
    <row r="492" spans="1:6" x14ac:dyDescent="0.25">
      <c r="A492" s="1">
        <v>2021</v>
      </c>
      <c r="B492" s="1" t="s">
        <v>6</v>
      </c>
      <c r="C492" s="1" t="s">
        <v>19</v>
      </c>
      <c r="D492" s="1">
        <v>2825</v>
      </c>
      <c r="E492" s="1">
        <v>58197</v>
      </c>
      <c r="F492" s="1" t="s">
        <v>8</v>
      </c>
    </row>
    <row r="493" spans="1:6" x14ac:dyDescent="0.25">
      <c r="A493" s="1">
        <v>2021</v>
      </c>
      <c r="B493" s="1" t="s">
        <v>6</v>
      </c>
      <c r="C493" s="1" t="s">
        <v>20</v>
      </c>
      <c r="D493" s="1">
        <v>2255</v>
      </c>
      <c r="E493" s="1">
        <v>56243</v>
      </c>
      <c r="F493" s="1" t="s">
        <v>10</v>
      </c>
    </row>
    <row r="494" spans="1:6" x14ac:dyDescent="0.25">
      <c r="A494" s="1">
        <v>2021</v>
      </c>
      <c r="B494" s="1" t="s">
        <v>6</v>
      </c>
      <c r="C494" s="1" t="s">
        <v>21</v>
      </c>
      <c r="D494" s="1">
        <v>2916</v>
      </c>
      <c r="E494" s="1">
        <v>50087</v>
      </c>
      <c r="F494" s="1" t="s">
        <v>8</v>
      </c>
    </row>
    <row r="495" spans="1:6" x14ac:dyDescent="0.25">
      <c r="A495" s="1">
        <v>2021</v>
      </c>
      <c r="B495" s="1" t="s">
        <v>6</v>
      </c>
      <c r="C495" s="1" t="s">
        <v>22</v>
      </c>
      <c r="D495" s="1">
        <v>2612</v>
      </c>
      <c r="E495" s="1">
        <v>53802</v>
      </c>
      <c r="F495" s="1" t="s">
        <v>10</v>
      </c>
    </row>
    <row r="496" spans="1:6" x14ac:dyDescent="0.25">
      <c r="A496" s="1">
        <v>2021</v>
      </c>
      <c r="B496" s="1" t="s">
        <v>6</v>
      </c>
      <c r="C496" s="1" t="s">
        <v>23</v>
      </c>
      <c r="D496" s="1">
        <v>1561</v>
      </c>
      <c r="E496" s="1">
        <v>62448</v>
      </c>
      <c r="F496" s="1" t="s">
        <v>8</v>
      </c>
    </row>
    <row r="497" spans="1:6" x14ac:dyDescent="0.25">
      <c r="A497" s="1">
        <v>2021</v>
      </c>
      <c r="B497" s="1" t="s">
        <v>6</v>
      </c>
      <c r="C497" s="1" t="s">
        <v>24</v>
      </c>
      <c r="D497" s="1">
        <v>3133</v>
      </c>
      <c r="E497" s="1">
        <v>93820</v>
      </c>
      <c r="F497" s="1" t="s">
        <v>8</v>
      </c>
    </row>
    <row r="498" spans="1:6" x14ac:dyDescent="0.25">
      <c r="A498" s="1">
        <v>2021</v>
      </c>
      <c r="B498" s="1" t="s">
        <v>6</v>
      </c>
      <c r="C498" s="1" t="s">
        <v>25</v>
      </c>
      <c r="D498" s="1">
        <v>1447</v>
      </c>
      <c r="E498" s="1">
        <v>47157</v>
      </c>
      <c r="F498" s="1" t="s">
        <v>10</v>
      </c>
    </row>
    <row r="499" spans="1:6" x14ac:dyDescent="0.25">
      <c r="A499" s="1">
        <v>2021</v>
      </c>
      <c r="B499" s="1" t="s">
        <v>6</v>
      </c>
      <c r="C499" s="1" t="s">
        <v>26</v>
      </c>
      <c r="D499" s="1">
        <v>723</v>
      </c>
      <c r="E499" s="1">
        <v>50642</v>
      </c>
      <c r="F499" s="1" t="s">
        <v>10</v>
      </c>
    </row>
    <row r="500" spans="1:6" x14ac:dyDescent="0.25">
      <c r="A500" s="1">
        <v>2021</v>
      </c>
      <c r="B500" s="1" t="s">
        <v>6</v>
      </c>
      <c r="C500" s="1" t="s">
        <v>27</v>
      </c>
      <c r="D500" s="1">
        <v>1007</v>
      </c>
      <c r="E500" s="1">
        <v>69846</v>
      </c>
      <c r="F500" s="1" t="s">
        <v>8</v>
      </c>
    </row>
    <row r="501" spans="1:6" x14ac:dyDescent="0.25">
      <c r="A501" s="1">
        <v>2021</v>
      </c>
      <c r="B501" s="1" t="s">
        <v>6</v>
      </c>
      <c r="C501" s="1" t="s">
        <v>28</v>
      </c>
      <c r="D501" s="1">
        <v>3480</v>
      </c>
      <c r="E501" s="1">
        <v>47799</v>
      </c>
      <c r="F501" s="1" t="s">
        <v>8</v>
      </c>
    </row>
    <row r="502" spans="1:6" x14ac:dyDescent="0.25">
      <c r="A502" s="1">
        <v>2021</v>
      </c>
      <c r="B502" s="1" t="s">
        <v>6</v>
      </c>
      <c r="C502" s="1" t="s">
        <v>29</v>
      </c>
      <c r="D502" s="1">
        <v>3094</v>
      </c>
      <c r="E502" s="1">
        <v>57107</v>
      </c>
      <c r="F502" s="1" t="s">
        <v>10</v>
      </c>
    </row>
    <row r="503" spans="1:6" x14ac:dyDescent="0.25">
      <c r="A503" s="1">
        <v>2021</v>
      </c>
      <c r="B503" s="1" t="s">
        <v>6</v>
      </c>
      <c r="C503" s="1" t="s">
        <v>30</v>
      </c>
      <c r="D503" s="1">
        <v>2110</v>
      </c>
      <c r="E503" s="1">
        <v>55263</v>
      </c>
      <c r="F503" s="1" t="s">
        <v>10</v>
      </c>
    </row>
    <row r="504" spans="1:6" x14ac:dyDescent="0.25">
      <c r="A504" s="1">
        <v>2021</v>
      </c>
      <c r="B504" s="1" t="s">
        <v>6</v>
      </c>
      <c r="C504" s="1" t="s">
        <v>31</v>
      </c>
      <c r="D504" s="1">
        <v>2031</v>
      </c>
      <c r="E504" s="1">
        <v>50815</v>
      </c>
      <c r="F504" s="1" t="s">
        <v>10</v>
      </c>
    </row>
    <row r="505" spans="1:6" x14ac:dyDescent="0.25">
      <c r="A505" s="1">
        <v>2021</v>
      </c>
      <c r="B505" s="1" t="s">
        <v>6</v>
      </c>
      <c r="C505" s="1" t="s">
        <v>32</v>
      </c>
      <c r="D505" s="1">
        <v>1789</v>
      </c>
      <c r="E505" s="1">
        <v>73162</v>
      </c>
      <c r="F505" s="1" t="s">
        <v>10</v>
      </c>
    </row>
    <row r="506" spans="1:6" x14ac:dyDescent="0.25">
      <c r="A506" s="1">
        <v>2021</v>
      </c>
      <c r="B506" s="1" t="s">
        <v>6</v>
      </c>
      <c r="C506" s="1" t="s">
        <v>33</v>
      </c>
      <c r="D506" s="1">
        <v>2414</v>
      </c>
      <c r="E506" s="1">
        <v>48685</v>
      </c>
      <c r="F506" s="1" t="s">
        <v>10</v>
      </c>
    </row>
    <row r="507" spans="1:6" x14ac:dyDescent="0.25">
      <c r="A507" s="1">
        <v>2021</v>
      </c>
      <c r="B507" s="1" t="s">
        <v>6</v>
      </c>
      <c r="C507" s="1" t="s">
        <v>34</v>
      </c>
      <c r="D507" s="1">
        <v>618</v>
      </c>
      <c r="E507" s="1">
        <v>92362</v>
      </c>
      <c r="F507" s="1" t="s">
        <v>8</v>
      </c>
    </row>
    <row r="508" spans="1:6" x14ac:dyDescent="0.25">
      <c r="A508" s="1">
        <v>2021</v>
      </c>
      <c r="B508" s="1" t="s">
        <v>6</v>
      </c>
      <c r="C508" s="1" t="s">
        <v>35</v>
      </c>
      <c r="D508" s="1">
        <v>350</v>
      </c>
      <c r="E508" s="1">
        <v>50073</v>
      </c>
      <c r="F508" s="1" t="s">
        <v>8</v>
      </c>
    </row>
    <row r="509" spans="1:6" x14ac:dyDescent="0.25">
      <c r="A509" s="1">
        <v>2021</v>
      </c>
      <c r="B509" s="1" t="s">
        <v>6</v>
      </c>
      <c r="C509" s="1" t="s">
        <v>36</v>
      </c>
      <c r="D509" s="1">
        <v>998</v>
      </c>
      <c r="E509" s="1">
        <v>47732</v>
      </c>
      <c r="F509" s="1" t="s">
        <v>10</v>
      </c>
    </row>
    <row r="510" spans="1:6" x14ac:dyDescent="0.25">
      <c r="A510" s="1">
        <v>2021</v>
      </c>
      <c r="B510" s="1" t="s">
        <v>6</v>
      </c>
      <c r="C510" s="1" t="s">
        <v>37</v>
      </c>
      <c r="D510" s="1">
        <v>2100</v>
      </c>
      <c r="E510" s="1">
        <v>74427</v>
      </c>
      <c r="F510" s="1" t="s">
        <v>8</v>
      </c>
    </row>
    <row r="511" spans="1:6" x14ac:dyDescent="0.25">
      <c r="A511" s="1">
        <v>2021</v>
      </c>
      <c r="B511" s="1" t="s">
        <v>6</v>
      </c>
      <c r="C511" s="1" t="s">
        <v>38</v>
      </c>
      <c r="D511" s="1">
        <v>3053</v>
      </c>
      <c r="E511" s="1">
        <v>48992</v>
      </c>
      <c r="F511" s="1" t="s">
        <v>8</v>
      </c>
    </row>
    <row r="512" spans="1:6" x14ac:dyDescent="0.25">
      <c r="A512" s="1">
        <v>2021</v>
      </c>
      <c r="B512" s="1" t="s">
        <v>6</v>
      </c>
      <c r="C512" s="1" t="s">
        <v>39</v>
      </c>
      <c r="D512" s="1">
        <v>3378</v>
      </c>
      <c r="E512" s="1">
        <v>46862</v>
      </c>
      <c r="F512" s="1" t="s">
        <v>10</v>
      </c>
    </row>
    <row r="513" spans="1:6" x14ac:dyDescent="0.25">
      <c r="A513" s="1">
        <v>2021</v>
      </c>
      <c r="B513" s="1" t="s">
        <v>6</v>
      </c>
      <c r="C513" s="1" t="s">
        <v>40</v>
      </c>
      <c r="D513" s="1">
        <v>1784</v>
      </c>
      <c r="E513" s="1">
        <v>103355</v>
      </c>
      <c r="F513" s="1" t="s">
        <v>10</v>
      </c>
    </row>
    <row r="514" spans="1:6" x14ac:dyDescent="0.25">
      <c r="A514" s="1">
        <v>2021</v>
      </c>
      <c r="B514" s="1" t="s">
        <v>6</v>
      </c>
      <c r="C514" s="1" t="s">
        <v>41</v>
      </c>
      <c r="D514" s="1">
        <v>2531</v>
      </c>
      <c r="E514" s="1">
        <v>57860</v>
      </c>
      <c r="F514" s="1" t="s">
        <v>8</v>
      </c>
    </row>
    <row r="515" spans="1:6" x14ac:dyDescent="0.25">
      <c r="A515" s="1">
        <v>2021</v>
      </c>
      <c r="B515" s="1" t="s">
        <v>6</v>
      </c>
      <c r="C515" s="1" t="s">
        <v>42</v>
      </c>
      <c r="D515" s="1">
        <v>4402</v>
      </c>
      <c r="E515" s="1">
        <v>97249</v>
      </c>
      <c r="F515" s="1" t="s">
        <v>8</v>
      </c>
    </row>
    <row r="516" spans="1:6" x14ac:dyDescent="0.25">
      <c r="A516" s="1">
        <v>2021</v>
      </c>
      <c r="B516" s="1" t="s">
        <v>6</v>
      </c>
      <c r="C516" s="1" t="s">
        <v>43</v>
      </c>
      <c r="D516" s="1">
        <v>4633</v>
      </c>
      <c r="E516" s="1">
        <v>43586</v>
      </c>
      <c r="F516" s="1" t="s">
        <v>10</v>
      </c>
    </row>
    <row r="517" spans="1:6" x14ac:dyDescent="0.25">
      <c r="A517" s="1">
        <v>2021</v>
      </c>
      <c r="B517" s="1" t="s">
        <v>6</v>
      </c>
      <c r="C517" s="1" t="s">
        <v>44</v>
      </c>
      <c r="D517" s="1">
        <v>3616</v>
      </c>
      <c r="E517" s="1">
        <v>71014</v>
      </c>
      <c r="F517" s="1" t="s">
        <v>8</v>
      </c>
    </row>
    <row r="518" spans="1:6" x14ac:dyDescent="0.25">
      <c r="A518" s="1">
        <v>2021</v>
      </c>
      <c r="B518" s="1" t="s">
        <v>6</v>
      </c>
      <c r="C518" s="1" t="s">
        <v>45</v>
      </c>
      <c r="D518" s="1">
        <v>198</v>
      </c>
      <c r="E518" s="1">
        <v>45917</v>
      </c>
      <c r="F518" s="1" t="s">
        <v>10</v>
      </c>
    </row>
    <row r="519" spans="1:6" x14ac:dyDescent="0.25">
      <c r="A519" s="1">
        <v>2021</v>
      </c>
      <c r="B519" s="1" t="s">
        <v>6</v>
      </c>
      <c r="C519" s="1" t="s">
        <v>46</v>
      </c>
      <c r="D519" s="1">
        <v>1345</v>
      </c>
      <c r="E519" s="1">
        <v>49952</v>
      </c>
      <c r="F519" s="1" t="s">
        <v>8</v>
      </c>
    </row>
    <row r="520" spans="1:6" x14ac:dyDescent="0.25">
      <c r="A520" s="1">
        <v>2021</v>
      </c>
      <c r="B520" s="1" t="s">
        <v>6</v>
      </c>
      <c r="C520" s="1" t="s">
        <v>47</v>
      </c>
      <c r="D520" s="1">
        <v>1063</v>
      </c>
      <c r="E520" s="1">
        <v>49642</v>
      </c>
      <c r="F520" s="1" t="s">
        <v>8</v>
      </c>
    </row>
    <row r="521" spans="1:6" x14ac:dyDescent="0.25">
      <c r="A521" s="1">
        <v>2021</v>
      </c>
      <c r="B521" s="1" t="s">
        <v>6</v>
      </c>
      <c r="C521" s="1" t="s">
        <v>48</v>
      </c>
      <c r="D521" s="1">
        <v>1107</v>
      </c>
      <c r="E521" s="1">
        <v>52865</v>
      </c>
      <c r="F521" s="1" t="s">
        <v>10</v>
      </c>
    </row>
    <row r="522" spans="1:6" x14ac:dyDescent="0.25">
      <c r="A522" s="1">
        <v>2021</v>
      </c>
      <c r="B522" s="1" t="s">
        <v>6</v>
      </c>
      <c r="C522" s="1" t="s">
        <v>49</v>
      </c>
      <c r="D522" s="1">
        <v>19971</v>
      </c>
      <c r="E522" s="1">
        <v>120918</v>
      </c>
      <c r="F522" s="1" t="s">
        <v>10</v>
      </c>
    </row>
    <row r="523" spans="1:6" x14ac:dyDescent="0.25">
      <c r="A523" s="1">
        <v>2021</v>
      </c>
      <c r="B523" s="1" t="s">
        <v>6</v>
      </c>
      <c r="C523" s="1" t="s">
        <v>50</v>
      </c>
      <c r="D523" s="1">
        <v>1032</v>
      </c>
      <c r="E523" s="1">
        <v>69604</v>
      </c>
      <c r="F523" s="1" t="s">
        <v>8</v>
      </c>
    </row>
    <row r="524" spans="1:6" x14ac:dyDescent="0.25">
      <c r="A524" s="1">
        <v>2021</v>
      </c>
      <c r="B524" s="1" t="s">
        <v>6</v>
      </c>
      <c r="C524" s="1" t="s">
        <v>51</v>
      </c>
      <c r="D524" s="1">
        <v>564</v>
      </c>
      <c r="E524" s="1">
        <v>45607</v>
      </c>
      <c r="F524" s="1" t="s">
        <v>8</v>
      </c>
    </row>
    <row r="525" spans="1:6" x14ac:dyDescent="0.25">
      <c r="A525" s="1">
        <v>2021</v>
      </c>
      <c r="B525" s="1" t="s">
        <v>6</v>
      </c>
      <c r="C525" s="1" t="s">
        <v>52</v>
      </c>
      <c r="D525" s="1">
        <v>2095</v>
      </c>
      <c r="E525" s="1">
        <v>54704</v>
      </c>
      <c r="F525" s="1" t="s">
        <v>10</v>
      </c>
    </row>
    <row r="526" spans="1:6" x14ac:dyDescent="0.25">
      <c r="A526" s="1">
        <v>2021</v>
      </c>
      <c r="B526" s="1" t="s">
        <v>6</v>
      </c>
      <c r="C526" s="1" t="s">
        <v>53</v>
      </c>
      <c r="D526" s="1">
        <v>7117</v>
      </c>
      <c r="E526" s="1">
        <v>40547</v>
      </c>
      <c r="F526" s="1" t="s">
        <v>10</v>
      </c>
    </row>
    <row r="527" spans="1:6" x14ac:dyDescent="0.25">
      <c r="A527" s="1">
        <v>2021</v>
      </c>
      <c r="B527" s="1" t="s">
        <v>6</v>
      </c>
      <c r="C527" s="1" t="s">
        <v>54</v>
      </c>
      <c r="D527" s="1">
        <v>1166</v>
      </c>
      <c r="E527" s="1">
        <v>86470</v>
      </c>
      <c r="F527" s="1" t="s">
        <v>10</v>
      </c>
    </row>
    <row r="528" spans="1:6" x14ac:dyDescent="0.25">
      <c r="A528" s="1">
        <v>2021</v>
      </c>
      <c r="B528" s="1" t="s">
        <v>6</v>
      </c>
      <c r="C528" s="1" t="s">
        <v>55</v>
      </c>
      <c r="D528" s="1">
        <v>2876</v>
      </c>
      <c r="E528" s="1">
        <v>46225</v>
      </c>
      <c r="F528" s="1" t="s">
        <v>10</v>
      </c>
    </row>
    <row r="529" spans="1:6" x14ac:dyDescent="0.25">
      <c r="A529" s="1">
        <v>2021</v>
      </c>
      <c r="B529" s="1" t="s">
        <v>6</v>
      </c>
      <c r="C529" s="1" t="s">
        <v>56</v>
      </c>
      <c r="D529" s="1">
        <v>1463</v>
      </c>
      <c r="E529" s="1">
        <v>92467</v>
      </c>
      <c r="F529" s="1" t="s">
        <v>10</v>
      </c>
    </row>
    <row r="530" spans="1:6" x14ac:dyDescent="0.25">
      <c r="A530" s="1">
        <v>2021</v>
      </c>
      <c r="B530" s="1" t="s">
        <v>57</v>
      </c>
      <c r="C530" s="1" t="s">
        <v>7</v>
      </c>
      <c r="D530" s="1">
        <v>10069</v>
      </c>
      <c r="E530" s="1">
        <v>62141</v>
      </c>
      <c r="F530" s="1" t="s">
        <v>8</v>
      </c>
    </row>
    <row r="531" spans="1:6" x14ac:dyDescent="0.25">
      <c r="A531" s="1">
        <v>2021</v>
      </c>
      <c r="B531" s="1" t="s">
        <v>57</v>
      </c>
      <c r="C531" s="1" t="s">
        <v>9</v>
      </c>
      <c r="D531" s="1">
        <v>13677</v>
      </c>
      <c r="E531" s="1">
        <v>64621</v>
      </c>
      <c r="F531" s="1" t="s">
        <v>8</v>
      </c>
    </row>
    <row r="532" spans="1:6" x14ac:dyDescent="0.25">
      <c r="A532" s="1">
        <v>2021</v>
      </c>
      <c r="B532" s="1" t="s">
        <v>57</v>
      </c>
      <c r="C532" s="1" t="s">
        <v>11</v>
      </c>
      <c r="D532" s="1">
        <v>7093</v>
      </c>
      <c r="E532" s="1">
        <v>55541</v>
      </c>
      <c r="F532" s="1" t="s">
        <v>10</v>
      </c>
    </row>
    <row r="533" spans="1:6" x14ac:dyDescent="0.25">
      <c r="A533" s="1">
        <v>2021</v>
      </c>
      <c r="B533" s="1" t="s">
        <v>57</v>
      </c>
      <c r="C533" s="1" t="s">
        <v>12</v>
      </c>
      <c r="D533" s="1">
        <v>84247</v>
      </c>
      <c r="E533" s="1">
        <v>79343</v>
      </c>
      <c r="F533" s="1" t="s">
        <v>8</v>
      </c>
    </row>
    <row r="534" spans="1:6" x14ac:dyDescent="0.25">
      <c r="A534" s="1">
        <v>2021</v>
      </c>
      <c r="B534" s="1" t="s">
        <v>57</v>
      </c>
      <c r="C534" s="1" t="s">
        <v>13</v>
      </c>
      <c r="D534" s="1">
        <v>20430</v>
      </c>
      <c r="E534" s="1">
        <v>70603</v>
      </c>
      <c r="F534" s="1" t="s">
        <v>8</v>
      </c>
    </row>
    <row r="535" spans="1:6" x14ac:dyDescent="0.25">
      <c r="A535" s="1">
        <v>2021</v>
      </c>
      <c r="B535" s="1" t="s">
        <v>57</v>
      </c>
      <c r="C535" s="1" t="s">
        <v>14</v>
      </c>
      <c r="D535" s="1">
        <v>9496</v>
      </c>
      <c r="E535" s="1">
        <v>78413</v>
      </c>
      <c r="F535" s="1" t="s">
        <v>10</v>
      </c>
    </row>
    <row r="536" spans="1:6" x14ac:dyDescent="0.25">
      <c r="A536" s="1">
        <v>2021</v>
      </c>
      <c r="B536" s="1" t="s">
        <v>57</v>
      </c>
      <c r="C536" s="1" t="s">
        <v>15</v>
      </c>
      <c r="D536" s="1">
        <v>3007</v>
      </c>
      <c r="E536" s="1">
        <v>68481</v>
      </c>
      <c r="F536" s="1" t="s">
        <v>10</v>
      </c>
    </row>
    <row r="537" spans="1:6" x14ac:dyDescent="0.25">
      <c r="A537" s="1">
        <v>2021</v>
      </c>
      <c r="B537" s="1" t="s">
        <v>57</v>
      </c>
      <c r="C537" s="1" t="s">
        <v>16</v>
      </c>
      <c r="D537" s="1">
        <v>74711</v>
      </c>
      <c r="E537" s="1">
        <v>58893</v>
      </c>
      <c r="F537" s="1" t="s">
        <v>8</v>
      </c>
    </row>
    <row r="538" spans="1:6" x14ac:dyDescent="0.25">
      <c r="A538" s="1">
        <v>2021</v>
      </c>
      <c r="B538" s="1" t="s">
        <v>57</v>
      </c>
      <c r="C538" s="1" t="s">
        <v>17</v>
      </c>
      <c r="D538" s="1">
        <v>21408</v>
      </c>
      <c r="E538" s="1">
        <v>69683</v>
      </c>
      <c r="F538" s="1" t="s">
        <v>8</v>
      </c>
    </row>
    <row r="539" spans="1:6" x14ac:dyDescent="0.25">
      <c r="A539" s="1">
        <v>2021</v>
      </c>
      <c r="B539" s="1" t="s">
        <v>57</v>
      </c>
      <c r="C539" s="1" t="s">
        <v>18</v>
      </c>
      <c r="D539" s="1">
        <v>8175</v>
      </c>
      <c r="E539" s="1">
        <v>52258</v>
      </c>
      <c r="F539" s="1" t="s">
        <v>10</v>
      </c>
    </row>
    <row r="540" spans="1:6" x14ac:dyDescent="0.25">
      <c r="A540" s="1">
        <v>2021</v>
      </c>
      <c r="B540" s="1" t="s">
        <v>57</v>
      </c>
      <c r="C540" s="1" t="s">
        <v>19</v>
      </c>
      <c r="D540" s="1">
        <v>32686</v>
      </c>
      <c r="E540" s="1">
        <v>79799</v>
      </c>
      <c r="F540" s="1" t="s">
        <v>8</v>
      </c>
    </row>
    <row r="541" spans="1:6" x14ac:dyDescent="0.25">
      <c r="A541" s="1">
        <v>2021</v>
      </c>
      <c r="B541" s="1" t="s">
        <v>57</v>
      </c>
      <c r="C541" s="1" t="s">
        <v>20</v>
      </c>
      <c r="D541" s="1">
        <v>15232</v>
      </c>
      <c r="E541" s="1">
        <v>66057</v>
      </c>
      <c r="F541" s="1" t="s">
        <v>10</v>
      </c>
    </row>
    <row r="542" spans="1:6" x14ac:dyDescent="0.25">
      <c r="A542" s="1">
        <v>2021</v>
      </c>
      <c r="B542" s="1" t="s">
        <v>57</v>
      </c>
      <c r="C542" s="1" t="s">
        <v>21</v>
      </c>
      <c r="D542" s="1">
        <v>9462</v>
      </c>
      <c r="E542" s="1">
        <v>64962</v>
      </c>
      <c r="F542" s="1" t="s">
        <v>8</v>
      </c>
    </row>
    <row r="543" spans="1:6" x14ac:dyDescent="0.25">
      <c r="A543" s="1">
        <v>2021</v>
      </c>
      <c r="B543" s="1" t="s">
        <v>57</v>
      </c>
      <c r="C543" s="1" t="s">
        <v>22</v>
      </c>
      <c r="D543" s="1">
        <v>7399</v>
      </c>
      <c r="E543" s="1">
        <v>63030</v>
      </c>
      <c r="F543" s="1" t="s">
        <v>8</v>
      </c>
    </row>
    <row r="544" spans="1:6" x14ac:dyDescent="0.25">
      <c r="A544" s="1">
        <v>2021</v>
      </c>
      <c r="B544" s="1" t="s">
        <v>57</v>
      </c>
      <c r="C544" s="1" t="s">
        <v>23</v>
      </c>
      <c r="D544" s="1">
        <v>9517</v>
      </c>
      <c r="E544" s="1">
        <v>61601</v>
      </c>
      <c r="F544" s="1" t="s">
        <v>10</v>
      </c>
    </row>
    <row r="545" spans="1:6" x14ac:dyDescent="0.25">
      <c r="A545" s="1">
        <v>2021</v>
      </c>
      <c r="B545" s="1" t="s">
        <v>57</v>
      </c>
      <c r="C545" s="1" t="s">
        <v>24</v>
      </c>
      <c r="D545" s="1">
        <v>10991</v>
      </c>
      <c r="E545" s="1">
        <v>70940</v>
      </c>
      <c r="F545" s="1" t="s">
        <v>10</v>
      </c>
    </row>
    <row r="546" spans="1:6" x14ac:dyDescent="0.25">
      <c r="A546" s="1">
        <v>2021</v>
      </c>
      <c r="B546" s="1" t="s">
        <v>57</v>
      </c>
      <c r="C546" s="1" t="s">
        <v>25</v>
      </c>
      <c r="D546" s="1">
        <v>5605</v>
      </c>
      <c r="E546" s="1">
        <v>57654</v>
      </c>
      <c r="F546" s="1" t="s">
        <v>8</v>
      </c>
    </row>
    <row r="547" spans="1:6" x14ac:dyDescent="0.25">
      <c r="A547" s="1">
        <v>2021</v>
      </c>
      <c r="B547" s="1" t="s">
        <v>57</v>
      </c>
      <c r="C547" s="1" t="s">
        <v>26</v>
      </c>
      <c r="D547" s="1">
        <v>16694</v>
      </c>
      <c r="E547" s="1">
        <v>73799</v>
      </c>
      <c r="F547" s="1" t="s">
        <v>8</v>
      </c>
    </row>
    <row r="548" spans="1:6" x14ac:dyDescent="0.25">
      <c r="A548" s="1">
        <v>2021</v>
      </c>
      <c r="B548" s="1" t="s">
        <v>57</v>
      </c>
      <c r="C548" s="1" t="s">
        <v>27</v>
      </c>
      <c r="D548" s="1">
        <v>21309</v>
      </c>
      <c r="E548" s="1">
        <v>87436</v>
      </c>
      <c r="F548" s="1" t="s">
        <v>10</v>
      </c>
    </row>
    <row r="549" spans="1:6" x14ac:dyDescent="0.25">
      <c r="A549" s="1">
        <v>2021</v>
      </c>
      <c r="B549" s="1" t="s">
        <v>57</v>
      </c>
      <c r="C549" s="1" t="s">
        <v>28</v>
      </c>
      <c r="D549" s="1">
        <v>21106</v>
      </c>
      <c r="E549" s="1">
        <v>69588</v>
      </c>
      <c r="F549" s="1" t="s">
        <v>10</v>
      </c>
    </row>
    <row r="550" spans="1:6" x14ac:dyDescent="0.25">
      <c r="A550" s="1">
        <v>2021</v>
      </c>
      <c r="B550" s="1" t="s">
        <v>57</v>
      </c>
      <c r="C550" s="1" t="s">
        <v>29</v>
      </c>
      <c r="D550" s="1">
        <v>16700</v>
      </c>
      <c r="E550" s="1">
        <v>75734</v>
      </c>
      <c r="F550" s="1" t="s">
        <v>10</v>
      </c>
    </row>
    <row r="551" spans="1:6" x14ac:dyDescent="0.25">
      <c r="A551" s="1">
        <v>2021</v>
      </c>
      <c r="B551" s="1" t="s">
        <v>57</v>
      </c>
      <c r="C551" s="1" t="s">
        <v>30</v>
      </c>
      <c r="D551" s="1">
        <v>5771</v>
      </c>
      <c r="E551" s="1">
        <v>56925</v>
      </c>
      <c r="F551" s="1" t="s">
        <v>10</v>
      </c>
    </row>
    <row r="552" spans="1:6" x14ac:dyDescent="0.25">
      <c r="A552" s="1">
        <v>2021</v>
      </c>
      <c r="B552" s="1" t="s">
        <v>57</v>
      </c>
      <c r="C552" s="1" t="s">
        <v>31</v>
      </c>
      <c r="D552" s="1">
        <v>15133</v>
      </c>
      <c r="E552" s="1">
        <v>67762</v>
      </c>
      <c r="F552" s="1" t="s">
        <v>10</v>
      </c>
    </row>
    <row r="553" spans="1:6" x14ac:dyDescent="0.25">
      <c r="A553" s="1">
        <v>2021</v>
      </c>
      <c r="B553" s="1" t="s">
        <v>57</v>
      </c>
      <c r="C553" s="1" t="s">
        <v>32</v>
      </c>
      <c r="D553" s="1">
        <v>6432</v>
      </c>
      <c r="E553" s="1">
        <v>59962</v>
      </c>
      <c r="F553" s="1" t="s">
        <v>8</v>
      </c>
    </row>
    <row r="554" spans="1:6" x14ac:dyDescent="0.25">
      <c r="A554" s="1">
        <v>2021</v>
      </c>
      <c r="B554" s="1" t="s">
        <v>57</v>
      </c>
      <c r="C554" s="1" t="s">
        <v>33</v>
      </c>
      <c r="D554" s="1">
        <v>7038</v>
      </c>
      <c r="E554" s="1">
        <v>59794</v>
      </c>
      <c r="F554" s="1" t="s">
        <v>8</v>
      </c>
    </row>
    <row r="555" spans="1:6" x14ac:dyDescent="0.25">
      <c r="A555" s="1">
        <v>2021</v>
      </c>
      <c r="B555" s="1" t="s">
        <v>57</v>
      </c>
      <c r="C555" s="1" t="s">
        <v>34</v>
      </c>
      <c r="D555" s="1">
        <v>5852</v>
      </c>
      <c r="E555" s="1">
        <v>70365</v>
      </c>
      <c r="F555" s="1" t="s">
        <v>10</v>
      </c>
    </row>
    <row r="556" spans="1:6" x14ac:dyDescent="0.25">
      <c r="A556" s="1">
        <v>2021</v>
      </c>
      <c r="B556" s="1" t="s">
        <v>57</v>
      </c>
      <c r="C556" s="1" t="s">
        <v>35</v>
      </c>
      <c r="D556" s="1">
        <v>4692</v>
      </c>
      <c r="E556" s="1">
        <v>70868</v>
      </c>
      <c r="F556" s="1" t="s">
        <v>8</v>
      </c>
    </row>
    <row r="557" spans="1:6" x14ac:dyDescent="0.25">
      <c r="A557" s="1">
        <v>2021</v>
      </c>
      <c r="B557" s="1" t="s">
        <v>57</v>
      </c>
      <c r="C557" s="1" t="s">
        <v>36</v>
      </c>
      <c r="D557" s="1">
        <v>22556</v>
      </c>
      <c r="E557" s="1">
        <v>80644</v>
      </c>
      <c r="F557" s="1" t="s">
        <v>8</v>
      </c>
    </row>
    <row r="558" spans="1:6" x14ac:dyDescent="0.25">
      <c r="A558" s="1">
        <v>2021</v>
      </c>
      <c r="B558" s="1" t="s">
        <v>57</v>
      </c>
      <c r="C558" s="1" t="s">
        <v>37</v>
      </c>
      <c r="D558" s="1">
        <v>5571</v>
      </c>
      <c r="E558" s="1">
        <v>58091</v>
      </c>
      <c r="F558" s="1" t="s">
        <v>10</v>
      </c>
    </row>
    <row r="559" spans="1:6" x14ac:dyDescent="0.25">
      <c r="A559" s="1">
        <v>2021</v>
      </c>
      <c r="B559" s="1" t="s">
        <v>57</v>
      </c>
      <c r="C559" s="1" t="s">
        <v>38</v>
      </c>
      <c r="D559" s="1">
        <v>50432</v>
      </c>
      <c r="E559" s="1">
        <v>81570</v>
      </c>
      <c r="F559" s="1" t="s">
        <v>10</v>
      </c>
    </row>
    <row r="560" spans="1:6" x14ac:dyDescent="0.25">
      <c r="A560" s="1">
        <v>2021</v>
      </c>
      <c r="B560" s="1" t="s">
        <v>57</v>
      </c>
      <c r="C560" s="1" t="s">
        <v>39</v>
      </c>
      <c r="D560" s="1">
        <v>27974</v>
      </c>
      <c r="E560" s="1">
        <v>62974</v>
      </c>
      <c r="F560" s="1" t="s">
        <v>8</v>
      </c>
    </row>
    <row r="561" spans="1:6" x14ac:dyDescent="0.25">
      <c r="A561" s="1">
        <v>2021</v>
      </c>
      <c r="B561" s="1" t="s">
        <v>57</v>
      </c>
      <c r="C561" s="1" t="s">
        <v>40</v>
      </c>
      <c r="D561" s="1">
        <v>3692</v>
      </c>
      <c r="E561" s="1">
        <v>74153</v>
      </c>
      <c r="F561" s="1" t="s">
        <v>8</v>
      </c>
    </row>
    <row r="562" spans="1:6" x14ac:dyDescent="0.25">
      <c r="A562" s="1">
        <v>2021</v>
      </c>
      <c r="B562" s="1" t="s">
        <v>57</v>
      </c>
      <c r="C562" s="1" t="s">
        <v>41</v>
      </c>
      <c r="D562" s="1">
        <v>23405</v>
      </c>
      <c r="E562" s="1">
        <v>68383</v>
      </c>
      <c r="F562" s="1" t="s">
        <v>10</v>
      </c>
    </row>
    <row r="563" spans="1:6" x14ac:dyDescent="0.25">
      <c r="A563" s="1">
        <v>2021</v>
      </c>
      <c r="B563" s="1" t="s">
        <v>57</v>
      </c>
      <c r="C563" s="1" t="s">
        <v>42</v>
      </c>
      <c r="D563" s="1">
        <v>9801</v>
      </c>
      <c r="E563" s="1">
        <v>60435</v>
      </c>
      <c r="F563" s="1" t="s">
        <v>8</v>
      </c>
    </row>
    <row r="564" spans="1:6" x14ac:dyDescent="0.25">
      <c r="A564" s="1">
        <v>2021</v>
      </c>
      <c r="B564" s="1" t="s">
        <v>57</v>
      </c>
      <c r="C564" s="1" t="s">
        <v>43</v>
      </c>
      <c r="D564" s="1">
        <v>14626</v>
      </c>
      <c r="E564" s="1">
        <v>69148</v>
      </c>
      <c r="F564" s="1" t="s">
        <v>10</v>
      </c>
    </row>
    <row r="565" spans="1:6" x14ac:dyDescent="0.25">
      <c r="A565" s="1">
        <v>2021</v>
      </c>
      <c r="B565" s="1" t="s">
        <v>57</v>
      </c>
      <c r="C565" s="1" t="s">
        <v>44</v>
      </c>
      <c r="D565" s="1">
        <v>29139</v>
      </c>
      <c r="E565" s="1">
        <v>74612</v>
      </c>
      <c r="F565" s="1" t="s">
        <v>8</v>
      </c>
    </row>
    <row r="566" spans="1:6" x14ac:dyDescent="0.25">
      <c r="A566" s="1">
        <v>2021</v>
      </c>
      <c r="B566" s="1" t="s">
        <v>57</v>
      </c>
      <c r="C566" s="1" t="s">
        <v>45</v>
      </c>
      <c r="D566" s="1">
        <v>3833</v>
      </c>
      <c r="E566" s="1">
        <v>69414</v>
      </c>
      <c r="F566" s="1" t="s">
        <v>8</v>
      </c>
    </row>
    <row r="567" spans="1:6" x14ac:dyDescent="0.25">
      <c r="A567" s="1">
        <v>2021</v>
      </c>
      <c r="B567" s="1" t="s">
        <v>57</v>
      </c>
      <c r="C567" s="1" t="s">
        <v>46</v>
      </c>
      <c r="D567" s="1">
        <v>12956</v>
      </c>
      <c r="E567" s="1">
        <v>61230</v>
      </c>
      <c r="F567" s="1" t="s">
        <v>10</v>
      </c>
    </row>
    <row r="568" spans="1:6" x14ac:dyDescent="0.25">
      <c r="A568" s="1">
        <v>2021</v>
      </c>
      <c r="B568" s="1" t="s">
        <v>57</v>
      </c>
      <c r="C568" s="1" t="s">
        <v>47</v>
      </c>
      <c r="D568" s="1">
        <v>3897</v>
      </c>
      <c r="E568" s="1">
        <v>56997</v>
      </c>
      <c r="F568" s="1" t="s">
        <v>10</v>
      </c>
    </row>
    <row r="569" spans="1:6" x14ac:dyDescent="0.25">
      <c r="A569" s="1">
        <v>2021</v>
      </c>
      <c r="B569" s="1" t="s">
        <v>57</v>
      </c>
      <c r="C569" s="1" t="s">
        <v>48</v>
      </c>
      <c r="D569" s="1">
        <v>12487</v>
      </c>
      <c r="E569" s="1">
        <v>64777</v>
      </c>
      <c r="F569" s="1" t="s">
        <v>8</v>
      </c>
    </row>
    <row r="570" spans="1:6" x14ac:dyDescent="0.25">
      <c r="A570" s="1">
        <v>2021</v>
      </c>
      <c r="B570" s="1" t="s">
        <v>57</v>
      </c>
      <c r="C570" s="1" t="s">
        <v>49</v>
      </c>
      <c r="D570" s="1">
        <v>53248</v>
      </c>
      <c r="E570" s="1">
        <v>73564</v>
      </c>
      <c r="F570" s="1" t="s">
        <v>8</v>
      </c>
    </row>
    <row r="571" spans="1:6" x14ac:dyDescent="0.25">
      <c r="A571" s="1">
        <v>2021</v>
      </c>
      <c r="B571" s="1" t="s">
        <v>57</v>
      </c>
      <c r="C571" s="1" t="s">
        <v>50</v>
      </c>
      <c r="D571" s="1">
        <v>12212</v>
      </c>
      <c r="E571" s="1">
        <v>59428</v>
      </c>
      <c r="F571" s="1" t="s">
        <v>10</v>
      </c>
    </row>
    <row r="572" spans="1:6" x14ac:dyDescent="0.25">
      <c r="A572" s="1">
        <v>2021</v>
      </c>
      <c r="B572" s="1" t="s">
        <v>57</v>
      </c>
      <c r="C572" s="1" t="s">
        <v>51</v>
      </c>
      <c r="D572" s="1">
        <v>2846</v>
      </c>
      <c r="E572" s="1">
        <v>58585</v>
      </c>
      <c r="F572" s="1" t="s">
        <v>10</v>
      </c>
    </row>
    <row r="573" spans="1:6" x14ac:dyDescent="0.25">
      <c r="A573" s="1">
        <v>2021</v>
      </c>
      <c r="B573" s="1" t="s">
        <v>57</v>
      </c>
      <c r="C573" s="1" t="s">
        <v>52</v>
      </c>
      <c r="D573" s="1">
        <v>21468</v>
      </c>
      <c r="E573" s="1">
        <v>66504</v>
      </c>
      <c r="F573" s="1" t="s">
        <v>10</v>
      </c>
    </row>
    <row r="574" spans="1:6" x14ac:dyDescent="0.25">
      <c r="A574" s="1">
        <v>2021</v>
      </c>
      <c r="B574" s="1" t="s">
        <v>57</v>
      </c>
      <c r="C574" s="1" t="s">
        <v>53</v>
      </c>
      <c r="D574" s="1">
        <v>26472</v>
      </c>
      <c r="E574" s="1">
        <v>73833</v>
      </c>
      <c r="F574" s="1" t="s">
        <v>10</v>
      </c>
    </row>
    <row r="575" spans="1:6" x14ac:dyDescent="0.25">
      <c r="A575" s="1">
        <v>2021</v>
      </c>
      <c r="B575" s="1" t="s">
        <v>57</v>
      </c>
      <c r="C575" s="1" t="s">
        <v>54</v>
      </c>
      <c r="D575" s="1">
        <v>4338</v>
      </c>
      <c r="E575" s="1">
        <v>70460</v>
      </c>
      <c r="F575" s="1" t="s">
        <v>10</v>
      </c>
    </row>
    <row r="576" spans="1:6" x14ac:dyDescent="0.25">
      <c r="A576" s="1">
        <v>2021</v>
      </c>
      <c r="B576" s="1" t="s">
        <v>57</v>
      </c>
      <c r="C576" s="1" t="s">
        <v>55</v>
      </c>
      <c r="D576" s="1">
        <v>14823</v>
      </c>
      <c r="E576" s="1">
        <v>69874</v>
      </c>
      <c r="F576" s="1" t="s">
        <v>8</v>
      </c>
    </row>
    <row r="577" spans="1:6" x14ac:dyDescent="0.25">
      <c r="A577" s="1">
        <v>2021</v>
      </c>
      <c r="B577" s="1" t="s">
        <v>57</v>
      </c>
      <c r="C577" s="1" t="s">
        <v>56</v>
      </c>
      <c r="D577" s="1">
        <v>3427</v>
      </c>
      <c r="E577" s="1">
        <v>63417</v>
      </c>
      <c r="F577" s="1" t="s">
        <v>8</v>
      </c>
    </row>
    <row r="578" spans="1:6" x14ac:dyDescent="0.25">
      <c r="A578" s="1">
        <v>2021</v>
      </c>
      <c r="B578" s="1" t="s">
        <v>58</v>
      </c>
      <c r="C578" s="1" t="s">
        <v>7</v>
      </c>
      <c r="D578" s="1">
        <v>5677</v>
      </c>
      <c r="E578" s="1">
        <v>64532</v>
      </c>
      <c r="F578" s="1" t="s">
        <v>10</v>
      </c>
    </row>
    <row r="579" spans="1:6" x14ac:dyDescent="0.25">
      <c r="A579" s="1">
        <v>2021</v>
      </c>
      <c r="B579" s="1" t="s">
        <v>58</v>
      </c>
      <c r="C579" s="1" t="s">
        <v>9</v>
      </c>
      <c r="D579" s="1">
        <v>5157</v>
      </c>
      <c r="E579" s="1">
        <v>84966</v>
      </c>
      <c r="F579" s="1" t="s">
        <v>8</v>
      </c>
    </row>
    <row r="580" spans="1:6" x14ac:dyDescent="0.25">
      <c r="A580" s="1">
        <v>2021</v>
      </c>
      <c r="B580" s="1" t="s">
        <v>58</v>
      </c>
      <c r="C580" s="1" t="s">
        <v>11</v>
      </c>
      <c r="D580" s="1">
        <v>2930</v>
      </c>
      <c r="E580" s="1">
        <v>55202</v>
      </c>
      <c r="F580" s="1" t="s">
        <v>8</v>
      </c>
    </row>
    <row r="581" spans="1:6" x14ac:dyDescent="0.25">
      <c r="A581" s="1">
        <v>2021</v>
      </c>
      <c r="B581" s="1" t="s">
        <v>58</v>
      </c>
      <c r="C581" s="1" t="s">
        <v>12</v>
      </c>
      <c r="D581" s="1">
        <v>44539</v>
      </c>
      <c r="E581" s="1">
        <v>104222</v>
      </c>
      <c r="F581" s="1" t="s">
        <v>10</v>
      </c>
    </row>
    <row r="582" spans="1:6" x14ac:dyDescent="0.25">
      <c r="A582" s="1">
        <v>2021</v>
      </c>
      <c r="B582" s="1" t="s">
        <v>58</v>
      </c>
      <c r="C582" s="1" t="s">
        <v>13</v>
      </c>
      <c r="D582" s="1">
        <v>5849</v>
      </c>
      <c r="E582" s="1">
        <v>79935</v>
      </c>
      <c r="F582" s="1" t="s">
        <v>10</v>
      </c>
    </row>
    <row r="583" spans="1:6" x14ac:dyDescent="0.25">
      <c r="A583" s="1">
        <v>2021</v>
      </c>
      <c r="B583" s="1" t="s">
        <v>58</v>
      </c>
      <c r="C583" s="1" t="s">
        <v>14</v>
      </c>
      <c r="D583" s="1">
        <v>4405</v>
      </c>
      <c r="E583" s="1">
        <v>91024</v>
      </c>
      <c r="F583" s="1" t="s">
        <v>8</v>
      </c>
    </row>
    <row r="584" spans="1:6" x14ac:dyDescent="0.25">
      <c r="A584" s="1">
        <v>2021</v>
      </c>
      <c r="B584" s="1" t="s">
        <v>58</v>
      </c>
      <c r="C584" s="1" t="s">
        <v>15</v>
      </c>
      <c r="D584" s="1">
        <v>663</v>
      </c>
      <c r="E584" s="1">
        <v>72194</v>
      </c>
      <c r="F584" s="1" t="s">
        <v>8</v>
      </c>
    </row>
    <row r="585" spans="1:6" x14ac:dyDescent="0.25">
      <c r="A585" s="1">
        <v>2021</v>
      </c>
      <c r="B585" s="1" t="s">
        <v>58</v>
      </c>
      <c r="C585" s="1" t="s">
        <v>16</v>
      </c>
      <c r="D585" s="1">
        <v>20799</v>
      </c>
      <c r="E585" s="1">
        <v>69877</v>
      </c>
      <c r="F585" s="1" t="s">
        <v>10</v>
      </c>
    </row>
    <row r="586" spans="1:6" x14ac:dyDescent="0.25">
      <c r="A586" s="1">
        <v>2021</v>
      </c>
      <c r="B586" s="1" t="s">
        <v>58</v>
      </c>
      <c r="C586" s="1" t="s">
        <v>17</v>
      </c>
      <c r="D586" s="1">
        <v>10066</v>
      </c>
      <c r="E586" s="1">
        <v>64246</v>
      </c>
      <c r="F586" s="1" t="s">
        <v>8</v>
      </c>
    </row>
    <row r="587" spans="1:6" x14ac:dyDescent="0.25">
      <c r="A587" s="1">
        <v>2021</v>
      </c>
      <c r="B587" s="1" t="s">
        <v>58</v>
      </c>
      <c r="C587" s="1" t="s">
        <v>18</v>
      </c>
      <c r="D587" s="1">
        <v>2680</v>
      </c>
      <c r="E587" s="1">
        <v>68480</v>
      </c>
      <c r="F587" s="1" t="s">
        <v>10</v>
      </c>
    </row>
    <row r="588" spans="1:6" x14ac:dyDescent="0.25">
      <c r="A588" s="1">
        <v>2021</v>
      </c>
      <c r="B588" s="1" t="s">
        <v>58</v>
      </c>
      <c r="C588" s="1" t="s">
        <v>19</v>
      </c>
      <c r="D588" s="1">
        <v>18066</v>
      </c>
      <c r="E588" s="1">
        <v>78819</v>
      </c>
      <c r="F588" s="1" t="s">
        <v>8</v>
      </c>
    </row>
    <row r="589" spans="1:6" x14ac:dyDescent="0.25">
      <c r="A589" s="1">
        <v>2021</v>
      </c>
      <c r="B589" s="1" t="s">
        <v>58</v>
      </c>
      <c r="C589" s="1" t="s">
        <v>20</v>
      </c>
      <c r="D589" s="1">
        <v>9083</v>
      </c>
      <c r="E589" s="1">
        <v>69320</v>
      </c>
      <c r="F589" s="1" t="s">
        <v>8</v>
      </c>
    </row>
    <row r="590" spans="1:6" x14ac:dyDescent="0.25">
      <c r="A590" s="1">
        <v>2021</v>
      </c>
      <c r="B590" s="1" t="s">
        <v>58</v>
      </c>
      <c r="C590" s="1" t="s">
        <v>21</v>
      </c>
      <c r="D590" s="1">
        <v>4132</v>
      </c>
      <c r="E590" s="1">
        <v>66185</v>
      </c>
      <c r="F590" s="1" t="s">
        <v>10</v>
      </c>
    </row>
    <row r="591" spans="1:6" x14ac:dyDescent="0.25">
      <c r="A591" s="1">
        <v>2021</v>
      </c>
      <c r="B591" s="1" t="s">
        <v>58</v>
      </c>
      <c r="C591" s="1" t="s">
        <v>22</v>
      </c>
      <c r="D591" s="1">
        <v>3105</v>
      </c>
      <c r="E591" s="1">
        <v>65652</v>
      </c>
      <c r="F591" s="1" t="s">
        <v>10</v>
      </c>
    </row>
    <row r="592" spans="1:6" x14ac:dyDescent="0.25">
      <c r="A592" s="1">
        <v>2021</v>
      </c>
      <c r="B592" s="1" t="s">
        <v>58</v>
      </c>
      <c r="C592" s="1" t="s">
        <v>23</v>
      </c>
      <c r="D592" s="1">
        <v>4583</v>
      </c>
      <c r="E592" s="1">
        <v>67167</v>
      </c>
      <c r="F592" s="1" t="s">
        <v>8</v>
      </c>
    </row>
    <row r="593" spans="1:6" x14ac:dyDescent="0.25">
      <c r="A593" s="1">
        <v>2021</v>
      </c>
      <c r="B593" s="1" t="s">
        <v>58</v>
      </c>
      <c r="C593" s="1" t="s">
        <v>24</v>
      </c>
      <c r="D593" s="1">
        <v>4453</v>
      </c>
      <c r="E593" s="1">
        <v>83600</v>
      </c>
      <c r="F593" s="1" t="s">
        <v>8</v>
      </c>
    </row>
    <row r="594" spans="1:6" x14ac:dyDescent="0.25">
      <c r="A594" s="1">
        <v>2021</v>
      </c>
      <c r="B594" s="1" t="s">
        <v>58</v>
      </c>
      <c r="C594" s="1" t="s">
        <v>25</v>
      </c>
      <c r="D594" s="1">
        <v>1870</v>
      </c>
      <c r="E594" s="1">
        <v>63227</v>
      </c>
      <c r="F594" s="1" t="s">
        <v>10</v>
      </c>
    </row>
    <row r="595" spans="1:6" x14ac:dyDescent="0.25">
      <c r="A595" s="1">
        <v>2021</v>
      </c>
      <c r="B595" s="1" t="s">
        <v>58</v>
      </c>
      <c r="C595" s="1" t="s">
        <v>26</v>
      </c>
      <c r="D595" s="1">
        <v>4145</v>
      </c>
      <c r="E595" s="1">
        <v>85016</v>
      </c>
      <c r="F595" s="1" t="s">
        <v>10</v>
      </c>
    </row>
    <row r="596" spans="1:6" x14ac:dyDescent="0.25">
      <c r="A596" s="1">
        <v>2021</v>
      </c>
      <c r="B596" s="1" t="s">
        <v>58</v>
      </c>
      <c r="C596" s="1" t="s">
        <v>27</v>
      </c>
      <c r="D596" s="1">
        <v>6682</v>
      </c>
      <c r="E596" s="1">
        <v>95698</v>
      </c>
      <c r="F596" s="1" t="s">
        <v>10</v>
      </c>
    </row>
    <row r="597" spans="1:6" x14ac:dyDescent="0.25">
      <c r="A597" s="1">
        <v>2021</v>
      </c>
      <c r="B597" s="1" t="s">
        <v>58</v>
      </c>
      <c r="C597" s="1" t="s">
        <v>28</v>
      </c>
      <c r="D597" s="1">
        <v>16948</v>
      </c>
      <c r="E597" s="1">
        <v>74465</v>
      </c>
      <c r="F597" s="1" t="s">
        <v>10</v>
      </c>
    </row>
    <row r="598" spans="1:6" x14ac:dyDescent="0.25">
      <c r="A598" s="1">
        <v>2021</v>
      </c>
      <c r="B598" s="1" t="s">
        <v>58</v>
      </c>
      <c r="C598" s="1" t="s">
        <v>29</v>
      </c>
      <c r="D598" s="1">
        <v>8265</v>
      </c>
      <c r="E598" s="1">
        <v>74082</v>
      </c>
      <c r="F598" s="1" t="s">
        <v>10</v>
      </c>
    </row>
    <row r="599" spans="1:6" x14ac:dyDescent="0.25">
      <c r="A599" s="1">
        <v>2021</v>
      </c>
      <c r="B599" s="1" t="s">
        <v>58</v>
      </c>
      <c r="C599" s="1" t="s">
        <v>30</v>
      </c>
      <c r="D599" s="1">
        <v>2396</v>
      </c>
      <c r="E599" s="1">
        <v>56065</v>
      </c>
      <c r="F599" s="1" t="s">
        <v>8</v>
      </c>
    </row>
    <row r="600" spans="1:6" x14ac:dyDescent="0.25">
      <c r="A600" s="1">
        <v>2021</v>
      </c>
      <c r="B600" s="1" t="s">
        <v>58</v>
      </c>
      <c r="C600" s="1" t="s">
        <v>31</v>
      </c>
      <c r="D600" s="1">
        <v>6681</v>
      </c>
      <c r="E600" s="1">
        <v>65758</v>
      </c>
      <c r="F600" s="1" t="s">
        <v>8</v>
      </c>
    </row>
    <row r="601" spans="1:6" x14ac:dyDescent="0.25">
      <c r="A601" s="1">
        <v>2021</v>
      </c>
      <c r="B601" s="1" t="s">
        <v>58</v>
      </c>
      <c r="C601" s="1" t="s">
        <v>32</v>
      </c>
      <c r="D601" s="1">
        <v>1625</v>
      </c>
      <c r="E601" s="1">
        <v>57666</v>
      </c>
      <c r="F601" s="1" t="s">
        <v>10</v>
      </c>
    </row>
    <row r="602" spans="1:6" x14ac:dyDescent="0.25">
      <c r="A602" s="1">
        <v>2021</v>
      </c>
      <c r="B602" s="1" t="s">
        <v>58</v>
      </c>
      <c r="C602" s="1" t="s">
        <v>33</v>
      </c>
      <c r="D602" s="1">
        <v>1974</v>
      </c>
      <c r="E602" s="1">
        <v>58716</v>
      </c>
      <c r="F602" s="1" t="s">
        <v>8</v>
      </c>
    </row>
    <row r="603" spans="1:6" x14ac:dyDescent="0.25">
      <c r="A603" s="1">
        <v>2021</v>
      </c>
      <c r="B603" s="1" t="s">
        <v>58</v>
      </c>
      <c r="C603" s="1" t="s">
        <v>34</v>
      </c>
      <c r="D603" s="1">
        <v>2069</v>
      </c>
      <c r="E603" s="1">
        <v>65498</v>
      </c>
      <c r="F603" s="1" t="s">
        <v>8</v>
      </c>
    </row>
    <row r="604" spans="1:6" x14ac:dyDescent="0.25">
      <c r="A604" s="1">
        <v>2021</v>
      </c>
      <c r="B604" s="1" t="s">
        <v>58</v>
      </c>
      <c r="C604" s="1" t="s">
        <v>35</v>
      </c>
      <c r="D604" s="1">
        <v>2012</v>
      </c>
      <c r="E604" s="1">
        <v>79007</v>
      </c>
      <c r="F604" s="1" t="s">
        <v>10</v>
      </c>
    </row>
    <row r="605" spans="1:6" x14ac:dyDescent="0.25">
      <c r="A605" s="1">
        <v>2021</v>
      </c>
      <c r="B605" s="1" t="s">
        <v>58</v>
      </c>
      <c r="C605" s="1" t="s">
        <v>36</v>
      </c>
      <c r="D605" s="1">
        <v>8994</v>
      </c>
      <c r="E605" s="1">
        <v>87649</v>
      </c>
      <c r="F605" s="1" t="s">
        <v>10</v>
      </c>
    </row>
    <row r="606" spans="1:6" x14ac:dyDescent="0.25">
      <c r="A606" s="1">
        <v>2021</v>
      </c>
      <c r="B606" s="1" t="s">
        <v>58</v>
      </c>
      <c r="C606" s="1" t="s">
        <v>37</v>
      </c>
      <c r="D606" s="1">
        <v>1810</v>
      </c>
      <c r="E606" s="1">
        <v>61737</v>
      </c>
      <c r="F606" s="1" t="s">
        <v>8</v>
      </c>
    </row>
    <row r="607" spans="1:6" x14ac:dyDescent="0.25">
      <c r="A607" s="1">
        <v>2021</v>
      </c>
      <c r="B607" s="1" t="s">
        <v>58</v>
      </c>
      <c r="C607" s="1" t="s">
        <v>38</v>
      </c>
      <c r="D607" s="1">
        <v>16457</v>
      </c>
      <c r="E607" s="1">
        <v>75154</v>
      </c>
      <c r="F607" s="1" t="s">
        <v>8</v>
      </c>
    </row>
    <row r="608" spans="1:6" x14ac:dyDescent="0.25">
      <c r="A608" s="1">
        <v>2021</v>
      </c>
      <c r="B608" s="1" t="s">
        <v>58</v>
      </c>
      <c r="C608" s="1" t="s">
        <v>39</v>
      </c>
      <c r="D608" s="1">
        <v>10247</v>
      </c>
      <c r="E608" s="1">
        <v>67095</v>
      </c>
      <c r="F608" s="1" t="s">
        <v>10</v>
      </c>
    </row>
    <row r="609" spans="1:6" x14ac:dyDescent="0.25">
      <c r="A609" s="1">
        <v>2021</v>
      </c>
      <c r="B609" s="1" t="s">
        <v>58</v>
      </c>
      <c r="C609" s="1" t="s">
        <v>40</v>
      </c>
      <c r="D609" s="1">
        <v>808</v>
      </c>
      <c r="E609" s="1">
        <v>61179</v>
      </c>
      <c r="F609" s="1" t="s">
        <v>8</v>
      </c>
    </row>
    <row r="610" spans="1:6" x14ac:dyDescent="0.25">
      <c r="A610" s="1">
        <v>2021</v>
      </c>
      <c r="B610" s="1" t="s">
        <v>58</v>
      </c>
      <c r="C610" s="1" t="s">
        <v>41</v>
      </c>
      <c r="D610" s="1">
        <v>15486</v>
      </c>
      <c r="E610" s="1">
        <v>68878</v>
      </c>
      <c r="F610" s="1" t="s">
        <v>10</v>
      </c>
    </row>
    <row r="611" spans="1:6" x14ac:dyDescent="0.25">
      <c r="A611" s="1">
        <v>2021</v>
      </c>
      <c r="B611" s="1" t="s">
        <v>58</v>
      </c>
      <c r="C611" s="1" t="s">
        <v>42</v>
      </c>
      <c r="D611" s="1">
        <v>4213</v>
      </c>
      <c r="E611" s="1">
        <v>65951</v>
      </c>
      <c r="F611" s="1" t="s">
        <v>8</v>
      </c>
    </row>
    <row r="612" spans="1:6" x14ac:dyDescent="0.25">
      <c r="A612" s="1">
        <v>2021</v>
      </c>
      <c r="B612" s="1" t="s">
        <v>58</v>
      </c>
      <c r="C612" s="1" t="s">
        <v>43</v>
      </c>
      <c r="D612" s="1">
        <v>6396</v>
      </c>
      <c r="E612" s="1">
        <v>77436</v>
      </c>
      <c r="F612" s="1" t="s">
        <v>8</v>
      </c>
    </row>
    <row r="613" spans="1:6" x14ac:dyDescent="0.25">
      <c r="A613" s="1">
        <v>2021</v>
      </c>
      <c r="B613" s="1" t="s">
        <v>58</v>
      </c>
      <c r="C613" s="1" t="s">
        <v>44</v>
      </c>
      <c r="D613" s="1">
        <v>14432</v>
      </c>
      <c r="E613" s="1">
        <v>70231</v>
      </c>
      <c r="F613" s="1" t="s">
        <v>10</v>
      </c>
    </row>
    <row r="614" spans="1:6" x14ac:dyDescent="0.25">
      <c r="A614" s="1">
        <v>2021</v>
      </c>
      <c r="B614" s="1" t="s">
        <v>58</v>
      </c>
      <c r="C614" s="1" t="s">
        <v>45</v>
      </c>
      <c r="D614" s="1">
        <v>1636</v>
      </c>
      <c r="E614" s="1">
        <v>66286</v>
      </c>
      <c r="F614" s="1" t="s">
        <v>10</v>
      </c>
    </row>
    <row r="615" spans="1:6" x14ac:dyDescent="0.25">
      <c r="A615" s="1">
        <v>2021</v>
      </c>
      <c r="B615" s="1" t="s">
        <v>58</v>
      </c>
      <c r="C615" s="1" t="s">
        <v>46</v>
      </c>
      <c r="D615" s="1">
        <v>6414</v>
      </c>
      <c r="E615" s="1">
        <v>66850</v>
      </c>
      <c r="F615" s="1" t="s">
        <v>8</v>
      </c>
    </row>
    <row r="616" spans="1:6" x14ac:dyDescent="0.25">
      <c r="A616" s="1">
        <v>2021</v>
      </c>
      <c r="B616" s="1" t="s">
        <v>58</v>
      </c>
      <c r="C616" s="1" t="s">
        <v>47</v>
      </c>
      <c r="D616" s="1">
        <v>1067</v>
      </c>
      <c r="E616" s="1">
        <v>56219</v>
      </c>
      <c r="F616" s="1" t="s">
        <v>8</v>
      </c>
    </row>
    <row r="617" spans="1:6" x14ac:dyDescent="0.25">
      <c r="A617" s="1">
        <v>2021</v>
      </c>
      <c r="B617" s="1" t="s">
        <v>58</v>
      </c>
      <c r="C617" s="1" t="s">
        <v>48</v>
      </c>
      <c r="D617" s="1">
        <v>7272</v>
      </c>
      <c r="E617" s="1">
        <v>66305</v>
      </c>
      <c r="F617" s="1" t="s">
        <v>10</v>
      </c>
    </row>
    <row r="618" spans="1:6" x14ac:dyDescent="0.25">
      <c r="A618" s="1">
        <v>2021</v>
      </c>
      <c r="B618" s="1" t="s">
        <v>58</v>
      </c>
      <c r="C618" s="1" t="s">
        <v>49</v>
      </c>
      <c r="D618" s="1">
        <v>25577</v>
      </c>
      <c r="E618" s="1">
        <v>85766</v>
      </c>
      <c r="F618" s="1" t="s">
        <v>10</v>
      </c>
    </row>
    <row r="619" spans="1:6" x14ac:dyDescent="0.25">
      <c r="A619" s="1">
        <v>2021</v>
      </c>
      <c r="B619" s="1" t="s">
        <v>58</v>
      </c>
      <c r="C619" s="1" t="s">
        <v>50</v>
      </c>
      <c r="D619" s="1">
        <v>4547</v>
      </c>
      <c r="E619" s="1">
        <v>65426</v>
      </c>
      <c r="F619" s="1" t="s">
        <v>10</v>
      </c>
    </row>
    <row r="620" spans="1:6" x14ac:dyDescent="0.25">
      <c r="A620" s="1">
        <v>2021</v>
      </c>
      <c r="B620" s="1" t="s">
        <v>58</v>
      </c>
      <c r="C620" s="1" t="s">
        <v>51</v>
      </c>
      <c r="D620" s="1">
        <v>1108</v>
      </c>
      <c r="E620" s="1">
        <v>66807</v>
      </c>
      <c r="F620" s="1" t="s">
        <v>10</v>
      </c>
    </row>
    <row r="621" spans="1:6" x14ac:dyDescent="0.25">
      <c r="A621" s="1">
        <v>2021</v>
      </c>
      <c r="B621" s="1" t="s">
        <v>58</v>
      </c>
      <c r="C621" s="1" t="s">
        <v>52</v>
      </c>
      <c r="D621" s="1">
        <v>6864</v>
      </c>
      <c r="E621" s="1">
        <v>67341</v>
      </c>
      <c r="F621" s="1" t="s">
        <v>10</v>
      </c>
    </row>
    <row r="622" spans="1:6" x14ac:dyDescent="0.25">
      <c r="A622" s="1">
        <v>2021</v>
      </c>
      <c r="B622" s="1" t="s">
        <v>58</v>
      </c>
      <c r="C622" s="1" t="s">
        <v>53</v>
      </c>
      <c r="D622" s="1">
        <v>7824</v>
      </c>
      <c r="E622" s="1">
        <v>87228</v>
      </c>
      <c r="F622" s="1" t="s">
        <v>8</v>
      </c>
    </row>
    <row r="623" spans="1:6" x14ac:dyDescent="0.25">
      <c r="A623" s="1">
        <v>2021</v>
      </c>
      <c r="B623" s="1" t="s">
        <v>58</v>
      </c>
      <c r="C623" s="1" t="s">
        <v>54</v>
      </c>
      <c r="D623" s="1">
        <v>1251</v>
      </c>
      <c r="E623" s="1">
        <v>67074</v>
      </c>
      <c r="F623" s="1" t="s">
        <v>8</v>
      </c>
    </row>
    <row r="624" spans="1:6" x14ac:dyDescent="0.25">
      <c r="A624" s="1">
        <v>2021</v>
      </c>
      <c r="B624" s="1" t="s">
        <v>58</v>
      </c>
      <c r="C624" s="1" t="s">
        <v>55</v>
      </c>
      <c r="D624" s="1">
        <v>9333</v>
      </c>
      <c r="E624" s="1">
        <v>65083</v>
      </c>
      <c r="F624" s="1" t="s">
        <v>10</v>
      </c>
    </row>
    <row r="625" spans="1:6" x14ac:dyDescent="0.25">
      <c r="A625" s="1">
        <v>2021</v>
      </c>
      <c r="B625" s="1" t="s">
        <v>58</v>
      </c>
      <c r="C625" s="1" t="s">
        <v>56</v>
      </c>
      <c r="D625" s="1">
        <v>615</v>
      </c>
      <c r="E625" s="1">
        <v>74738</v>
      </c>
      <c r="F625" s="1" t="s">
        <v>8</v>
      </c>
    </row>
    <row r="626" spans="1:6" x14ac:dyDescent="0.25">
      <c r="A626" s="1">
        <v>2021</v>
      </c>
      <c r="B626" s="1" t="s">
        <v>59</v>
      </c>
      <c r="C626" s="1" t="s">
        <v>7</v>
      </c>
      <c r="D626" s="1">
        <v>32423</v>
      </c>
      <c r="E626" s="1">
        <v>49426</v>
      </c>
      <c r="F626" s="1" t="s">
        <v>8</v>
      </c>
    </row>
    <row r="627" spans="1:6" x14ac:dyDescent="0.25">
      <c r="A627" s="1">
        <v>2021</v>
      </c>
      <c r="B627" s="1" t="s">
        <v>59</v>
      </c>
      <c r="C627" s="1" t="s">
        <v>9</v>
      </c>
      <c r="D627" s="1">
        <v>33190</v>
      </c>
      <c r="E627" s="1">
        <v>54023</v>
      </c>
      <c r="F627" s="1" t="s">
        <v>10</v>
      </c>
    </row>
    <row r="628" spans="1:6" x14ac:dyDescent="0.25">
      <c r="A628" s="1">
        <v>2021</v>
      </c>
      <c r="B628" s="1" t="s">
        <v>59</v>
      </c>
      <c r="C628" s="1" t="s">
        <v>11</v>
      </c>
      <c r="D628" s="1">
        <v>21821</v>
      </c>
      <c r="E628" s="1">
        <v>48897</v>
      </c>
      <c r="F628" s="1" t="s">
        <v>10</v>
      </c>
    </row>
    <row r="629" spans="1:6" x14ac:dyDescent="0.25">
      <c r="A629" s="1">
        <v>2021</v>
      </c>
      <c r="B629" s="1" t="s">
        <v>59</v>
      </c>
      <c r="C629" s="1" t="s">
        <v>12</v>
      </c>
      <c r="D629" s="1">
        <v>198955</v>
      </c>
      <c r="E629" s="1">
        <v>60908</v>
      </c>
      <c r="F629" s="1" t="s">
        <v>8</v>
      </c>
    </row>
    <row r="630" spans="1:6" x14ac:dyDescent="0.25">
      <c r="A630" s="1">
        <v>2021</v>
      </c>
      <c r="B630" s="1" t="s">
        <v>59</v>
      </c>
      <c r="C630" s="1" t="s">
        <v>13</v>
      </c>
      <c r="D630" s="1">
        <v>36041</v>
      </c>
      <c r="E630" s="1">
        <v>58675</v>
      </c>
      <c r="F630" s="1" t="s">
        <v>8</v>
      </c>
    </row>
    <row r="631" spans="1:6" x14ac:dyDescent="0.25">
      <c r="A631" s="1">
        <v>2021</v>
      </c>
      <c r="B631" s="1" t="s">
        <v>59</v>
      </c>
      <c r="C631" s="1" t="s">
        <v>14</v>
      </c>
      <c r="D631" s="1">
        <v>24868</v>
      </c>
      <c r="E631" s="1">
        <v>58540</v>
      </c>
      <c r="F631" s="1" t="s">
        <v>10</v>
      </c>
    </row>
    <row r="632" spans="1:6" x14ac:dyDescent="0.25">
      <c r="A632" s="1">
        <v>2021</v>
      </c>
      <c r="B632" s="1" t="s">
        <v>59</v>
      </c>
      <c r="C632" s="1" t="s">
        <v>15</v>
      </c>
      <c r="D632" s="1">
        <v>7005</v>
      </c>
      <c r="E632" s="1">
        <v>48440</v>
      </c>
      <c r="F632" s="1" t="s">
        <v>8</v>
      </c>
    </row>
    <row r="633" spans="1:6" x14ac:dyDescent="0.25">
      <c r="A633" s="1">
        <v>2021</v>
      </c>
      <c r="B633" s="1" t="s">
        <v>59</v>
      </c>
      <c r="C633" s="1" t="s">
        <v>16</v>
      </c>
      <c r="D633" s="1">
        <v>140278</v>
      </c>
      <c r="E633" s="1">
        <v>52232</v>
      </c>
      <c r="F633" s="1" t="s">
        <v>10</v>
      </c>
    </row>
    <row r="634" spans="1:6" x14ac:dyDescent="0.25">
      <c r="A634" s="1">
        <v>2021</v>
      </c>
      <c r="B634" s="1" t="s">
        <v>59</v>
      </c>
      <c r="C634" s="1" t="s">
        <v>17</v>
      </c>
      <c r="D634" s="1">
        <v>61774</v>
      </c>
      <c r="E634" s="1">
        <v>55817</v>
      </c>
      <c r="F634" s="1" t="s">
        <v>8</v>
      </c>
    </row>
    <row r="635" spans="1:6" x14ac:dyDescent="0.25">
      <c r="A635" s="1">
        <v>2021</v>
      </c>
      <c r="B635" s="1" t="s">
        <v>59</v>
      </c>
      <c r="C635" s="1" t="s">
        <v>18</v>
      </c>
      <c r="D635" s="1">
        <v>11892</v>
      </c>
      <c r="E635" s="1">
        <v>47533</v>
      </c>
      <c r="F635" s="1" t="s">
        <v>8</v>
      </c>
    </row>
    <row r="636" spans="1:6" x14ac:dyDescent="0.25">
      <c r="A636" s="1">
        <v>2021</v>
      </c>
      <c r="B636" s="1" t="s">
        <v>59</v>
      </c>
      <c r="C636" s="1" t="s">
        <v>19</v>
      </c>
      <c r="D636" s="1">
        <v>78822</v>
      </c>
      <c r="E636" s="1">
        <v>59573</v>
      </c>
      <c r="F636" s="1" t="s">
        <v>10</v>
      </c>
    </row>
    <row r="637" spans="1:6" x14ac:dyDescent="0.25">
      <c r="A637" s="1">
        <v>2021</v>
      </c>
      <c r="B637" s="1" t="s">
        <v>59</v>
      </c>
      <c r="C637" s="1" t="s">
        <v>20</v>
      </c>
      <c r="D637" s="1">
        <v>40283</v>
      </c>
      <c r="E637" s="1">
        <v>49345</v>
      </c>
      <c r="F637" s="1" t="s">
        <v>10</v>
      </c>
    </row>
    <row r="638" spans="1:6" x14ac:dyDescent="0.25">
      <c r="A638" s="1">
        <v>2021</v>
      </c>
      <c r="B638" s="1" t="s">
        <v>59</v>
      </c>
      <c r="C638" s="1" t="s">
        <v>21</v>
      </c>
      <c r="D638" s="1">
        <v>23557</v>
      </c>
      <c r="E638" s="1">
        <v>47407</v>
      </c>
      <c r="F638" s="1" t="s">
        <v>8</v>
      </c>
    </row>
    <row r="639" spans="1:6" x14ac:dyDescent="0.25">
      <c r="A639" s="1">
        <v>2021</v>
      </c>
      <c r="B639" s="1" t="s">
        <v>59</v>
      </c>
      <c r="C639" s="1" t="s">
        <v>22</v>
      </c>
      <c r="D639" s="1">
        <v>19844</v>
      </c>
      <c r="E639" s="1">
        <v>49539</v>
      </c>
      <c r="F639" s="1" t="s">
        <v>8</v>
      </c>
    </row>
    <row r="640" spans="1:6" x14ac:dyDescent="0.25">
      <c r="A640" s="1">
        <v>2021</v>
      </c>
      <c r="B640" s="1" t="s">
        <v>59</v>
      </c>
      <c r="C640" s="1" t="s">
        <v>23</v>
      </c>
      <c r="D640" s="1">
        <v>27892</v>
      </c>
      <c r="E640" s="1">
        <v>50163</v>
      </c>
      <c r="F640" s="1" t="s">
        <v>10</v>
      </c>
    </row>
    <row r="641" spans="1:6" x14ac:dyDescent="0.25">
      <c r="A641" s="1">
        <v>2021</v>
      </c>
      <c r="B641" s="1" t="s">
        <v>59</v>
      </c>
      <c r="C641" s="1" t="s">
        <v>24</v>
      </c>
      <c r="D641" s="1">
        <v>30876</v>
      </c>
      <c r="E641" s="1">
        <v>49579</v>
      </c>
      <c r="F641" s="1" t="s">
        <v>10</v>
      </c>
    </row>
    <row r="642" spans="1:6" x14ac:dyDescent="0.25">
      <c r="A642" s="1">
        <v>2021</v>
      </c>
      <c r="B642" s="1" t="s">
        <v>59</v>
      </c>
      <c r="C642" s="1" t="s">
        <v>25</v>
      </c>
      <c r="D642" s="1">
        <v>10676</v>
      </c>
      <c r="E642" s="1">
        <v>45115</v>
      </c>
      <c r="F642" s="1" t="s">
        <v>10</v>
      </c>
    </row>
    <row r="643" spans="1:6" x14ac:dyDescent="0.25">
      <c r="A643" s="1">
        <v>2021</v>
      </c>
      <c r="B643" s="1" t="s">
        <v>59</v>
      </c>
      <c r="C643" s="1" t="s">
        <v>26</v>
      </c>
      <c r="D643" s="1">
        <v>32640</v>
      </c>
      <c r="E643" s="1">
        <v>53503</v>
      </c>
      <c r="F643" s="1" t="s">
        <v>10</v>
      </c>
    </row>
    <row r="644" spans="1:6" x14ac:dyDescent="0.25">
      <c r="A644" s="1">
        <v>2021</v>
      </c>
      <c r="B644" s="1" t="s">
        <v>59</v>
      </c>
      <c r="C644" s="1" t="s">
        <v>27</v>
      </c>
      <c r="D644" s="1">
        <v>41620</v>
      </c>
      <c r="E644" s="1">
        <v>61423</v>
      </c>
      <c r="F644" s="1" t="s">
        <v>10</v>
      </c>
    </row>
    <row r="645" spans="1:6" x14ac:dyDescent="0.25">
      <c r="A645" s="1">
        <v>2021</v>
      </c>
      <c r="B645" s="1" t="s">
        <v>59</v>
      </c>
      <c r="C645" s="1" t="s">
        <v>28</v>
      </c>
      <c r="D645" s="1">
        <v>55150</v>
      </c>
      <c r="E645" s="1">
        <v>54357</v>
      </c>
      <c r="F645" s="1" t="s">
        <v>8</v>
      </c>
    </row>
    <row r="646" spans="1:6" x14ac:dyDescent="0.25">
      <c r="A646" s="1">
        <v>2021</v>
      </c>
      <c r="B646" s="1" t="s">
        <v>59</v>
      </c>
      <c r="C646" s="1" t="s">
        <v>29</v>
      </c>
      <c r="D646" s="1">
        <v>37323</v>
      </c>
      <c r="E646" s="1">
        <v>56523</v>
      </c>
      <c r="F646" s="1" t="s">
        <v>8</v>
      </c>
    </row>
    <row r="647" spans="1:6" x14ac:dyDescent="0.25">
      <c r="A647" s="1">
        <v>2021</v>
      </c>
      <c r="B647" s="1" t="s">
        <v>59</v>
      </c>
      <c r="C647" s="1" t="s">
        <v>30</v>
      </c>
      <c r="D647" s="1">
        <v>19568</v>
      </c>
      <c r="E647" s="1">
        <v>43621</v>
      </c>
      <c r="F647" s="1" t="s">
        <v>10</v>
      </c>
    </row>
    <row r="648" spans="1:6" x14ac:dyDescent="0.25">
      <c r="A648" s="1">
        <v>2021</v>
      </c>
      <c r="B648" s="1" t="s">
        <v>59</v>
      </c>
      <c r="C648" s="1" t="s">
        <v>31</v>
      </c>
      <c r="D648" s="1">
        <v>39400</v>
      </c>
      <c r="E648" s="1">
        <v>49646</v>
      </c>
      <c r="F648" s="1" t="s">
        <v>8</v>
      </c>
    </row>
    <row r="649" spans="1:6" x14ac:dyDescent="0.25">
      <c r="A649" s="1">
        <v>2021</v>
      </c>
      <c r="B649" s="1" t="s">
        <v>59</v>
      </c>
      <c r="C649" s="1" t="s">
        <v>32</v>
      </c>
      <c r="D649" s="1">
        <v>9112</v>
      </c>
      <c r="E649" s="1">
        <v>46937</v>
      </c>
      <c r="F649" s="1" t="s">
        <v>8</v>
      </c>
    </row>
    <row r="650" spans="1:6" x14ac:dyDescent="0.25">
      <c r="A650" s="1">
        <v>2021</v>
      </c>
      <c r="B650" s="1" t="s">
        <v>59</v>
      </c>
      <c r="C650" s="1" t="s">
        <v>33</v>
      </c>
      <c r="D650" s="1">
        <v>14969</v>
      </c>
      <c r="E650" s="1">
        <v>47557</v>
      </c>
      <c r="F650" s="1" t="s">
        <v>10</v>
      </c>
    </row>
    <row r="651" spans="1:6" x14ac:dyDescent="0.25">
      <c r="A651" s="1">
        <v>2021</v>
      </c>
      <c r="B651" s="1" t="s">
        <v>59</v>
      </c>
      <c r="C651" s="1" t="s">
        <v>34</v>
      </c>
      <c r="D651" s="1">
        <v>15866</v>
      </c>
      <c r="E651" s="1">
        <v>51452</v>
      </c>
      <c r="F651" s="1" t="s">
        <v>10</v>
      </c>
    </row>
    <row r="652" spans="1:6" x14ac:dyDescent="0.25">
      <c r="A652" s="1">
        <v>2021</v>
      </c>
      <c r="B652" s="1" t="s">
        <v>59</v>
      </c>
      <c r="C652" s="1" t="s">
        <v>35</v>
      </c>
      <c r="D652" s="1">
        <v>12448</v>
      </c>
      <c r="E652" s="1">
        <v>55409</v>
      </c>
      <c r="F652" s="1" t="s">
        <v>8</v>
      </c>
    </row>
    <row r="653" spans="1:6" x14ac:dyDescent="0.25">
      <c r="A653" s="1">
        <v>2021</v>
      </c>
      <c r="B653" s="1" t="s">
        <v>59</v>
      </c>
      <c r="C653" s="1" t="s">
        <v>36</v>
      </c>
      <c r="D653" s="1">
        <v>54227</v>
      </c>
      <c r="E653" s="1">
        <v>61204</v>
      </c>
      <c r="F653" s="1" t="s">
        <v>8</v>
      </c>
    </row>
    <row r="654" spans="1:6" x14ac:dyDescent="0.25">
      <c r="A654" s="1">
        <v>2021</v>
      </c>
      <c r="B654" s="1" t="s">
        <v>59</v>
      </c>
      <c r="C654" s="1" t="s">
        <v>37</v>
      </c>
      <c r="D654" s="1">
        <v>10974</v>
      </c>
      <c r="E654" s="1">
        <v>45275</v>
      </c>
      <c r="F654" s="1" t="s">
        <v>10</v>
      </c>
    </row>
    <row r="655" spans="1:6" x14ac:dyDescent="0.25">
      <c r="A655" s="1">
        <v>2021</v>
      </c>
      <c r="B655" s="1" t="s">
        <v>59</v>
      </c>
      <c r="C655" s="1" t="s">
        <v>38</v>
      </c>
      <c r="D655" s="1">
        <v>120950</v>
      </c>
      <c r="E655" s="1">
        <v>59710</v>
      </c>
      <c r="F655" s="1" t="s">
        <v>8</v>
      </c>
    </row>
    <row r="656" spans="1:6" x14ac:dyDescent="0.25">
      <c r="A656" s="1">
        <v>2021</v>
      </c>
      <c r="B656" s="1" t="s">
        <v>59</v>
      </c>
      <c r="C656" s="1" t="s">
        <v>39</v>
      </c>
      <c r="D656" s="1">
        <v>62397</v>
      </c>
      <c r="E656" s="1">
        <v>50579</v>
      </c>
      <c r="F656" s="1" t="s">
        <v>10</v>
      </c>
    </row>
    <row r="657" spans="1:6" x14ac:dyDescent="0.25">
      <c r="A657" s="1">
        <v>2021</v>
      </c>
      <c r="B657" s="1" t="s">
        <v>59</v>
      </c>
      <c r="C657" s="1" t="s">
        <v>40</v>
      </c>
      <c r="D657" s="1">
        <v>7738</v>
      </c>
      <c r="E657" s="1">
        <v>57925</v>
      </c>
      <c r="F657" s="1" t="s">
        <v>8</v>
      </c>
    </row>
    <row r="658" spans="1:6" x14ac:dyDescent="0.25">
      <c r="A658" s="1">
        <v>2021</v>
      </c>
      <c r="B658" s="1" t="s">
        <v>59</v>
      </c>
      <c r="C658" s="1" t="s">
        <v>41</v>
      </c>
      <c r="D658" s="1">
        <v>68958</v>
      </c>
      <c r="E658" s="1">
        <v>51569</v>
      </c>
      <c r="F658" s="1" t="s">
        <v>8</v>
      </c>
    </row>
    <row r="659" spans="1:6" x14ac:dyDescent="0.25">
      <c r="A659" s="1">
        <v>2021</v>
      </c>
      <c r="B659" s="1" t="s">
        <v>59</v>
      </c>
      <c r="C659" s="1" t="s">
        <v>42</v>
      </c>
      <c r="D659" s="1">
        <v>23883</v>
      </c>
      <c r="E659" s="1">
        <v>49049</v>
      </c>
      <c r="F659" s="1" t="s">
        <v>10</v>
      </c>
    </row>
    <row r="660" spans="1:6" x14ac:dyDescent="0.25">
      <c r="A660" s="1">
        <v>2021</v>
      </c>
      <c r="B660" s="1" t="s">
        <v>59</v>
      </c>
      <c r="C660" s="1" t="s">
        <v>43</v>
      </c>
      <c r="D660" s="1">
        <v>26460</v>
      </c>
      <c r="E660" s="1">
        <v>51879</v>
      </c>
      <c r="F660" s="1" t="s">
        <v>10</v>
      </c>
    </row>
    <row r="661" spans="1:6" x14ac:dyDescent="0.25">
      <c r="A661" s="1">
        <v>2021</v>
      </c>
      <c r="B661" s="1" t="s">
        <v>59</v>
      </c>
      <c r="C661" s="1" t="s">
        <v>44</v>
      </c>
      <c r="D661" s="1">
        <v>74684</v>
      </c>
      <c r="E661" s="1">
        <v>52296</v>
      </c>
      <c r="F661" s="1" t="s">
        <v>8</v>
      </c>
    </row>
    <row r="662" spans="1:6" x14ac:dyDescent="0.25">
      <c r="A662" s="1">
        <v>2021</v>
      </c>
      <c r="B662" s="1" t="s">
        <v>59</v>
      </c>
      <c r="C662" s="1" t="s">
        <v>45</v>
      </c>
      <c r="D662" s="1">
        <v>7648</v>
      </c>
      <c r="E662" s="1">
        <v>51232</v>
      </c>
      <c r="F662" s="1" t="s">
        <v>8</v>
      </c>
    </row>
    <row r="663" spans="1:6" x14ac:dyDescent="0.25">
      <c r="A663" s="1">
        <v>2021</v>
      </c>
      <c r="B663" s="1" t="s">
        <v>59</v>
      </c>
      <c r="C663" s="1" t="s">
        <v>46</v>
      </c>
      <c r="D663" s="1">
        <v>31073</v>
      </c>
      <c r="E663" s="1">
        <v>47048</v>
      </c>
      <c r="F663" s="1" t="s">
        <v>10</v>
      </c>
    </row>
    <row r="664" spans="1:6" x14ac:dyDescent="0.25">
      <c r="A664" s="1">
        <v>2021</v>
      </c>
      <c r="B664" s="1" t="s">
        <v>59</v>
      </c>
      <c r="C664" s="1" t="s">
        <v>47</v>
      </c>
      <c r="D664" s="1">
        <v>8027</v>
      </c>
      <c r="E664" s="1">
        <v>46980</v>
      </c>
      <c r="F664" s="1" t="s">
        <v>10</v>
      </c>
    </row>
    <row r="665" spans="1:6" x14ac:dyDescent="0.25">
      <c r="A665" s="1">
        <v>2021</v>
      </c>
      <c r="B665" s="1" t="s">
        <v>59</v>
      </c>
      <c r="C665" s="1" t="s">
        <v>48</v>
      </c>
      <c r="D665" s="1">
        <v>40380</v>
      </c>
      <c r="E665" s="1">
        <v>52991</v>
      </c>
      <c r="F665" s="1" t="s">
        <v>10</v>
      </c>
    </row>
    <row r="666" spans="1:6" x14ac:dyDescent="0.25">
      <c r="A666" s="1">
        <v>2021</v>
      </c>
      <c r="B666" s="1" t="s">
        <v>59</v>
      </c>
      <c r="C666" s="1" t="s">
        <v>49</v>
      </c>
      <c r="D666" s="1">
        <v>150310</v>
      </c>
      <c r="E666" s="1">
        <v>60323</v>
      </c>
      <c r="F666" s="1" t="s">
        <v>10</v>
      </c>
    </row>
    <row r="667" spans="1:6" x14ac:dyDescent="0.25">
      <c r="A667" s="1">
        <v>2021</v>
      </c>
      <c r="B667" s="1" t="s">
        <v>59</v>
      </c>
      <c r="C667" s="1" t="s">
        <v>50</v>
      </c>
      <c r="D667" s="1">
        <v>20066</v>
      </c>
      <c r="E667" s="1">
        <v>51785</v>
      </c>
      <c r="F667" s="1" t="s">
        <v>10</v>
      </c>
    </row>
    <row r="668" spans="1:6" x14ac:dyDescent="0.25">
      <c r="A668" s="1">
        <v>2021</v>
      </c>
      <c r="B668" s="1" t="s">
        <v>59</v>
      </c>
      <c r="C668" s="1" t="s">
        <v>51</v>
      </c>
      <c r="D668" s="1">
        <v>5040</v>
      </c>
      <c r="E668" s="1">
        <v>47456</v>
      </c>
      <c r="F668" s="1" t="s">
        <v>8</v>
      </c>
    </row>
    <row r="669" spans="1:6" x14ac:dyDescent="0.25">
      <c r="A669" s="1">
        <v>2021</v>
      </c>
      <c r="B669" s="1" t="s">
        <v>59</v>
      </c>
      <c r="C669" s="1" t="s">
        <v>52</v>
      </c>
      <c r="D669" s="1">
        <v>42839</v>
      </c>
      <c r="E669" s="1">
        <v>51486</v>
      </c>
      <c r="F669" s="1" t="s">
        <v>8</v>
      </c>
    </row>
    <row r="670" spans="1:6" x14ac:dyDescent="0.25">
      <c r="A670" s="1">
        <v>2021</v>
      </c>
      <c r="B670" s="1" t="s">
        <v>59</v>
      </c>
      <c r="C670" s="1" t="s">
        <v>53</v>
      </c>
      <c r="D670" s="1">
        <v>38692</v>
      </c>
      <c r="E670" s="1">
        <v>73312</v>
      </c>
      <c r="F670" s="1" t="s">
        <v>10</v>
      </c>
    </row>
    <row r="671" spans="1:6" x14ac:dyDescent="0.25">
      <c r="A671" s="1">
        <v>2021</v>
      </c>
      <c r="B671" s="1" t="s">
        <v>59</v>
      </c>
      <c r="C671" s="1" t="s">
        <v>54</v>
      </c>
      <c r="D671" s="1">
        <v>10709</v>
      </c>
      <c r="E671" s="1">
        <v>46148</v>
      </c>
      <c r="F671" s="1" t="s">
        <v>8</v>
      </c>
    </row>
    <row r="672" spans="1:6" x14ac:dyDescent="0.25">
      <c r="A672" s="1">
        <v>2021</v>
      </c>
      <c r="B672" s="1" t="s">
        <v>59</v>
      </c>
      <c r="C672" s="1" t="s">
        <v>55</v>
      </c>
      <c r="D672" s="1">
        <v>36253</v>
      </c>
      <c r="E672" s="1">
        <v>48647</v>
      </c>
      <c r="F672" s="1" t="s">
        <v>8</v>
      </c>
    </row>
    <row r="673" spans="1:6" x14ac:dyDescent="0.25">
      <c r="A673" s="1">
        <v>2021</v>
      </c>
      <c r="B673" s="1" t="s">
        <v>59</v>
      </c>
      <c r="C673" s="1" t="s">
        <v>56</v>
      </c>
      <c r="D673" s="1">
        <v>4819</v>
      </c>
      <c r="E673" s="1">
        <v>50408</v>
      </c>
      <c r="F673" s="1" t="s">
        <v>10</v>
      </c>
    </row>
    <row r="674" spans="1:6" x14ac:dyDescent="0.25">
      <c r="A674" s="1">
        <v>2021</v>
      </c>
      <c r="B674" s="1" t="s">
        <v>60</v>
      </c>
      <c r="C674" s="1" t="s">
        <v>7</v>
      </c>
      <c r="D674" s="1">
        <v>2309</v>
      </c>
      <c r="E674" s="1">
        <v>68845</v>
      </c>
      <c r="F674" s="1" t="s">
        <v>10</v>
      </c>
    </row>
    <row r="675" spans="1:6" x14ac:dyDescent="0.25">
      <c r="A675" s="1">
        <v>2021</v>
      </c>
      <c r="B675" s="1" t="s">
        <v>60</v>
      </c>
      <c r="C675" s="1" t="s">
        <v>9</v>
      </c>
      <c r="D675" s="1">
        <v>3691</v>
      </c>
      <c r="E675" s="1">
        <v>83822</v>
      </c>
      <c r="F675" s="1" t="s">
        <v>8</v>
      </c>
    </row>
    <row r="676" spans="1:6" x14ac:dyDescent="0.25">
      <c r="A676" s="1">
        <v>2021</v>
      </c>
      <c r="B676" s="1" t="s">
        <v>60</v>
      </c>
      <c r="C676" s="1" t="s">
        <v>11</v>
      </c>
      <c r="D676" s="1">
        <v>1303</v>
      </c>
      <c r="E676" s="1">
        <v>63981</v>
      </c>
      <c r="F676" s="1" t="s">
        <v>8</v>
      </c>
    </row>
    <row r="677" spans="1:6" x14ac:dyDescent="0.25">
      <c r="A677" s="1">
        <v>2021</v>
      </c>
      <c r="B677" s="1" t="s">
        <v>60</v>
      </c>
      <c r="C677" s="1" t="s">
        <v>12</v>
      </c>
      <c r="D677" s="1">
        <v>28529</v>
      </c>
      <c r="E677" s="1">
        <v>197278</v>
      </c>
      <c r="F677" s="1" t="s">
        <v>10</v>
      </c>
    </row>
    <row r="678" spans="1:6" x14ac:dyDescent="0.25">
      <c r="A678" s="1">
        <v>2021</v>
      </c>
      <c r="B678" s="1" t="s">
        <v>60</v>
      </c>
      <c r="C678" s="1" t="s">
        <v>13</v>
      </c>
      <c r="D678" s="1">
        <v>4330</v>
      </c>
      <c r="E678" s="1">
        <v>115380</v>
      </c>
      <c r="F678" s="1" t="s">
        <v>8</v>
      </c>
    </row>
    <row r="679" spans="1:6" x14ac:dyDescent="0.25">
      <c r="A679" s="1">
        <v>2021</v>
      </c>
      <c r="B679" s="1" t="s">
        <v>60</v>
      </c>
      <c r="C679" s="1" t="s">
        <v>14</v>
      </c>
      <c r="D679" s="1">
        <v>2551</v>
      </c>
      <c r="E679" s="1">
        <v>126406</v>
      </c>
      <c r="F679" s="1" t="s">
        <v>10</v>
      </c>
    </row>
    <row r="680" spans="1:6" x14ac:dyDescent="0.25">
      <c r="A680" s="1">
        <v>2021</v>
      </c>
      <c r="B680" s="1" t="s">
        <v>60</v>
      </c>
      <c r="C680" s="1" t="s">
        <v>15</v>
      </c>
      <c r="D680" s="1">
        <v>497</v>
      </c>
      <c r="E680" s="1">
        <v>76031</v>
      </c>
      <c r="F680" s="1" t="s">
        <v>8</v>
      </c>
    </row>
    <row r="681" spans="1:6" x14ac:dyDescent="0.25">
      <c r="A681" s="1">
        <v>2021</v>
      </c>
      <c r="B681" s="1" t="s">
        <v>60</v>
      </c>
      <c r="C681" s="1" t="s">
        <v>16</v>
      </c>
      <c r="D681" s="1">
        <v>11744</v>
      </c>
      <c r="E681" s="1">
        <v>92153</v>
      </c>
      <c r="F681" s="1" t="s">
        <v>8</v>
      </c>
    </row>
    <row r="682" spans="1:6" x14ac:dyDescent="0.25">
      <c r="A682" s="1">
        <v>2021</v>
      </c>
      <c r="B682" s="1" t="s">
        <v>60</v>
      </c>
      <c r="C682" s="1" t="s">
        <v>17</v>
      </c>
      <c r="D682" s="1">
        <v>5380</v>
      </c>
      <c r="E682" s="1">
        <v>106462</v>
      </c>
      <c r="F682" s="1" t="s">
        <v>10</v>
      </c>
    </row>
    <row r="683" spans="1:6" x14ac:dyDescent="0.25">
      <c r="A683" s="1">
        <v>2021</v>
      </c>
      <c r="B683" s="1" t="s">
        <v>60</v>
      </c>
      <c r="C683" s="1" t="s">
        <v>18</v>
      </c>
      <c r="D683" s="1">
        <v>1231</v>
      </c>
      <c r="E683" s="1">
        <v>62211</v>
      </c>
      <c r="F683" s="1" t="s">
        <v>10</v>
      </c>
    </row>
    <row r="684" spans="1:6" x14ac:dyDescent="0.25">
      <c r="A684" s="1">
        <v>2021</v>
      </c>
      <c r="B684" s="1" t="s">
        <v>60</v>
      </c>
      <c r="C684" s="1" t="s">
        <v>19</v>
      </c>
      <c r="D684" s="1">
        <v>6998</v>
      </c>
      <c r="E684" s="1">
        <v>102732</v>
      </c>
      <c r="F684" s="1" t="s">
        <v>8</v>
      </c>
    </row>
    <row r="685" spans="1:6" x14ac:dyDescent="0.25">
      <c r="A685" s="1">
        <v>2021</v>
      </c>
      <c r="B685" s="1" t="s">
        <v>60</v>
      </c>
      <c r="C685" s="1" t="s">
        <v>20</v>
      </c>
      <c r="D685" s="1">
        <v>2278</v>
      </c>
      <c r="E685" s="1">
        <v>68444</v>
      </c>
      <c r="F685" s="1" t="s">
        <v>8</v>
      </c>
    </row>
    <row r="686" spans="1:6" x14ac:dyDescent="0.25">
      <c r="A686" s="1">
        <v>2021</v>
      </c>
      <c r="B686" s="1" t="s">
        <v>60</v>
      </c>
      <c r="C686" s="1" t="s">
        <v>21</v>
      </c>
      <c r="D686" s="1">
        <v>1778</v>
      </c>
      <c r="E686" s="1">
        <v>66664</v>
      </c>
      <c r="F686" s="1" t="s">
        <v>10</v>
      </c>
    </row>
    <row r="687" spans="1:6" x14ac:dyDescent="0.25">
      <c r="A687" s="1">
        <v>2021</v>
      </c>
      <c r="B687" s="1" t="s">
        <v>60</v>
      </c>
      <c r="C687" s="1" t="s">
        <v>22</v>
      </c>
      <c r="D687" s="1">
        <v>1386</v>
      </c>
      <c r="E687" s="1">
        <v>72434</v>
      </c>
      <c r="F687" s="1" t="s">
        <v>10</v>
      </c>
    </row>
    <row r="688" spans="1:6" x14ac:dyDescent="0.25">
      <c r="A688" s="1">
        <v>2021</v>
      </c>
      <c r="B688" s="1" t="s">
        <v>60</v>
      </c>
      <c r="C688" s="1" t="s">
        <v>23</v>
      </c>
      <c r="D688" s="1">
        <v>1924</v>
      </c>
      <c r="E688" s="1">
        <v>64590</v>
      </c>
      <c r="F688" s="1" t="s">
        <v>10</v>
      </c>
    </row>
    <row r="689" spans="1:6" x14ac:dyDescent="0.25">
      <c r="A689" s="1">
        <v>2021</v>
      </c>
      <c r="B689" s="1" t="s">
        <v>60</v>
      </c>
      <c r="C689" s="1" t="s">
        <v>24</v>
      </c>
      <c r="D689" s="1">
        <v>1801</v>
      </c>
      <c r="E689" s="1">
        <v>66638</v>
      </c>
      <c r="F689" s="1" t="s">
        <v>10</v>
      </c>
    </row>
    <row r="690" spans="1:6" x14ac:dyDescent="0.25">
      <c r="A690" s="1">
        <v>2021</v>
      </c>
      <c r="B690" s="1" t="s">
        <v>60</v>
      </c>
      <c r="C690" s="1" t="s">
        <v>25</v>
      </c>
      <c r="D690" s="1">
        <v>869</v>
      </c>
      <c r="E690" s="1">
        <v>63442</v>
      </c>
      <c r="F690" s="1" t="s">
        <v>10</v>
      </c>
    </row>
    <row r="691" spans="1:6" x14ac:dyDescent="0.25">
      <c r="A691" s="1">
        <v>2021</v>
      </c>
      <c r="B691" s="1" t="s">
        <v>60</v>
      </c>
      <c r="C691" s="1" t="s">
        <v>26</v>
      </c>
      <c r="D691" s="1">
        <v>2846</v>
      </c>
      <c r="E691" s="1">
        <v>104834</v>
      </c>
      <c r="F691" s="1" t="s">
        <v>8</v>
      </c>
    </row>
    <row r="692" spans="1:6" x14ac:dyDescent="0.25">
      <c r="A692" s="1">
        <v>2021</v>
      </c>
      <c r="B692" s="1" t="s">
        <v>60</v>
      </c>
      <c r="C692" s="1" t="s">
        <v>27</v>
      </c>
      <c r="D692" s="1">
        <v>5717</v>
      </c>
      <c r="E692" s="1">
        <v>134022</v>
      </c>
      <c r="F692" s="1" t="s">
        <v>8</v>
      </c>
    </row>
    <row r="693" spans="1:6" x14ac:dyDescent="0.25">
      <c r="A693" s="1">
        <v>2021</v>
      </c>
      <c r="B693" s="1" t="s">
        <v>60</v>
      </c>
      <c r="C693" s="1" t="s">
        <v>28</v>
      </c>
      <c r="D693" s="1">
        <v>7146</v>
      </c>
      <c r="E693" s="1">
        <v>83504</v>
      </c>
      <c r="F693" s="1" t="s">
        <v>10</v>
      </c>
    </row>
    <row r="694" spans="1:6" x14ac:dyDescent="0.25">
      <c r="A694" s="1">
        <v>2021</v>
      </c>
      <c r="B694" s="1" t="s">
        <v>60</v>
      </c>
      <c r="C694" s="1" t="s">
        <v>29</v>
      </c>
      <c r="D694" s="1">
        <v>4133</v>
      </c>
      <c r="E694" s="1">
        <v>89846</v>
      </c>
      <c r="F694" s="1" t="s">
        <v>8</v>
      </c>
    </row>
    <row r="695" spans="1:6" x14ac:dyDescent="0.25">
      <c r="A695" s="1">
        <v>2021</v>
      </c>
      <c r="B695" s="1" t="s">
        <v>60</v>
      </c>
      <c r="C695" s="1" t="s">
        <v>30</v>
      </c>
      <c r="D695" s="1">
        <v>944</v>
      </c>
      <c r="E695" s="1">
        <v>55438</v>
      </c>
      <c r="F695" s="1" t="s">
        <v>8</v>
      </c>
    </row>
    <row r="696" spans="1:6" x14ac:dyDescent="0.25">
      <c r="A696" s="1">
        <v>2021</v>
      </c>
      <c r="B696" s="1" t="s">
        <v>60</v>
      </c>
      <c r="C696" s="1" t="s">
        <v>31</v>
      </c>
      <c r="D696" s="1">
        <v>3310</v>
      </c>
      <c r="E696" s="1">
        <v>91960</v>
      </c>
      <c r="F696" s="1" t="s">
        <v>10</v>
      </c>
    </row>
    <row r="697" spans="1:6" x14ac:dyDescent="0.25">
      <c r="A697" s="1">
        <v>2021</v>
      </c>
      <c r="B697" s="1" t="s">
        <v>60</v>
      </c>
      <c r="C697" s="1" t="s">
        <v>32</v>
      </c>
      <c r="D697" s="1">
        <v>799</v>
      </c>
      <c r="E697" s="1">
        <v>62592</v>
      </c>
      <c r="F697" s="1" t="s">
        <v>10</v>
      </c>
    </row>
    <row r="698" spans="1:6" x14ac:dyDescent="0.25">
      <c r="A698" s="1">
        <v>2021</v>
      </c>
      <c r="B698" s="1" t="s">
        <v>60</v>
      </c>
      <c r="C698" s="1" t="s">
        <v>33</v>
      </c>
      <c r="D698" s="1">
        <v>1015</v>
      </c>
      <c r="E698" s="1">
        <v>72732</v>
      </c>
      <c r="F698" s="1" t="s">
        <v>8</v>
      </c>
    </row>
    <row r="699" spans="1:6" x14ac:dyDescent="0.25">
      <c r="A699" s="1">
        <v>2021</v>
      </c>
      <c r="B699" s="1" t="s">
        <v>60</v>
      </c>
      <c r="C699" s="1" t="s">
        <v>34</v>
      </c>
      <c r="D699" s="1">
        <v>1664</v>
      </c>
      <c r="E699" s="1">
        <v>79213</v>
      </c>
      <c r="F699" s="1" t="s">
        <v>8</v>
      </c>
    </row>
    <row r="700" spans="1:6" x14ac:dyDescent="0.25">
      <c r="A700" s="1">
        <v>2021</v>
      </c>
      <c r="B700" s="1" t="s">
        <v>60</v>
      </c>
      <c r="C700" s="1" t="s">
        <v>35</v>
      </c>
      <c r="D700" s="1">
        <v>1037</v>
      </c>
      <c r="E700" s="1">
        <v>103212</v>
      </c>
      <c r="F700" s="1" t="s">
        <v>10</v>
      </c>
    </row>
    <row r="701" spans="1:6" x14ac:dyDescent="0.25">
      <c r="A701" s="1">
        <v>2021</v>
      </c>
      <c r="B701" s="1" t="s">
        <v>60</v>
      </c>
      <c r="C701" s="1" t="s">
        <v>36</v>
      </c>
      <c r="D701" s="1">
        <v>3724</v>
      </c>
      <c r="E701" s="1">
        <v>123433</v>
      </c>
      <c r="F701" s="1" t="s">
        <v>8</v>
      </c>
    </row>
    <row r="702" spans="1:6" x14ac:dyDescent="0.25">
      <c r="A702" s="1">
        <v>2021</v>
      </c>
      <c r="B702" s="1" t="s">
        <v>60</v>
      </c>
      <c r="C702" s="1" t="s">
        <v>37</v>
      </c>
      <c r="D702" s="1">
        <v>1074</v>
      </c>
      <c r="E702" s="1">
        <v>63554</v>
      </c>
      <c r="F702" s="1" t="s">
        <v>10</v>
      </c>
    </row>
    <row r="703" spans="1:6" x14ac:dyDescent="0.25">
      <c r="A703" s="1">
        <v>2021</v>
      </c>
      <c r="B703" s="1" t="s">
        <v>60</v>
      </c>
      <c r="C703" s="1" t="s">
        <v>38</v>
      </c>
      <c r="D703" s="1">
        <v>12812</v>
      </c>
      <c r="E703" s="1">
        <v>141959</v>
      </c>
      <c r="F703" s="1" t="s">
        <v>8</v>
      </c>
    </row>
    <row r="704" spans="1:6" x14ac:dyDescent="0.25">
      <c r="A704" s="1">
        <v>2021</v>
      </c>
      <c r="B704" s="1" t="s">
        <v>60</v>
      </c>
      <c r="C704" s="1" t="s">
        <v>39</v>
      </c>
      <c r="D704" s="1">
        <v>5669</v>
      </c>
      <c r="E704" s="1">
        <v>93039</v>
      </c>
      <c r="F704" s="1" t="s">
        <v>8</v>
      </c>
    </row>
    <row r="705" spans="1:6" x14ac:dyDescent="0.25">
      <c r="A705" s="1">
        <v>2021</v>
      </c>
      <c r="B705" s="1" t="s">
        <v>60</v>
      </c>
      <c r="C705" s="1" t="s">
        <v>40</v>
      </c>
      <c r="D705" s="1">
        <v>402</v>
      </c>
      <c r="E705" s="1">
        <v>77543</v>
      </c>
      <c r="F705" s="1" t="s">
        <v>10</v>
      </c>
    </row>
    <row r="706" spans="1:6" x14ac:dyDescent="0.25">
      <c r="A706" s="1">
        <v>2021</v>
      </c>
      <c r="B706" s="1" t="s">
        <v>60</v>
      </c>
      <c r="C706" s="1" t="s">
        <v>41</v>
      </c>
      <c r="D706" s="1">
        <v>4915</v>
      </c>
      <c r="E706" s="1">
        <v>78613</v>
      </c>
      <c r="F706" s="1" t="s">
        <v>10</v>
      </c>
    </row>
    <row r="707" spans="1:6" x14ac:dyDescent="0.25">
      <c r="A707" s="1">
        <v>2021</v>
      </c>
      <c r="B707" s="1" t="s">
        <v>60</v>
      </c>
      <c r="C707" s="1" t="s">
        <v>42</v>
      </c>
      <c r="D707" s="1">
        <v>1550</v>
      </c>
      <c r="E707" s="1">
        <v>66407</v>
      </c>
      <c r="F707" s="1" t="s">
        <v>8</v>
      </c>
    </row>
    <row r="708" spans="1:6" x14ac:dyDescent="0.25">
      <c r="A708" s="1">
        <v>2021</v>
      </c>
      <c r="B708" s="1" t="s">
        <v>60</v>
      </c>
      <c r="C708" s="1" t="s">
        <v>43</v>
      </c>
      <c r="D708" s="1">
        <v>4135</v>
      </c>
      <c r="E708" s="1">
        <v>95633</v>
      </c>
      <c r="F708" s="1" t="s">
        <v>8</v>
      </c>
    </row>
    <row r="709" spans="1:6" x14ac:dyDescent="0.25">
      <c r="A709" s="1">
        <v>2021</v>
      </c>
      <c r="B709" s="1" t="s">
        <v>60</v>
      </c>
      <c r="C709" s="1" t="s">
        <v>44</v>
      </c>
      <c r="D709" s="1">
        <v>5348</v>
      </c>
      <c r="E709" s="1">
        <v>100900</v>
      </c>
      <c r="F709" s="1" t="s">
        <v>10</v>
      </c>
    </row>
    <row r="710" spans="1:6" x14ac:dyDescent="0.25">
      <c r="A710" s="1">
        <v>2021</v>
      </c>
      <c r="B710" s="1" t="s">
        <v>60</v>
      </c>
      <c r="C710" s="1" t="s">
        <v>45</v>
      </c>
      <c r="D710" s="1">
        <v>714</v>
      </c>
      <c r="E710" s="1">
        <v>82409</v>
      </c>
      <c r="F710" s="1" t="s">
        <v>10</v>
      </c>
    </row>
    <row r="711" spans="1:6" x14ac:dyDescent="0.25">
      <c r="A711" s="1">
        <v>2021</v>
      </c>
      <c r="B711" s="1" t="s">
        <v>60</v>
      </c>
      <c r="C711" s="1" t="s">
        <v>46</v>
      </c>
      <c r="D711" s="1">
        <v>2883</v>
      </c>
      <c r="E711" s="1">
        <v>72032</v>
      </c>
      <c r="F711" s="1" t="s">
        <v>10</v>
      </c>
    </row>
    <row r="712" spans="1:6" x14ac:dyDescent="0.25">
      <c r="A712" s="1">
        <v>2021</v>
      </c>
      <c r="B712" s="1" t="s">
        <v>60</v>
      </c>
      <c r="C712" s="1" t="s">
        <v>47</v>
      </c>
      <c r="D712" s="1">
        <v>589</v>
      </c>
      <c r="E712" s="1">
        <v>57535</v>
      </c>
      <c r="F712" s="1" t="s">
        <v>10</v>
      </c>
    </row>
    <row r="713" spans="1:6" x14ac:dyDescent="0.25">
      <c r="A713" s="1">
        <v>2021</v>
      </c>
      <c r="B713" s="1" t="s">
        <v>60</v>
      </c>
      <c r="C713" s="1" t="s">
        <v>48</v>
      </c>
      <c r="D713" s="1">
        <v>3981</v>
      </c>
      <c r="E713" s="1">
        <v>81375</v>
      </c>
      <c r="F713" s="1" t="s">
        <v>10</v>
      </c>
    </row>
    <row r="714" spans="1:6" x14ac:dyDescent="0.25">
      <c r="A714" s="1">
        <v>2021</v>
      </c>
      <c r="B714" s="1" t="s">
        <v>60</v>
      </c>
      <c r="C714" s="1" t="s">
        <v>49</v>
      </c>
      <c r="D714" s="1">
        <v>10627</v>
      </c>
      <c r="E714" s="1">
        <v>96857</v>
      </c>
      <c r="F714" s="1" t="s">
        <v>8</v>
      </c>
    </row>
    <row r="715" spans="1:6" x14ac:dyDescent="0.25">
      <c r="A715" s="1">
        <v>2021</v>
      </c>
      <c r="B715" s="1" t="s">
        <v>60</v>
      </c>
      <c r="C715" s="1" t="s">
        <v>50</v>
      </c>
      <c r="D715" s="1">
        <v>2776</v>
      </c>
      <c r="E715" s="1">
        <v>90735</v>
      </c>
      <c r="F715" s="1" t="s">
        <v>8</v>
      </c>
    </row>
    <row r="716" spans="1:6" x14ac:dyDescent="0.25">
      <c r="A716" s="1">
        <v>2021</v>
      </c>
      <c r="B716" s="1" t="s">
        <v>60</v>
      </c>
      <c r="C716" s="1" t="s">
        <v>51</v>
      </c>
      <c r="D716" s="1">
        <v>527</v>
      </c>
      <c r="E716" s="1">
        <v>68861</v>
      </c>
      <c r="F716" s="1" t="s">
        <v>10</v>
      </c>
    </row>
    <row r="717" spans="1:6" x14ac:dyDescent="0.25">
      <c r="A717" s="1">
        <v>2021</v>
      </c>
      <c r="B717" s="1" t="s">
        <v>60</v>
      </c>
      <c r="C717" s="1" t="s">
        <v>52</v>
      </c>
      <c r="D717" s="1">
        <v>4600</v>
      </c>
      <c r="E717" s="1">
        <v>113966</v>
      </c>
      <c r="F717" s="1" t="s">
        <v>8</v>
      </c>
    </row>
    <row r="718" spans="1:6" x14ac:dyDescent="0.25">
      <c r="A718" s="1">
        <v>2021</v>
      </c>
      <c r="B718" s="1" t="s">
        <v>60</v>
      </c>
      <c r="C718" s="1" t="s">
        <v>53</v>
      </c>
      <c r="D718" s="1">
        <v>5007</v>
      </c>
      <c r="E718" s="1">
        <v>213135</v>
      </c>
      <c r="F718" s="1" t="s">
        <v>8</v>
      </c>
    </row>
    <row r="719" spans="1:6" x14ac:dyDescent="0.25">
      <c r="A719" s="1">
        <v>2021</v>
      </c>
      <c r="B719" s="1" t="s">
        <v>60</v>
      </c>
      <c r="C719" s="1" t="s">
        <v>54</v>
      </c>
      <c r="D719" s="1">
        <v>818</v>
      </c>
      <c r="E719" s="1">
        <v>59281</v>
      </c>
      <c r="F719" s="1" t="s">
        <v>10</v>
      </c>
    </row>
    <row r="720" spans="1:6" x14ac:dyDescent="0.25">
      <c r="A720" s="1">
        <v>2021</v>
      </c>
      <c r="B720" s="1" t="s">
        <v>60</v>
      </c>
      <c r="C720" s="1" t="s">
        <v>55</v>
      </c>
      <c r="D720" s="1">
        <v>2335</v>
      </c>
      <c r="E720" s="1">
        <v>88512</v>
      </c>
      <c r="F720" s="1" t="s">
        <v>10</v>
      </c>
    </row>
    <row r="721" spans="1:6" x14ac:dyDescent="0.25">
      <c r="A721" s="1">
        <v>2021</v>
      </c>
      <c r="B721" s="1" t="s">
        <v>60</v>
      </c>
      <c r="C721" s="1" t="s">
        <v>56</v>
      </c>
      <c r="D721" s="1">
        <v>417</v>
      </c>
      <c r="E721" s="1">
        <v>55035</v>
      </c>
      <c r="F721" s="1" t="s">
        <v>8</v>
      </c>
    </row>
    <row r="722" spans="1:6" x14ac:dyDescent="0.25">
      <c r="A722" s="1">
        <v>2021</v>
      </c>
      <c r="B722" s="1" t="s">
        <v>61</v>
      </c>
      <c r="C722" s="1" t="s">
        <v>7</v>
      </c>
      <c r="D722" s="1">
        <v>13590</v>
      </c>
      <c r="E722" s="1">
        <v>77076</v>
      </c>
      <c r="F722" s="1" t="s">
        <v>8</v>
      </c>
    </row>
    <row r="723" spans="1:6" x14ac:dyDescent="0.25">
      <c r="A723" s="1">
        <v>2021</v>
      </c>
      <c r="B723" s="1" t="s">
        <v>61</v>
      </c>
      <c r="C723" s="1" t="s">
        <v>9</v>
      </c>
      <c r="D723" s="1">
        <v>19357</v>
      </c>
      <c r="E723" s="1">
        <v>80627</v>
      </c>
      <c r="F723" s="1" t="s">
        <v>10</v>
      </c>
    </row>
    <row r="724" spans="1:6" x14ac:dyDescent="0.25">
      <c r="A724" s="1">
        <v>2021</v>
      </c>
      <c r="B724" s="1" t="s">
        <v>61</v>
      </c>
      <c r="C724" s="1" t="s">
        <v>11</v>
      </c>
      <c r="D724" s="1">
        <v>8591</v>
      </c>
      <c r="E724" s="1">
        <v>66198</v>
      </c>
      <c r="F724" s="1" t="s">
        <v>8</v>
      </c>
    </row>
    <row r="725" spans="1:6" x14ac:dyDescent="0.25">
      <c r="A725" s="1">
        <v>2021</v>
      </c>
      <c r="B725" s="1" t="s">
        <v>61</v>
      </c>
      <c r="C725" s="1" t="s">
        <v>12</v>
      </c>
      <c r="D725" s="1">
        <v>109980</v>
      </c>
      <c r="E725" s="1">
        <v>118757</v>
      </c>
      <c r="F725" s="1" t="s">
        <v>10</v>
      </c>
    </row>
    <row r="726" spans="1:6" x14ac:dyDescent="0.25">
      <c r="A726" s="1">
        <v>2021</v>
      </c>
      <c r="B726" s="1" t="s">
        <v>61</v>
      </c>
      <c r="C726" s="1" t="s">
        <v>13</v>
      </c>
      <c r="D726" s="1">
        <v>24028</v>
      </c>
      <c r="E726" s="1">
        <v>94613</v>
      </c>
      <c r="F726" s="1" t="s">
        <v>8</v>
      </c>
    </row>
    <row r="727" spans="1:6" x14ac:dyDescent="0.25">
      <c r="A727" s="1">
        <v>2021</v>
      </c>
      <c r="B727" s="1" t="s">
        <v>61</v>
      </c>
      <c r="C727" s="1" t="s">
        <v>14</v>
      </c>
      <c r="D727" s="1">
        <v>11028</v>
      </c>
      <c r="E727" s="1">
        <v>163629</v>
      </c>
      <c r="F727" s="1" t="s">
        <v>8</v>
      </c>
    </row>
    <row r="728" spans="1:6" x14ac:dyDescent="0.25">
      <c r="A728" s="1">
        <v>2021</v>
      </c>
      <c r="B728" s="1" t="s">
        <v>61</v>
      </c>
      <c r="C728" s="1" t="s">
        <v>15</v>
      </c>
      <c r="D728" s="1">
        <v>2907</v>
      </c>
      <c r="E728" s="1">
        <v>103426</v>
      </c>
      <c r="F728" s="1" t="s">
        <v>10</v>
      </c>
    </row>
    <row r="729" spans="1:6" x14ac:dyDescent="0.25">
      <c r="A729" s="1">
        <v>2021</v>
      </c>
      <c r="B729" s="1" t="s">
        <v>61</v>
      </c>
      <c r="C729" s="1" t="s">
        <v>16</v>
      </c>
      <c r="D729" s="1">
        <v>76648</v>
      </c>
      <c r="E729" s="1">
        <v>83025</v>
      </c>
      <c r="F729" s="1" t="s">
        <v>10</v>
      </c>
    </row>
    <row r="730" spans="1:6" x14ac:dyDescent="0.25">
      <c r="A730" s="1">
        <v>2021</v>
      </c>
      <c r="B730" s="1" t="s">
        <v>61</v>
      </c>
      <c r="C730" s="1" t="s">
        <v>17</v>
      </c>
      <c r="D730" s="1">
        <v>26961</v>
      </c>
      <c r="E730" s="1">
        <v>92701</v>
      </c>
      <c r="F730" s="1" t="s">
        <v>8</v>
      </c>
    </row>
    <row r="731" spans="1:6" x14ac:dyDescent="0.25">
      <c r="A731" s="1">
        <v>2021</v>
      </c>
      <c r="B731" s="1" t="s">
        <v>61</v>
      </c>
      <c r="C731" s="1" t="s">
        <v>18</v>
      </c>
      <c r="D731" s="1">
        <v>5859</v>
      </c>
      <c r="E731" s="1">
        <v>65504</v>
      </c>
      <c r="F731" s="1" t="s">
        <v>8</v>
      </c>
    </row>
    <row r="732" spans="1:6" x14ac:dyDescent="0.25">
      <c r="A732" s="1">
        <v>2021</v>
      </c>
      <c r="B732" s="1" t="s">
        <v>61</v>
      </c>
      <c r="C732" s="1" t="s">
        <v>19</v>
      </c>
      <c r="D732" s="1">
        <v>32792</v>
      </c>
      <c r="E732" s="1">
        <v>119091</v>
      </c>
      <c r="F732" s="1" t="s">
        <v>10</v>
      </c>
    </row>
    <row r="733" spans="1:6" x14ac:dyDescent="0.25">
      <c r="A733" s="1">
        <v>2021</v>
      </c>
      <c r="B733" s="1" t="s">
        <v>61</v>
      </c>
      <c r="C733" s="1" t="s">
        <v>20</v>
      </c>
      <c r="D733" s="1">
        <v>16940</v>
      </c>
      <c r="E733" s="1">
        <v>73469</v>
      </c>
      <c r="F733" s="1" t="s">
        <v>10</v>
      </c>
    </row>
    <row r="734" spans="1:6" x14ac:dyDescent="0.25">
      <c r="A734" s="1">
        <v>2021</v>
      </c>
      <c r="B734" s="1" t="s">
        <v>61</v>
      </c>
      <c r="C734" s="1" t="s">
        <v>21</v>
      </c>
      <c r="D734" s="1">
        <v>10414</v>
      </c>
      <c r="E734" s="1">
        <v>82212</v>
      </c>
      <c r="F734" s="1" t="s">
        <v>10</v>
      </c>
    </row>
    <row r="735" spans="1:6" x14ac:dyDescent="0.25">
      <c r="A735" s="1">
        <v>2021</v>
      </c>
      <c r="B735" s="1" t="s">
        <v>61</v>
      </c>
      <c r="C735" s="1" t="s">
        <v>22</v>
      </c>
      <c r="D735" s="1">
        <v>8744</v>
      </c>
      <c r="E735" s="1">
        <v>74950</v>
      </c>
      <c r="F735" s="1" t="s">
        <v>10</v>
      </c>
    </row>
    <row r="736" spans="1:6" x14ac:dyDescent="0.25">
      <c r="A736" s="1">
        <v>2021</v>
      </c>
      <c r="B736" s="1" t="s">
        <v>61</v>
      </c>
      <c r="C736" s="1" t="s">
        <v>23</v>
      </c>
      <c r="D736" s="1">
        <v>11201</v>
      </c>
      <c r="E736" s="1">
        <v>75885</v>
      </c>
      <c r="F736" s="1" t="s">
        <v>10</v>
      </c>
    </row>
    <row r="737" spans="1:6" x14ac:dyDescent="0.25">
      <c r="A737" s="1">
        <v>2021</v>
      </c>
      <c r="B737" s="1" t="s">
        <v>61</v>
      </c>
      <c r="C737" s="1" t="s">
        <v>24</v>
      </c>
      <c r="D737" s="1">
        <v>13852</v>
      </c>
      <c r="E737" s="1">
        <v>69590</v>
      </c>
      <c r="F737" s="1" t="s">
        <v>8</v>
      </c>
    </row>
    <row r="738" spans="1:6" x14ac:dyDescent="0.25">
      <c r="A738" s="1">
        <v>2021</v>
      </c>
      <c r="B738" s="1" t="s">
        <v>61</v>
      </c>
      <c r="C738" s="1" t="s">
        <v>25</v>
      </c>
      <c r="D738" s="1">
        <v>3854</v>
      </c>
      <c r="E738" s="1">
        <v>76030</v>
      </c>
      <c r="F738" s="1" t="s">
        <v>8</v>
      </c>
    </row>
    <row r="739" spans="1:6" x14ac:dyDescent="0.25">
      <c r="A739" s="1">
        <v>2021</v>
      </c>
      <c r="B739" s="1" t="s">
        <v>61</v>
      </c>
      <c r="C739" s="1" t="s">
        <v>26</v>
      </c>
      <c r="D739" s="1">
        <v>15512</v>
      </c>
      <c r="E739" s="1">
        <v>104024</v>
      </c>
      <c r="F739" s="1" t="s">
        <v>10</v>
      </c>
    </row>
    <row r="740" spans="1:6" x14ac:dyDescent="0.25">
      <c r="A740" s="1">
        <v>2021</v>
      </c>
      <c r="B740" s="1" t="s">
        <v>61</v>
      </c>
      <c r="C740" s="1" t="s">
        <v>27</v>
      </c>
      <c r="D740" s="1">
        <v>17883</v>
      </c>
      <c r="E740" s="1">
        <v>153565</v>
      </c>
      <c r="F740" s="1" t="s">
        <v>8</v>
      </c>
    </row>
    <row r="741" spans="1:6" x14ac:dyDescent="0.25">
      <c r="A741" s="1">
        <v>2021</v>
      </c>
      <c r="B741" s="1" t="s">
        <v>61</v>
      </c>
      <c r="C741" s="1" t="s">
        <v>28</v>
      </c>
      <c r="D741" s="1">
        <v>19641</v>
      </c>
      <c r="E741" s="1">
        <v>79691</v>
      </c>
      <c r="F741" s="1" t="s">
        <v>8</v>
      </c>
    </row>
    <row r="742" spans="1:6" x14ac:dyDescent="0.25">
      <c r="A742" s="1">
        <v>2021</v>
      </c>
      <c r="B742" s="1" t="s">
        <v>61</v>
      </c>
      <c r="C742" s="1" t="s">
        <v>29</v>
      </c>
      <c r="D742" s="1">
        <v>15855</v>
      </c>
      <c r="E742" s="1">
        <v>103673</v>
      </c>
      <c r="F742" s="1" t="s">
        <v>10</v>
      </c>
    </row>
    <row r="743" spans="1:6" x14ac:dyDescent="0.25">
      <c r="A743" s="1">
        <v>2021</v>
      </c>
      <c r="B743" s="1" t="s">
        <v>61</v>
      </c>
      <c r="C743" s="1" t="s">
        <v>30</v>
      </c>
      <c r="D743" s="1">
        <v>7944</v>
      </c>
      <c r="E743" s="1">
        <v>60672</v>
      </c>
      <c r="F743" s="1" t="s">
        <v>10</v>
      </c>
    </row>
    <row r="744" spans="1:6" x14ac:dyDescent="0.25">
      <c r="A744" s="1">
        <v>2021</v>
      </c>
      <c r="B744" s="1" t="s">
        <v>61</v>
      </c>
      <c r="C744" s="1" t="s">
        <v>31</v>
      </c>
      <c r="D744" s="1">
        <v>17951</v>
      </c>
      <c r="E744" s="1">
        <v>81387</v>
      </c>
      <c r="F744" s="1" t="s">
        <v>8</v>
      </c>
    </row>
    <row r="745" spans="1:6" x14ac:dyDescent="0.25">
      <c r="A745" s="1">
        <v>2021</v>
      </c>
      <c r="B745" s="1" t="s">
        <v>61</v>
      </c>
      <c r="C745" s="1" t="s">
        <v>32</v>
      </c>
      <c r="D745" s="1">
        <v>4314</v>
      </c>
      <c r="E745" s="1">
        <v>66907</v>
      </c>
      <c r="F745" s="1" t="s">
        <v>8</v>
      </c>
    </row>
    <row r="746" spans="1:6" x14ac:dyDescent="0.25">
      <c r="A746" s="1">
        <v>2021</v>
      </c>
      <c r="B746" s="1" t="s">
        <v>61</v>
      </c>
      <c r="C746" s="1" t="s">
        <v>33</v>
      </c>
      <c r="D746" s="1">
        <v>6842</v>
      </c>
      <c r="E746" s="1">
        <v>75072</v>
      </c>
      <c r="F746" s="1" t="s">
        <v>10</v>
      </c>
    </row>
    <row r="747" spans="1:6" x14ac:dyDescent="0.25">
      <c r="A747" s="1">
        <v>2021</v>
      </c>
      <c r="B747" s="1" t="s">
        <v>61</v>
      </c>
      <c r="C747" s="1" t="s">
        <v>34</v>
      </c>
      <c r="D747" s="1">
        <v>9324</v>
      </c>
      <c r="E747" s="1">
        <v>76204</v>
      </c>
      <c r="F747" s="1" t="s">
        <v>8</v>
      </c>
    </row>
    <row r="748" spans="1:6" x14ac:dyDescent="0.25">
      <c r="A748" s="1">
        <v>2021</v>
      </c>
      <c r="B748" s="1" t="s">
        <v>61</v>
      </c>
      <c r="C748" s="1" t="s">
        <v>35</v>
      </c>
      <c r="D748" s="1">
        <v>3881</v>
      </c>
      <c r="E748" s="1">
        <v>106104</v>
      </c>
      <c r="F748" s="1" t="s">
        <v>10</v>
      </c>
    </row>
    <row r="749" spans="1:6" x14ac:dyDescent="0.25">
      <c r="A749" s="1">
        <v>2021</v>
      </c>
      <c r="B749" s="1" t="s">
        <v>61</v>
      </c>
      <c r="C749" s="1" t="s">
        <v>36</v>
      </c>
      <c r="D749" s="1">
        <v>20037</v>
      </c>
      <c r="E749" s="1">
        <v>123277</v>
      </c>
      <c r="F749" s="1" t="s">
        <v>8</v>
      </c>
    </row>
    <row r="750" spans="1:6" x14ac:dyDescent="0.25">
      <c r="A750" s="1">
        <v>2021</v>
      </c>
      <c r="B750" s="1" t="s">
        <v>61</v>
      </c>
      <c r="C750" s="1" t="s">
        <v>37</v>
      </c>
      <c r="D750" s="1">
        <v>5460</v>
      </c>
      <c r="E750" s="1">
        <v>63768</v>
      </c>
      <c r="F750" s="1" t="s">
        <v>8</v>
      </c>
    </row>
    <row r="751" spans="1:6" x14ac:dyDescent="0.25">
      <c r="A751" s="1">
        <v>2021</v>
      </c>
      <c r="B751" s="1" t="s">
        <v>61</v>
      </c>
      <c r="C751" s="1" t="s">
        <v>38</v>
      </c>
      <c r="D751" s="1">
        <v>63310</v>
      </c>
      <c r="E751" s="1">
        <v>197494</v>
      </c>
      <c r="F751" s="1" t="s">
        <v>10</v>
      </c>
    </row>
    <row r="752" spans="1:6" x14ac:dyDescent="0.25">
      <c r="A752" s="1">
        <v>2021</v>
      </c>
      <c r="B752" s="1" t="s">
        <v>61</v>
      </c>
      <c r="C752" s="1" t="s">
        <v>39</v>
      </c>
      <c r="D752" s="1">
        <v>28672</v>
      </c>
      <c r="E752" s="1">
        <v>95886</v>
      </c>
      <c r="F752" s="1" t="s">
        <v>10</v>
      </c>
    </row>
    <row r="753" spans="1:6" x14ac:dyDescent="0.25">
      <c r="A753" s="1">
        <v>2021</v>
      </c>
      <c r="B753" s="1" t="s">
        <v>61</v>
      </c>
      <c r="C753" s="1" t="s">
        <v>40</v>
      </c>
      <c r="D753" s="1">
        <v>2985</v>
      </c>
      <c r="E753" s="1">
        <v>71784</v>
      </c>
      <c r="F753" s="1" t="s">
        <v>8</v>
      </c>
    </row>
    <row r="754" spans="1:6" x14ac:dyDescent="0.25">
      <c r="A754" s="1">
        <v>2021</v>
      </c>
      <c r="B754" s="1" t="s">
        <v>61</v>
      </c>
      <c r="C754" s="1" t="s">
        <v>41</v>
      </c>
      <c r="D754" s="1">
        <v>29119</v>
      </c>
      <c r="E754" s="1">
        <v>81683</v>
      </c>
      <c r="F754" s="1" t="s">
        <v>8</v>
      </c>
    </row>
    <row r="755" spans="1:6" x14ac:dyDescent="0.25">
      <c r="A755" s="1">
        <v>2021</v>
      </c>
      <c r="B755" s="1" t="s">
        <v>61</v>
      </c>
      <c r="C755" s="1" t="s">
        <v>42</v>
      </c>
      <c r="D755" s="1">
        <v>11672</v>
      </c>
      <c r="E755" s="1">
        <v>65814</v>
      </c>
      <c r="F755" s="1" t="s">
        <v>10</v>
      </c>
    </row>
    <row r="756" spans="1:6" x14ac:dyDescent="0.25">
      <c r="A756" s="1">
        <v>2021</v>
      </c>
      <c r="B756" s="1" t="s">
        <v>61</v>
      </c>
      <c r="C756" s="1" t="s">
        <v>43</v>
      </c>
      <c r="D756" s="1">
        <v>13190</v>
      </c>
      <c r="E756" s="1">
        <v>79291</v>
      </c>
      <c r="F756" s="1" t="s">
        <v>10</v>
      </c>
    </row>
    <row r="757" spans="1:6" x14ac:dyDescent="0.25">
      <c r="A757" s="1">
        <v>2021</v>
      </c>
      <c r="B757" s="1" t="s">
        <v>61</v>
      </c>
      <c r="C757" s="1" t="s">
        <v>44</v>
      </c>
      <c r="D757" s="1">
        <v>29264</v>
      </c>
      <c r="E757" s="1">
        <v>96778</v>
      </c>
      <c r="F757" s="1" t="s">
        <v>10</v>
      </c>
    </row>
    <row r="758" spans="1:6" x14ac:dyDescent="0.25">
      <c r="A758" s="1">
        <v>2021</v>
      </c>
      <c r="B758" s="1" t="s">
        <v>61</v>
      </c>
      <c r="C758" s="1" t="s">
        <v>45</v>
      </c>
      <c r="D758" s="1">
        <v>2934</v>
      </c>
      <c r="E758" s="1">
        <v>97537</v>
      </c>
      <c r="F758" s="1" t="s">
        <v>10</v>
      </c>
    </row>
    <row r="759" spans="1:6" x14ac:dyDescent="0.25">
      <c r="A759" s="1">
        <v>2021</v>
      </c>
      <c r="B759" s="1" t="s">
        <v>61</v>
      </c>
      <c r="C759" s="1" t="s">
        <v>46</v>
      </c>
      <c r="D759" s="1">
        <v>14196</v>
      </c>
      <c r="E759" s="1">
        <v>70481</v>
      </c>
      <c r="F759" s="1" t="s">
        <v>10</v>
      </c>
    </row>
    <row r="760" spans="1:6" x14ac:dyDescent="0.25">
      <c r="A760" s="1">
        <v>2021</v>
      </c>
      <c r="B760" s="1" t="s">
        <v>61</v>
      </c>
      <c r="C760" s="1" t="s">
        <v>47</v>
      </c>
      <c r="D760" s="1">
        <v>3315</v>
      </c>
      <c r="E760" s="1">
        <v>69499</v>
      </c>
      <c r="F760" s="1" t="s">
        <v>8</v>
      </c>
    </row>
    <row r="761" spans="1:6" x14ac:dyDescent="0.25">
      <c r="A761" s="1">
        <v>2021</v>
      </c>
      <c r="B761" s="1" t="s">
        <v>61</v>
      </c>
      <c r="C761" s="1" t="s">
        <v>48</v>
      </c>
      <c r="D761" s="1">
        <v>16270</v>
      </c>
      <c r="E761" s="1">
        <v>83805</v>
      </c>
      <c r="F761" s="1" t="s">
        <v>8</v>
      </c>
    </row>
    <row r="762" spans="1:6" x14ac:dyDescent="0.25">
      <c r="A762" s="1">
        <v>2021</v>
      </c>
      <c r="B762" s="1" t="s">
        <v>61</v>
      </c>
      <c r="C762" s="1" t="s">
        <v>49</v>
      </c>
      <c r="D762" s="1">
        <v>76169</v>
      </c>
      <c r="E762" s="1">
        <v>92718</v>
      </c>
      <c r="F762" s="1" t="s">
        <v>10</v>
      </c>
    </row>
    <row r="763" spans="1:6" x14ac:dyDescent="0.25">
      <c r="A763" s="1">
        <v>2021</v>
      </c>
      <c r="B763" s="1" t="s">
        <v>61</v>
      </c>
      <c r="C763" s="1" t="s">
        <v>50</v>
      </c>
      <c r="D763" s="1">
        <v>11885</v>
      </c>
      <c r="E763" s="1">
        <v>76967</v>
      </c>
      <c r="F763" s="1" t="s">
        <v>8</v>
      </c>
    </row>
    <row r="764" spans="1:6" x14ac:dyDescent="0.25">
      <c r="A764" s="1">
        <v>2021</v>
      </c>
      <c r="B764" s="1" t="s">
        <v>61</v>
      </c>
      <c r="C764" s="1" t="s">
        <v>51</v>
      </c>
      <c r="D764" s="1">
        <v>1709</v>
      </c>
      <c r="E764" s="1">
        <v>80642</v>
      </c>
      <c r="F764" s="1" t="s">
        <v>8</v>
      </c>
    </row>
    <row r="765" spans="1:6" x14ac:dyDescent="0.25">
      <c r="A765" s="1">
        <v>2021</v>
      </c>
      <c r="B765" s="1" t="s">
        <v>61</v>
      </c>
      <c r="C765" s="1" t="s">
        <v>52</v>
      </c>
      <c r="D765" s="1">
        <v>22249</v>
      </c>
      <c r="E765" s="1">
        <v>94029</v>
      </c>
      <c r="F765" s="1" t="s">
        <v>10</v>
      </c>
    </row>
    <row r="766" spans="1:6" x14ac:dyDescent="0.25">
      <c r="A766" s="1">
        <v>2021</v>
      </c>
      <c r="B766" s="1" t="s">
        <v>61</v>
      </c>
      <c r="C766" s="1" t="s">
        <v>53</v>
      </c>
      <c r="D766" s="1">
        <v>17624</v>
      </c>
      <c r="E766" s="1">
        <v>91242</v>
      </c>
      <c r="F766" s="1" t="s">
        <v>10</v>
      </c>
    </row>
    <row r="767" spans="1:6" x14ac:dyDescent="0.25">
      <c r="A767" s="1">
        <v>2021</v>
      </c>
      <c r="B767" s="1" t="s">
        <v>61</v>
      </c>
      <c r="C767" s="1" t="s">
        <v>54</v>
      </c>
      <c r="D767" s="1">
        <v>4003</v>
      </c>
      <c r="E767" s="1">
        <v>60528</v>
      </c>
      <c r="F767" s="1" t="s">
        <v>8</v>
      </c>
    </row>
    <row r="768" spans="1:6" x14ac:dyDescent="0.25">
      <c r="A768" s="1">
        <v>2021</v>
      </c>
      <c r="B768" s="1" t="s">
        <v>61</v>
      </c>
      <c r="C768" s="1" t="s">
        <v>55</v>
      </c>
      <c r="D768" s="1">
        <v>14066</v>
      </c>
      <c r="E768" s="1">
        <v>80040</v>
      </c>
      <c r="F768" s="1" t="s">
        <v>8</v>
      </c>
    </row>
    <row r="769" spans="1:6" x14ac:dyDescent="0.25">
      <c r="A769" s="1">
        <v>2021</v>
      </c>
      <c r="B769" s="1" t="s">
        <v>61</v>
      </c>
      <c r="C769" s="1" t="s">
        <v>56</v>
      </c>
      <c r="D769" s="1">
        <v>2306</v>
      </c>
      <c r="E769" s="1">
        <v>66849</v>
      </c>
      <c r="F769" s="1" t="s">
        <v>10</v>
      </c>
    </row>
    <row r="770" spans="1:6" x14ac:dyDescent="0.25">
      <c r="A770" s="1">
        <v>2021</v>
      </c>
      <c r="B770" s="1" t="s">
        <v>62</v>
      </c>
      <c r="C770" s="1" t="s">
        <v>7</v>
      </c>
      <c r="D770" s="1">
        <v>22186</v>
      </c>
      <c r="E770" s="1">
        <v>63061</v>
      </c>
      <c r="F770" s="1" t="s">
        <v>8</v>
      </c>
    </row>
    <row r="771" spans="1:6" x14ac:dyDescent="0.25">
      <c r="A771" s="1">
        <v>2021</v>
      </c>
      <c r="B771" s="1" t="s">
        <v>62</v>
      </c>
      <c r="C771" s="1" t="s">
        <v>9</v>
      </c>
      <c r="D771" s="1">
        <v>38940</v>
      </c>
      <c r="E771" s="1">
        <v>64892</v>
      </c>
      <c r="F771" s="1" t="s">
        <v>10</v>
      </c>
    </row>
    <row r="772" spans="1:6" x14ac:dyDescent="0.25">
      <c r="A772" s="1">
        <v>2021</v>
      </c>
      <c r="B772" s="1" t="s">
        <v>62</v>
      </c>
      <c r="C772" s="1" t="s">
        <v>11</v>
      </c>
      <c r="D772" s="1">
        <v>14911</v>
      </c>
      <c r="E772" s="1">
        <v>69354</v>
      </c>
      <c r="F772" s="1" t="s">
        <v>8</v>
      </c>
    </row>
    <row r="773" spans="1:6" x14ac:dyDescent="0.25">
      <c r="A773" s="1">
        <v>2021</v>
      </c>
      <c r="B773" s="1" t="s">
        <v>62</v>
      </c>
      <c r="C773" s="1" t="s">
        <v>12</v>
      </c>
      <c r="D773" s="1">
        <v>215691</v>
      </c>
      <c r="E773" s="1">
        <v>101348</v>
      </c>
      <c r="F773" s="1" t="s">
        <v>8</v>
      </c>
    </row>
    <row r="774" spans="1:6" x14ac:dyDescent="0.25">
      <c r="A774" s="1">
        <v>2021</v>
      </c>
      <c r="B774" s="1" t="s">
        <v>62</v>
      </c>
      <c r="C774" s="1" t="s">
        <v>13</v>
      </c>
      <c r="D774" s="1">
        <v>55003</v>
      </c>
      <c r="E774" s="1">
        <v>92477</v>
      </c>
      <c r="F774" s="1" t="s">
        <v>10</v>
      </c>
    </row>
    <row r="775" spans="1:6" x14ac:dyDescent="0.25">
      <c r="A775" s="1">
        <v>2021</v>
      </c>
      <c r="B775" s="1" t="s">
        <v>62</v>
      </c>
      <c r="C775" s="1" t="s">
        <v>14</v>
      </c>
      <c r="D775" s="1">
        <v>23755</v>
      </c>
      <c r="E775" s="1">
        <v>98139</v>
      </c>
      <c r="F775" s="1" t="s">
        <v>10</v>
      </c>
    </row>
    <row r="776" spans="1:6" x14ac:dyDescent="0.25">
      <c r="A776" s="1">
        <v>2021</v>
      </c>
      <c r="B776" s="1" t="s">
        <v>62</v>
      </c>
      <c r="C776" s="1" t="s">
        <v>15</v>
      </c>
      <c r="D776" s="1">
        <v>9421</v>
      </c>
      <c r="E776" s="1">
        <v>88658</v>
      </c>
      <c r="F776" s="1" t="s">
        <v>8</v>
      </c>
    </row>
    <row r="777" spans="1:6" x14ac:dyDescent="0.25">
      <c r="A777" s="1">
        <v>2021</v>
      </c>
      <c r="B777" s="1" t="s">
        <v>62</v>
      </c>
      <c r="C777" s="1" t="s">
        <v>16</v>
      </c>
      <c r="D777" s="1">
        <v>170397</v>
      </c>
      <c r="E777" s="1">
        <v>69740</v>
      </c>
      <c r="F777" s="1" t="s">
        <v>8</v>
      </c>
    </row>
    <row r="778" spans="1:6" x14ac:dyDescent="0.25">
      <c r="A778" s="1">
        <v>2021</v>
      </c>
      <c r="B778" s="1" t="s">
        <v>62</v>
      </c>
      <c r="C778" s="1" t="s">
        <v>17</v>
      </c>
      <c r="D778" s="1">
        <v>56304</v>
      </c>
      <c r="E778" s="1">
        <v>77861</v>
      </c>
      <c r="F778" s="1" t="s">
        <v>10</v>
      </c>
    </row>
    <row r="779" spans="1:6" x14ac:dyDescent="0.25">
      <c r="A779" s="1">
        <v>2021</v>
      </c>
      <c r="B779" s="1" t="s">
        <v>62</v>
      </c>
      <c r="C779" s="1" t="s">
        <v>18</v>
      </c>
      <c r="D779" s="1">
        <v>11359</v>
      </c>
      <c r="E779" s="1">
        <v>61072</v>
      </c>
      <c r="F779" s="1" t="s">
        <v>10</v>
      </c>
    </row>
    <row r="780" spans="1:6" x14ac:dyDescent="0.25">
      <c r="A780" s="1">
        <v>2021</v>
      </c>
      <c r="B780" s="1" t="s">
        <v>62</v>
      </c>
      <c r="C780" s="1" t="s">
        <v>19</v>
      </c>
      <c r="D780" s="1">
        <v>75870</v>
      </c>
      <c r="E780" s="1">
        <v>84228</v>
      </c>
      <c r="F780" s="1" t="s">
        <v>10</v>
      </c>
    </row>
    <row r="781" spans="1:6" x14ac:dyDescent="0.25">
      <c r="A781" s="1">
        <v>2021</v>
      </c>
      <c r="B781" s="1" t="s">
        <v>62</v>
      </c>
      <c r="C781" s="1" t="s">
        <v>20</v>
      </c>
      <c r="D781" s="1">
        <v>30165</v>
      </c>
      <c r="E781" s="1">
        <v>59817</v>
      </c>
      <c r="F781" s="1" t="s">
        <v>10</v>
      </c>
    </row>
    <row r="782" spans="1:6" x14ac:dyDescent="0.25">
      <c r="A782" s="1">
        <v>2021</v>
      </c>
      <c r="B782" s="1" t="s">
        <v>62</v>
      </c>
      <c r="C782" s="1" t="s">
        <v>21</v>
      </c>
      <c r="D782" s="1">
        <v>16421</v>
      </c>
      <c r="E782" s="1">
        <v>62755</v>
      </c>
      <c r="F782" s="1" t="s">
        <v>10</v>
      </c>
    </row>
    <row r="783" spans="1:6" x14ac:dyDescent="0.25">
      <c r="A783" s="1">
        <v>2021</v>
      </c>
      <c r="B783" s="1" t="s">
        <v>62</v>
      </c>
      <c r="C783" s="1" t="s">
        <v>22</v>
      </c>
      <c r="D783" s="1">
        <v>16598</v>
      </c>
      <c r="E783" s="1">
        <v>70554</v>
      </c>
      <c r="F783" s="1" t="s">
        <v>8</v>
      </c>
    </row>
    <row r="784" spans="1:6" x14ac:dyDescent="0.25">
      <c r="A784" s="1">
        <v>2021</v>
      </c>
      <c r="B784" s="1" t="s">
        <v>62</v>
      </c>
      <c r="C784" s="1" t="s">
        <v>23</v>
      </c>
      <c r="D784" s="1">
        <v>20866</v>
      </c>
      <c r="E784" s="1">
        <v>58511</v>
      </c>
      <c r="F784" s="1" t="s">
        <v>8</v>
      </c>
    </row>
    <row r="785" spans="1:6" x14ac:dyDescent="0.25">
      <c r="A785" s="1">
        <v>2021</v>
      </c>
      <c r="B785" s="1" t="s">
        <v>62</v>
      </c>
      <c r="C785" s="1" t="s">
        <v>24</v>
      </c>
      <c r="D785" s="1">
        <v>25304</v>
      </c>
      <c r="E785" s="1">
        <v>63624</v>
      </c>
      <c r="F785" s="1" t="s">
        <v>10</v>
      </c>
    </row>
    <row r="786" spans="1:6" x14ac:dyDescent="0.25">
      <c r="A786" s="1">
        <v>2021</v>
      </c>
      <c r="B786" s="1" t="s">
        <v>62</v>
      </c>
      <c r="C786" s="1" t="s">
        <v>25</v>
      </c>
      <c r="D786" s="1">
        <v>10504</v>
      </c>
      <c r="E786" s="1">
        <v>66893</v>
      </c>
      <c r="F786" s="1" t="s">
        <v>8</v>
      </c>
    </row>
    <row r="787" spans="1:6" x14ac:dyDescent="0.25">
      <c r="A787" s="1">
        <v>2021</v>
      </c>
      <c r="B787" s="1" t="s">
        <v>62</v>
      </c>
      <c r="C787" s="1" t="s">
        <v>26</v>
      </c>
      <c r="D787" s="1">
        <v>44172</v>
      </c>
      <c r="E787" s="1">
        <v>88573</v>
      </c>
      <c r="F787" s="1" t="s">
        <v>8</v>
      </c>
    </row>
    <row r="788" spans="1:6" x14ac:dyDescent="0.25">
      <c r="A788" s="1">
        <v>2021</v>
      </c>
      <c r="B788" s="1" t="s">
        <v>62</v>
      </c>
      <c r="C788" s="1" t="s">
        <v>27</v>
      </c>
      <c r="D788" s="1">
        <v>47892</v>
      </c>
      <c r="E788" s="1">
        <v>119872</v>
      </c>
      <c r="F788" s="1" t="s">
        <v>10</v>
      </c>
    </row>
    <row r="789" spans="1:6" x14ac:dyDescent="0.25">
      <c r="A789" s="1">
        <v>2021</v>
      </c>
      <c r="B789" s="1" t="s">
        <v>62</v>
      </c>
      <c r="C789" s="1" t="s">
        <v>28</v>
      </c>
      <c r="D789" s="1">
        <v>44483</v>
      </c>
      <c r="E789" s="1">
        <v>76805</v>
      </c>
      <c r="F789" s="1" t="s">
        <v>10</v>
      </c>
    </row>
    <row r="790" spans="1:6" x14ac:dyDescent="0.25">
      <c r="A790" s="1">
        <v>2021</v>
      </c>
      <c r="B790" s="1" t="s">
        <v>62</v>
      </c>
      <c r="C790" s="1" t="s">
        <v>29</v>
      </c>
      <c r="D790" s="1">
        <v>32903</v>
      </c>
      <c r="E790" s="1">
        <v>91736</v>
      </c>
      <c r="F790" s="1" t="s">
        <v>8</v>
      </c>
    </row>
    <row r="791" spans="1:6" x14ac:dyDescent="0.25">
      <c r="A791" s="1">
        <v>2021</v>
      </c>
      <c r="B791" s="1" t="s">
        <v>62</v>
      </c>
      <c r="C791" s="1" t="s">
        <v>30</v>
      </c>
      <c r="D791" s="1">
        <v>12421</v>
      </c>
      <c r="E791" s="1">
        <v>49023</v>
      </c>
      <c r="F791" s="1" t="s">
        <v>8</v>
      </c>
    </row>
    <row r="792" spans="1:6" x14ac:dyDescent="0.25">
      <c r="A792" s="1">
        <v>2021</v>
      </c>
      <c r="B792" s="1" t="s">
        <v>62</v>
      </c>
      <c r="C792" s="1" t="s">
        <v>31</v>
      </c>
      <c r="D792" s="1">
        <v>34349</v>
      </c>
      <c r="E792" s="1">
        <v>74700</v>
      </c>
      <c r="F792" s="1" t="s">
        <v>10</v>
      </c>
    </row>
    <row r="793" spans="1:6" x14ac:dyDescent="0.25">
      <c r="A793" s="1">
        <v>2021</v>
      </c>
      <c r="B793" s="1" t="s">
        <v>62</v>
      </c>
      <c r="C793" s="1" t="s">
        <v>32</v>
      </c>
      <c r="D793" s="1">
        <v>9482</v>
      </c>
      <c r="E793" s="1">
        <v>60553</v>
      </c>
      <c r="F793" s="1" t="s">
        <v>8</v>
      </c>
    </row>
    <row r="794" spans="1:6" x14ac:dyDescent="0.25">
      <c r="A794" s="1">
        <v>2021</v>
      </c>
      <c r="B794" s="1" t="s">
        <v>62</v>
      </c>
      <c r="C794" s="1" t="s">
        <v>33</v>
      </c>
      <c r="D794" s="1">
        <v>11737</v>
      </c>
      <c r="E794" s="1">
        <v>66603</v>
      </c>
      <c r="F794" s="1" t="s">
        <v>10</v>
      </c>
    </row>
    <row r="795" spans="1:6" x14ac:dyDescent="0.25">
      <c r="A795" s="1">
        <v>2021</v>
      </c>
      <c r="B795" s="1" t="s">
        <v>62</v>
      </c>
      <c r="C795" s="1" t="s">
        <v>34</v>
      </c>
      <c r="D795" s="1">
        <v>20106</v>
      </c>
      <c r="E795" s="1">
        <v>68008</v>
      </c>
      <c r="F795" s="1" t="s">
        <v>8</v>
      </c>
    </row>
    <row r="796" spans="1:6" x14ac:dyDescent="0.25">
      <c r="A796" s="1">
        <v>2021</v>
      </c>
      <c r="B796" s="1" t="s">
        <v>62</v>
      </c>
      <c r="C796" s="1" t="s">
        <v>35</v>
      </c>
      <c r="D796" s="1">
        <v>12808</v>
      </c>
      <c r="E796" s="1">
        <v>86647</v>
      </c>
      <c r="F796" s="1" t="s">
        <v>8</v>
      </c>
    </row>
    <row r="797" spans="1:6" x14ac:dyDescent="0.25">
      <c r="A797" s="1">
        <v>2021</v>
      </c>
      <c r="B797" s="1" t="s">
        <v>62</v>
      </c>
      <c r="C797" s="1" t="s">
        <v>36</v>
      </c>
      <c r="D797" s="1">
        <v>52040</v>
      </c>
      <c r="E797" s="1">
        <v>100022</v>
      </c>
      <c r="F797" s="1" t="s">
        <v>10</v>
      </c>
    </row>
    <row r="798" spans="1:6" x14ac:dyDescent="0.25">
      <c r="A798" s="1">
        <v>2021</v>
      </c>
      <c r="B798" s="1" t="s">
        <v>62</v>
      </c>
      <c r="C798" s="1" t="s">
        <v>37</v>
      </c>
      <c r="D798" s="1">
        <v>11347</v>
      </c>
      <c r="E798" s="1">
        <v>70156</v>
      </c>
      <c r="F798" s="1" t="s">
        <v>10</v>
      </c>
    </row>
    <row r="799" spans="1:6" x14ac:dyDescent="0.25">
      <c r="A799" s="1">
        <v>2021</v>
      </c>
      <c r="B799" s="1" t="s">
        <v>62</v>
      </c>
      <c r="C799" s="1" t="s">
        <v>38</v>
      </c>
      <c r="D799" s="1">
        <v>112890</v>
      </c>
      <c r="E799" s="1">
        <v>105615</v>
      </c>
      <c r="F799" s="1" t="s">
        <v>8</v>
      </c>
    </row>
    <row r="800" spans="1:6" x14ac:dyDescent="0.25">
      <c r="A800" s="1">
        <v>2021</v>
      </c>
      <c r="B800" s="1" t="s">
        <v>62</v>
      </c>
      <c r="C800" s="1" t="s">
        <v>39</v>
      </c>
      <c r="D800" s="1">
        <v>61321</v>
      </c>
      <c r="E800" s="1">
        <v>73705</v>
      </c>
      <c r="F800" s="1" t="s">
        <v>8</v>
      </c>
    </row>
    <row r="801" spans="1:6" x14ac:dyDescent="0.25">
      <c r="A801" s="1">
        <v>2021</v>
      </c>
      <c r="B801" s="1" t="s">
        <v>62</v>
      </c>
      <c r="C801" s="1" t="s">
        <v>40</v>
      </c>
      <c r="D801" s="1">
        <v>5198</v>
      </c>
      <c r="E801" s="1">
        <v>69897</v>
      </c>
      <c r="F801" s="1" t="s">
        <v>10</v>
      </c>
    </row>
    <row r="802" spans="1:6" x14ac:dyDescent="0.25">
      <c r="A802" s="1">
        <v>2021</v>
      </c>
      <c r="B802" s="1" t="s">
        <v>62</v>
      </c>
      <c r="C802" s="1" t="s">
        <v>41</v>
      </c>
      <c r="D802" s="1">
        <v>54330</v>
      </c>
      <c r="E802" s="1">
        <v>72752</v>
      </c>
      <c r="F802" s="1" t="s">
        <v>10</v>
      </c>
    </row>
    <row r="803" spans="1:6" x14ac:dyDescent="0.25">
      <c r="A803" s="1">
        <v>2021</v>
      </c>
      <c r="B803" s="1" t="s">
        <v>62</v>
      </c>
      <c r="C803" s="1" t="s">
        <v>42</v>
      </c>
      <c r="D803" s="1">
        <v>21148</v>
      </c>
      <c r="E803" s="1">
        <v>60841</v>
      </c>
      <c r="F803" s="1" t="s">
        <v>10</v>
      </c>
    </row>
    <row r="804" spans="1:6" x14ac:dyDescent="0.25">
      <c r="A804" s="1">
        <v>2021</v>
      </c>
      <c r="B804" s="1" t="s">
        <v>62</v>
      </c>
      <c r="C804" s="1" t="s">
        <v>43</v>
      </c>
      <c r="D804" s="1">
        <v>26161</v>
      </c>
      <c r="E804" s="1">
        <v>79460</v>
      </c>
      <c r="F804" s="1" t="s">
        <v>10</v>
      </c>
    </row>
    <row r="805" spans="1:6" x14ac:dyDescent="0.25">
      <c r="A805" s="1">
        <v>2021</v>
      </c>
      <c r="B805" s="1" t="s">
        <v>62</v>
      </c>
      <c r="C805" s="1" t="s">
        <v>44</v>
      </c>
      <c r="D805" s="1">
        <v>64541</v>
      </c>
      <c r="E805" s="1">
        <v>87681</v>
      </c>
      <c r="F805" s="1" t="s">
        <v>10</v>
      </c>
    </row>
    <row r="806" spans="1:6" x14ac:dyDescent="0.25">
      <c r="A806" s="1">
        <v>2021</v>
      </c>
      <c r="B806" s="1" t="s">
        <v>62</v>
      </c>
      <c r="C806" s="1" t="s">
        <v>45</v>
      </c>
      <c r="D806" s="1">
        <v>9043</v>
      </c>
      <c r="E806" s="1">
        <v>74454</v>
      </c>
      <c r="F806" s="1" t="s">
        <v>8</v>
      </c>
    </row>
    <row r="807" spans="1:6" x14ac:dyDescent="0.25">
      <c r="A807" s="1">
        <v>2021</v>
      </c>
      <c r="B807" s="1" t="s">
        <v>62</v>
      </c>
      <c r="C807" s="1" t="s">
        <v>46</v>
      </c>
      <c r="D807" s="1">
        <v>29329</v>
      </c>
      <c r="E807" s="1">
        <v>58492</v>
      </c>
      <c r="F807" s="1" t="s">
        <v>8</v>
      </c>
    </row>
    <row r="808" spans="1:6" x14ac:dyDescent="0.25">
      <c r="A808" s="1">
        <v>2021</v>
      </c>
      <c r="B808" s="1" t="s">
        <v>62</v>
      </c>
      <c r="C808" s="1" t="s">
        <v>47</v>
      </c>
      <c r="D808" s="1">
        <v>5498</v>
      </c>
      <c r="E808" s="1">
        <v>64619</v>
      </c>
      <c r="F808" s="1" t="s">
        <v>10</v>
      </c>
    </row>
    <row r="809" spans="1:6" x14ac:dyDescent="0.25">
      <c r="A809" s="1">
        <v>2021</v>
      </c>
      <c r="B809" s="1" t="s">
        <v>62</v>
      </c>
      <c r="C809" s="1" t="s">
        <v>48</v>
      </c>
      <c r="D809" s="1">
        <v>30774</v>
      </c>
      <c r="E809" s="1">
        <v>68990</v>
      </c>
      <c r="F809" s="1" t="s">
        <v>8</v>
      </c>
    </row>
    <row r="810" spans="1:6" x14ac:dyDescent="0.25">
      <c r="A810" s="1">
        <v>2022</v>
      </c>
      <c r="B810" s="1" t="s">
        <v>62</v>
      </c>
      <c r="C810" s="1" t="s">
        <v>49</v>
      </c>
      <c r="D810" s="1">
        <v>139953</v>
      </c>
      <c r="E810" s="1">
        <v>83197</v>
      </c>
      <c r="F810" s="1" t="s">
        <v>8</v>
      </c>
    </row>
    <row r="811" spans="1:6" x14ac:dyDescent="0.25">
      <c r="A811" s="1">
        <v>2022</v>
      </c>
      <c r="B811" s="1" t="s">
        <v>62</v>
      </c>
      <c r="C811" s="1" t="s">
        <v>50</v>
      </c>
      <c r="D811" s="1">
        <v>24485</v>
      </c>
      <c r="E811" s="1">
        <v>70641</v>
      </c>
      <c r="F811" s="1" t="s">
        <v>10</v>
      </c>
    </row>
    <row r="812" spans="1:6" x14ac:dyDescent="0.25">
      <c r="A812" s="1">
        <v>2022</v>
      </c>
      <c r="B812" s="1" t="s">
        <v>62</v>
      </c>
      <c r="C812" s="1" t="s">
        <v>51</v>
      </c>
      <c r="D812" s="1">
        <v>5970</v>
      </c>
      <c r="E812" s="1">
        <v>74986</v>
      </c>
      <c r="F812" s="1" t="s">
        <v>10</v>
      </c>
    </row>
    <row r="813" spans="1:6" x14ac:dyDescent="0.25">
      <c r="A813" s="1">
        <v>2022</v>
      </c>
      <c r="B813" s="1" t="s">
        <v>62</v>
      </c>
      <c r="C813" s="1" t="s">
        <v>52</v>
      </c>
      <c r="D813" s="1">
        <v>59342</v>
      </c>
      <c r="E813" s="1">
        <v>96327</v>
      </c>
      <c r="F813" s="1" t="s">
        <v>8</v>
      </c>
    </row>
    <row r="814" spans="1:6" x14ac:dyDescent="0.25">
      <c r="A814" s="1">
        <v>2022</v>
      </c>
      <c r="B814" s="1" t="s">
        <v>62</v>
      </c>
      <c r="C814" s="1" t="s">
        <v>53</v>
      </c>
      <c r="D814" s="1">
        <v>41249</v>
      </c>
      <c r="E814" s="1">
        <v>91460</v>
      </c>
      <c r="F814" s="1" t="s">
        <v>8</v>
      </c>
    </row>
    <row r="815" spans="1:6" x14ac:dyDescent="0.25">
      <c r="A815" s="1">
        <v>2022</v>
      </c>
      <c r="B815" s="1" t="s">
        <v>62</v>
      </c>
      <c r="C815" s="1" t="s">
        <v>54</v>
      </c>
      <c r="D815" s="1">
        <v>8381</v>
      </c>
      <c r="E815" s="1">
        <v>58180</v>
      </c>
      <c r="F815" s="1" t="s">
        <v>10</v>
      </c>
    </row>
    <row r="816" spans="1:6" x14ac:dyDescent="0.25">
      <c r="A816" s="1">
        <v>2022</v>
      </c>
      <c r="B816" s="1" t="s">
        <v>62</v>
      </c>
      <c r="C816" s="1" t="s">
        <v>55</v>
      </c>
      <c r="D816" s="1">
        <v>26927</v>
      </c>
      <c r="E816" s="1">
        <v>69192</v>
      </c>
      <c r="F816" s="1" t="s">
        <v>8</v>
      </c>
    </row>
    <row r="817" spans="1:6" x14ac:dyDescent="0.25">
      <c r="A817" s="1">
        <v>2022</v>
      </c>
      <c r="B817" s="1" t="s">
        <v>62</v>
      </c>
      <c r="C817" s="1" t="s">
        <v>56</v>
      </c>
      <c r="D817" s="1">
        <v>4728</v>
      </c>
      <c r="E817" s="1">
        <v>62253</v>
      </c>
      <c r="F817" s="1" t="s">
        <v>10</v>
      </c>
    </row>
    <row r="818" spans="1:6" x14ac:dyDescent="0.25">
      <c r="A818" s="1">
        <v>2022</v>
      </c>
      <c r="B818" s="1" t="s">
        <v>63</v>
      </c>
      <c r="C818" s="1" t="s">
        <v>7</v>
      </c>
      <c r="D818" s="1">
        <v>13692</v>
      </c>
      <c r="E818" s="1">
        <v>53785</v>
      </c>
      <c r="F818" s="1" t="s">
        <v>8</v>
      </c>
    </row>
    <row r="819" spans="1:6" x14ac:dyDescent="0.25">
      <c r="A819" s="1">
        <v>2022</v>
      </c>
      <c r="B819" s="1" t="s">
        <v>63</v>
      </c>
      <c r="C819" s="1" t="s">
        <v>9</v>
      </c>
      <c r="D819" s="1">
        <v>19924</v>
      </c>
      <c r="E819" s="1">
        <v>58632</v>
      </c>
      <c r="F819" s="1" t="s">
        <v>8</v>
      </c>
    </row>
    <row r="820" spans="1:6" x14ac:dyDescent="0.25">
      <c r="A820" s="1">
        <v>2022</v>
      </c>
      <c r="B820" s="1" t="s">
        <v>63</v>
      </c>
      <c r="C820" s="1" t="s">
        <v>11</v>
      </c>
      <c r="D820" s="1">
        <v>15780</v>
      </c>
      <c r="E820" s="1">
        <v>49983</v>
      </c>
      <c r="F820" s="1" t="s">
        <v>10</v>
      </c>
    </row>
    <row r="821" spans="1:6" x14ac:dyDescent="0.25">
      <c r="A821" s="1">
        <v>2022</v>
      </c>
      <c r="B821" s="1" t="s">
        <v>63</v>
      </c>
      <c r="C821" s="1" t="s">
        <v>12</v>
      </c>
      <c r="D821" s="1">
        <v>639529</v>
      </c>
      <c r="E821" s="1">
        <v>59909</v>
      </c>
      <c r="F821" s="1" t="s">
        <v>10</v>
      </c>
    </row>
    <row r="822" spans="1:6" x14ac:dyDescent="0.25">
      <c r="A822" s="1">
        <v>2022</v>
      </c>
      <c r="B822" s="1" t="s">
        <v>63</v>
      </c>
      <c r="C822" s="1" t="s">
        <v>13</v>
      </c>
      <c r="D822" s="1">
        <v>21747</v>
      </c>
      <c r="E822" s="1">
        <v>57600</v>
      </c>
      <c r="F822" s="1" t="s">
        <v>8</v>
      </c>
    </row>
    <row r="823" spans="1:6" x14ac:dyDescent="0.25">
      <c r="A823" s="1">
        <v>2022</v>
      </c>
      <c r="B823" s="1" t="s">
        <v>63</v>
      </c>
      <c r="C823" s="1" t="s">
        <v>14</v>
      </c>
      <c r="D823" s="1">
        <v>13478</v>
      </c>
      <c r="E823" s="1">
        <v>63419</v>
      </c>
      <c r="F823" s="1" t="s">
        <v>8</v>
      </c>
    </row>
    <row r="824" spans="1:6" x14ac:dyDescent="0.25">
      <c r="A824" s="1">
        <v>2022</v>
      </c>
      <c r="B824" s="1" t="s">
        <v>63</v>
      </c>
      <c r="C824" s="1" t="s">
        <v>15</v>
      </c>
      <c r="D824" s="1">
        <v>5386</v>
      </c>
      <c r="E824" s="1">
        <v>61284</v>
      </c>
      <c r="F824" s="1" t="s">
        <v>10</v>
      </c>
    </row>
    <row r="825" spans="1:6" x14ac:dyDescent="0.25">
      <c r="A825" s="1">
        <v>2022</v>
      </c>
      <c r="B825" s="1" t="s">
        <v>63</v>
      </c>
      <c r="C825" s="1" t="s">
        <v>16</v>
      </c>
      <c r="D825" s="1">
        <v>76615</v>
      </c>
      <c r="E825" s="1">
        <v>58039</v>
      </c>
      <c r="F825" s="1" t="s">
        <v>10</v>
      </c>
    </row>
    <row r="826" spans="1:6" x14ac:dyDescent="0.25">
      <c r="A826" s="1">
        <v>2022</v>
      </c>
      <c r="B826" s="1" t="s">
        <v>63</v>
      </c>
      <c r="C826" s="1" t="s">
        <v>17</v>
      </c>
      <c r="D826" s="1">
        <v>29998</v>
      </c>
      <c r="E826" s="1">
        <v>59810</v>
      </c>
      <c r="F826" s="1" t="s">
        <v>10</v>
      </c>
    </row>
    <row r="827" spans="1:6" x14ac:dyDescent="0.25">
      <c r="A827" s="1">
        <v>2022</v>
      </c>
      <c r="B827" s="1" t="s">
        <v>63</v>
      </c>
      <c r="C827" s="1" t="s">
        <v>18</v>
      </c>
      <c r="D827" s="1">
        <v>8163</v>
      </c>
      <c r="E827" s="1">
        <v>49475</v>
      </c>
      <c r="F827" s="1" t="s">
        <v>10</v>
      </c>
    </row>
    <row r="828" spans="1:6" x14ac:dyDescent="0.25">
      <c r="A828" s="1">
        <v>2022</v>
      </c>
      <c r="B828" s="1" t="s">
        <v>63</v>
      </c>
      <c r="C828" s="1" t="s">
        <v>19</v>
      </c>
      <c r="D828" s="1">
        <v>35102</v>
      </c>
      <c r="E828" s="1">
        <v>58038</v>
      </c>
      <c r="F828" s="1" t="s">
        <v>10</v>
      </c>
    </row>
    <row r="829" spans="1:6" x14ac:dyDescent="0.25">
      <c r="A829" s="1">
        <v>2022</v>
      </c>
      <c r="B829" s="1" t="s">
        <v>63</v>
      </c>
      <c r="C829" s="1" t="s">
        <v>20</v>
      </c>
      <c r="D829" s="1">
        <v>16247</v>
      </c>
      <c r="E829" s="1">
        <v>55107</v>
      </c>
      <c r="F829" s="1" t="s">
        <v>8</v>
      </c>
    </row>
    <row r="830" spans="1:6" x14ac:dyDescent="0.25">
      <c r="A830" s="1">
        <v>2022</v>
      </c>
      <c r="B830" s="1" t="s">
        <v>63</v>
      </c>
      <c r="C830" s="1" t="s">
        <v>21</v>
      </c>
      <c r="D830" s="1">
        <v>11966</v>
      </c>
      <c r="E830" s="1">
        <v>50392</v>
      </c>
      <c r="F830" s="1" t="s">
        <v>8</v>
      </c>
    </row>
    <row r="831" spans="1:6" x14ac:dyDescent="0.25">
      <c r="A831" s="1">
        <v>2022</v>
      </c>
      <c r="B831" s="1" t="s">
        <v>63</v>
      </c>
      <c r="C831" s="1" t="s">
        <v>22</v>
      </c>
      <c r="D831" s="1">
        <v>10085</v>
      </c>
      <c r="E831" s="1">
        <v>49909</v>
      </c>
      <c r="F831" s="1" t="s">
        <v>10</v>
      </c>
    </row>
    <row r="832" spans="1:6" x14ac:dyDescent="0.25">
      <c r="A832" s="1">
        <v>2022</v>
      </c>
      <c r="B832" s="1" t="s">
        <v>63</v>
      </c>
      <c r="C832" s="1" t="s">
        <v>23</v>
      </c>
      <c r="D832" s="1">
        <v>18442</v>
      </c>
      <c r="E832" s="1">
        <v>55141</v>
      </c>
      <c r="F832" s="1" t="s">
        <v>8</v>
      </c>
    </row>
    <row r="833" spans="1:6" x14ac:dyDescent="0.25">
      <c r="A833" s="1">
        <v>2022</v>
      </c>
      <c r="B833" s="1" t="s">
        <v>63</v>
      </c>
      <c r="C833" s="1" t="s">
        <v>24</v>
      </c>
      <c r="D833" s="1">
        <v>16110</v>
      </c>
      <c r="E833" s="1">
        <v>50832</v>
      </c>
      <c r="F833" s="1" t="s">
        <v>8</v>
      </c>
    </row>
    <row r="834" spans="1:6" x14ac:dyDescent="0.25">
      <c r="A834" s="1">
        <v>2022</v>
      </c>
      <c r="B834" s="1" t="s">
        <v>63</v>
      </c>
      <c r="C834" s="1" t="s">
        <v>25</v>
      </c>
      <c r="D834" s="1">
        <v>5474</v>
      </c>
      <c r="E834" s="1">
        <v>55342</v>
      </c>
      <c r="F834" s="1" t="s">
        <v>10</v>
      </c>
    </row>
    <row r="835" spans="1:6" x14ac:dyDescent="0.25">
      <c r="A835" s="1">
        <v>2022</v>
      </c>
      <c r="B835" s="1" t="s">
        <v>63</v>
      </c>
      <c r="C835" s="1" t="s">
        <v>26</v>
      </c>
      <c r="D835" s="1">
        <v>21419</v>
      </c>
      <c r="E835" s="1">
        <v>61476</v>
      </c>
      <c r="F835" s="1" t="s">
        <v>10</v>
      </c>
    </row>
    <row r="836" spans="1:6" x14ac:dyDescent="0.25">
      <c r="A836" s="1">
        <v>2022</v>
      </c>
      <c r="B836" s="1" t="s">
        <v>63</v>
      </c>
      <c r="C836" s="1" t="s">
        <v>27</v>
      </c>
      <c r="D836" s="1">
        <v>68761</v>
      </c>
      <c r="E836" s="1">
        <v>65886</v>
      </c>
      <c r="F836" s="1" t="s">
        <v>8</v>
      </c>
    </row>
    <row r="837" spans="1:6" x14ac:dyDescent="0.25">
      <c r="A837" s="1">
        <v>2022</v>
      </c>
      <c r="B837" s="1" t="s">
        <v>63</v>
      </c>
      <c r="C837" s="1" t="s">
        <v>28</v>
      </c>
      <c r="D837" s="1">
        <v>25357</v>
      </c>
      <c r="E837" s="1">
        <v>56845</v>
      </c>
      <c r="F837" s="1" t="s">
        <v>8</v>
      </c>
    </row>
    <row r="838" spans="1:6" x14ac:dyDescent="0.25">
      <c r="A838" s="1">
        <v>2022</v>
      </c>
      <c r="B838" s="1" t="s">
        <v>63</v>
      </c>
      <c r="C838" s="1" t="s">
        <v>29</v>
      </c>
      <c r="D838" s="1">
        <v>20728</v>
      </c>
      <c r="E838" s="1">
        <v>58656</v>
      </c>
      <c r="F838" s="1" t="s">
        <v>10</v>
      </c>
    </row>
    <row r="839" spans="1:6" x14ac:dyDescent="0.25">
      <c r="A839" s="1">
        <v>2022</v>
      </c>
      <c r="B839" s="1" t="s">
        <v>63</v>
      </c>
      <c r="C839" s="1" t="s">
        <v>30</v>
      </c>
      <c r="D839" s="1">
        <v>7557</v>
      </c>
      <c r="E839" s="1">
        <v>48620</v>
      </c>
      <c r="F839" s="1" t="s">
        <v>8</v>
      </c>
    </row>
    <row r="840" spans="1:6" x14ac:dyDescent="0.25">
      <c r="A840" s="1">
        <v>2022</v>
      </c>
      <c r="B840" s="1" t="s">
        <v>63</v>
      </c>
      <c r="C840" s="1" t="s">
        <v>31</v>
      </c>
      <c r="D840" s="1">
        <v>52078</v>
      </c>
      <c r="E840" s="1">
        <v>53562</v>
      </c>
      <c r="F840" s="1" t="s">
        <v>10</v>
      </c>
    </row>
    <row r="841" spans="1:6" x14ac:dyDescent="0.25">
      <c r="A841" s="1">
        <v>2022</v>
      </c>
      <c r="B841" s="1" t="s">
        <v>63</v>
      </c>
      <c r="C841" s="1" t="s">
        <v>32</v>
      </c>
      <c r="D841" s="1">
        <v>4834</v>
      </c>
      <c r="E841" s="1">
        <v>55258</v>
      </c>
      <c r="F841" s="1" t="s">
        <v>8</v>
      </c>
    </row>
    <row r="842" spans="1:6" x14ac:dyDescent="0.25">
      <c r="A842" s="1">
        <v>2022</v>
      </c>
      <c r="B842" s="1" t="s">
        <v>63</v>
      </c>
      <c r="C842" s="1" t="s">
        <v>33</v>
      </c>
      <c r="D842" s="1">
        <v>11559</v>
      </c>
      <c r="E842" s="1">
        <v>54735</v>
      </c>
      <c r="F842" s="1" t="s">
        <v>8</v>
      </c>
    </row>
    <row r="843" spans="1:6" x14ac:dyDescent="0.25">
      <c r="A843" s="1">
        <v>2022</v>
      </c>
      <c r="B843" s="1" t="s">
        <v>63</v>
      </c>
      <c r="C843" s="1" t="s">
        <v>34</v>
      </c>
      <c r="D843" s="1">
        <v>8934</v>
      </c>
      <c r="E843" s="1">
        <v>60808</v>
      </c>
      <c r="F843" s="1" t="s">
        <v>10</v>
      </c>
    </row>
    <row r="844" spans="1:6" x14ac:dyDescent="0.25">
      <c r="A844" s="1">
        <v>2022</v>
      </c>
      <c r="B844" s="1" t="s">
        <v>63</v>
      </c>
      <c r="C844" s="1" t="s">
        <v>35</v>
      </c>
      <c r="D844" s="1">
        <v>4773</v>
      </c>
      <c r="E844" s="1">
        <v>64363</v>
      </c>
      <c r="F844" s="1" t="s">
        <v>10</v>
      </c>
    </row>
    <row r="845" spans="1:6" x14ac:dyDescent="0.25">
      <c r="A845" s="1">
        <v>2022</v>
      </c>
      <c r="B845" s="1" t="s">
        <v>63</v>
      </c>
      <c r="C845" s="1" t="s">
        <v>36</v>
      </c>
      <c r="D845" s="1">
        <v>40687</v>
      </c>
      <c r="E845" s="1">
        <v>61124</v>
      </c>
      <c r="F845" s="1" t="s">
        <v>8</v>
      </c>
    </row>
    <row r="846" spans="1:6" x14ac:dyDescent="0.25">
      <c r="A846" s="1">
        <v>2022</v>
      </c>
      <c r="B846" s="1" t="s">
        <v>63</v>
      </c>
      <c r="C846" s="1" t="s">
        <v>37</v>
      </c>
      <c r="D846" s="1">
        <v>10974</v>
      </c>
      <c r="E846" s="1">
        <v>48852</v>
      </c>
      <c r="F846" s="1" t="s">
        <v>8</v>
      </c>
    </row>
    <row r="847" spans="1:6" x14ac:dyDescent="0.25">
      <c r="A847" s="1">
        <v>2022</v>
      </c>
      <c r="B847" s="1" t="s">
        <v>63</v>
      </c>
      <c r="C847" s="1" t="s">
        <v>38</v>
      </c>
      <c r="D847" s="1">
        <v>67202</v>
      </c>
      <c r="E847" s="1">
        <v>60638</v>
      </c>
      <c r="F847" s="1" t="s">
        <v>10</v>
      </c>
    </row>
    <row r="848" spans="1:6" x14ac:dyDescent="0.25">
      <c r="A848" s="1">
        <v>2022</v>
      </c>
      <c r="B848" s="1" t="s">
        <v>63</v>
      </c>
      <c r="C848" s="1" t="s">
        <v>39</v>
      </c>
      <c r="D848" s="1">
        <v>28199</v>
      </c>
      <c r="E848" s="1">
        <v>56123</v>
      </c>
      <c r="F848" s="1" t="s">
        <v>10</v>
      </c>
    </row>
    <row r="849" spans="1:6" x14ac:dyDescent="0.25">
      <c r="A849" s="1">
        <v>2022</v>
      </c>
      <c r="B849" s="1" t="s">
        <v>63</v>
      </c>
      <c r="C849" s="1" t="s">
        <v>40</v>
      </c>
      <c r="D849" s="1">
        <v>2581</v>
      </c>
      <c r="E849" s="1">
        <v>58585</v>
      </c>
      <c r="F849" s="1" t="s">
        <v>10</v>
      </c>
    </row>
    <row r="850" spans="1:6" x14ac:dyDescent="0.25">
      <c r="A850" s="1">
        <v>2022</v>
      </c>
      <c r="B850" s="1" t="s">
        <v>63</v>
      </c>
      <c r="C850" s="1" t="s">
        <v>41</v>
      </c>
      <c r="D850" s="1">
        <v>35525</v>
      </c>
      <c r="E850" s="1">
        <v>53891</v>
      </c>
      <c r="F850" s="1" t="s">
        <v>10</v>
      </c>
    </row>
    <row r="851" spans="1:6" x14ac:dyDescent="0.25">
      <c r="A851" s="1">
        <v>2022</v>
      </c>
      <c r="B851" s="1" t="s">
        <v>63</v>
      </c>
      <c r="C851" s="1" t="s">
        <v>42</v>
      </c>
      <c r="D851" s="1">
        <v>13345</v>
      </c>
      <c r="E851" s="1">
        <v>52841</v>
      </c>
      <c r="F851" s="1" t="s">
        <v>10</v>
      </c>
    </row>
    <row r="852" spans="1:6" x14ac:dyDescent="0.25">
      <c r="A852" s="1">
        <v>2022</v>
      </c>
      <c r="B852" s="1" t="s">
        <v>63</v>
      </c>
      <c r="C852" s="1" t="s">
        <v>43</v>
      </c>
      <c r="D852" s="1">
        <v>16113</v>
      </c>
      <c r="E852" s="1">
        <v>57842</v>
      </c>
      <c r="F852" s="1" t="s">
        <v>8</v>
      </c>
    </row>
    <row r="853" spans="1:6" x14ac:dyDescent="0.25">
      <c r="A853" s="1">
        <v>2022</v>
      </c>
      <c r="B853" s="1" t="s">
        <v>63</v>
      </c>
      <c r="C853" s="1" t="s">
        <v>44</v>
      </c>
      <c r="D853" s="1">
        <v>57945</v>
      </c>
      <c r="E853" s="1">
        <v>59416</v>
      </c>
      <c r="F853" s="1" t="s">
        <v>8</v>
      </c>
    </row>
    <row r="854" spans="1:6" x14ac:dyDescent="0.25">
      <c r="A854" s="1">
        <v>2022</v>
      </c>
      <c r="B854" s="1" t="s">
        <v>63</v>
      </c>
      <c r="C854" s="1" t="s">
        <v>45</v>
      </c>
      <c r="D854" s="1">
        <v>4664</v>
      </c>
      <c r="E854" s="1">
        <v>56458</v>
      </c>
      <c r="F854" s="1" t="s">
        <v>10</v>
      </c>
    </row>
    <row r="855" spans="1:6" x14ac:dyDescent="0.25">
      <c r="A855" s="1">
        <v>2022</v>
      </c>
      <c r="B855" s="1" t="s">
        <v>63</v>
      </c>
      <c r="C855" s="1" t="s">
        <v>46</v>
      </c>
      <c r="D855" s="1">
        <v>12757</v>
      </c>
      <c r="E855" s="1">
        <v>53296</v>
      </c>
      <c r="F855" s="1" t="s">
        <v>8</v>
      </c>
    </row>
    <row r="856" spans="1:6" x14ac:dyDescent="0.25">
      <c r="A856" s="1">
        <v>2022</v>
      </c>
      <c r="B856" s="1" t="s">
        <v>63</v>
      </c>
      <c r="C856" s="1" t="s">
        <v>47</v>
      </c>
      <c r="D856" s="1">
        <v>2904</v>
      </c>
      <c r="E856" s="1">
        <v>58412</v>
      </c>
      <c r="F856" s="1" t="s">
        <v>8</v>
      </c>
    </row>
    <row r="857" spans="1:6" x14ac:dyDescent="0.25">
      <c r="A857" s="1">
        <v>2022</v>
      </c>
      <c r="B857" s="1" t="s">
        <v>63</v>
      </c>
      <c r="C857" s="1" t="s">
        <v>48</v>
      </c>
      <c r="D857" s="1">
        <v>16563</v>
      </c>
      <c r="E857" s="1">
        <v>59183</v>
      </c>
      <c r="F857" s="1" t="s">
        <v>10</v>
      </c>
    </row>
    <row r="858" spans="1:6" x14ac:dyDescent="0.25">
      <c r="A858" s="1">
        <v>2022</v>
      </c>
      <c r="B858" s="1" t="s">
        <v>63</v>
      </c>
      <c r="C858" s="1" t="s">
        <v>49</v>
      </c>
      <c r="D858" s="1">
        <v>94237</v>
      </c>
      <c r="E858" s="1">
        <v>55322</v>
      </c>
      <c r="F858" s="1" t="s">
        <v>10</v>
      </c>
    </row>
    <row r="859" spans="1:6" x14ac:dyDescent="0.25">
      <c r="A859" s="1">
        <v>2022</v>
      </c>
      <c r="B859" s="1" t="s">
        <v>63</v>
      </c>
      <c r="C859" s="1" t="s">
        <v>50</v>
      </c>
      <c r="D859" s="1">
        <v>12857</v>
      </c>
      <c r="E859" s="1">
        <v>50983</v>
      </c>
      <c r="F859" s="1" t="s">
        <v>8</v>
      </c>
    </row>
    <row r="860" spans="1:6" x14ac:dyDescent="0.25">
      <c r="A860" s="1">
        <v>2022</v>
      </c>
      <c r="B860" s="1" t="s">
        <v>63</v>
      </c>
      <c r="C860" s="1" t="s">
        <v>51</v>
      </c>
      <c r="D860" s="1">
        <v>2503</v>
      </c>
      <c r="E860" s="1">
        <v>54501</v>
      </c>
      <c r="F860" s="1" t="s">
        <v>8</v>
      </c>
    </row>
    <row r="861" spans="1:6" x14ac:dyDescent="0.25">
      <c r="A861" s="1">
        <v>2022</v>
      </c>
      <c r="B861" s="1" t="s">
        <v>63</v>
      </c>
      <c r="C861" s="1" t="s">
        <v>52</v>
      </c>
      <c r="D861" s="1">
        <v>50144</v>
      </c>
      <c r="E861" s="1">
        <v>56876</v>
      </c>
      <c r="F861" s="1" t="s">
        <v>10</v>
      </c>
    </row>
    <row r="862" spans="1:6" x14ac:dyDescent="0.25">
      <c r="A862" s="1">
        <v>2022</v>
      </c>
      <c r="B862" s="1" t="s">
        <v>63</v>
      </c>
      <c r="C862" s="1" t="s">
        <v>53</v>
      </c>
      <c r="D862" s="1">
        <v>64023</v>
      </c>
      <c r="E862" s="1">
        <v>59267</v>
      </c>
      <c r="F862" s="1" t="s">
        <v>8</v>
      </c>
    </row>
    <row r="863" spans="1:6" x14ac:dyDescent="0.25">
      <c r="A863" s="1">
        <v>2022</v>
      </c>
      <c r="B863" s="1" t="s">
        <v>63</v>
      </c>
      <c r="C863" s="1" t="s">
        <v>54</v>
      </c>
      <c r="D863" s="1">
        <v>5755</v>
      </c>
      <c r="E863" s="1">
        <v>53876</v>
      </c>
      <c r="F863" s="1" t="s">
        <v>10</v>
      </c>
    </row>
    <row r="864" spans="1:6" x14ac:dyDescent="0.25">
      <c r="A864" s="1">
        <v>2022</v>
      </c>
      <c r="B864" s="1" t="s">
        <v>63</v>
      </c>
      <c r="C864" s="1" t="s">
        <v>55</v>
      </c>
      <c r="D864" s="1">
        <v>29257</v>
      </c>
      <c r="E864" s="1">
        <v>56951</v>
      </c>
      <c r="F864" s="1" t="s">
        <v>8</v>
      </c>
    </row>
    <row r="865" spans="1:6" x14ac:dyDescent="0.25">
      <c r="A865" s="1">
        <v>2022</v>
      </c>
      <c r="B865" s="1" t="s">
        <v>63</v>
      </c>
      <c r="C865" s="1" t="s">
        <v>56</v>
      </c>
      <c r="D865" s="1">
        <v>3384</v>
      </c>
      <c r="E865" s="1">
        <v>50083</v>
      </c>
      <c r="F865" s="1" t="s">
        <v>8</v>
      </c>
    </row>
    <row r="866" spans="1:6" x14ac:dyDescent="0.25">
      <c r="A866" s="1">
        <v>2022</v>
      </c>
      <c r="B866" s="1" t="s">
        <v>64</v>
      </c>
      <c r="C866" s="1" t="s">
        <v>7</v>
      </c>
      <c r="D866" s="1">
        <v>11180</v>
      </c>
      <c r="E866" s="1">
        <v>23618</v>
      </c>
      <c r="F866" s="1" t="s">
        <v>10</v>
      </c>
    </row>
    <row r="867" spans="1:6" x14ac:dyDescent="0.25">
      <c r="A867" s="1">
        <v>2022</v>
      </c>
      <c r="B867" s="1" t="s">
        <v>64</v>
      </c>
      <c r="C867" s="1" t="s">
        <v>9</v>
      </c>
      <c r="D867" s="1">
        <v>14256</v>
      </c>
      <c r="E867" s="1">
        <v>31557</v>
      </c>
      <c r="F867" s="1" t="s">
        <v>10</v>
      </c>
    </row>
    <row r="868" spans="1:6" x14ac:dyDescent="0.25">
      <c r="A868" s="1">
        <v>2022</v>
      </c>
      <c r="B868" s="1" t="s">
        <v>64</v>
      </c>
      <c r="C868" s="1" t="s">
        <v>11</v>
      </c>
      <c r="D868" s="1">
        <v>7315</v>
      </c>
      <c r="E868" s="1">
        <v>23299</v>
      </c>
      <c r="F868" s="1" t="s">
        <v>8</v>
      </c>
    </row>
    <row r="869" spans="1:6" x14ac:dyDescent="0.25">
      <c r="A869" s="1">
        <v>2022</v>
      </c>
      <c r="B869" s="1" t="s">
        <v>64</v>
      </c>
      <c r="C869" s="1" t="s">
        <v>12</v>
      </c>
      <c r="D869" s="1">
        <v>116191</v>
      </c>
      <c r="E869" s="1">
        <v>38379</v>
      </c>
      <c r="F869" s="1" t="s">
        <v>8</v>
      </c>
    </row>
    <row r="870" spans="1:6" x14ac:dyDescent="0.25">
      <c r="A870" s="1">
        <v>2022</v>
      </c>
      <c r="B870" s="1" t="s">
        <v>64</v>
      </c>
      <c r="C870" s="1" t="s">
        <v>13</v>
      </c>
      <c r="D870" s="1">
        <v>17317</v>
      </c>
      <c r="E870" s="1">
        <v>33131</v>
      </c>
      <c r="F870" s="1" t="s">
        <v>10</v>
      </c>
    </row>
    <row r="871" spans="1:6" x14ac:dyDescent="0.25">
      <c r="A871" s="1">
        <v>2022</v>
      </c>
      <c r="B871" s="1" t="s">
        <v>64</v>
      </c>
      <c r="C871" s="1" t="s">
        <v>14</v>
      </c>
      <c r="D871" s="1">
        <v>10917</v>
      </c>
      <c r="E871" s="1">
        <v>30451</v>
      </c>
      <c r="F871" s="1" t="s">
        <v>10</v>
      </c>
    </row>
    <row r="872" spans="1:6" x14ac:dyDescent="0.25">
      <c r="A872" s="1">
        <v>2022</v>
      </c>
      <c r="B872" s="1" t="s">
        <v>64</v>
      </c>
      <c r="C872" s="1" t="s">
        <v>15</v>
      </c>
      <c r="D872" s="1">
        <v>2710</v>
      </c>
      <c r="E872" s="1">
        <v>27264</v>
      </c>
      <c r="F872" s="1" t="s">
        <v>10</v>
      </c>
    </row>
    <row r="873" spans="1:6" x14ac:dyDescent="0.25">
      <c r="A873" s="1">
        <v>2022</v>
      </c>
      <c r="B873" s="1" t="s">
        <v>64</v>
      </c>
      <c r="C873" s="1" t="s">
        <v>16</v>
      </c>
      <c r="D873" s="1">
        <v>58596</v>
      </c>
      <c r="E873" s="1">
        <v>32675</v>
      </c>
      <c r="F873" s="1" t="s">
        <v>10</v>
      </c>
    </row>
    <row r="874" spans="1:6" x14ac:dyDescent="0.25">
      <c r="A874" s="1">
        <v>2022</v>
      </c>
      <c r="B874" s="1" t="s">
        <v>64</v>
      </c>
      <c r="C874" s="1" t="s">
        <v>17</v>
      </c>
      <c r="D874" s="1">
        <v>25254</v>
      </c>
      <c r="E874" s="1">
        <v>27342</v>
      </c>
      <c r="F874" s="1" t="s">
        <v>10</v>
      </c>
    </row>
    <row r="875" spans="1:6" x14ac:dyDescent="0.25">
      <c r="A875" s="1">
        <v>2022</v>
      </c>
      <c r="B875" s="1" t="s">
        <v>64</v>
      </c>
      <c r="C875" s="1" t="s">
        <v>18</v>
      </c>
      <c r="D875" s="1">
        <v>5038</v>
      </c>
      <c r="E875" s="1">
        <v>23770</v>
      </c>
      <c r="F875" s="1" t="s">
        <v>8</v>
      </c>
    </row>
    <row r="876" spans="1:6" x14ac:dyDescent="0.25">
      <c r="A876" s="1">
        <v>2022</v>
      </c>
      <c r="B876" s="1" t="s">
        <v>64</v>
      </c>
      <c r="C876" s="1" t="s">
        <v>19</v>
      </c>
      <c r="D876" s="1">
        <v>33183</v>
      </c>
      <c r="E876" s="1">
        <v>30703</v>
      </c>
      <c r="F876" s="1" t="s">
        <v>8</v>
      </c>
    </row>
    <row r="877" spans="1:6" x14ac:dyDescent="0.25">
      <c r="A877" s="1">
        <v>2022</v>
      </c>
      <c r="B877" s="1" t="s">
        <v>64</v>
      </c>
      <c r="C877" s="1" t="s">
        <v>20</v>
      </c>
      <c r="D877" s="1">
        <v>15776</v>
      </c>
      <c r="E877" s="1">
        <v>25660</v>
      </c>
      <c r="F877" s="1" t="s">
        <v>10</v>
      </c>
    </row>
    <row r="878" spans="1:6" x14ac:dyDescent="0.25">
      <c r="A878" s="1">
        <v>2022</v>
      </c>
      <c r="B878" s="1" t="s">
        <v>64</v>
      </c>
      <c r="C878" s="1" t="s">
        <v>21</v>
      </c>
      <c r="D878" s="1">
        <v>8796</v>
      </c>
      <c r="E878" s="1">
        <v>23261</v>
      </c>
      <c r="F878" s="1" t="s">
        <v>8</v>
      </c>
    </row>
    <row r="879" spans="1:6" x14ac:dyDescent="0.25">
      <c r="A879" s="1">
        <v>2022</v>
      </c>
      <c r="B879" s="1" t="s">
        <v>64</v>
      </c>
      <c r="C879" s="1" t="s">
        <v>22</v>
      </c>
      <c r="D879" s="1">
        <v>6871</v>
      </c>
      <c r="E879" s="1">
        <v>23333</v>
      </c>
      <c r="F879" s="1" t="s">
        <v>8</v>
      </c>
    </row>
    <row r="880" spans="1:6" x14ac:dyDescent="0.25">
      <c r="A880" s="1">
        <v>2022</v>
      </c>
      <c r="B880" s="1" t="s">
        <v>64</v>
      </c>
      <c r="C880" s="1" t="s">
        <v>23</v>
      </c>
      <c r="D880" s="1">
        <v>10118</v>
      </c>
      <c r="E880" s="1">
        <v>24350</v>
      </c>
      <c r="F880" s="1" t="s">
        <v>10</v>
      </c>
    </row>
    <row r="881" spans="1:6" x14ac:dyDescent="0.25">
      <c r="A881" s="1">
        <v>2022</v>
      </c>
      <c r="B881" s="1" t="s">
        <v>64</v>
      </c>
      <c r="C881" s="1" t="s">
        <v>24</v>
      </c>
      <c r="D881" s="1">
        <v>12912</v>
      </c>
      <c r="E881" s="1">
        <v>27789</v>
      </c>
      <c r="F881" s="1" t="s">
        <v>10</v>
      </c>
    </row>
    <row r="882" spans="1:6" x14ac:dyDescent="0.25">
      <c r="A882" s="1">
        <v>2022</v>
      </c>
      <c r="B882" s="1" t="s">
        <v>64</v>
      </c>
      <c r="C882" s="1" t="s">
        <v>25</v>
      </c>
      <c r="D882" s="1">
        <v>5132</v>
      </c>
      <c r="E882" s="1">
        <v>29169</v>
      </c>
      <c r="F882" s="1" t="s">
        <v>8</v>
      </c>
    </row>
    <row r="883" spans="1:6" x14ac:dyDescent="0.25">
      <c r="A883" s="1">
        <v>2022</v>
      </c>
      <c r="B883" s="1" t="s">
        <v>64</v>
      </c>
      <c r="C883" s="1" t="s">
        <v>26</v>
      </c>
      <c r="D883" s="1">
        <v>15043</v>
      </c>
      <c r="E883" s="1">
        <v>30758</v>
      </c>
      <c r="F883" s="1" t="s">
        <v>8</v>
      </c>
    </row>
    <row r="884" spans="1:6" x14ac:dyDescent="0.25">
      <c r="A884" s="1">
        <v>2022</v>
      </c>
      <c r="B884" s="1" t="s">
        <v>64</v>
      </c>
      <c r="C884" s="1" t="s">
        <v>27</v>
      </c>
      <c r="D884" s="1">
        <v>20740</v>
      </c>
      <c r="E884" s="1">
        <v>35500</v>
      </c>
      <c r="F884" s="1" t="s">
        <v>10</v>
      </c>
    </row>
    <row r="885" spans="1:6" x14ac:dyDescent="0.25">
      <c r="A885" s="1">
        <v>2022</v>
      </c>
      <c r="B885" s="1" t="s">
        <v>64</v>
      </c>
      <c r="C885" s="1" t="s">
        <v>28</v>
      </c>
      <c r="D885" s="1">
        <v>23113</v>
      </c>
      <c r="E885" s="1">
        <v>27121</v>
      </c>
      <c r="F885" s="1" t="s">
        <v>8</v>
      </c>
    </row>
    <row r="886" spans="1:6" x14ac:dyDescent="0.25">
      <c r="A886" s="1">
        <v>2022</v>
      </c>
      <c r="B886" s="1" t="s">
        <v>64</v>
      </c>
      <c r="C886" s="1" t="s">
        <v>29</v>
      </c>
      <c r="D886" s="1">
        <v>15325</v>
      </c>
      <c r="E886" s="1">
        <v>29261</v>
      </c>
      <c r="F886" s="1" t="s">
        <v>10</v>
      </c>
    </row>
    <row r="887" spans="1:6" x14ac:dyDescent="0.25">
      <c r="A887" s="1">
        <v>2022</v>
      </c>
      <c r="B887" s="1" t="s">
        <v>64</v>
      </c>
      <c r="C887" s="1" t="s">
        <v>30</v>
      </c>
      <c r="D887" s="1">
        <v>6514</v>
      </c>
      <c r="E887" s="1">
        <v>23817</v>
      </c>
      <c r="F887" s="1" t="s">
        <v>8</v>
      </c>
    </row>
    <row r="888" spans="1:6" x14ac:dyDescent="0.25">
      <c r="A888" s="1">
        <v>2022</v>
      </c>
      <c r="B888" s="1" t="s">
        <v>64</v>
      </c>
      <c r="C888" s="1" t="s">
        <v>31</v>
      </c>
      <c r="D888" s="1">
        <v>15195</v>
      </c>
      <c r="E888" s="1">
        <v>27614</v>
      </c>
      <c r="F888" s="1" t="s">
        <v>8</v>
      </c>
    </row>
    <row r="889" spans="1:6" x14ac:dyDescent="0.25">
      <c r="A889" s="1">
        <v>2022</v>
      </c>
      <c r="B889" s="1" t="s">
        <v>64</v>
      </c>
      <c r="C889" s="1" t="s">
        <v>32</v>
      </c>
      <c r="D889" s="1">
        <v>5052</v>
      </c>
      <c r="E889" s="1">
        <v>25955</v>
      </c>
      <c r="F889" s="1" t="s">
        <v>10</v>
      </c>
    </row>
    <row r="890" spans="1:6" x14ac:dyDescent="0.25">
      <c r="A890" s="1">
        <v>2022</v>
      </c>
      <c r="B890" s="1" t="s">
        <v>64</v>
      </c>
      <c r="C890" s="1" t="s">
        <v>33</v>
      </c>
      <c r="D890" s="1">
        <v>5609</v>
      </c>
      <c r="E890" s="1">
        <v>23213</v>
      </c>
      <c r="F890" s="1" t="s">
        <v>10</v>
      </c>
    </row>
    <row r="891" spans="1:6" x14ac:dyDescent="0.25">
      <c r="A891" s="1">
        <v>2022</v>
      </c>
      <c r="B891" s="1" t="s">
        <v>64</v>
      </c>
      <c r="C891" s="1" t="s">
        <v>34</v>
      </c>
      <c r="D891" s="1">
        <v>8716</v>
      </c>
      <c r="E891" s="1">
        <v>40432</v>
      </c>
      <c r="F891" s="1" t="s">
        <v>8</v>
      </c>
    </row>
    <row r="892" spans="1:6" x14ac:dyDescent="0.25">
      <c r="A892" s="1">
        <v>2022</v>
      </c>
      <c r="B892" s="1" t="s">
        <v>64</v>
      </c>
      <c r="C892" s="1" t="s">
        <v>35</v>
      </c>
      <c r="D892" s="1">
        <v>4675</v>
      </c>
      <c r="E892" s="1">
        <v>28783</v>
      </c>
      <c r="F892" s="1" t="s">
        <v>8</v>
      </c>
    </row>
    <row r="893" spans="1:6" x14ac:dyDescent="0.25">
      <c r="A893" s="1">
        <v>2022</v>
      </c>
      <c r="B893" s="1" t="s">
        <v>64</v>
      </c>
      <c r="C893" s="1" t="s">
        <v>36</v>
      </c>
      <c r="D893" s="1">
        <v>24526</v>
      </c>
      <c r="E893" s="1">
        <v>32347</v>
      </c>
      <c r="F893" s="1" t="s">
        <v>10</v>
      </c>
    </row>
    <row r="894" spans="1:6" x14ac:dyDescent="0.25">
      <c r="A894" s="1">
        <v>2022</v>
      </c>
      <c r="B894" s="1" t="s">
        <v>64</v>
      </c>
      <c r="C894" s="1" t="s">
        <v>37</v>
      </c>
      <c r="D894" s="1">
        <v>5277</v>
      </c>
      <c r="E894" s="1">
        <v>25571</v>
      </c>
      <c r="F894" s="1" t="s">
        <v>10</v>
      </c>
    </row>
    <row r="895" spans="1:6" x14ac:dyDescent="0.25">
      <c r="A895" s="1">
        <v>2022</v>
      </c>
      <c r="B895" s="1" t="s">
        <v>64</v>
      </c>
      <c r="C895" s="1" t="s">
        <v>38</v>
      </c>
      <c r="D895" s="1">
        <v>65868</v>
      </c>
      <c r="E895" s="1">
        <v>41828</v>
      </c>
      <c r="F895" s="1" t="s">
        <v>10</v>
      </c>
    </row>
    <row r="896" spans="1:6" x14ac:dyDescent="0.25">
      <c r="A896" s="1">
        <v>2022</v>
      </c>
      <c r="B896" s="1" t="s">
        <v>64</v>
      </c>
      <c r="C896" s="1" t="s">
        <v>39</v>
      </c>
      <c r="D896" s="1">
        <v>26474</v>
      </c>
      <c r="E896" s="1">
        <v>26460</v>
      </c>
      <c r="F896" s="1" t="s">
        <v>10</v>
      </c>
    </row>
    <row r="897" spans="1:6" x14ac:dyDescent="0.25">
      <c r="A897" s="1">
        <v>2022</v>
      </c>
      <c r="B897" s="1" t="s">
        <v>64</v>
      </c>
      <c r="C897" s="1" t="s">
        <v>40</v>
      </c>
      <c r="D897" s="1">
        <v>2610</v>
      </c>
      <c r="E897" s="1">
        <v>24573</v>
      </c>
      <c r="F897" s="1" t="s">
        <v>10</v>
      </c>
    </row>
    <row r="898" spans="1:6" x14ac:dyDescent="0.25">
      <c r="A898" s="1">
        <v>2022</v>
      </c>
      <c r="B898" s="1" t="s">
        <v>64</v>
      </c>
      <c r="C898" s="1" t="s">
        <v>41</v>
      </c>
      <c r="D898" s="1">
        <v>29035</v>
      </c>
      <c r="E898" s="1">
        <v>26197</v>
      </c>
      <c r="F898" s="1" t="s">
        <v>8</v>
      </c>
    </row>
    <row r="899" spans="1:6" x14ac:dyDescent="0.25">
      <c r="A899" s="1">
        <v>2022</v>
      </c>
      <c r="B899" s="1" t="s">
        <v>64</v>
      </c>
      <c r="C899" s="1" t="s">
        <v>42</v>
      </c>
      <c r="D899" s="1">
        <v>9209</v>
      </c>
      <c r="E899" s="1">
        <v>24600</v>
      </c>
      <c r="F899" s="1" t="s">
        <v>8</v>
      </c>
    </row>
    <row r="900" spans="1:6" x14ac:dyDescent="0.25">
      <c r="A900" s="1">
        <v>2022</v>
      </c>
      <c r="B900" s="1" t="s">
        <v>64</v>
      </c>
      <c r="C900" s="1" t="s">
        <v>43</v>
      </c>
      <c r="D900" s="1">
        <v>14116</v>
      </c>
      <c r="E900" s="1">
        <v>29818</v>
      </c>
      <c r="F900" s="1" t="s">
        <v>10</v>
      </c>
    </row>
    <row r="901" spans="1:6" x14ac:dyDescent="0.25">
      <c r="A901" s="1">
        <v>2022</v>
      </c>
      <c r="B901" s="1" t="s">
        <v>64</v>
      </c>
      <c r="C901" s="1" t="s">
        <v>44</v>
      </c>
      <c r="D901" s="1">
        <v>33729</v>
      </c>
      <c r="E901" s="1">
        <v>28011</v>
      </c>
      <c r="F901" s="1" t="s">
        <v>8</v>
      </c>
    </row>
    <row r="902" spans="1:6" x14ac:dyDescent="0.25">
      <c r="A902" s="1">
        <v>2022</v>
      </c>
      <c r="B902" s="1" t="s">
        <v>64</v>
      </c>
      <c r="C902" s="1" t="s">
        <v>45</v>
      </c>
      <c r="D902" s="1">
        <v>3873</v>
      </c>
      <c r="E902" s="1">
        <v>29680</v>
      </c>
      <c r="F902" s="1" t="s">
        <v>8</v>
      </c>
    </row>
    <row r="903" spans="1:6" x14ac:dyDescent="0.25">
      <c r="A903" s="1">
        <v>2022</v>
      </c>
      <c r="B903" s="1" t="s">
        <v>64</v>
      </c>
      <c r="C903" s="1" t="s">
        <v>46</v>
      </c>
      <c r="D903" s="1">
        <v>13400</v>
      </c>
      <c r="E903" s="1">
        <v>24816</v>
      </c>
      <c r="F903" s="1" t="s">
        <v>10</v>
      </c>
    </row>
    <row r="904" spans="1:6" x14ac:dyDescent="0.25">
      <c r="A904" s="1">
        <v>2022</v>
      </c>
      <c r="B904" s="1" t="s">
        <v>64</v>
      </c>
      <c r="C904" s="1" t="s">
        <v>47</v>
      </c>
      <c r="D904" s="1">
        <v>3191</v>
      </c>
      <c r="E904" s="1">
        <v>23519</v>
      </c>
      <c r="F904" s="1" t="s">
        <v>10</v>
      </c>
    </row>
    <row r="905" spans="1:6" x14ac:dyDescent="0.25">
      <c r="A905" s="1">
        <v>2022</v>
      </c>
      <c r="B905" s="1" t="s">
        <v>64</v>
      </c>
      <c r="C905" s="1" t="s">
        <v>48</v>
      </c>
      <c r="D905" s="1">
        <v>16924</v>
      </c>
      <c r="E905" s="1">
        <v>29878</v>
      </c>
      <c r="F905" s="1" t="s">
        <v>8</v>
      </c>
    </row>
    <row r="906" spans="1:6" x14ac:dyDescent="0.25">
      <c r="A906" s="1">
        <v>2022</v>
      </c>
      <c r="B906" s="1" t="s">
        <v>64</v>
      </c>
      <c r="C906" s="1" t="s">
        <v>49</v>
      </c>
      <c r="D906" s="1">
        <v>65057</v>
      </c>
      <c r="E906" s="1">
        <v>28762</v>
      </c>
      <c r="F906" s="1" t="s">
        <v>8</v>
      </c>
    </row>
    <row r="907" spans="1:6" x14ac:dyDescent="0.25">
      <c r="A907" s="1">
        <v>2022</v>
      </c>
      <c r="B907" s="1" t="s">
        <v>64</v>
      </c>
      <c r="C907" s="1" t="s">
        <v>50</v>
      </c>
      <c r="D907" s="1">
        <v>7570</v>
      </c>
      <c r="E907" s="1">
        <v>26955</v>
      </c>
      <c r="F907" s="1" t="s">
        <v>10</v>
      </c>
    </row>
    <row r="908" spans="1:6" x14ac:dyDescent="0.25">
      <c r="A908" s="1">
        <v>2022</v>
      </c>
      <c r="B908" s="1" t="s">
        <v>64</v>
      </c>
      <c r="C908" s="1" t="s">
        <v>51</v>
      </c>
      <c r="D908" s="1">
        <v>2268</v>
      </c>
      <c r="E908" s="1">
        <v>29863</v>
      </c>
      <c r="F908" s="1" t="s">
        <v>8</v>
      </c>
    </row>
    <row r="909" spans="1:6" x14ac:dyDescent="0.25">
      <c r="A909" s="1">
        <v>2022</v>
      </c>
      <c r="B909" s="1" t="s">
        <v>64</v>
      </c>
      <c r="C909" s="1" t="s">
        <v>52</v>
      </c>
      <c r="D909" s="1">
        <v>20743</v>
      </c>
      <c r="E909" s="1">
        <v>27582</v>
      </c>
      <c r="F909" s="1" t="s">
        <v>10</v>
      </c>
    </row>
    <row r="910" spans="1:6" x14ac:dyDescent="0.25">
      <c r="A910" s="1">
        <v>2022</v>
      </c>
      <c r="B910" s="1" t="s">
        <v>64</v>
      </c>
      <c r="C910" s="1" t="s">
        <v>53</v>
      </c>
      <c r="D910" s="1">
        <v>20637</v>
      </c>
      <c r="E910" s="1">
        <v>32566</v>
      </c>
      <c r="F910" s="1" t="s">
        <v>8</v>
      </c>
    </row>
    <row r="911" spans="1:6" x14ac:dyDescent="0.25">
      <c r="A911" s="1">
        <v>2022</v>
      </c>
      <c r="B911" s="1" t="s">
        <v>64</v>
      </c>
      <c r="C911" s="1" t="s">
        <v>54</v>
      </c>
      <c r="D911" s="1">
        <v>4658</v>
      </c>
      <c r="E911" s="1">
        <v>24256</v>
      </c>
      <c r="F911" s="1" t="s">
        <v>8</v>
      </c>
    </row>
    <row r="912" spans="1:6" x14ac:dyDescent="0.25">
      <c r="A912" s="1">
        <v>2022</v>
      </c>
      <c r="B912" s="1" t="s">
        <v>64</v>
      </c>
      <c r="C912" s="1" t="s">
        <v>55</v>
      </c>
      <c r="D912" s="1">
        <v>17015</v>
      </c>
      <c r="E912" s="1">
        <v>24758</v>
      </c>
      <c r="F912" s="1" t="s">
        <v>10</v>
      </c>
    </row>
    <row r="913" spans="1:6" x14ac:dyDescent="0.25">
      <c r="A913" s="1">
        <v>2022</v>
      </c>
      <c r="B913" s="1" t="s">
        <v>64</v>
      </c>
      <c r="C913" s="1" t="s">
        <v>56</v>
      </c>
      <c r="D913" s="1">
        <v>2398</v>
      </c>
      <c r="E913" s="1">
        <v>27994</v>
      </c>
      <c r="F913" s="1" t="s">
        <v>10</v>
      </c>
    </row>
    <row r="914" spans="1:6" x14ac:dyDescent="0.25">
      <c r="A914" s="1">
        <v>2022</v>
      </c>
      <c r="B914" s="1" t="s">
        <v>65</v>
      </c>
      <c r="C914" s="1" t="s">
        <v>7</v>
      </c>
      <c r="D914" s="1">
        <v>10189</v>
      </c>
      <c r="E914" s="1">
        <v>44607</v>
      </c>
      <c r="F914" s="1" t="s">
        <v>8</v>
      </c>
    </row>
    <row r="915" spans="1:6" x14ac:dyDescent="0.25">
      <c r="A915" s="1">
        <v>2022</v>
      </c>
      <c r="B915" s="1" t="s">
        <v>65</v>
      </c>
      <c r="C915" s="1" t="s">
        <v>9</v>
      </c>
      <c r="D915" s="1">
        <v>10674</v>
      </c>
      <c r="E915" s="1">
        <v>45965</v>
      </c>
      <c r="F915" s="1" t="s">
        <v>8</v>
      </c>
    </row>
    <row r="916" spans="1:6" x14ac:dyDescent="0.25">
      <c r="A916" s="1">
        <v>2022</v>
      </c>
      <c r="B916" s="1" t="s">
        <v>65</v>
      </c>
      <c r="C916" s="1" t="s">
        <v>11</v>
      </c>
      <c r="D916" s="1">
        <v>5359</v>
      </c>
      <c r="E916" s="1">
        <v>42115</v>
      </c>
      <c r="F916" s="1" t="s">
        <v>10</v>
      </c>
    </row>
    <row r="917" spans="1:6" x14ac:dyDescent="0.25">
      <c r="A917" s="1">
        <v>2022</v>
      </c>
      <c r="B917" s="1" t="s">
        <v>65</v>
      </c>
      <c r="C917" s="1" t="s">
        <v>12</v>
      </c>
      <c r="D917" s="1">
        <v>97442</v>
      </c>
      <c r="E917" s="1">
        <v>48293</v>
      </c>
      <c r="F917" s="1" t="s">
        <v>10</v>
      </c>
    </row>
    <row r="918" spans="1:6" x14ac:dyDescent="0.25">
      <c r="A918" s="1">
        <v>2022</v>
      </c>
      <c r="B918" s="1" t="s">
        <v>65</v>
      </c>
      <c r="C918" s="1" t="s">
        <v>13</v>
      </c>
      <c r="D918" s="1">
        <v>17008</v>
      </c>
      <c r="E918" s="1">
        <v>48381</v>
      </c>
      <c r="F918" s="1" t="s">
        <v>10</v>
      </c>
    </row>
    <row r="919" spans="1:6" x14ac:dyDescent="0.25">
      <c r="A919" s="1">
        <v>2022</v>
      </c>
      <c r="B919" s="1" t="s">
        <v>65</v>
      </c>
      <c r="C919" s="1" t="s">
        <v>14</v>
      </c>
      <c r="D919" s="1">
        <v>18146</v>
      </c>
      <c r="E919" s="1">
        <v>40861</v>
      </c>
      <c r="F919" s="1" t="s">
        <v>10</v>
      </c>
    </row>
    <row r="920" spans="1:6" x14ac:dyDescent="0.25">
      <c r="A920" s="1">
        <v>2022</v>
      </c>
      <c r="B920" s="1" t="s">
        <v>65</v>
      </c>
      <c r="C920" s="1" t="s">
        <v>15</v>
      </c>
      <c r="D920" s="1">
        <v>2052</v>
      </c>
      <c r="E920" s="1">
        <v>41636</v>
      </c>
      <c r="F920" s="1" t="s">
        <v>10</v>
      </c>
    </row>
    <row r="921" spans="1:6" x14ac:dyDescent="0.25">
      <c r="A921" s="1">
        <v>2022</v>
      </c>
      <c r="B921" s="1" t="s">
        <v>65</v>
      </c>
      <c r="C921" s="1" t="s">
        <v>16</v>
      </c>
      <c r="D921" s="1">
        <v>56765</v>
      </c>
      <c r="E921" s="1">
        <v>43969</v>
      </c>
      <c r="F921" s="1" t="s">
        <v>8</v>
      </c>
    </row>
    <row r="922" spans="1:6" x14ac:dyDescent="0.25">
      <c r="A922" s="1">
        <v>2022</v>
      </c>
      <c r="B922" s="1" t="s">
        <v>65</v>
      </c>
      <c r="C922" s="1" t="s">
        <v>17</v>
      </c>
      <c r="D922" s="1">
        <v>18227</v>
      </c>
      <c r="E922" s="1">
        <v>43971</v>
      </c>
      <c r="F922" s="1" t="s">
        <v>8</v>
      </c>
    </row>
    <row r="923" spans="1:6" x14ac:dyDescent="0.25">
      <c r="A923" s="1">
        <v>2022</v>
      </c>
      <c r="B923" s="1" t="s">
        <v>65</v>
      </c>
      <c r="C923" s="1" t="s">
        <v>18</v>
      </c>
      <c r="D923" s="1">
        <v>3845</v>
      </c>
      <c r="E923" s="1">
        <v>38615</v>
      </c>
      <c r="F923" s="1" t="s">
        <v>10</v>
      </c>
    </row>
    <row r="924" spans="1:6" x14ac:dyDescent="0.25">
      <c r="A924" s="1">
        <v>2022</v>
      </c>
      <c r="B924" s="1" t="s">
        <v>65</v>
      </c>
      <c r="C924" s="1" t="s">
        <v>19</v>
      </c>
      <c r="D924" s="1">
        <v>39884</v>
      </c>
      <c r="E924" s="1">
        <v>49714</v>
      </c>
      <c r="F924" s="1" t="s">
        <v>8</v>
      </c>
    </row>
    <row r="925" spans="1:6" x14ac:dyDescent="0.25">
      <c r="A925" s="1">
        <v>2022</v>
      </c>
      <c r="B925" s="1" t="s">
        <v>65</v>
      </c>
      <c r="C925" s="1" t="s">
        <v>20</v>
      </c>
      <c r="D925" s="1">
        <v>12916</v>
      </c>
      <c r="E925" s="1">
        <v>39759</v>
      </c>
      <c r="F925" s="1" t="s">
        <v>8</v>
      </c>
    </row>
    <row r="926" spans="1:6" x14ac:dyDescent="0.25">
      <c r="A926" s="1">
        <v>2022</v>
      </c>
      <c r="B926" s="1" t="s">
        <v>65</v>
      </c>
      <c r="C926" s="1" t="s">
        <v>21</v>
      </c>
      <c r="D926" s="1">
        <v>8547</v>
      </c>
      <c r="E926" s="1">
        <v>42534</v>
      </c>
      <c r="F926" s="1" t="s">
        <v>10</v>
      </c>
    </row>
    <row r="927" spans="1:6" x14ac:dyDescent="0.25">
      <c r="A927" s="1">
        <v>2022</v>
      </c>
      <c r="B927" s="1" t="s">
        <v>65</v>
      </c>
      <c r="C927" s="1" t="s">
        <v>22</v>
      </c>
      <c r="D927" s="1">
        <v>5938</v>
      </c>
      <c r="E927" s="1">
        <v>41624</v>
      </c>
      <c r="F927" s="1" t="s">
        <v>10</v>
      </c>
    </row>
    <row r="928" spans="1:6" x14ac:dyDescent="0.25">
      <c r="A928" s="1">
        <v>2022</v>
      </c>
      <c r="B928" s="1" t="s">
        <v>65</v>
      </c>
      <c r="C928" s="1" t="s">
        <v>23</v>
      </c>
      <c r="D928" s="1">
        <v>10404</v>
      </c>
      <c r="E928" s="1">
        <v>40846</v>
      </c>
      <c r="F928" s="1" t="s">
        <v>8</v>
      </c>
    </row>
    <row r="929" spans="1:6" x14ac:dyDescent="0.25">
      <c r="A929" s="1">
        <v>2021</v>
      </c>
      <c r="B929" s="1" t="s">
        <v>65</v>
      </c>
      <c r="C929" s="1" t="s">
        <v>24</v>
      </c>
      <c r="D929" s="1">
        <v>9280</v>
      </c>
      <c r="E929" s="1">
        <v>44963</v>
      </c>
      <c r="F929" s="1" t="s">
        <v>8</v>
      </c>
    </row>
    <row r="930" spans="1:6" x14ac:dyDescent="0.25">
      <c r="A930" s="1">
        <v>2021</v>
      </c>
      <c r="B930" s="1" t="s">
        <v>65</v>
      </c>
      <c r="C930" s="1" t="s">
        <v>25</v>
      </c>
      <c r="D930" s="1">
        <v>3777</v>
      </c>
      <c r="E930" s="1">
        <v>41322</v>
      </c>
      <c r="F930" s="1" t="s">
        <v>10</v>
      </c>
    </row>
    <row r="931" spans="1:6" x14ac:dyDescent="0.25">
      <c r="A931" s="1">
        <v>2021</v>
      </c>
      <c r="B931" s="1" t="s">
        <v>65</v>
      </c>
      <c r="C931" s="1" t="s">
        <v>26</v>
      </c>
      <c r="D931" s="1">
        <v>19358</v>
      </c>
      <c r="E931" s="1">
        <v>50150</v>
      </c>
      <c r="F931" s="1" t="s">
        <v>8</v>
      </c>
    </row>
    <row r="932" spans="1:6" x14ac:dyDescent="0.25">
      <c r="A932" s="1">
        <v>2021</v>
      </c>
      <c r="B932" s="1" t="s">
        <v>65</v>
      </c>
      <c r="C932" s="1" t="s">
        <v>27</v>
      </c>
      <c r="D932" s="1">
        <v>22046</v>
      </c>
      <c r="E932" s="1">
        <v>46421</v>
      </c>
      <c r="F932" s="1" t="s">
        <v>10</v>
      </c>
    </row>
    <row r="933" spans="1:6" x14ac:dyDescent="0.25">
      <c r="A933" s="1">
        <v>2021</v>
      </c>
      <c r="B933" s="1" t="s">
        <v>65</v>
      </c>
      <c r="C933" s="1" t="s">
        <v>28</v>
      </c>
      <c r="D933" s="1">
        <v>32480</v>
      </c>
      <c r="E933" s="1">
        <v>40330</v>
      </c>
      <c r="F933" s="1" t="s">
        <v>8</v>
      </c>
    </row>
    <row r="934" spans="1:6" x14ac:dyDescent="0.25">
      <c r="A934" s="1">
        <v>2021</v>
      </c>
      <c r="B934" s="1" t="s">
        <v>65</v>
      </c>
      <c r="C934" s="1" t="s">
        <v>29</v>
      </c>
      <c r="D934" s="1">
        <v>17266</v>
      </c>
      <c r="E934" s="1">
        <v>41478</v>
      </c>
      <c r="F934" s="1" t="s">
        <v>8</v>
      </c>
    </row>
    <row r="935" spans="1:6" x14ac:dyDescent="0.25">
      <c r="A935" s="1">
        <v>2021</v>
      </c>
      <c r="B935" s="1" t="s">
        <v>65</v>
      </c>
      <c r="C935" s="1" t="s">
        <v>30</v>
      </c>
      <c r="D935" s="1">
        <v>4589</v>
      </c>
      <c r="E935" s="1">
        <v>42243</v>
      </c>
      <c r="F935" s="1" t="s">
        <v>10</v>
      </c>
    </row>
    <row r="936" spans="1:6" x14ac:dyDescent="0.25">
      <c r="A936" s="1">
        <v>2021</v>
      </c>
      <c r="B936" s="1" t="s">
        <v>65</v>
      </c>
      <c r="C936" s="1" t="s">
        <v>31</v>
      </c>
      <c r="D936" s="1">
        <v>13240</v>
      </c>
      <c r="E936" s="1">
        <v>41224</v>
      </c>
      <c r="F936" s="1" t="s">
        <v>10</v>
      </c>
    </row>
    <row r="937" spans="1:6" x14ac:dyDescent="0.25">
      <c r="A937" s="1">
        <v>2021</v>
      </c>
      <c r="B937" s="1" t="s">
        <v>65</v>
      </c>
      <c r="C937" s="1" t="s">
        <v>32</v>
      </c>
      <c r="D937" s="1">
        <v>4153</v>
      </c>
      <c r="E937" s="1">
        <v>37791</v>
      </c>
      <c r="F937" s="1" t="s">
        <v>8</v>
      </c>
    </row>
    <row r="938" spans="1:6" x14ac:dyDescent="0.25">
      <c r="A938" s="1">
        <v>2021</v>
      </c>
      <c r="B938" s="1" t="s">
        <v>65</v>
      </c>
      <c r="C938" s="1" t="s">
        <v>33</v>
      </c>
      <c r="D938" s="1">
        <v>4572</v>
      </c>
      <c r="E938" s="1">
        <v>39587</v>
      </c>
      <c r="F938" s="1" t="s">
        <v>8</v>
      </c>
    </row>
    <row r="939" spans="1:6" x14ac:dyDescent="0.25">
      <c r="A939" s="1">
        <v>2021</v>
      </c>
      <c r="B939" s="1" t="s">
        <v>65</v>
      </c>
      <c r="C939" s="1" t="s">
        <v>34</v>
      </c>
      <c r="D939" s="1">
        <v>5140</v>
      </c>
      <c r="E939" s="1">
        <v>44479</v>
      </c>
      <c r="F939" s="1" t="s">
        <v>10</v>
      </c>
    </row>
    <row r="940" spans="1:6" x14ac:dyDescent="0.25">
      <c r="A940" s="1">
        <v>2021</v>
      </c>
      <c r="B940" s="1" t="s">
        <v>65</v>
      </c>
      <c r="C940" s="1" t="s">
        <v>35</v>
      </c>
      <c r="D940" s="1">
        <v>4011</v>
      </c>
      <c r="E940" s="1">
        <v>45236</v>
      </c>
      <c r="F940" s="1" t="s">
        <v>10</v>
      </c>
    </row>
    <row r="941" spans="1:6" x14ac:dyDescent="0.25">
      <c r="A941" s="1">
        <v>2021</v>
      </c>
      <c r="B941" s="1" t="s">
        <v>65</v>
      </c>
      <c r="C941" s="1" t="s">
        <v>36</v>
      </c>
      <c r="D941" s="1">
        <v>24469</v>
      </c>
      <c r="E941" s="1">
        <v>43373</v>
      </c>
      <c r="F941" s="1" t="s">
        <v>10</v>
      </c>
    </row>
    <row r="942" spans="1:6" x14ac:dyDescent="0.25">
      <c r="A942" s="1">
        <v>2021</v>
      </c>
      <c r="B942" s="1" t="s">
        <v>65</v>
      </c>
      <c r="C942" s="1" t="s">
        <v>37</v>
      </c>
      <c r="D942" s="1">
        <v>4216</v>
      </c>
      <c r="E942" s="1">
        <v>41417</v>
      </c>
      <c r="F942" s="1" t="s">
        <v>10</v>
      </c>
    </row>
    <row r="943" spans="1:6" x14ac:dyDescent="0.25">
      <c r="A943" s="1">
        <v>2021</v>
      </c>
      <c r="B943" s="1" t="s">
        <v>65</v>
      </c>
      <c r="C943" s="1" t="s">
        <v>38</v>
      </c>
      <c r="D943" s="1">
        <v>72430</v>
      </c>
      <c r="E943" s="1">
        <v>49410</v>
      </c>
      <c r="F943" s="1" t="s">
        <v>10</v>
      </c>
    </row>
    <row r="944" spans="1:6" x14ac:dyDescent="0.25">
      <c r="A944" s="1">
        <v>2021</v>
      </c>
      <c r="B944" s="1" t="s">
        <v>65</v>
      </c>
      <c r="C944" s="1" t="s">
        <v>39</v>
      </c>
      <c r="D944" s="1">
        <v>24457</v>
      </c>
      <c r="E944" s="1">
        <v>42624</v>
      </c>
      <c r="F944" s="1" t="s">
        <v>8</v>
      </c>
    </row>
    <row r="945" spans="1:6" x14ac:dyDescent="0.25">
      <c r="A945" s="1">
        <v>2021</v>
      </c>
      <c r="B945" s="1" t="s">
        <v>65</v>
      </c>
      <c r="C945" s="1" t="s">
        <v>40</v>
      </c>
      <c r="D945" s="1">
        <v>2047</v>
      </c>
      <c r="E945" s="1">
        <v>44696</v>
      </c>
      <c r="F945" s="1" t="s">
        <v>8</v>
      </c>
    </row>
    <row r="946" spans="1:6" x14ac:dyDescent="0.25">
      <c r="A946" s="1">
        <v>2021</v>
      </c>
      <c r="B946" s="1" t="s">
        <v>65</v>
      </c>
      <c r="C946" s="1" t="s">
        <v>41</v>
      </c>
      <c r="D946" s="1">
        <v>23639</v>
      </c>
      <c r="E946" s="1">
        <v>41006</v>
      </c>
      <c r="F946" s="1" t="s">
        <v>10</v>
      </c>
    </row>
    <row r="947" spans="1:6" x14ac:dyDescent="0.25">
      <c r="A947" s="1">
        <v>2021</v>
      </c>
      <c r="B947" s="1" t="s">
        <v>65</v>
      </c>
      <c r="C947" s="1" t="s">
        <v>42</v>
      </c>
      <c r="D947" s="1">
        <v>6589</v>
      </c>
      <c r="E947" s="1">
        <v>42151</v>
      </c>
      <c r="F947" s="1" t="s">
        <v>8</v>
      </c>
    </row>
    <row r="948" spans="1:6" x14ac:dyDescent="0.25">
      <c r="A948" s="1">
        <v>2021</v>
      </c>
      <c r="B948" s="1" t="s">
        <v>65</v>
      </c>
      <c r="C948" s="1" t="s">
        <v>43</v>
      </c>
      <c r="D948" s="1">
        <v>25468</v>
      </c>
      <c r="E948" s="1">
        <v>41467</v>
      </c>
      <c r="F948" s="1" t="s">
        <v>8</v>
      </c>
    </row>
    <row r="949" spans="1:6" x14ac:dyDescent="0.25">
      <c r="A949" s="1">
        <v>2021</v>
      </c>
      <c r="B949" s="1" t="s">
        <v>65</v>
      </c>
      <c r="C949" s="1" t="s">
        <v>44</v>
      </c>
      <c r="D949" s="1">
        <v>33082</v>
      </c>
      <c r="E949" s="1">
        <v>41131</v>
      </c>
      <c r="F949" s="1" t="s">
        <v>10</v>
      </c>
    </row>
    <row r="950" spans="1:6" x14ac:dyDescent="0.25">
      <c r="A950" s="1">
        <v>2021</v>
      </c>
      <c r="B950" s="1" t="s">
        <v>65</v>
      </c>
      <c r="C950" s="1" t="s">
        <v>45</v>
      </c>
      <c r="D950" s="1">
        <v>3537</v>
      </c>
      <c r="E950" s="1">
        <v>40466</v>
      </c>
      <c r="F950" s="1" t="s">
        <v>10</v>
      </c>
    </row>
    <row r="951" spans="1:6" x14ac:dyDescent="0.25">
      <c r="A951" s="1">
        <v>2021</v>
      </c>
      <c r="B951" s="1" t="s">
        <v>65</v>
      </c>
      <c r="C951" s="1" t="s">
        <v>46</v>
      </c>
      <c r="D951" s="1">
        <v>12142</v>
      </c>
      <c r="E951" s="1">
        <v>40386</v>
      </c>
      <c r="F951" s="1" t="s">
        <v>8</v>
      </c>
    </row>
    <row r="952" spans="1:6" x14ac:dyDescent="0.25">
      <c r="A952" s="1">
        <v>2021</v>
      </c>
      <c r="B952" s="1" t="s">
        <v>65</v>
      </c>
      <c r="C952" s="1" t="s">
        <v>47</v>
      </c>
      <c r="D952" s="1">
        <v>2223</v>
      </c>
      <c r="E952" s="1">
        <v>40233</v>
      </c>
      <c r="F952" s="1" t="s">
        <v>8</v>
      </c>
    </row>
    <row r="953" spans="1:6" x14ac:dyDescent="0.25">
      <c r="A953" s="1">
        <v>2021</v>
      </c>
      <c r="B953" s="1" t="s">
        <v>65</v>
      </c>
      <c r="C953" s="1" t="s">
        <v>48</v>
      </c>
      <c r="D953" s="1">
        <v>15931</v>
      </c>
      <c r="E953" s="1">
        <v>42227</v>
      </c>
      <c r="F953" s="1" t="s">
        <v>10</v>
      </c>
    </row>
    <row r="954" spans="1:6" x14ac:dyDescent="0.25">
      <c r="A954" s="1">
        <v>2021</v>
      </c>
      <c r="B954" s="1" t="s">
        <v>65</v>
      </c>
      <c r="C954" s="1" t="s">
        <v>49</v>
      </c>
      <c r="D954" s="1">
        <v>57504</v>
      </c>
      <c r="E954" s="1">
        <v>47110</v>
      </c>
      <c r="F954" s="1" t="s">
        <v>8</v>
      </c>
    </row>
    <row r="955" spans="1:6" x14ac:dyDescent="0.25">
      <c r="A955" s="1">
        <v>2021</v>
      </c>
      <c r="B955" s="1" t="s">
        <v>65</v>
      </c>
      <c r="C955" s="1" t="s">
        <v>50</v>
      </c>
      <c r="D955" s="1">
        <v>6492</v>
      </c>
      <c r="E955" s="1">
        <v>43389</v>
      </c>
      <c r="F955" s="1" t="s">
        <v>10</v>
      </c>
    </row>
    <row r="956" spans="1:6" x14ac:dyDescent="0.25">
      <c r="A956" s="1">
        <v>2021</v>
      </c>
      <c r="B956" s="1" t="s">
        <v>65</v>
      </c>
      <c r="C956" s="1" t="s">
        <v>51</v>
      </c>
      <c r="D956" s="1">
        <v>1990</v>
      </c>
      <c r="E956" s="1">
        <v>43394</v>
      </c>
      <c r="F956" s="1" t="s">
        <v>8</v>
      </c>
    </row>
    <row r="957" spans="1:6" x14ac:dyDescent="0.25">
      <c r="A957" s="1">
        <v>2021</v>
      </c>
      <c r="B957" s="1" t="s">
        <v>65</v>
      </c>
      <c r="C957" s="1" t="s">
        <v>52</v>
      </c>
      <c r="D957" s="1">
        <v>29777</v>
      </c>
      <c r="E957" s="1">
        <v>51136</v>
      </c>
      <c r="F957" s="1" t="s">
        <v>8</v>
      </c>
    </row>
    <row r="958" spans="1:6" x14ac:dyDescent="0.25">
      <c r="A958" s="1">
        <v>2021</v>
      </c>
      <c r="B958" s="1" t="s">
        <v>65</v>
      </c>
      <c r="C958" s="1" t="s">
        <v>53</v>
      </c>
      <c r="D958" s="1">
        <v>19915</v>
      </c>
      <c r="E958" s="1">
        <v>48585</v>
      </c>
      <c r="F958" s="1" t="s">
        <v>10</v>
      </c>
    </row>
    <row r="959" spans="1:6" x14ac:dyDescent="0.25">
      <c r="A959" s="1">
        <v>2021</v>
      </c>
      <c r="B959" s="1" t="s">
        <v>65</v>
      </c>
      <c r="C959" s="1" t="s">
        <v>54</v>
      </c>
      <c r="D959" s="1">
        <v>5797</v>
      </c>
      <c r="E959" s="1">
        <v>38080</v>
      </c>
      <c r="F959" s="1" t="s">
        <v>10</v>
      </c>
    </row>
    <row r="960" spans="1:6" x14ac:dyDescent="0.25">
      <c r="A960" s="1">
        <v>2021</v>
      </c>
      <c r="B960" s="1" t="s">
        <v>65</v>
      </c>
      <c r="C960" s="1" t="s">
        <v>55</v>
      </c>
      <c r="D960" s="1">
        <v>13757</v>
      </c>
      <c r="E960" s="1">
        <v>37908</v>
      </c>
      <c r="F960" s="1" t="s">
        <v>8</v>
      </c>
    </row>
    <row r="961" spans="1:6" x14ac:dyDescent="0.25">
      <c r="A961" s="1">
        <v>2021</v>
      </c>
      <c r="B961" s="1" t="s">
        <v>65</v>
      </c>
      <c r="C961" s="1" t="s">
        <v>56</v>
      </c>
      <c r="D961" s="1">
        <v>1655</v>
      </c>
      <c r="E961" s="1">
        <v>45255</v>
      </c>
      <c r="F961" s="1" t="s">
        <v>8</v>
      </c>
    </row>
    <row r="962" spans="1:6" x14ac:dyDescent="0.25">
      <c r="A962" s="1">
        <v>2020</v>
      </c>
      <c r="B962" s="1" t="s">
        <v>6</v>
      </c>
      <c r="C962" s="1" t="s">
        <v>7</v>
      </c>
      <c r="D962" s="1">
        <v>1843</v>
      </c>
      <c r="E962" s="1">
        <v>62388</v>
      </c>
      <c r="F962" s="1" t="s">
        <v>10</v>
      </c>
    </row>
    <row r="963" spans="1:6" x14ac:dyDescent="0.25">
      <c r="A963" s="1">
        <v>2020</v>
      </c>
      <c r="B963" s="1" t="s">
        <v>6</v>
      </c>
      <c r="C963" s="1" t="s">
        <v>9</v>
      </c>
      <c r="D963" s="1">
        <v>1328</v>
      </c>
      <c r="E963" s="1">
        <v>56854</v>
      </c>
      <c r="F963" s="1" t="s">
        <v>10</v>
      </c>
    </row>
    <row r="964" spans="1:6" x14ac:dyDescent="0.25">
      <c r="A964" s="1">
        <v>2020</v>
      </c>
      <c r="B964" s="1" t="s">
        <v>6</v>
      </c>
      <c r="C964" s="1" t="s">
        <v>11</v>
      </c>
      <c r="D964" s="1">
        <v>2525</v>
      </c>
      <c r="E964" s="1">
        <v>53616</v>
      </c>
      <c r="F964" s="1" t="s">
        <v>10</v>
      </c>
    </row>
    <row r="965" spans="1:6" x14ac:dyDescent="0.25">
      <c r="A965" s="1">
        <v>2020</v>
      </c>
      <c r="B965" s="1" t="s">
        <v>6</v>
      </c>
      <c r="C965" s="1" t="s">
        <v>12</v>
      </c>
      <c r="D965" s="1">
        <v>17605</v>
      </c>
      <c r="E965" s="1">
        <v>44595</v>
      </c>
      <c r="F965" s="1" t="s">
        <v>10</v>
      </c>
    </row>
    <row r="966" spans="1:6" x14ac:dyDescent="0.25">
      <c r="A966" s="1">
        <v>2020</v>
      </c>
      <c r="B966" s="1" t="s">
        <v>6</v>
      </c>
      <c r="C966" s="1" t="s">
        <v>13</v>
      </c>
      <c r="D966" s="1">
        <v>3256</v>
      </c>
      <c r="E966" s="1">
        <v>94489</v>
      </c>
      <c r="F966" s="1" t="s">
        <v>10</v>
      </c>
    </row>
    <row r="967" spans="1:6" x14ac:dyDescent="0.25">
      <c r="A967" s="1">
        <v>2020</v>
      </c>
      <c r="B967" s="1" t="s">
        <v>6</v>
      </c>
      <c r="C967" s="1" t="s">
        <v>14</v>
      </c>
      <c r="D967" s="1">
        <v>441</v>
      </c>
      <c r="E967" s="1">
        <v>46054</v>
      </c>
      <c r="F967" s="1" t="s">
        <v>8</v>
      </c>
    </row>
    <row r="968" spans="1:6" x14ac:dyDescent="0.25">
      <c r="A968" s="1">
        <v>2020</v>
      </c>
      <c r="B968" s="1" t="s">
        <v>6</v>
      </c>
      <c r="C968" s="1" t="s">
        <v>15</v>
      </c>
      <c r="D968" s="1">
        <v>177</v>
      </c>
      <c r="E968" s="1">
        <v>45987</v>
      </c>
      <c r="F968" s="1" t="s">
        <v>8</v>
      </c>
    </row>
    <row r="969" spans="1:6" x14ac:dyDescent="0.25">
      <c r="A969" s="1">
        <v>2020</v>
      </c>
      <c r="B969" s="1" t="s">
        <v>6</v>
      </c>
      <c r="C969" s="1" t="s">
        <v>16</v>
      </c>
      <c r="D969" s="1">
        <v>5289</v>
      </c>
      <c r="E969" s="1">
        <v>40681</v>
      </c>
      <c r="F969" s="1" t="s">
        <v>10</v>
      </c>
    </row>
    <row r="970" spans="1:6" x14ac:dyDescent="0.25">
      <c r="A970" s="1">
        <v>2020</v>
      </c>
      <c r="B970" s="1" t="s">
        <v>6</v>
      </c>
      <c r="C970" s="1" t="s">
        <v>17</v>
      </c>
      <c r="D970" s="1">
        <v>2630</v>
      </c>
      <c r="E970" s="1">
        <v>48010</v>
      </c>
      <c r="F970" s="1" t="s">
        <v>8</v>
      </c>
    </row>
    <row r="971" spans="1:6" x14ac:dyDescent="0.25">
      <c r="A971" s="1">
        <v>2020</v>
      </c>
      <c r="B971" s="1" t="s">
        <v>6</v>
      </c>
      <c r="C971" s="1" t="s">
        <v>18</v>
      </c>
      <c r="D971" s="1">
        <v>2500</v>
      </c>
      <c r="E971" s="1">
        <v>45998</v>
      </c>
      <c r="F971" s="1" t="s">
        <v>8</v>
      </c>
    </row>
    <row r="972" spans="1:6" x14ac:dyDescent="0.25">
      <c r="A972" s="1">
        <v>2020</v>
      </c>
      <c r="B972" s="1" t="s">
        <v>6</v>
      </c>
      <c r="C972" s="1" t="s">
        <v>19</v>
      </c>
      <c r="D972" s="1">
        <v>2785</v>
      </c>
      <c r="E972" s="1">
        <v>56101</v>
      </c>
      <c r="F972" s="1" t="s">
        <v>10</v>
      </c>
    </row>
    <row r="973" spans="1:6" x14ac:dyDescent="0.25">
      <c r="A973" s="1">
        <v>2020</v>
      </c>
      <c r="B973" s="1" t="s">
        <v>6</v>
      </c>
      <c r="C973" s="1" t="s">
        <v>20</v>
      </c>
      <c r="D973" s="1">
        <v>2217</v>
      </c>
      <c r="E973" s="1">
        <v>54605</v>
      </c>
      <c r="F973" s="1" t="s">
        <v>10</v>
      </c>
    </row>
    <row r="974" spans="1:6" x14ac:dyDescent="0.25">
      <c r="A974" s="1">
        <v>2020</v>
      </c>
      <c r="B974" s="1" t="s">
        <v>6</v>
      </c>
      <c r="C974" s="1" t="s">
        <v>21</v>
      </c>
      <c r="D974" s="1">
        <v>2830</v>
      </c>
      <c r="E974" s="1">
        <v>48989</v>
      </c>
      <c r="F974" s="1" t="s">
        <v>8</v>
      </c>
    </row>
    <row r="975" spans="1:6" x14ac:dyDescent="0.25">
      <c r="A975" s="1">
        <v>2020</v>
      </c>
      <c r="B975" s="1" t="s">
        <v>6</v>
      </c>
      <c r="C975" s="1" t="s">
        <v>22</v>
      </c>
      <c r="D975" s="1">
        <v>2658</v>
      </c>
      <c r="E975" s="1">
        <v>53004</v>
      </c>
      <c r="F975" s="1" t="s">
        <v>8</v>
      </c>
    </row>
    <row r="976" spans="1:6" x14ac:dyDescent="0.25">
      <c r="A976" s="1">
        <v>2020</v>
      </c>
      <c r="B976" s="1" t="s">
        <v>6</v>
      </c>
      <c r="C976" s="1" t="s">
        <v>23</v>
      </c>
      <c r="D976" s="1">
        <v>1559</v>
      </c>
      <c r="E976" s="1">
        <v>62223</v>
      </c>
      <c r="F976" s="1" t="s">
        <v>10</v>
      </c>
    </row>
    <row r="977" spans="1:6" x14ac:dyDescent="0.25">
      <c r="A977" s="1">
        <v>2020</v>
      </c>
      <c r="B977" s="1" t="s">
        <v>6</v>
      </c>
      <c r="C977" s="1" t="s">
        <v>24</v>
      </c>
      <c r="D977" s="1">
        <v>3089</v>
      </c>
      <c r="E977" s="1">
        <v>90277</v>
      </c>
      <c r="F977" s="1" t="s">
        <v>8</v>
      </c>
    </row>
    <row r="978" spans="1:6" x14ac:dyDescent="0.25">
      <c r="A978" s="1">
        <v>2020</v>
      </c>
      <c r="B978" s="1" t="s">
        <v>6</v>
      </c>
      <c r="C978" s="1" t="s">
        <v>25</v>
      </c>
      <c r="D978" s="1">
        <v>1372</v>
      </c>
      <c r="E978" s="1">
        <v>47187</v>
      </c>
      <c r="F978" s="1" t="s">
        <v>10</v>
      </c>
    </row>
    <row r="979" spans="1:6" x14ac:dyDescent="0.25">
      <c r="A979" s="1">
        <v>2020</v>
      </c>
      <c r="B979" s="1" t="s">
        <v>6</v>
      </c>
      <c r="C979" s="1" t="s">
        <v>26</v>
      </c>
      <c r="D979" s="1">
        <v>723</v>
      </c>
      <c r="E979" s="1">
        <v>49100</v>
      </c>
      <c r="F979" s="1" t="s">
        <v>8</v>
      </c>
    </row>
    <row r="980" spans="1:6" x14ac:dyDescent="0.25">
      <c r="A980" s="1">
        <v>2020</v>
      </c>
      <c r="B980" s="1" t="s">
        <v>6</v>
      </c>
      <c r="C980" s="1" t="s">
        <v>27</v>
      </c>
      <c r="D980" s="1">
        <v>985</v>
      </c>
      <c r="E980" s="1">
        <v>67244</v>
      </c>
      <c r="F980" s="1" t="s">
        <v>8</v>
      </c>
    </row>
    <row r="981" spans="1:6" x14ac:dyDescent="0.25">
      <c r="A981" s="1">
        <v>2020</v>
      </c>
      <c r="B981" s="1" t="s">
        <v>6</v>
      </c>
      <c r="C981" s="1" t="s">
        <v>28</v>
      </c>
      <c r="D981" s="1">
        <v>3282</v>
      </c>
      <c r="E981" s="1">
        <v>46516</v>
      </c>
      <c r="F981" s="1" t="s">
        <v>10</v>
      </c>
    </row>
    <row r="982" spans="1:6" x14ac:dyDescent="0.25">
      <c r="A982" s="1">
        <v>2020</v>
      </c>
      <c r="B982" s="1" t="s">
        <v>6</v>
      </c>
      <c r="C982" s="1" t="s">
        <v>29</v>
      </c>
      <c r="D982" s="1">
        <v>3071</v>
      </c>
      <c r="E982" s="1">
        <v>56521</v>
      </c>
      <c r="F982" s="1" t="s">
        <v>10</v>
      </c>
    </row>
    <row r="983" spans="1:6" x14ac:dyDescent="0.25">
      <c r="A983" s="1">
        <v>2020</v>
      </c>
      <c r="B983" s="1" t="s">
        <v>6</v>
      </c>
      <c r="C983" s="1" t="s">
        <v>30</v>
      </c>
      <c r="D983" s="1">
        <v>2153</v>
      </c>
      <c r="E983" s="1">
        <v>53028</v>
      </c>
      <c r="F983" s="1" t="s">
        <v>8</v>
      </c>
    </row>
    <row r="984" spans="1:6" x14ac:dyDescent="0.25">
      <c r="A984" s="1">
        <v>2020</v>
      </c>
      <c r="B984" s="1" t="s">
        <v>6</v>
      </c>
      <c r="C984" s="1" t="s">
        <v>31</v>
      </c>
      <c r="D984" s="1">
        <v>1935</v>
      </c>
      <c r="E984" s="1">
        <v>49331</v>
      </c>
      <c r="F984" s="1" t="s">
        <v>8</v>
      </c>
    </row>
    <row r="985" spans="1:6" x14ac:dyDescent="0.25">
      <c r="A985" s="1">
        <v>2020</v>
      </c>
      <c r="B985" s="1" t="s">
        <v>6</v>
      </c>
      <c r="C985" s="1" t="s">
        <v>32</v>
      </c>
      <c r="D985" s="1">
        <v>1771</v>
      </c>
      <c r="E985" s="1">
        <v>73090</v>
      </c>
      <c r="F985" s="1" t="s">
        <v>10</v>
      </c>
    </row>
    <row r="986" spans="1:6" x14ac:dyDescent="0.25">
      <c r="A986" s="1">
        <v>2020</v>
      </c>
      <c r="B986" s="1" t="s">
        <v>6</v>
      </c>
      <c r="C986" s="1" t="s">
        <v>33</v>
      </c>
      <c r="D986" s="1">
        <v>2378</v>
      </c>
      <c r="E986" s="1">
        <v>47084</v>
      </c>
      <c r="F986" s="1" t="s">
        <v>10</v>
      </c>
    </row>
    <row r="987" spans="1:6" x14ac:dyDescent="0.25">
      <c r="A987" s="1">
        <v>2020</v>
      </c>
      <c r="B987" s="1" t="s">
        <v>6</v>
      </c>
      <c r="C987" s="1" t="s">
        <v>34</v>
      </c>
      <c r="D987" s="1">
        <v>641</v>
      </c>
      <c r="E987" s="1">
        <v>88872</v>
      </c>
      <c r="F987" s="1" t="s">
        <v>10</v>
      </c>
    </row>
    <row r="988" spans="1:6" x14ac:dyDescent="0.25">
      <c r="A988" s="1">
        <v>2020</v>
      </c>
      <c r="B988" s="1" t="s">
        <v>6</v>
      </c>
      <c r="C988" s="1" t="s">
        <v>35</v>
      </c>
      <c r="D988" s="1">
        <v>344</v>
      </c>
      <c r="E988" s="1">
        <v>48081</v>
      </c>
      <c r="F988" s="1" t="s">
        <v>10</v>
      </c>
    </row>
    <row r="989" spans="1:6" x14ac:dyDescent="0.25">
      <c r="A989" s="1">
        <v>2020</v>
      </c>
      <c r="B989" s="1" t="s">
        <v>6</v>
      </c>
      <c r="C989" s="1" t="s">
        <v>36</v>
      </c>
      <c r="D989" s="1">
        <v>1003</v>
      </c>
      <c r="E989" s="1">
        <v>45981</v>
      </c>
      <c r="F989" s="1" t="s">
        <v>10</v>
      </c>
    </row>
    <row r="990" spans="1:6" x14ac:dyDescent="0.25">
      <c r="A990" s="1">
        <v>2020</v>
      </c>
      <c r="B990" s="1" t="s">
        <v>6</v>
      </c>
      <c r="C990" s="1" t="s">
        <v>37</v>
      </c>
      <c r="D990" s="1">
        <v>2007</v>
      </c>
      <c r="E990" s="1">
        <v>70393</v>
      </c>
      <c r="F990" s="1" t="s">
        <v>8</v>
      </c>
    </row>
    <row r="991" spans="1:6" x14ac:dyDescent="0.25">
      <c r="A991" s="1">
        <v>2020</v>
      </c>
      <c r="B991" s="1" t="s">
        <v>6</v>
      </c>
      <c r="C991" s="1" t="s">
        <v>38</v>
      </c>
      <c r="D991" s="1">
        <v>3062</v>
      </c>
      <c r="E991" s="1">
        <v>47230</v>
      </c>
      <c r="F991" s="1" t="s">
        <v>8</v>
      </c>
    </row>
    <row r="992" spans="1:6" x14ac:dyDescent="0.25">
      <c r="A992" s="1">
        <v>2020</v>
      </c>
      <c r="B992" s="1" t="s">
        <v>6</v>
      </c>
      <c r="C992" s="1" t="s">
        <v>39</v>
      </c>
      <c r="D992" s="1">
        <v>3330</v>
      </c>
      <c r="E992" s="1">
        <v>45062</v>
      </c>
      <c r="F992" s="1" t="s">
        <v>10</v>
      </c>
    </row>
    <row r="993" spans="1:6" x14ac:dyDescent="0.25">
      <c r="A993" s="1">
        <v>2020</v>
      </c>
      <c r="B993" s="1" t="s">
        <v>6</v>
      </c>
      <c r="C993" s="1" t="s">
        <v>40</v>
      </c>
      <c r="D993" s="1">
        <v>1766</v>
      </c>
      <c r="E993" s="1">
        <v>101073</v>
      </c>
      <c r="F993" s="1" t="s">
        <v>8</v>
      </c>
    </row>
    <row r="994" spans="1:6" x14ac:dyDescent="0.25">
      <c r="A994" s="1">
        <v>2020</v>
      </c>
      <c r="B994" s="1" t="s">
        <v>6</v>
      </c>
      <c r="C994" s="1" t="s">
        <v>41</v>
      </c>
      <c r="D994" s="1">
        <v>2470</v>
      </c>
      <c r="E994" s="1">
        <v>57145</v>
      </c>
      <c r="F994" s="1" t="s">
        <v>8</v>
      </c>
    </row>
    <row r="995" spans="1:6" x14ac:dyDescent="0.25">
      <c r="A995" s="1">
        <v>2020</v>
      </c>
      <c r="B995" s="1" t="s">
        <v>6</v>
      </c>
      <c r="C995" s="1" t="s">
        <v>42</v>
      </c>
      <c r="D995" s="1">
        <v>4348</v>
      </c>
      <c r="E995" s="1">
        <v>97135</v>
      </c>
      <c r="F995" s="1" t="s">
        <v>10</v>
      </c>
    </row>
    <row r="996" spans="1:6" x14ac:dyDescent="0.25">
      <c r="A996" s="1">
        <v>2020</v>
      </c>
      <c r="B996" s="1" t="s">
        <v>6</v>
      </c>
      <c r="C996" s="1" t="s">
        <v>43</v>
      </c>
      <c r="D996" s="1">
        <v>4560</v>
      </c>
      <c r="E996" s="1">
        <v>43495</v>
      </c>
      <c r="F996" s="1" t="s">
        <v>10</v>
      </c>
    </row>
    <row r="997" spans="1:6" x14ac:dyDescent="0.25">
      <c r="A997" s="1">
        <v>2020</v>
      </c>
      <c r="B997" s="1" t="s">
        <v>6</v>
      </c>
      <c r="C997" s="1" t="s">
        <v>44</v>
      </c>
      <c r="D997" s="1">
        <v>3585</v>
      </c>
      <c r="E997" s="1">
        <v>68951</v>
      </c>
      <c r="F997" s="1" t="s">
        <v>8</v>
      </c>
    </row>
    <row r="998" spans="1:6" x14ac:dyDescent="0.25">
      <c r="A998" s="1">
        <v>2020</v>
      </c>
      <c r="B998" s="1" t="s">
        <v>6</v>
      </c>
      <c r="C998" s="1" t="s">
        <v>45</v>
      </c>
      <c r="D998" s="1">
        <v>194</v>
      </c>
      <c r="E998" s="1">
        <v>45071</v>
      </c>
      <c r="F998" s="1" t="s">
        <v>8</v>
      </c>
    </row>
    <row r="999" spans="1:6" x14ac:dyDescent="0.25">
      <c r="A999" s="1">
        <v>2020</v>
      </c>
      <c r="B999" s="1" t="s">
        <v>6</v>
      </c>
      <c r="C999" s="1" t="s">
        <v>46</v>
      </c>
      <c r="D999" s="1">
        <v>1286</v>
      </c>
      <c r="E999" s="1">
        <v>46536</v>
      </c>
      <c r="F999" s="1" t="s">
        <v>10</v>
      </c>
    </row>
    <row r="1000" spans="1:6" x14ac:dyDescent="0.25">
      <c r="A1000" s="1">
        <v>2020</v>
      </c>
      <c r="B1000" s="1" t="s">
        <v>6</v>
      </c>
      <c r="C1000" s="1" t="s">
        <v>47</v>
      </c>
      <c r="D1000" s="1">
        <v>1047</v>
      </c>
      <c r="E1000" s="1">
        <v>48904</v>
      </c>
      <c r="F1000" s="1" t="s">
        <v>8</v>
      </c>
    </row>
    <row r="1001" spans="1:6" x14ac:dyDescent="0.25">
      <c r="A1001" s="1">
        <v>2020</v>
      </c>
      <c r="B1001" s="1" t="s">
        <v>6</v>
      </c>
      <c r="C1001" s="1" t="s">
        <v>48</v>
      </c>
      <c r="D1001" s="1">
        <v>1099</v>
      </c>
      <c r="E1001" s="1">
        <v>52634</v>
      </c>
      <c r="F1001" s="1" t="s">
        <v>10</v>
      </c>
    </row>
    <row r="1002" spans="1:6" x14ac:dyDescent="0.25">
      <c r="A1002" s="1">
        <v>2020</v>
      </c>
      <c r="B1002" s="1" t="s">
        <v>6</v>
      </c>
      <c r="C1002" s="1" t="s">
        <v>49</v>
      </c>
      <c r="D1002" s="1">
        <v>19761</v>
      </c>
      <c r="E1002" s="1">
        <v>115449</v>
      </c>
      <c r="F1002" s="1" t="s">
        <v>8</v>
      </c>
    </row>
    <row r="1003" spans="1:6" x14ac:dyDescent="0.25">
      <c r="A1003" s="1">
        <v>2020</v>
      </c>
      <c r="B1003" s="1" t="s">
        <v>6</v>
      </c>
      <c r="C1003" s="1" t="s">
        <v>50</v>
      </c>
      <c r="D1003" s="1">
        <v>1002</v>
      </c>
      <c r="E1003" s="1">
        <v>67171</v>
      </c>
      <c r="F1003" s="1" t="s">
        <v>8</v>
      </c>
    </row>
    <row r="1004" spans="1:6" x14ac:dyDescent="0.25">
      <c r="A1004" s="1">
        <v>2020</v>
      </c>
      <c r="B1004" s="1" t="s">
        <v>6</v>
      </c>
      <c r="C1004" s="1" t="s">
        <v>51</v>
      </c>
      <c r="D1004" s="1">
        <v>548</v>
      </c>
      <c r="E1004" s="1">
        <v>44605</v>
      </c>
      <c r="F1004" s="1" t="s">
        <v>10</v>
      </c>
    </row>
    <row r="1005" spans="1:6" x14ac:dyDescent="0.25">
      <c r="A1005" s="1">
        <v>2020</v>
      </c>
      <c r="B1005" s="1" t="s">
        <v>6</v>
      </c>
      <c r="C1005" s="1" t="s">
        <v>52</v>
      </c>
      <c r="D1005" s="1">
        <v>2101</v>
      </c>
      <c r="E1005" s="1">
        <v>53043</v>
      </c>
      <c r="F1005" s="1" t="s">
        <v>10</v>
      </c>
    </row>
    <row r="1006" spans="1:6" x14ac:dyDescent="0.25">
      <c r="A1006" s="1">
        <v>2020</v>
      </c>
      <c r="B1006" s="1" t="s">
        <v>6</v>
      </c>
      <c r="C1006" s="1" t="s">
        <v>53</v>
      </c>
      <c r="D1006" s="1">
        <v>7317</v>
      </c>
      <c r="E1006" s="1">
        <v>39346</v>
      </c>
      <c r="F1006" s="1" t="s">
        <v>8</v>
      </c>
    </row>
    <row r="1007" spans="1:6" x14ac:dyDescent="0.25">
      <c r="A1007" s="1">
        <v>2020</v>
      </c>
      <c r="B1007" s="1" t="s">
        <v>6</v>
      </c>
      <c r="C1007" s="1" t="s">
        <v>54</v>
      </c>
      <c r="D1007" s="1">
        <v>1199</v>
      </c>
      <c r="E1007" s="1">
        <v>86012</v>
      </c>
      <c r="F1007" s="1" t="s">
        <v>8</v>
      </c>
    </row>
    <row r="1008" spans="1:6" x14ac:dyDescent="0.25">
      <c r="A1008" s="1">
        <v>2020</v>
      </c>
      <c r="B1008" s="1" t="s">
        <v>6</v>
      </c>
      <c r="C1008" s="1" t="s">
        <v>55</v>
      </c>
      <c r="D1008" s="1">
        <v>2926</v>
      </c>
      <c r="E1008" s="1">
        <v>45437</v>
      </c>
      <c r="F1008" s="1" t="s">
        <v>10</v>
      </c>
    </row>
    <row r="1009" spans="1:6" x14ac:dyDescent="0.25">
      <c r="A1009" s="1">
        <v>2020</v>
      </c>
      <c r="B1009" s="1" t="s">
        <v>6</v>
      </c>
      <c r="C1009" s="1" t="s">
        <v>56</v>
      </c>
      <c r="D1009" s="1">
        <v>1438</v>
      </c>
      <c r="E1009" s="1">
        <v>89751</v>
      </c>
      <c r="F1009" s="1" t="s">
        <v>10</v>
      </c>
    </row>
    <row r="1010" spans="1:6" x14ac:dyDescent="0.25">
      <c r="A1010" s="1">
        <v>2020</v>
      </c>
      <c r="B1010" s="1" t="s">
        <v>57</v>
      </c>
      <c r="C1010" s="1" t="s">
        <v>7</v>
      </c>
      <c r="D1010" s="1">
        <v>9897</v>
      </c>
      <c r="E1010" s="1">
        <v>59957</v>
      </c>
      <c r="F1010" s="1" t="s">
        <v>10</v>
      </c>
    </row>
    <row r="1011" spans="1:6" x14ac:dyDescent="0.25">
      <c r="A1011" s="1">
        <v>2020</v>
      </c>
      <c r="B1011" s="1" t="s">
        <v>57</v>
      </c>
      <c r="C1011" s="1" t="s">
        <v>9</v>
      </c>
      <c r="D1011" s="1">
        <v>12867</v>
      </c>
      <c r="E1011" s="1">
        <v>61989</v>
      </c>
      <c r="F1011" s="1" t="s">
        <v>10</v>
      </c>
    </row>
    <row r="1012" spans="1:6" x14ac:dyDescent="0.25">
      <c r="A1012" s="1">
        <v>2020</v>
      </c>
      <c r="B1012" s="1" t="s">
        <v>57</v>
      </c>
      <c r="C1012" s="1" t="s">
        <v>11</v>
      </c>
      <c r="D1012" s="1">
        <v>6945</v>
      </c>
      <c r="E1012" s="1">
        <v>53988</v>
      </c>
      <c r="F1012" s="1" t="s">
        <v>10</v>
      </c>
    </row>
    <row r="1013" spans="1:6" x14ac:dyDescent="0.25">
      <c r="A1013" s="1">
        <v>2020</v>
      </c>
      <c r="B1013" s="1" t="s">
        <v>57</v>
      </c>
      <c r="C1013" s="1" t="s">
        <v>12</v>
      </c>
      <c r="D1013" s="1">
        <v>80657</v>
      </c>
      <c r="E1013" s="1">
        <v>76084</v>
      </c>
      <c r="F1013" s="1" t="s">
        <v>8</v>
      </c>
    </row>
    <row r="1014" spans="1:6" x14ac:dyDescent="0.25">
      <c r="A1014" s="1">
        <v>2020</v>
      </c>
      <c r="B1014" s="1" t="s">
        <v>57</v>
      </c>
      <c r="C1014" s="1" t="s">
        <v>13</v>
      </c>
      <c r="D1014" s="1">
        <v>19884</v>
      </c>
      <c r="E1014" s="1">
        <v>68414</v>
      </c>
      <c r="F1014" s="1" t="s">
        <v>8</v>
      </c>
    </row>
    <row r="1015" spans="1:6" x14ac:dyDescent="0.25">
      <c r="A1015" s="1">
        <v>2020</v>
      </c>
      <c r="B1015" s="1" t="s">
        <v>57</v>
      </c>
      <c r="C1015" s="1" t="s">
        <v>14</v>
      </c>
      <c r="D1015" s="1">
        <v>9399</v>
      </c>
      <c r="E1015" s="1">
        <v>75727</v>
      </c>
      <c r="F1015" s="1" t="s">
        <v>10</v>
      </c>
    </row>
    <row r="1016" spans="1:6" x14ac:dyDescent="0.25">
      <c r="A1016" s="1">
        <v>2020</v>
      </c>
      <c r="B1016" s="1" t="s">
        <v>57</v>
      </c>
      <c r="C1016" s="1" t="s">
        <v>15</v>
      </c>
      <c r="D1016" s="1">
        <v>2871</v>
      </c>
      <c r="E1016" s="1">
        <v>65797</v>
      </c>
      <c r="F1016" s="1" t="s">
        <v>8</v>
      </c>
    </row>
    <row r="1017" spans="1:6" x14ac:dyDescent="0.25">
      <c r="A1017" s="1">
        <v>2020</v>
      </c>
      <c r="B1017" s="1" t="s">
        <v>57</v>
      </c>
      <c r="C1017" s="1" t="s">
        <v>16</v>
      </c>
      <c r="D1017" s="1">
        <v>70819</v>
      </c>
      <c r="E1017" s="1">
        <v>57286</v>
      </c>
      <c r="F1017" s="1" t="s">
        <v>8</v>
      </c>
    </row>
    <row r="1018" spans="1:6" x14ac:dyDescent="0.25">
      <c r="A1018" s="1">
        <v>2020</v>
      </c>
      <c r="B1018" s="1" t="s">
        <v>57</v>
      </c>
      <c r="C1018" s="1" t="s">
        <v>17</v>
      </c>
      <c r="D1018" s="1">
        <v>20577</v>
      </c>
      <c r="E1018" s="1">
        <v>67018</v>
      </c>
      <c r="F1018" s="1" t="s">
        <v>10</v>
      </c>
    </row>
    <row r="1019" spans="1:6" x14ac:dyDescent="0.25">
      <c r="A1019" s="1">
        <v>2020</v>
      </c>
      <c r="B1019" s="1" t="s">
        <v>57</v>
      </c>
      <c r="C1019" s="1" t="s">
        <v>18</v>
      </c>
      <c r="D1019" s="1">
        <v>8174</v>
      </c>
      <c r="E1019" s="1">
        <v>50285</v>
      </c>
      <c r="F1019" s="1" t="s">
        <v>10</v>
      </c>
    </row>
    <row r="1020" spans="1:6" x14ac:dyDescent="0.25">
      <c r="A1020" s="1">
        <v>2020</v>
      </c>
      <c r="B1020" s="1" t="s">
        <v>57</v>
      </c>
      <c r="C1020" s="1" t="s">
        <v>19</v>
      </c>
      <c r="D1020" s="1">
        <v>32305</v>
      </c>
      <c r="E1020" s="1">
        <v>77957</v>
      </c>
      <c r="F1020" s="1" t="s">
        <v>8</v>
      </c>
    </row>
    <row r="1021" spans="1:6" x14ac:dyDescent="0.25">
      <c r="A1021" s="1">
        <v>2020</v>
      </c>
      <c r="B1021" s="1" t="s">
        <v>57</v>
      </c>
      <c r="C1021" s="1" t="s">
        <v>20</v>
      </c>
      <c r="D1021" s="1">
        <v>15176</v>
      </c>
      <c r="E1021" s="1">
        <v>64404</v>
      </c>
      <c r="F1021" s="1" t="s">
        <v>8</v>
      </c>
    </row>
    <row r="1022" spans="1:6" x14ac:dyDescent="0.25">
      <c r="A1022" s="1">
        <v>2020</v>
      </c>
      <c r="B1022" s="1" t="s">
        <v>57</v>
      </c>
      <c r="C1022" s="1" t="s">
        <v>21</v>
      </c>
      <c r="D1022" s="1">
        <v>9447</v>
      </c>
      <c r="E1022" s="1">
        <v>63435</v>
      </c>
      <c r="F1022" s="1" t="s">
        <v>10</v>
      </c>
    </row>
    <row r="1023" spans="1:6" x14ac:dyDescent="0.25">
      <c r="A1023" s="1">
        <v>2020</v>
      </c>
      <c r="B1023" s="1" t="s">
        <v>57</v>
      </c>
      <c r="C1023" s="1" t="s">
        <v>22</v>
      </c>
      <c r="D1023" s="1">
        <v>7555</v>
      </c>
      <c r="E1023" s="1">
        <v>60735</v>
      </c>
      <c r="F1023" s="1" t="s">
        <v>8</v>
      </c>
    </row>
    <row r="1024" spans="1:6" x14ac:dyDescent="0.25">
      <c r="A1024" s="1">
        <v>2020</v>
      </c>
      <c r="B1024" s="1" t="s">
        <v>57</v>
      </c>
      <c r="C1024" s="1" t="s">
        <v>23</v>
      </c>
      <c r="D1024" s="1">
        <v>9466</v>
      </c>
      <c r="E1024" s="1">
        <v>59957</v>
      </c>
      <c r="F1024" s="1" t="s">
        <v>10</v>
      </c>
    </row>
    <row r="1025" spans="1:6" x14ac:dyDescent="0.25">
      <c r="A1025" s="1">
        <v>2020</v>
      </c>
      <c r="B1025" s="1" t="s">
        <v>57</v>
      </c>
      <c r="C1025" s="1" t="s">
        <v>24</v>
      </c>
      <c r="D1025" s="1">
        <v>10844</v>
      </c>
      <c r="E1025" s="1">
        <v>69892</v>
      </c>
      <c r="F1025" s="1" t="s">
        <v>8</v>
      </c>
    </row>
    <row r="1026" spans="1:6" x14ac:dyDescent="0.25">
      <c r="A1026" s="1">
        <v>2020</v>
      </c>
      <c r="B1026" s="1" t="s">
        <v>57</v>
      </c>
      <c r="C1026" s="1" t="s">
        <v>25</v>
      </c>
      <c r="D1026" s="1">
        <v>5475</v>
      </c>
      <c r="E1026" s="1">
        <v>55575</v>
      </c>
      <c r="F1026" s="1" t="s">
        <v>8</v>
      </c>
    </row>
    <row r="1027" spans="1:6" x14ac:dyDescent="0.25">
      <c r="A1027" s="1">
        <v>2020</v>
      </c>
      <c r="B1027" s="1" t="s">
        <v>57</v>
      </c>
      <c r="C1027" s="1" t="s">
        <v>26</v>
      </c>
      <c r="D1027" s="1">
        <v>16487</v>
      </c>
      <c r="E1027" s="1">
        <v>71971</v>
      </c>
      <c r="F1027" s="1" t="s">
        <v>10</v>
      </c>
    </row>
    <row r="1028" spans="1:6" x14ac:dyDescent="0.25">
      <c r="A1028" s="1">
        <v>2020</v>
      </c>
      <c r="B1028" s="1" t="s">
        <v>57</v>
      </c>
      <c r="C1028" s="1" t="s">
        <v>27</v>
      </c>
      <c r="D1028" s="1">
        <v>21120</v>
      </c>
      <c r="E1028" s="1">
        <v>84802</v>
      </c>
      <c r="F1028" s="1" t="s">
        <v>10</v>
      </c>
    </row>
    <row r="1029" spans="1:6" x14ac:dyDescent="0.25">
      <c r="A1029" s="1">
        <v>2020</v>
      </c>
      <c r="B1029" s="1" t="s">
        <v>57</v>
      </c>
      <c r="C1029" s="1" t="s">
        <v>28</v>
      </c>
      <c r="D1029" s="1">
        <v>19952</v>
      </c>
      <c r="E1029" s="1">
        <v>68378</v>
      </c>
      <c r="F1029" s="1" t="s">
        <v>8</v>
      </c>
    </row>
    <row r="1030" spans="1:6" x14ac:dyDescent="0.25">
      <c r="A1030" s="1">
        <v>2020</v>
      </c>
      <c r="B1030" s="1" t="s">
        <v>57</v>
      </c>
      <c r="C1030" s="1" t="s">
        <v>29</v>
      </c>
      <c r="D1030" s="1">
        <v>16480</v>
      </c>
      <c r="E1030" s="1">
        <v>73248</v>
      </c>
      <c r="F1030" s="1" t="s">
        <v>8</v>
      </c>
    </row>
    <row r="1031" spans="1:6" x14ac:dyDescent="0.25">
      <c r="A1031" s="1">
        <v>2020</v>
      </c>
      <c r="B1031" s="1" t="s">
        <v>57</v>
      </c>
      <c r="C1031" s="1" t="s">
        <v>30</v>
      </c>
      <c r="D1031" s="1">
        <v>5760</v>
      </c>
      <c r="E1031" s="1">
        <v>56325</v>
      </c>
      <c r="F1031" s="1" t="s">
        <v>10</v>
      </c>
    </row>
    <row r="1032" spans="1:6" x14ac:dyDescent="0.25">
      <c r="A1032" s="1">
        <v>2020</v>
      </c>
      <c r="B1032" s="1" t="s">
        <v>57</v>
      </c>
      <c r="C1032" s="1" t="s">
        <v>31</v>
      </c>
      <c r="D1032" s="1">
        <v>14591</v>
      </c>
      <c r="E1032" s="1">
        <v>65442</v>
      </c>
      <c r="F1032" s="1" t="s">
        <v>10</v>
      </c>
    </row>
    <row r="1033" spans="1:6" x14ac:dyDescent="0.25">
      <c r="A1033" s="1">
        <v>2020</v>
      </c>
      <c r="B1033" s="1" t="s">
        <v>57</v>
      </c>
      <c r="C1033" s="1" t="s">
        <v>32</v>
      </c>
      <c r="D1033" s="1">
        <v>6514</v>
      </c>
      <c r="E1033" s="1">
        <v>58969</v>
      </c>
      <c r="F1033" s="1" t="s">
        <v>10</v>
      </c>
    </row>
    <row r="1034" spans="1:6" x14ac:dyDescent="0.25">
      <c r="A1034" s="1">
        <v>2020</v>
      </c>
      <c r="B1034" s="1" t="s">
        <v>57</v>
      </c>
      <c r="C1034" s="1" t="s">
        <v>33</v>
      </c>
      <c r="D1034" s="1">
        <v>7068</v>
      </c>
      <c r="E1034" s="1">
        <v>57657</v>
      </c>
      <c r="F1034" s="1" t="s">
        <v>10</v>
      </c>
    </row>
    <row r="1035" spans="1:6" x14ac:dyDescent="0.25">
      <c r="A1035" s="1">
        <v>2020</v>
      </c>
      <c r="B1035" s="1" t="s">
        <v>57</v>
      </c>
      <c r="C1035" s="1" t="s">
        <v>34</v>
      </c>
      <c r="D1035" s="1">
        <v>5898</v>
      </c>
      <c r="E1035" s="1">
        <v>67123</v>
      </c>
      <c r="F1035" s="1" t="s">
        <v>10</v>
      </c>
    </row>
    <row r="1036" spans="1:6" x14ac:dyDescent="0.25">
      <c r="A1036" s="1">
        <v>2020</v>
      </c>
      <c r="B1036" s="1" t="s">
        <v>57</v>
      </c>
      <c r="C1036" s="1" t="s">
        <v>35</v>
      </c>
      <c r="D1036" s="1">
        <v>4498</v>
      </c>
      <c r="E1036" s="1">
        <v>68661</v>
      </c>
      <c r="F1036" s="1" t="s">
        <v>8</v>
      </c>
    </row>
    <row r="1037" spans="1:6" x14ac:dyDescent="0.25">
      <c r="A1037" s="1">
        <v>2020</v>
      </c>
      <c r="B1037" s="1" t="s">
        <v>57</v>
      </c>
      <c r="C1037" s="1" t="s">
        <v>36</v>
      </c>
      <c r="D1037" s="1">
        <v>22416</v>
      </c>
      <c r="E1037" s="1">
        <v>78658</v>
      </c>
      <c r="F1037" s="1" t="s">
        <v>8</v>
      </c>
    </row>
    <row r="1038" spans="1:6" x14ac:dyDescent="0.25">
      <c r="A1038" s="1">
        <v>2020</v>
      </c>
      <c r="B1038" s="1" t="s">
        <v>57</v>
      </c>
      <c r="C1038" s="1" t="s">
        <v>37</v>
      </c>
      <c r="D1038" s="1">
        <v>5337</v>
      </c>
      <c r="E1038" s="1">
        <v>55350</v>
      </c>
      <c r="F1038" s="1" t="s">
        <v>10</v>
      </c>
    </row>
    <row r="1039" spans="1:6" x14ac:dyDescent="0.25">
      <c r="A1039" s="1">
        <v>2020</v>
      </c>
      <c r="B1039" s="1" t="s">
        <v>57</v>
      </c>
      <c r="C1039" s="1" t="s">
        <v>38</v>
      </c>
      <c r="D1039" s="1">
        <v>50281</v>
      </c>
      <c r="E1039" s="1">
        <v>79248</v>
      </c>
      <c r="F1039" s="1" t="s">
        <v>8</v>
      </c>
    </row>
    <row r="1040" spans="1:6" x14ac:dyDescent="0.25">
      <c r="A1040" s="1">
        <v>2020</v>
      </c>
      <c r="B1040" s="1" t="s">
        <v>57</v>
      </c>
      <c r="C1040" s="1" t="s">
        <v>39</v>
      </c>
      <c r="D1040" s="1">
        <v>26741</v>
      </c>
      <c r="E1040" s="1">
        <v>60587</v>
      </c>
      <c r="F1040" s="1" t="s">
        <v>8</v>
      </c>
    </row>
    <row r="1041" spans="1:6" x14ac:dyDescent="0.25">
      <c r="A1041" s="1">
        <v>2020</v>
      </c>
      <c r="B1041" s="1" t="s">
        <v>57</v>
      </c>
      <c r="C1041" s="1" t="s">
        <v>40</v>
      </c>
      <c r="D1041" s="1">
        <v>3798</v>
      </c>
      <c r="E1041" s="1">
        <v>70586</v>
      </c>
      <c r="F1041" s="1" t="s">
        <v>10</v>
      </c>
    </row>
    <row r="1042" spans="1:6" x14ac:dyDescent="0.25">
      <c r="A1042" s="1">
        <v>2020</v>
      </c>
      <c r="B1042" s="1" t="s">
        <v>57</v>
      </c>
      <c r="C1042" s="1" t="s">
        <v>41</v>
      </c>
      <c r="D1042" s="1">
        <v>23076</v>
      </c>
      <c r="E1042" s="1">
        <v>67194</v>
      </c>
      <c r="F1042" s="1" t="s">
        <v>10</v>
      </c>
    </row>
    <row r="1043" spans="1:6" x14ac:dyDescent="0.25">
      <c r="A1043" s="1">
        <v>2020</v>
      </c>
      <c r="B1043" s="1" t="s">
        <v>57</v>
      </c>
      <c r="C1043" s="1" t="s">
        <v>42</v>
      </c>
      <c r="D1043" s="1">
        <v>9765</v>
      </c>
      <c r="E1043" s="1">
        <v>58777</v>
      </c>
      <c r="F1043" s="1" t="s">
        <v>8</v>
      </c>
    </row>
    <row r="1044" spans="1:6" x14ac:dyDescent="0.25">
      <c r="A1044" s="1">
        <v>2020</v>
      </c>
      <c r="B1044" s="1" t="s">
        <v>57</v>
      </c>
      <c r="C1044" s="1" t="s">
        <v>43</v>
      </c>
      <c r="D1044" s="1">
        <v>14244</v>
      </c>
      <c r="E1044" s="1">
        <v>66523</v>
      </c>
      <c r="F1044" s="1" t="s">
        <v>8</v>
      </c>
    </row>
    <row r="1045" spans="1:6" x14ac:dyDescent="0.25">
      <c r="A1045" s="1">
        <v>2020</v>
      </c>
      <c r="B1045" s="1" t="s">
        <v>57</v>
      </c>
      <c r="C1045" s="1" t="s">
        <v>44</v>
      </c>
      <c r="D1045" s="1">
        <v>28749</v>
      </c>
      <c r="E1045" s="1">
        <v>72852</v>
      </c>
      <c r="F1045" s="1" t="s">
        <v>10</v>
      </c>
    </row>
    <row r="1046" spans="1:6" x14ac:dyDescent="0.25">
      <c r="A1046" s="1">
        <v>2020</v>
      </c>
      <c r="B1046" s="1" t="s">
        <v>57</v>
      </c>
      <c r="C1046" s="1" t="s">
        <v>45</v>
      </c>
      <c r="D1046" s="1">
        <v>3743</v>
      </c>
      <c r="E1046" s="1">
        <v>67579</v>
      </c>
      <c r="F1046" s="1" t="s">
        <v>8</v>
      </c>
    </row>
    <row r="1047" spans="1:6" x14ac:dyDescent="0.25">
      <c r="A1047" s="1">
        <v>2020</v>
      </c>
      <c r="B1047" s="1" t="s">
        <v>57</v>
      </c>
      <c r="C1047" s="1" t="s">
        <v>46</v>
      </c>
      <c r="D1047" s="1">
        <v>12124</v>
      </c>
      <c r="E1047" s="1">
        <v>58634</v>
      </c>
      <c r="F1047" s="1" t="s">
        <v>10</v>
      </c>
    </row>
    <row r="1048" spans="1:6" x14ac:dyDescent="0.25">
      <c r="A1048" s="1">
        <v>2020</v>
      </c>
      <c r="B1048" s="1" t="s">
        <v>57</v>
      </c>
      <c r="C1048" s="1" t="s">
        <v>47</v>
      </c>
      <c r="D1048" s="1">
        <v>3884</v>
      </c>
      <c r="E1048" s="1">
        <v>54981</v>
      </c>
      <c r="F1048" s="1" t="s">
        <v>8</v>
      </c>
    </row>
    <row r="1049" spans="1:6" x14ac:dyDescent="0.25">
      <c r="A1049" s="1">
        <v>2020</v>
      </c>
      <c r="B1049" s="1" t="s">
        <v>57</v>
      </c>
      <c r="C1049" s="1" t="s">
        <v>48</v>
      </c>
      <c r="D1049" s="1">
        <v>12110</v>
      </c>
      <c r="E1049" s="1">
        <v>63033</v>
      </c>
      <c r="F1049" s="1" t="s">
        <v>8</v>
      </c>
    </row>
    <row r="1050" spans="1:6" x14ac:dyDescent="0.25">
      <c r="A1050" s="1">
        <v>2020</v>
      </c>
      <c r="B1050" s="1" t="s">
        <v>57</v>
      </c>
      <c r="C1050" s="1" t="s">
        <v>49</v>
      </c>
      <c r="D1050" s="1">
        <v>51405</v>
      </c>
      <c r="E1050" s="1">
        <v>71554</v>
      </c>
      <c r="F1050" s="1" t="s">
        <v>10</v>
      </c>
    </row>
    <row r="1051" spans="1:6" x14ac:dyDescent="0.25">
      <c r="A1051" s="1">
        <v>2020</v>
      </c>
      <c r="B1051" s="1" t="s">
        <v>57</v>
      </c>
      <c r="C1051" s="1" t="s">
        <v>50</v>
      </c>
      <c r="D1051" s="1">
        <v>11572</v>
      </c>
      <c r="E1051" s="1">
        <v>57052</v>
      </c>
      <c r="F1051" s="1" t="s">
        <v>10</v>
      </c>
    </row>
    <row r="1052" spans="1:6" x14ac:dyDescent="0.25">
      <c r="A1052" s="1">
        <v>2020</v>
      </c>
      <c r="B1052" s="1" t="s">
        <v>57</v>
      </c>
      <c r="C1052" s="1" t="s">
        <v>51</v>
      </c>
      <c r="D1052" s="1">
        <v>2878</v>
      </c>
      <c r="E1052" s="1">
        <v>57025</v>
      </c>
      <c r="F1052" s="1" t="s">
        <v>8</v>
      </c>
    </row>
    <row r="1053" spans="1:6" x14ac:dyDescent="0.25">
      <c r="A1053" s="1">
        <v>2020</v>
      </c>
      <c r="B1053" s="1" t="s">
        <v>57</v>
      </c>
      <c r="C1053" s="1" t="s">
        <v>52</v>
      </c>
      <c r="D1053" s="1">
        <v>21508</v>
      </c>
      <c r="E1053" s="1">
        <v>64050</v>
      </c>
      <c r="F1053" s="1" t="s">
        <v>8</v>
      </c>
    </row>
    <row r="1054" spans="1:6" x14ac:dyDescent="0.25">
      <c r="A1054" s="1">
        <v>2020</v>
      </c>
      <c r="B1054" s="1" t="s">
        <v>57</v>
      </c>
      <c r="C1054" s="1" t="s">
        <v>53</v>
      </c>
      <c r="D1054" s="1">
        <v>26015</v>
      </c>
      <c r="E1054" s="1">
        <v>70432</v>
      </c>
      <c r="F1054" s="1" t="s">
        <v>10</v>
      </c>
    </row>
    <row r="1055" spans="1:6" x14ac:dyDescent="0.25">
      <c r="A1055" s="1">
        <v>2020</v>
      </c>
      <c r="B1055" s="1" t="s">
        <v>57</v>
      </c>
      <c r="C1055" s="1" t="s">
        <v>54</v>
      </c>
      <c r="D1055" s="1">
        <v>4435</v>
      </c>
      <c r="E1055" s="1">
        <v>78255</v>
      </c>
      <c r="F1055" s="1" t="s">
        <v>10</v>
      </c>
    </row>
    <row r="1056" spans="1:6" x14ac:dyDescent="0.25">
      <c r="A1056" s="1">
        <v>2020</v>
      </c>
      <c r="B1056" s="1" t="s">
        <v>57</v>
      </c>
      <c r="C1056" s="1" t="s">
        <v>55</v>
      </c>
      <c r="D1056" s="1">
        <v>14814</v>
      </c>
      <c r="E1056" s="1">
        <v>68063</v>
      </c>
      <c r="F1056" s="1" t="s">
        <v>10</v>
      </c>
    </row>
    <row r="1057" spans="1:6" x14ac:dyDescent="0.25">
      <c r="A1057" s="1">
        <v>2020</v>
      </c>
      <c r="B1057" s="1" t="s">
        <v>57</v>
      </c>
      <c r="C1057" s="1" t="s">
        <v>56</v>
      </c>
      <c r="D1057" s="1">
        <v>3375</v>
      </c>
      <c r="E1057" s="1">
        <v>59554</v>
      </c>
      <c r="F1057" s="1" t="s">
        <v>10</v>
      </c>
    </row>
    <row r="1058" spans="1:6" x14ac:dyDescent="0.25">
      <c r="A1058" s="1">
        <v>2020</v>
      </c>
      <c r="B1058" s="1" t="s">
        <v>58</v>
      </c>
      <c r="C1058" s="1" t="s">
        <v>7</v>
      </c>
      <c r="D1058" s="1">
        <v>5566</v>
      </c>
      <c r="E1058" s="1">
        <v>63068</v>
      </c>
      <c r="F1058" s="1" t="s">
        <v>10</v>
      </c>
    </row>
    <row r="1059" spans="1:6" x14ac:dyDescent="0.25">
      <c r="A1059" s="1">
        <v>2020</v>
      </c>
      <c r="B1059" s="1" t="s">
        <v>58</v>
      </c>
      <c r="C1059" s="1" t="s">
        <v>9</v>
      </c>
      <c r="D1059" s="1">
        <v>4926</v>
      </c>
      <c r="E1059" s="1">
        <v>82139</v>
      </c>
      <c r="F1059" s="1" t="s">
        <v>8</v>
      </c>
    </row>
    <row r="1060" spans="1:6" x14ac:dyDescent="0.25">
      <c r="A1060" s="1">
        <v>2020</v>
      </c>
      <c r="B1060" s="1" t="s">
        <v>58</v>
      </c>
      <c r="C1060" s="1" t="s">
        <v>11</v>
      </c>
      <c r="D1060" s="1">
        <v>2918</v>
      </c>
      <c r="E1060" s="1">
        <v>53984</v>
      </c>
      <c r="F1060" s="1" t="s">
        <v>8</v>
      </c>
    </row>
    <row r="1061" spans="1:6" x14ac:dyDescent="0.25">
      <c r="A1061" s="1">
        <v>2020</v>
      </c>
      <c r="B1061" s="1" t="s">
        <v>58</v>
      </c>
      <c r="C1061" s="1" t="s">
        <v>12</v>
      </c>
      <c r="D1061" s="1">
        <v>44706</v>
      </c>
      <c r="E1061" s="1">
        <v>101627</v>
      </c>
      <c r="F1061" s="1" t="s">
        <v>10</v>
      </c>
    </row>
    <row r="1062" spans="1:6" x14ac:dyDescent="0.25">
      <c r="A1062" s="1">
        <v>2020</v>
      </c>
      <c r="B1062" s="1" t="s">
        <v>58</v>
      </c>
      <c r="C1062" s="1" t="s">
        <v>13</v>
      </c>
      <c r="D1062" s="1">
        <v>5804</v>
      </c>
      <c r="E1062" s="1">
        <v>76677</v>
      </c>
      <c r="F1062" s="1" t="s">
        <v>8</v>
      </c>
    </row>
    <row r="1063" spans="1:6" x14ac:dyDescent="0.25">
      <c r="A1063" s="1">
        <v>2020</v>
      </c>
      <c r="B1063" s="1" t="s">
        <v>58</v>
      </c>
      <c r="C1063" s="1" t="s">
        <v>14</v>
      </c>
      <c r="D1063" s="1">
        <v>4408</v>
      </c>
      <c r="E1063" s="1">
        <v>88569</v>
      </c>
      <c r="F1063" s="1" t="s">
        <v>8</v>
      </c>
    </row>
    <row r="1064" spans="1:6" x14ac:dyDescent="0.25">
      <c r="A1064" s="1">
        <v>2020</v>
      </c>
      <c r="B1064" s="1" t="s">
        <v>58</v>
      </c>
      <c r="C1064" s="1" t="s">
        <v>15</v>
      </c>
      <c r="D1064" s="1">
        <v>661</v>
      </c>
      <c r="E1064" s="1">
        <v>70153</v>
      </c>
      <c r="F1064" s="1" t="s">
        <v>10</v>
      </c>
    </row>
    <row r="1065" spans="1:6" x14ac:dyDescent="0.25">
      <c r="A1065" s="1">
        <v>2020</v>
      </c>
      <c r="B1065" s="1" t="s">
        <v>58</v>
      </c>
      <c r="C1065" s="1" t="s">
        <v>16</v>
      </c>
      <c r="D1065" s="1">
        <v>20548</v>
      </c>
      <c r="E1065" s="1">
        <v>67740</v>
      </c>
      <c r="F1065" s="1" t="s">
        <v>10</v>
      </c>
    </row>
    <row r="1066" spans="1:6" x14ac:dyDescent="0.25">
      <c r="A1066" s="1">
        <v>2020</v>
      </c>
      <c r="B1066" s="1" t="s">
        <v>58</v>
      </c>
      <c r="C1066" s="1" t="s">
        <v>17</v>
      </c>
      <c r="D1066" s="1">
        <v>9884</v>
      </c>
      <c r="E1066" s="1">
        <v>65168</v>
      </c>
      <c r="F1066" s="1" t="s">
        <v>8</v>
      </c>
    </row>
    <row r="1067" spans="1:6" x14ac:dyDescent="0.25">
      <c r="A1067" s="1">
        <v>2020</v>
      </c>
      <c r="B1067" s="1" t="s">
        <v>58</v>
      </c>
      <c r="C1067" s="1" t="s">
        <v>18</v>
      </c>
      <c r="D1067" s="1">
        <v>2807</v>
      </c>
      <c r="E1067" s="1">
        <v>69932</v>
      </c>
      <c r="F1067" s="1" t="s">
        <v>8</v>
      </c>
    </row>
    <row r="1068" spans="1:6" x14ac:dyDescent="0.25">
      <c r="A1068" s="1">
        <v>2020</v>
      </c>
      <c r="B1068" s="1" t="s">
        <v>58</v>
      </c>
      <c r="C1068" s="1" t="s">
        <v>19</v>
      </c>
      <c r="D1068" s="1">
        <v>17883</v>
      </c>
      <c r="E1068" s="1">
        <v>77895</v>
      </c>
      <c r="F1068" s="1" t="s">
        <v>10</v>
      </c>
    </row>
    <row r="1069" spans="1:6" x14ac:dyDescent="0.25">
      <c r="A1069" s="1">
        <v>2020</v>
      </c>
      <c r="B1069" s="1" t="s">
        <v>58</v>
      </c>
      <c r="C1069" s="1" t="s">
        <v>20</v>
      </c>
      <c r="D1069" s="1">
        <v>8825</v>
      </c>
      <c r="E1069" s="1">
        <v>68680</v>
      </c>
      <c r="F1069" s="1" t="s">
        <v>8</v>
      </c>
    </row>
    <row r="1070" spans="1:6" x14ac:dyDescent="0.25">
      <c r="A1070" s="1">
        <v>2020</v>
      </c>
      <c r="B1070" s="1" t="s">
        <v>58</v>
      </c>
      <c r="C1070" s="1" t="s">
        <v>21</v>
      </c>
      <c r="D1070" s="1">
        <v>4142</v>
      </c>
      <c r="E1070" s="1">
        <v>66257</v>
      </c>
      <c r="F1070" s="1" t="s">
        <v>10</v>
      </c>
    </row>
    <row r="1071" spans="1:6" x14ac:dyDescent="0.25">
      <c r="A1071" s="1">
        <v>2020</v>
      </c>
      <c r="B1071" s="1" t="s">
        <v>58</v>
      </c>
      <c r="C1071" s="1" t="s">
        <v>22</v>
      </c>
      <c r="D1071" s="1">
        <v>3143</v>
      </c>
      <c r="E1071" s="1">
        <v>65206</v>
      </c>
      <c r="F1071" s="1" t="s">
        <v>8</v>
      </c>
    </row>
    <row r="1072" spans="1:6" x14ac:dyDescent="0.25">
      <c r="A1072" s="1">
        <v>2020</v>
      </c>
      <c r="B1072" s="1" t="s">
        <v>58</v>
      </c>
      <c r="C1072" s="1" t="s">
        <v>23</v>
      </c>
      <c r="D1072" s="1">
        <v>4443</v>
      </c>
      <c r="E1072" s="1">
        <v>65208</v>
      </c>
      <c r="F1072" s="1" t="s">
        <v>8</v>
      </c>
    </row>
    <row r="1073" spans="1:6" x14ac:dyDescent="0.25">
      <c r="A1073" s="1">
        <v>2020</v>
      </c>
      <c r="B1073" s="1" t="s">
        <v>58</v>
      </c>
      <c r="C1073" s="1" t="s">
        <v>24</v>
      </c>
      <c r="D1073" s="1">
        <v>4428</v>
      </c>
      <c r="E1073" s="1">
        <v>81881</v>
      </c>
      <c r="F1073" s="1" t="s">
        <v>10</v>
      </c>
    </row>
    <row r="1074" spans="1:6" x14ac:dyDescent="0.25">
      <c r="A1074" s="1">
        <v>2020</v>
      </c>
      <c r="B1074" s="1" t="s">
        <v>58</v>
      </c>
      <c r="C1074" s="1" t="s">
        <v>25</v>
      </c>
      <c r="D1074" s="1">
        <v>1856</v>
      </c>
      <c r="E1074" s="1">
        <v>61894</v>
      </c>
      <c r="F1074" s="1" t="s">
        <v>10</v>
      </c>
    </row>
    <row r="1075" spans="1:6" x14ac:dyDescent="0.25">
      <c r="A1075" s="1">
        <v>2020</v>
      </c>
      <c r="B1075" s="1" t="s">
        <v>58</v>
      </c>
      <c r="C1075" s="1" t="s">
        <v>26</v>
      </c>
      <c r="D1075" s="1">
        <v>4035</v>
      </c>
      <c r="E1075" s="1">
        <v>84350</v>
      </c>
      <c r="F1075" s="1" t="s">
        <v>8</v>
      </c>
    </row>
    <row r="1076" spans="1:6" x14ac:dyDescent="0.25">
      <c r="A1076" s="1">
        <v>2020</v>
      </c>
      <c r="B1076" s="1" t="s">
        <v>58</v>
      </c>
      <c r="C1076" s="1" t="s">
        <v>27</v>
      </c>
      <c r="D1076" s="1">
        <v>6711</v>
      </c>
      <c r="E1076" s="1">
        <v>94576</v>
      </c>
      <c r="F1076" s="1" t="s">
        <v>8</v>
      </c>
    </row>
    <row r="1077" spans="1:6" x14ac:dyDescent="0.25">
      <c r="A1077" s="1">
        <v>2020</v>
      </c>
      <c r="B1077" s="1" t="s">
        <v>58</v>
      </c>
      <c r="C1077" s="1" t="s">
        <v>28</v>
      </c>
      <c r="D1077" s="1">
        <v>16070</v>
      </c>
      <c r="E1077" s="1">
        <v>73537</v>
      </c>
      <c r="F1077" s="1" t="s">
        <v>10</v>
      </c>
    </row>
    <row r="1078" spans="1:6" x14ac:dyDescent="0.25">
      <c r="A1078" s="1">
        <v>2020</v>
      </c>
      <c r="B1078" s="1" t="s">
        <v>58</v>
      </c>
      <c r="C1078" s="1" t="s">
        <v>29</v>
      </c>
      <c r="D1078" s="1">
        <v>8487</v>
      </c>
      <c r="E1078" s="1">
        <v>73096</v>
      </c>
      <c r="F1078" s="1" t="s">
        <v>10</v>
      </c>
    </row>
    <row r="1079" spans="1:6" x14ac:dyDescent="0.25">
      <c r="A1079" s="1">
        <v>2020</v>
      </c>
      <c r="B1079" s="1" t="s">
        <v>58</v>
      </c>
      <c r="C1079" s="1" t="s">
        <v>30</v>
      </c>
      <c r="D1079" s="1">
        <v>2421</v>
      </c>
      <c r="E1079" s="1">
        <v>55254</v>
      </c>
      <c r="F1079" s="1" t="s">
        <v>10</v>
      </c>
    </row>
    <row r="1080" spans="1:6" x14ac:dyDescent="0.25">
      <c r="A1080" s="1">
        <v>2020</v>
      </c>
      <c r="B1080" s="1" t="s">
        <v>58</v>
      </c>
      <c r="C1080" s="1" t="s">
        <v>31</v>
      </c>
      <c r="D1080" s="1">
        <v>6476</v>
      </c>
      <c r="E1080" s="1">
        <v>64359</v>
      </c>
      <c r="F1080" s="1" t="s">
        <v>10</v>
      </c>
    </row>
    <row r="1081" spans="1:6" x14ac:dyDescent="0.25">
      <c r="A1081" s="1">
        <v>2020</v>
      </c>
      <c r="B1081" s="1" t="s">
        <v>58</v>
      </c>
      <c r="C1081" s="1" t="s">
        <v>32</v>
      </c>
      <c r="D1081" s="1">
        <v>1634</v>
      </c>
      <c r="E1081" s="1">
        <v>56194</v>
      </c>
      <c r="F1081" s="1" t="s">
        <v>10</v>
      </c>
    </row>
    <row r="1082" spans="1:6" x14ac:dyDescent="0.25">
      <c r="A1082" s="1">
        <v>2020</v>
      </c>
      <c r="B1082" s="1" t="s">
        <v>58</v>
      </c>
      <c r="C1082" s="1" t="s">
        <v>33</v>
      </c>
      <c r="D1082" s="1">
        <v>1988</v>
      </c>
      <c r="E1082" s="1">
        <v>57566</v>
      </c>
      <c r="F1082" s="1" t="s">
        <v>8</v>
      </c>
    </row>
    <row r="1083" spans="1:6" x14ac:dyDescent="0.25">
      <c r="A1083" s="1">
        <v>2020</v>
      </c>
      <c r="B1083" s="1" t="s">
        <v>58</v>
      </c>
      <c r="C1083" s="1" t="s">
        <v>34</v>
      </c>
      <c r="D1083" s="1">
        <v>2066</v>
      </c>
      <c r="E1083" s="1">
        <v>64543</v>
      </c>
      <c r="F1083" s="1" t="s">
        <v>8</v>
      </c>
    </row>
    <row r="1084" spans="1:6" x14ac:dyDescent="0.25">
      <c r="A1084" s="1">
        <v>2020</v>
      </c>
      <c r="B1084" s="1" t="s">
        <v>58</v>
      </c>
      <c r="C1084" s="1" t="s">
        <v>35</v>
      </c>
      <c r="D1084" s="1">
        <v>2032</v>
      </c>
      <c r="E1084" s="1">
        <v>77722</v>
      </c>
      <c r="F1084" s="1" t="s">
        <v>10</v>
      </c>
    </row>
    <row r="1085" spans="1:6" x14ac:dyDescent="0.25">
      <c r="A1085" s="1">
        <v>2020</v>
      </c>
      <c r="B1085" s="1" t="s">
        <v>58</v>
      </c>
      <c r="C1085" s="1" t="s">
        <v>36</v>
      </c>
      <c r="D1085" s="1">
        <v>8976</v>
      </c>
      <c r="E1085" s="1">
        <v>86088</v>
      </c>
      <c r="F1085" s="1" t="s">
        <v>8</v>
      </c>
    </row>
    <row r="1086" spans="1:6" x14ac:dyDescent="0.25">
      <c r="A1086" s="1">
        <v>2020</v>
      </c>
      <c r="B1086" s="1" t="s">
        <v>58</v>
      </c>
      <c r="C1086" s="1" t="s">
        <v>37</v>
      </c>
      <c r="D1086" s="1">
        <v>1768</v>
      </c>
      <c r="E1086" s="1">
        <v>59139</v>
      </c>
      <c r="F1086" s="1" t="s">
        <v>8</v>
      </c>
    </row>
    <row r="1087" spans="1:6" x14ac:dyDescent="0.25">
      <c r="A1087" s="1">
        <v>2020</v>
      </c>
      <c r="B1087" s="1" t="s">
        <v>58</v>
      </c>
      <c r="C1087" s="1" t="s">
        <v>38</v>
      </c>
      <c r="D1087" s="1">
        <v>16910</v>
      </c>
      <c r="E1087" s="1">
        <v>73614</v>
      </c>
      <c r="F1087" s="1" t="s">
        <v>10</v>
      </c>
    </row>
    <row r="1088" spans="1:6" x14ac:dyDescent="0.25">
      <c r="A1088" s="1">
        <v>2020</v>
      </c>
      <c r="B1088" s="1" t="s">
        <v>58</v>
      </c>
      <c r="C1088" s="1" t="s">
        <v>39</v>
      </c>
      <c r="D1088" s="1">
        <v>10219</v>
      </c>
      <c r="E1088" s="1">
        <v>65827</v>
      </c>
      <c r="F1088" s="1" t="s">
        <v>10</v>
      </c>
    </row>
    <row r="1089" spans="1:6" x14ac:dyDescent="0.25">
      <c r="A1089" s="1">
        <v>2020</v>
      </c>
      <c r="B1089" s="1" t="s">
        <v>58</v>
      </c>
      <c r="C1089" s="1" t="s">
        <v>40</v>
      </c>
      <c r="D1089" s="1">
        <v>807</v>
      </c>
      <c r="E1089" s="1">
        <v>59882</v>
      </c>
      <c r="F1089" s="1" t="s">
        <v>8</v>
      </c>
    </row>
    <row r="1090" spans="1:6" x14ac:dyDescent="0.25">
      <c r="A1090" s="1">
        <v>2020</v>
      </c>
      <c r="B1090" s="1" t="s">
        <v>58</v>
      </c>
      <c r="C1090" s="1" t="s">
        <v>41</v>
      </c>
      <c r="D1090" s="1">
        <v>15409</v>
      </c>
      <c r="E1090" s="1">
        <v>67487</v>
      </c>
      <c r="F1090" s="1" t="s">
        <v>8</v>
      </c>
    </row>
    <row r="1091" spans="1:6" x14ac:dyDescent="0.25">
      <c r="A1091" s="1">
        <v>2020</v>
      </c>
      <c r="B1091" s="1" t="s">
        <v>58</v>
      </c>
      <c r="C1091" s="1" t="s">
        <v>42</v>
      </c>
      <c r="D1091" s="1">
        <v>4164</v>
      </c>
      <c r="E1091" s="1">
        <v>64770</v>
      </c>
      <c r="F1091" s="1" t="s">
        <v>10</v>
      </c>
    </row>
    <row r="1092" spans="1:6" x14ac:dyDescent="0.25">
      <c r="A1092" s="1">
        <v>2020</v>
      </c>
      <c r="B1092" s="1" t="s">
        <v>58</v>
      </c>
      <c r="C1092" s="1" t="s">
        <v>43</v>
      </c>
      <c r="D1092" s="1">
        <v>6240</v>
      </c>
      <c r="E1092" s="1">
        <v>76641</v>
      </c>
      <c r="F1092" s="1" t="s">
        <v>8</v>
      </c>
    </row>
    <row r="1093" spans="1:6" x14ac:dyDescent="0.25">
      <c r="A1093" s="1">
        <v>2020</v>
      </c>
      <c r="B1093" s="1" t="s">
        <v>58</v>
      </c>
      <c r="C1093" s="1" t="s">
        <v>44</v>
      </c>
      <c r="D1093" s="1">
        <v>14407</v>
      </c>
      <c r="E1093" s="1">
        <v>68561</v>
      </c>
      <c r="F1093" s="1" t="s">
        <v>10</v>
      </c>
    </row>
    <row r="1094" spans="1:6" x14ac:dyDescent="0.25">
      <c r="A1094" s="1">
        <v>2020</v>
      </c>
      <c r="B1094" s="1" t="s">
        <v>58</v>
      </c>
      <c r="C1094" s="1" t="s">
        <v>45</v>
      </c>
      <c r="D1094" s="1">
        <v>1572</v>
      </c>
      <c r="E1094" s="1">
        <v>64468</v>
      </c>
      <c r="F1094" s="1" t="s">
        <v>8</v>
      </c>
    </row>
    <row r="1095" spans="1:6" x14ac:dyDescent="0.25">
      <c r="A1095" s="1">
        <v>2020</v>
      </c>
      <c r="B1095" s="1" t="s">
        <v>58</v>
      </c>
      <c r="C1095" s="1" t="s">
        <v>46</v>
      </c>
      <c r="D1095" s="1">
        <v>6087</v>
      </c>
      <c r="E1095" s="1">
        <v>65522</v>
      </c>
      <c r="F1095" s="1" t="s">
        <v>8</v>
      </c>
    </row>
    <row r="1096" spans="1:6" x14ac:dyDescent="0.25">
      <c r="A1096" s="1">
        <v>2020</v>
      </c>
      <c r="B1096" s="1" t="s">
        <v>58</v>
      </c>
      <c r="C1096" s="1" t="s">
        <v>47</v>
      </c>
      <c r="D1096" s="1">
        <v>1084</v>
      </c>
      <c r="E1096" s="1">
        <v>55320</v>
      </c>
      <c r="F1096" s="1" t="s">
        <v>10</v>
      </c>
    </row>
    <row r="1097" spans="1:6" x14ac:dyDescent="0.25">
      <c r="A1097" s="1">
        <v>2020</v>
      </c>
      <c r="B1097" s="1" t="s">
        <v>58</v>
      </c>
      <c r="C1097" s="1" t="s">
        <v>48</v>
      </c>
      <c r="D1097" s="1">
        <v>7051</v>
      </c>
      <c r="E1097" s="1">
        <v>65495</v>
      </c>
      <c r="F1097" s="1" t="s">
        <v>10</v>
      </c>
    </row>
    <row r="1098" spans="1:6" x14ac:dyDescent="0.25">
      <c r="A1098" s="1">
        <v>2020</v>
      </c>
      <c r="B1098" s="1" t="s">
        <v>58</v>
      </c>
      <c r="C1098" s="1" t="s">
        <v>49</v>
      </c>
      <c r="D1098" s="1">
        <v>24758</v>
      </c>
      <c r="E1098" s="1">
        <v>83648</v>
      </c>
      <c r="F1098" s="1" t="s">
        <v>8</v>
      </c>
    </row>
    <row r="1099" spans="1:6" x14ac:dyDescent="0.25">
      <c r="A1099" s="1">
        <v>2020</v>
      </c>
      <c r="B1099" s="1" t="s">
        <v>58</v>
      </c>
      <c r="C1099" s="1" t="s">
        <v>50</v>
      </c>
      <c r="D1099" s="1">
        <v>4386</v>
      </c>
      <c r="E1099" s="1">
        <v>64006</v>
      </c>
      <c r="F1099" s="1" t="s">
        <v>8</v>
      </c>
    </row>
    <row r="1100" spans="1:6" x14ac:dyDescent="0.25">
      <c r="A1100" s="1">
        <v>2020</v>
      </c>
      <c r="B1100" s="1" t="s">
        <v>58</v>
      </c>
      <c r="C1100" s="1" t="s">
        <v>51</v>
      </c>
      <c r="D1100" s="1">
        <v>1108</v>
      </c>
      <c r="E1100" s="1">
        <v>65390</v>
      </c>
      <c r="F1100" s="1" t="s">
        <v>10</v>
      </c>
    </row>
    <row r="1101" spans="1:6" x14ac:dyDescent="0.25">
      <c r="A1101" s="1">
        <v>2020</v>
      </c>
      <c r="B1101" s="1" t="s">
        <v>58</v>
      </c>
      <c r="C1101" s="1" t="s">
        <v>52</v>
      </c>
      <c r="D1101" s="1">
        <v>6750</v>
      </c>
      <c r="E1101" s="1">
        <v>65974</v>
      </c>
      <c r="F1101" s="1" t="s">
        <v>10</v>
      </c>
    </row>
    <row r="1102" spans="1:6" x14ac:dyDescent="0.25">
      <c r="A1102" s="1">
        <v>2020</v>
      </c>
      <c r="B1102" s="1" t="s">
        <v>58</v>
      </c>
      <c r="C1102" s="1" t="s">
        <v>53</v>
      </c>
      <c r="D1102" s="1">
        <v>7798</v>
      </c>
      <c r="E1102" s="1">
        <v>85321</v>
      </c>
      <c r="F1102" s="1" t="s">
        <v>10</v>
      </c>
    </row>
    <row r="1103" spans="1:6" x14ac:dyDescent="0.25">
      <c r="A1103" s="1">
        <v>2020</v>
      </c>
      <c r="B1103" s="1" t="s">
        <v>58</v>
      </c>
      <c r="C1103" s="1" t="s">
        <v>54</v>
      </c>
      <c r="D1103" s="1">
        <v>1268</v>
      </c>
      <c r="E1103" s="1">
        <v>66459</v>
      </c>
      <c r="F1103" s="1" t="s">
        <v>10</v>
      </c>
    </row>
    <row r="1104" spans="1:6" x14ac:dyDescent="0.25">
      <c r="A1104" s="1">
        <v>2020</v>
      </c>
      <c r="B1104" s="1" t="s">
        <v>58</v>
      </c>
      <c r="C1104" s="1" t="s">
        <v>55</v>
      </c>
      <c r="D1104" s="1">
        <v>9432</v>
      </c>
      <c r="E1104" s="1">
        <v>64047</v>
      </c>
      <c r="F1104" s="1" t="s">
        <v>10</v>
      </c>
    </row>
    <row r="1105" spans="1:6" x14ac:dyDescent="0.25">
      <c r="A1105" s="1">
        <v>2020</v>
      </c>
      <c r="B1105" s="1" t="s">
        <v>58</v>
      </c>
      <c r="C1105" s="1" t="s">
        <v>56</v>
      </c>
      <c r="D1105" s="1">
        <v>600</v>
      </c>
      <c r="E1105" s="1">
        <v>73060</v>
      </c>
      <c r="F1105" s="1" t="s">
        <v>8</v>
      </c>
    </row>
    <row r="1106" spans="1:6" x14ac:dyDescent="0.25">
      <c r="A1106" s="1">
        <v>2020</v>
      </c>
      <c r="B1106" s="1" t="s">
        <v>59</v>
      </c>
      <c r="C1106" s="1" t="s">
        <v>7</v>
      </c>
      <c r="D1106" s="1">
        <v>32481</v>
      </c>
      <c r="E1106" s="1">
        <v>47970</v>
      </c>
      <c r="F1106" s="1" t="s">
        <v>8</v>
      </c>
    </row>
    <row r="1107" spans="1:6" x14ac:dyDescent="0.25">
      <c r="A1107" s="1">
        <v>2020</v>
      </c>
      <c r="B1107" s="1" t="s">
        <v>59</v>
      </c>
      <c r="C1107" s="1" t="s">
        <v>9</v>
      </c>
      <c r="D1107" s="1">
        <v>31775</v>
      </c>
      <c r="E1107" s="1">
        <v>52734</v>
      </c>
      <c r="F1107" s="1" t="s">
        <v>10</v>
      </c>
    </row>
    <row r="1108" spans="1:6" x14ac:dyDescent="0.25">
      <c r="A1108" s="1">
        <v>2020</v>
      </c>
      <c r="B1108" s="1" t="s">
        <v>59</v>
      </c>
      <c r="C1108" s="1" t="s">
        <v>11</v>
      </c>
      <c r="D1108" s="1">
        <v>21642</v>
      </c>
      <c r="E1108" s="1">
        <v>47450</v>
      </c>
      <c r="F1108" s="1" t="s">
        <v>8</v>
      </c>
    </row>
    <row r="1109" spans="1:6" x14ac:dyDescent="0.25">
      <c r="A1109" s="1">
        <v>2020</v>
      </c>
      <c r="B1109" s="1" t="s">
        <v>59</v>
      </c>
      <c r="C1109" s="1" t="s">
        <v>12</v>
      </c>
      <c r="D1109" s="1">
        <v>196511</v>
      </c>
      <c r="E1109" s="1">
        <v>58020</v>
      </c>
      <c r="F1109" s="1" t="s">
        <v>8</v>
      </c>
    </row>
    <row r="1110" spans="1:6" x14ac:dyDescent="0.25">
      <c r="A1110" s="1">
        <v>2020</v>
      </c>
      <c r="B1110" s="1" t="s">
        <v>59</v>
      </c>
      <c r="C1110" s="1" t="s">
        <v>13</v>
      </c>
      <c r="D1110" s="1">
        <v>35891</v>
      </c>
      <c r="E1110" s="1">
        <v>56043</v>
      </c>
      <c r="F1110" s="1" t="s">
        <v>10</v>
      </c>
    </row>
    <row r="1111" spans="1:6" x14ac:dyDescent="0.25">
      <c r="A1111" s="1">
        <v>2020</v>
      </c>
      <c r="B1111" s="1" t="s">
        <v>59</v>
      </c>
      <c r="C1111" s="1" t="s">
        <v>14</v>
      </c>
      <c r="D1111" s="1">
        <v>24902</v>
      </c>
      <c r="E1111" s="1">
        <v>57041</v>
      </c>
      <c r="F1111" s="1" t="s">
        <v>10</v>
      </c>
    </row>
    <row r="1112" spans="1:6" x14ac:dyDescent="0.25">
      <c r="A1112" s="1">
        <v>2020</v>
      </c>
      <c r="B1112" s="1" t="s">
        <v>59</v>
      </c>
      <c r="C1112" s="1" t="s">
        <v>15</v>
      </c>
      <c r="D1112" s="1">
        <v>6850</v>
      </c>
      <c r="E1112" s="1">
        <v>46843</v>
      </c>
      <c r="F1112" s="1" t="s">
        <v>8</v>
      </c>
    </row>
    <row r="1113" spans="1:6" x14ac:dyDescent="0.25">
      <c r="A1113" s="1">
        <v>2020</v>
      </c>
      <c r="B1113" s="1" t="s">
        <v>59</v>
      </c>
      <c r="C1113" s="1" t="s">
        <v>16</v>
      </c>
      <c r="D1113" s="1">
        <v>139486</v>
      </c>
      <c r="E1113" s="1">
        <v>50766</v>
      </c>
      <c r="F1113" s="1" t="s">
        <v>8</v>
      </c>
    </row>
    <row r="1114" spans="1:6" x14ac:dyDescent="0.25">
      <c r="A1114" s="1">
        <v>2020</v>
      </c>
      <c r="B1114" s="1" t="s">
        <v>59</v>
      </c>
      <c r="C1114" s="1" t="s">
        <v>17</v>
      </c>
      <c r="D1114" s="1">
        <v>60996</v>
      </c>
      <c r="E1114" s="1">
        <v>55352</v>
      </c>
      <c r="F1114" s="1" t="s">
        <v>10</v>
      </c>
    </row>
    <row r="1115" spans="1:6" x14ac:dyDescent="0.25">
      <c r="A1115" s="1">
        <v>2020</v>
      </c>
      <c r="B1115" s="1" t="s">
        <v>59</v>
      </c>
      <c r="C1115" s="1" t="s">
        <v>18</v>
      </c>
      <c r="D1115" s="1">
        <v>11969</v>
      </c>
      <c r="E1115" s="1">
        <v>45972</v>
      </c>
      <c r="F1115" s="1" t="s">
        <v>8</v>
      </c>
    </row>
    <row r="1116" spans="1:6" x14ac:dyDescent="0.25">
      <c r="A1116" s="1">
        <v>2020</v>
      </c>
      <c r="B1116" s="1" t="s">
        <v>59</v>
      </c>
      <c r="C1116" s="1" t="s">
        <v>19</v>
      </c>
      <c r="D1116" s="1">
        <v>78063</v>
      </c>
      <c r="E1116" s="1">
        <v>57570</v>
      </c>
      <c r="F1116" s="1" t="s">
        <v>10</v>
      </c>
    </row>
    <row r="1117" spans="1:6" x14ac:dyDescent="0.25">
      <c r="A1117" s="1">
        <v>2020</v>
      </c>
      <c r="B1117" s="1" t="s">
        <v>59</v>
      </c>
      <c r="C1117" s="1" t="s">
        <v>20</v>
      </c>
      <c r="D1117" s="1">
        <v>40681</v>
      </c>
      <c r="E1117" s="1">
        <v>48092</v>
      </c>
      <c r="F1117" s="1" t="s">
        <v>8</v>
      </c>
    </row>
    <row r="1118" spans="1:6" x14ac:dyDescent="0.25">
      <c r="A1118" s="1">
        <v>2020</v>
      </c>
      <c r="B1118" s="1" t="s">
        <v>59</v>
      </c>
      <c r="C1118" s="1" t="s">
        <v>21</v>
      </c>
      <c r="D1118" s="1">
        <v>23521</v>
      </c>
      <c r="E1118" s="1">
        <v>46539</v>
      </c>
      <c r="F1118" s="1" t="s">
        <v>8</v>
      </c>
    </row>
    <row r="1119" spans="1:6" x14ac:dyDescent="0.25">
      <c r="A1119" s="1">
        <v>2020</v>
      </c>
      <c r="B1119" s="1" t="s">
        <v>59</v>
      </c>
      <c r="C1119" s="1" t="s">
        <v>22</v>
      </c>
      <c r="D1119" s="1">
        <v>20370</v>
      </c>
      <c r="E1119" s="1">
        <v>48235</v>
      </c>
      <c r="F1119" s="1" t="s">
        <v>10</v>
      </c>
    </row>
    <row r="1120" spans="1:6" x14ac:dyDescent="0.25">
      <c r="A1120" s="1">
        <v>2020</v>
      </c>
      <c r="B1120" s="1" t="s">
        <v>59</v>
      </c>
      <c r="C1120" s="1" t="s">
        <v>23</v>
      </c>
      <c r="D1120" s="1">
        <v>28056</v>
      </c>
      <c r="E1120" s="1">
        <v>48623</v>
      </c>
      <c r="F1120" s="1" t="s">
        <v>10</v>
      </c>
    </row>
    <row r="1121" spans="1:6" x14ac:dyDescent="0.25">
      <c r="A1121" s="1">
        <v>2020</v>
      </c>
      <c r="B1121" s="1" t="s">
        <v>59</v>
      </c>
      <c r="C1121" s="1" t="s">
        <v>24</v>
      </c>
      <c r="D1121" s="1">
        <v>30545</v>
      </c>
      <c r="E1121" s="1">
        <v>48196</v>
      </c>
      <c r="F1121" s="1" t="s">
        <v>8</v>
      </c>
    </row>
    <row r="1122" spans="1:6" x14ac:dyDescent="0.25">
      <c r="A1122" s="1">
        <v>2020</v>
      </c>
      <c r="B1122" s="1" t="s">
        <v>59</v>
      </c>
      <c r="C1122" s="1" t="s">
        <v>25</v>
      </c>
      <c r="D1122" s="1">
        <v>10761</v>
      </c>
      <c r="E1122" s="1">
        <v>43589</v>
      </c>
      <c r="F1122" s="1" t="s">
        <v>8</v>
      </c>
    </row>
    <row r="1123" spans="1:6" x14ac:dyDescent="0.25">
      <c r="A1123" s="1">
        <v>2020</v>
      </c>
      <c r="B1123" s="1" t="s">
        <v>59</v>
      </c>
      <c r="C1123" s="1" t="s">
        <v>26</v>
      </c>
      <c r="D1123" s="1">
        <v>32767</v>
      </c>
      <c r="E1123" s="1">
        <v>52648</v>
      </c>
      <c r="F1123" s="1" t="s">
        <v>10</v>
      </c>
    </row>
    <row r="1124" spans="1:6" x14ac:dyDescent="0.25">
      <c r="A1124" s="1">
        <v>2020</v>
      </c>
      <c r="B1124" s="1" t="s">
        <v>59</v>
      </c>
      <c r="C1124" s="1" t="s">
        <v>27</v>
      </c>
      <c r="D1124" s="1">
        <v>42171</v>
      </c>
      <c r="E1124" s="1">
        <v>58937</v>
      </c>
      <c r="F1124" s="1" t="s">
        <v>10</v>
      </c>
    </row>
    <row r="1125" spans="1:6" x14ac:dyDescent="0.25">
      <c r="A1125" s="1">
        <v>2020</v>
      </c>
      <c r="B1125" s="1" t="s">
        <v>59</v>
      </c>
      <c r="C1125" s="1" t="s">
        <v>28</v>
      </c>
      <c r="D1125" s="1">
        <v>52459</v>
      </c>
      <c r="E1125" s="1">
        <v>53200</v>
      </c>
      <c r="F1125" s="1" t="s">
        <v>10</v>
      </c>
    </row>
    <row r="1126" spans="1:6" x14ac:dyDescent="0.25">
      <c r="A1126" s="1">
        <v>2020</v>
      </c>
      <c r="B1126" s="1" t="s">
        <v>59</v>
      </c>
      <c r="C1126" s="1" t="s">
        <v>29</v>
      </c>
      <c r="D1126" s="1">
        <v>37272</v>
      </c>
      <c r="E1126" s="1">
        <v>55570</v>
      </c>
      <c r="F1126" s="1" t="s">
        <v>10</v>
      </c>
    </row>
    <row r="1127" spans="1:6" x14ac:dyDescent="0.25">
      <c r="A1127" s="1">
        <v>2020</v>
      </c>
      <c r="B1127" s="1" t="s">
        <v>59</v>
      </c>
      <c r="C1127" s="1" t="s">
        <v>30</v>
      </c>
      <c r="D1127" s="1">
        <v>19763</v>
      </c>
      <c r="E1127" s="1">
        <v>42497</v>
      </c>
      <c r="F1127" s="1" t="s">
        <v>10</v>
      </c>
    </row>
    <row r="1128" spans="1:6" x14ac:dyDescent="0.25">
      <c r="A1128" s="1">
        <v>2020</v>
      </c>
      <c r="B1128" s="1" t="s">
        <v>59</v>
      </c>
      <c r="C1128" s="1" t="s">
        <v>31</v>
      </c>
      <c r="D1128" s="1">
        <v>38808</v>
      </c>
      <c r="E1128" s="1">
        <v>48469</v>
      </c>
      <c r="F1128" s="1" t="s">
        <v>8</v>
      </c>
    </row>
    <row r="1129" spans="1:6" x14ac:dyDescent="0.25">
      <c r="A1129" s="1">
        <v>2020</v>
      </c>
      <c r="B1129" s="1" t="s">
        <v>59</v>
      </c>
      <c r="C1129" s="1" t="s">
        <v>32</v>
      </c>
      <c r="D1129" s="1">
        <v>9250</v>
      </c>
      <c r="E1129" s="1">
        <v>45170</v>
      </c>
      <c r="F1129" s="1" t="s">
        <v>8</v>
      </c>
    </row>
    <row r="1130" spans="1:6" x14ac:dyDescent="0.25">
      <c r="A1130" s="1">
        <v>2020</v>
      </c>
      <c r="B1130" s="1" t="s">
        <v>59</v>
      </c>
      <c r="C1130" s="1" t="s">
        <v>33</v>
      </c>
      <c r="D1130" s="1">
        <v>14923</v>
      </c>
      <c r="E1130" s="1">
        <v>45891</v>
      </c>
      <c r="F1130" s="1" t="s">
        <v>10</v>
      </c>
    </row>
    <row r="1131" spans="1:6" x14ac:dyDescent="0.25">
      <c r="A1131" s="1">
        <v>2020</v>
      </c>
      <c r="B1131" s="1" t="s">
        <v>59</v>
      </c>
      <c r="C1131" s="1" t="s">
        <v>34</v>
      </c>
      <c r="D1131" s="1">
        <v>15829</v>
      </c>
      <c r="E1131" s="1">
        <v>50190</v>
      </c>
      <c r="F1131" s="1" t="s">
        <v>8</v>
      </c>
    </row>
    <row r="1132" spans="1:6" x14ac:dyDescent="0.25">
      <c r="A1132" s="1">
        <v>2020</v>
      </c>
      <c r="B1132" s="1" t="s">
        <v>59</v>
      </c>
      <c r="C1132" s="1" t="s">
        <v>35</v>
      </c>
      <c r="D1132" s="1">
        <v>12509</v>
      </c>
      <c r="E1132" s="1">
        <v>53777</v>
      </c>
      <c r="F1132" s="1" t="s">
        <v>8</v>
      </c>
    </row>
    <row r="1133" spans="1:6" x14ac:dyDescent="0.25">
      <c r="A1133" s="1">
        <v>2020</v>
      </c>
      <c r="B1133" s="1" t="s">
        <v>59</v>
      </c>
      <c r="C1133" s="1" t="s">
        <v>36</v>
      </c>
      <c r="D1133" s="1">
        <v>54238</v>
      </c>
      <c r="E1133" s="1">
        <v>59723</v>
      </c>
      <c r="F1133" s="1" t="s">
        <v>10</v>
      </c>
    </row>
    <row r="1134" spans="1:6" x14ac:dyDescent="0.25">
      <c r="A1134" s="1">
        <v>2020</v>
      </c>
      <c r="B1134" s="1" t="s">
        <v>59</v>
      </c>
      <c r="C1134" s="1" t="s">
        <v>37</v>
      </c>
      <c r="D1134" s="1">
        <v>10758</v>
      </c>
      <c r="E1134" s="1">
        <v>44078</v>
      </c>
      <c r="F1134" s="1" t="s">
        <v>10</v>
      </c>
    </row>
    <row r="1135" spans="1:6" x14ac:dyDescent="0.25">
      <c r="A1135" s="1">
        <v>2020</v>
      </c>
      <c r="B1135" s="1" t="s">
        <v>59</v>
      </c>
      <c r="C1135" s="1" t="s">
        <v>38</v>
      </c>
      <c r="D1135" s="1">
        <v>123741</v>
      </c>
      <c r="E1135" s="1">
        <v>57832</v>
      </c>
      <c r="F1135" s="1" t="s">
        <v>8</v>
      </c>
    </row>
    <row r="1136" spans="1:6" x14ac:dyDescent="0.25">
      <c r="A1136" s="1">
        <v>2020</v>
      </c>
      <c r="B1136" s="1" t="s">
        <v>59</v>
      </c>
      <c r="C1136" s="1" t="s">
        <v>39</v>
      </c>
      <c r="D1136" s="1">
        <v>61525</v>
      </c>
      <c r="E1136" s="1">
        <v>49092</v>
      </c>
      <c r="F1136" s="1" t="s">
        <v>8</v>
      </c>
    </row>
    <row r="1137" spans="1:6" x14ac:dyDescent="0.25">
      <c r="A1137" s="1">
        <v>2020</v>
      </c>
      <c r="B1137" s="1" t="s">
        <v>59</v>
      </c>
      <c r="C1137" s="1" t="s">
        <v>40</v>
      </c>
      <c r="D1137" s="1">
        <v>7753</v>
      </c>
      <c r="E1137" s="1">
        <v>55819</v>
      </c>
      <c r="F1137" s="1" t="s">
        <v>10</v>
      </c>
    </row>
    <row r="1138" spans="1:6" x14ac:dyDescent="0.25">
      <c r="A1138" s="1">
        <v>2020</v>
      </c>
      <c r="B1138" s="1" t="s">
        <v>59</v>
      </c>
      <c r="C1138" s="1" t="s">
        <v>41</v>
      </c>
      <c r="D1138" s="1">
        <v>68615</v>
      </c>
      <c r="E1138" s="1">
        <v>50247</v>
      </c>
      <c r="F1138" s="1" t="s">
        <v>8</v>
      </c>
    </row>
    <row r="1139" spans="1:6" x14ac:dyDescent="0.25">
      <c r="A1139" s="1">
        <v>2020</v>
      </c>
      <c r="B1139" s="1" t="s">
        <v>59</v>
      </c>
      <c r="C1139" s="1" t="s">
        <v>42</v>
      </c>
      <c r="D1139" s="1">
        <v>23748</v>
      </c>
      <c r="E1139" s="1">
        <v>47554</v>
      </c>
      <c r="F1139" s="1" t="s">
        <v>10</v>
      </c>
    </row>
    <row r="1140" spans="1:6" x14ac:dyDescent="0.25">
      <c r="A1140" s="1">
        <v>2020</v>
      </c>
      <c r="B1140" s="1" t="s">
        <v>59</v>
      </c>
      <c r="C1140" s="1" t="s">
        <v>43</v>
      </c>
      <c r="D1140" s="1">
        <v>26503</v>
      </c>
      <c r="E1140" s="1">
        <v>50347</v>
      </c>
      <c r="F1140" s="1" t="s">
        <v>8</v>
      </c>
    </row>
    <row r="1141" spans="1:6" x14ac:dyDescent="0.25">
      <c r="A1141" s="1">
        <v>2020</v>
      </c>
      <c r="B1141" s="1" t="s">
        <v>59</v>
      </c>
      <c r="C1141" s="1" t="s">
        <v>44</v>
      </c>
      <c r="D1141" s="1">
        <v>74845</v>
      </c>
      <c r="E1141" s="1">
        <v>51000</v>
      </c>
      <c r="F1141" s="1" t="s">
        <v>8</v>
      </c>
    </row>
    <row r="1142" spans="1:6" x14ac:dyDescent="0.25">
      <c r="A1142" s="1">
        <v>2020</v>
      </c>
      <c r="B1142" s="1" t="s">
        <v>59</v>
      </c>
      <c r="C1142" s="1" t="s">
        <v>45</v>
      </c>
      <c r="D1142" s="1">
        <v>7658</v>
      </c>
      <c r="E1142" s="1">
        <v>49902</v>
      </c>
      <c r="F1142" s="1" t="s">
        <v>10</v>
      </c>
    </row>
    <row r="1143" spans="1:6" x14ac:dyDescent="0.25">
      <c r="A1143" s="1">
        <v>2020</v>
      </c>
      <c r="B1143" s="1" t="s">
        <v>59</v>
      </c>
      <c r="C1143" s="1" t="s">
        <v>46</v>
      </c>
      <c r="D1143" s="1">
        <v>30013</v>
      </c>
      <c r="E1143" s="1">
        <v>45429</v>
      </c>
      <c r="F1143" s="1" t="s">
        <v>10</v>
      </c>
    </row>
    <row r="1144" spans="1:6" x14ac:dyDescent="0.25">
      <c r="A1144" s="1">
        <v>2020</v>
      </c>
      <c r="B1144" s="1" t="s">
        <v>59</v>
      </c>
      <c r="C1144" s="1" t="s">
        <v>47</v>
      </c>
      <c r="D1144" s="1">
        <v>8059</v>
      </c>
      <c r="E1144" s="1">
        <v>45650</v>
      </c>
      <c r="F1144" s="1" t="s">
        <v>8</v>
      </c>
    </row>
    <row r="1145" spans="1:6" x14ac:dyDescent="0.25">
      <c r="A1145" s="1">
        <v>2020</v>
      </c>
      <c r="B1145" s="1" t="s">
        <v>59</v>
      </c>
      <c r="C1145" s="1" t="s">
        <v>48</v>
      </c>
      <c r="D1145" s="1">
        <v>40040</v>
      </c>
      <c r="E1145" s="1">
        <v>52137</v>
      </c>
      <c r="F1145" s="1" t="s">
        <v>8</v>
      </c>
    </row>
    <row r="1146" spans="1:6" x14ac:dyDescent="0.25">
      <c r="A1146" s="1">
        <v>2020</v>
      </c>
      <c r="B1146" s="1" t="s">
        <v>59</v>
      </c>
      <c r="C1146" s="1" t="s">
        <v>49</v>
      </c>
      <c r="D1146" s="1">
        <v>147447</v>
      </c>
      <c r="E1146" s="1">
        <v>58337</v>
      </c>
      <c r="F1146" s="1" t="s">
        <v>10</v>
      </c>
    </row>
    <row r="1147" spans="1:6" x14ac:dyDescent="0.25">
      <c r="A1147" s="1">
        <v>2020</v>
      </c>
      <c r="B1147" s="1" t="s">
        <v>59</v>
      </c>
      <c r="C1147" s="1" t="s">
        <v>50</v>
      </c>
      <c r="D1147" s="1">
        <v>19531</v>
      </c>
      <c r="E1147" s="1">
        <v>50163</v>
      </c>
      <c r="F1147" s="1" t="s">
        <v>8</v>
      </c>
    </row>
    <row r="1148" spans="1:6" x14ac:dyDescent="0.25">
      <c r="A1148" s="1">
        <v>2020</v>
      </c>
      <c r="B1148" s="1" t="s">
        <v>59</v>
      </c>
      <c r="C1148" s="1" t="s">
        <v>51</v>
      </c>
      <c r="D1148" s="1">
        <v>5084</v>
      </c>
      <c r="E1148" s="1">
        <v>46351</v>
      </c>
      <c r="F1148" s="1" t="s">
        <v>8</v>
      </c>
    </row>
    <row r="1149" spans="1:6" x14ac:dyDescent="0.25">
      <c r="A1149" s="1">
        <v>2020</v>
      </c>
      <c r="B1149" s="1" t="s">
        <v>59</v>
      </c>
      <c r="C1149" s="1" t="s">
        <v>52</v>
      </c>
      <c r="D1149" s="1">
        <v>43180</v>
      </c>
      <c r="E1149" s="1">
        <v>49886</v>
      </c>
      <c r="F1149" s="1" t="s">
        <v>10</v>
      </c>
    </row>
    <row r="1150" spans="1:6" x14ac:dyDescent="0.25">
      <c r="A1150" s="1">
        <v>2020</v>
      </c>
      <c r="B1150" s="1" t="s">
        <v>59</v>
      </c>
      <c r="C1150" s="1" t="s">
        <v>53</v>
      </c>
      <c r="D1150" s="1">
        <v>39324</v>
      </c>
      <c r="E1150" s="1">
        <v>69994</v>
      </c>
      <c r="F1150" s="1" t="s">
        <v>8</v>
      </c>
    </row>
    <row r="1151" spans="1:6" x14ac:dyDescent="0.25">
      <c r="A1151" s="1">
        <v>2020</v>
      </c>
      <c r="B1151" s="1" t="s">
        <v>59</v>
      </c>
      <c r="C1151" s="1" t="s">
        <v>54</v>
      </c>
      <c r="D1151" s="1">
        <v>10925</v>
      </c>
      <c r="E1151" s="1">
        <v>44698</v>
      </c>
      <c r="F1151" s="1" t="s">
        <v>8</v>
      </c>
    </row>
    <row r="1152" spans="1:6" x14ac:dyDescent="0.25">
      <c r="A1152" s="1">
        <v>2020</v>
      </c>
      <c r="B1152" s="1" t="s">
        <v>59</v>
      </c>
      <c r="C1152" s="1" t="s">
        <v>55</v>
      </c>
      <c r="D1152" s="1">
        <v>36496</v>
      </c>
      <c r="E1152" s="1">
        <v>47512</v>
      </c>
      <c r="F1152" s="1" t="s">
        <v>10</v>
      </c>
    </row>
    <row r="1153" spans="1:6" x14ac:dyDescent="0.25">
      <c r="A1153" s="1">
        <v>2020</v>
      </c>
      <c r="B1153" s="1" t="s">
        <v>59</v>
      </c>
      <c r="C1153" s="1" t="s">
        <v>56</v>
      </c>
      <c r="D1153" s="1">
        <v>4830</v>
      </c>
      <c r="E1153" s="1">
        <v>48737</v>
      </c>
      <c r="F1153" s="1" t="s">
        <v>8</v>
      </c>
    </row>
    <row r="1154" spans="1:6" x14ac:dyDescent="0.25">
      <c r="A1154" s="1">
        <v>2020</v>
      </c>
      <c r="B1154" s="1" t="s">
        <v>60</v>
      </c>
      <c r="C1154" s="1" t="s">
        <v>7</v>
      </c>
      <c r="D1154" s="1">
        <v>2168</v>
      </c>
      <c r="E1154" s="1">
        <v>66025</v>
      </c>
      <c r="F1154" s="1" t="s">
        <v>8</v>
      </c>
    </row>
    <row r="1155" spans="1:6" x14ac:dyDescent="0.25">
      <c r="A1155" s="1">
        <v>2020</v>
      </c>
      <c r="B1155" s="1" t="s">
        <v>60</v>
      </c>
      <c r="C1155" s="1" t="s">
        <v>9</v>
      </c>
      <c r="D1155" s="1">
        <v>3113</v>
      </c>
      <c r="E1155" s="1">
        <v>81499</v>
      </c>
      <c r="F1155" s="1" t="s">
        <v>10</v>
      </c>
    </row>
    <row r="1156" spans="1:6" x14ac:dyDescent="0.25">
      <c r="A1156" s="1">
        <v>2020</v>
      </c>
      <c r="B1156" s="1" t="s">
        <v>60</v>
      </c>
      <c r="C1156" s="1" t="s">
        <v>11</v>
      </c>
      <c r="D1156" s="1">
        <v>1210</v>
      </c>
      <c r="E1156" s="1">
        <v>59828</v>
      </c>
      <c r="F1156" s="1" t="s">
        <v>8</v>
      </c>
    </row>
    <row r="1157" spans="1:6" x14ac:dyDescent="0.25">
      <c r="A1157" s="1">
        <v>2020</v>
      </c>
      <c r="B1157" s="1" t="s">
        <v>60</v>
      </c>
      <c r="C1157" s="1" t="s">
        <v>12</v>
      </c>
      <c r="D1157" s="1">
        <v>26592</v>
      </c>
      <c r="E1157" s="1">
        <v>194173</v>
      </c>
      <c r="F1157" s="1" t="s">
        <v>8</v>
      </c>
    </row>
    <row r="1158" spans="1:6" x14ac:dyDescent="0.25">
      <c r="A1158" s="1">
        <v>2020</v>
      </c>
      <c r="B1158" s="1" t="s">
        <v>60</v>
      </c>
      <c r="C1158" s="1" t="s">
        <v>13</v>
      </c>
      <c r="D1158" s="1">
        <v>4173</v>
      </c>
      <c r="E1158" s="1">
        <v>106735</v>
      </c>
      <c r="F1158" s="1" t="s">
        <v>10</v>
      </c>
    </row>
    <row r="1159" spans="1:6" x14ac:dyDescent="0.25">
      <c r="A1159" s="1">
        <v>2020</v>
      </c>
      <c r="B1159" s="1" t="s">
        <v>60</v>
      </c>
      <c r="C1159" s="1" t="s">
        <v>14</v>
      </c>
      <c r="D1159" s="1">
        <v>2306</v>
      </c>
      <c r="E1159" s="1">
        <v>116642</v>
      </c>
      <c r="F1159" s="1" t="s">
        <v>8</v>
      </c>
    </row>
    <row r="1160" spans="1:6" x14ac:dyDescent="0.25">
      <c r="A1160" s="1">
        <v>2020</v>
      </c>
      <c r="B1160" s="1" t="s">
        <v>60</v>
      </c>
      <c r="C1160" s="1" t="s">
        <v>15</v>
      </c>
      <c r="D1160" s="1">
        <v>433</v>
      </c>
      <c r="E1160" s="1">
        <v>71782</v>
      </c>
      <c r="F1160" s="1" t="s">
        <v>8</v>
      </c>
    </row>
    <row r="1161" spans="1:6" x14ac:dyDescent="0.25">
      <c r="A1161" s="1">
        <v>2020</v>
      </c>
      <c r="B1161" s="1" t="s">
        <v>60</v>
      </c>
      <c r="C1161" s="1" t="s">
        <v>16</v>
      </c>
      <c r="D1161" s="1">
        <v>11205</v>
      </c>
      <c r="E1161" s="1">
        <v>87168</v>
      </c>
      <c r="F1161" s="1" t="s">
        <v>10</v>
      </c>
    </row>
    <row r="1162" spans="1:6" x14ac:dyDescent="0.25">
      <c r="A1162" s="1">
        <v>2020</v>
      </c>
      <c r="B1162" s="1" t="s">
        <v>60</v>
      </c>
      <c r="C1162" s="1" t="s">
        <v>17</v>
      </c>
      <c r="D1162" s="1">
        <v>5113</v>
      </c>
      <c r="E1162" s="1">
        <v>102613</v>
      </c>
      <c r="F1162" s="1" t="s">
        <v>8</v>
      </c>
    </row>
    <row r="1163" spans="1:6" x14ac:dyDescent="0.25">
      <c r="A1163" s="1">
        <v>2020</v>
      </c>
      <c r="B1163" s="1" t="s">
        <v>60</v>
      </c>
      <c r="C1163" s="1" t="s">
        <v>18</v>
      </c>
      <c r="D1163" s="1">
        <v>1223</v>
      </c>
      <c r="E1163" s="1">
        <v>58761</v>
      </c>
      <c r="F1163" s="1" t="s">
        <v>8</v>
      </c>
    </row>
    <row r="1164" spans="1:6" x14ac:dyDescent="0.25">
      <c r="A1164" s="1">
        <v>2020</v>
      </c>
      <c r="B1164" s="1" t="s">
        <v>60</v>
      </c>
      <c r="C1164" s="1" t="s">
        <v>19</v>
      </c>
      <c r="D1164" s="1">
        <v>6688</v>
      </c>
      <c r="E1164" s="1">
        <v>97164</v>
      </c>
      <c r="F1164" s="1" t="s">
        <v>10</v>
      </c>
    </row>
    <row r="1165" spans="1:6" x14ac:dyDescent="0.25">
      <c r="A1165" s="1">
        <v>2020</v>
      </c>
      <c r="B1165" s="1" t="s">
        <v>60</v>
      </c>
      <c r="C1165" s="1" t="s">
        <v>20</v>
      </c>
      <c r="D1165" s="1">
        <v>2123</v>
      </c>
      <c r="E1165" s="1">
        <v>66371</v>
      </c>
      <c r="F1165" s="1" t="s">
        <v>8</v>
      </c>
    </row>
    <row r="1166" spans="1:6" x14ac:dyDescent="0.25">
      <c r="A1166" s="1">
        <v>2020</v>
      </c>
      <c r="B1166" s="1" t="s">
        <v>60</v>
      </c>
      <c r="C1166" s="1" t="s">
        <v>21</v>
      </c>
      <c r="D1166" s="1">
        <v>1742</v>
      </c>
      <c r="E1166" s="1">
        <v>64519</v>
      </c>
      <c r="F1166" s="1" t="s">
        <v>8</v>
      </c>
    </row>
    <row r="1167" spans="1:6" x14ac:dyDescent="0.25">
      <c r="A1167" s="1">
        <v>2020</v>
      </c>
      <c r="B1167" s="1" t="s">
        <v>60</v>
      </c>
      <c r="C1167" s="1" t="s">
        <v>22</v>
      </c>
      <c r="D1167" s="1">
        <v>1308</v>
      </c>
      <c r="E1167" s="1">
        <v>69399</v>
      </c>
      <c r="F1167" s="1" t="s">
        <v>10</v>
      </c>
    </row>
    <row r="1168" spans="1:6" x14ac:dyDescent="0.25">
      <c r="A1168" s="1">
        <v>2020</v>
      </c>
      <c r="B1168" s="1" t="s">
        <v>60</v>
      </c>
      <c r="C1168" s="1" t="s">
        <v>23</v>
      </c>
      <c r="D1168" s="1">
        <v>1785</v>
      </c>
      <c r="E1168" s="1">
        <v>60629</v>
      </c>
      <c r="F1168" s="1" t="s">
        <v>8</v>
      </c>
    </row>
    <row r="1169" spans="1:6" x14ac:dyDescent="0.25">
      <c r="A1169" s="1">
        <v>2020</v>
      </c>
      <c r="B1169" s="1" t="s">
        <v>60</v>
      </c>
      <c r="C1169" s="1" t="s">
        <v>24</v>
      </c>
      <c r="D1169" s="1">
        <v>1716</v>
      </c>
      <c r="E1169" s="1">
        <v>64223</v>
      </c>
      <c r="F1169" s="1" t="s">
        <v>8</v>
      </c>
    </row>
    <row r="1170" spans="1:6" x14ac:dyDescent="0.25">
      <c r="A1170" s="1">
        <v>2020</v>
      </c>
      <c r="B1170" s="1" t="s">
        <v>60</v>
      </c>
      <c r="C1170" s="1" t="s">
        <v>25</v>
      </c>
      <c r="D1170" s="1">
        <v>849</v>
      </c>
      <c r="E1170" s="1">
        <v>60502</v>
      </c>
      <c r="F1170" s="1" t="s">
        <v>10</v>
      </c>
    </row>
    <row r="1171" spans="1:6" x14ac:dyDescent="0.25">
      <c r="A1171" s="1">
        <v>2020</v>
      </c>
      <c r="B1171" s="1" t="s">
        <v>60</v>
      </c>
      <c r="C1171" s="1" t="s">
        <v>26</v>
      </c>
      <c r="D1171" s="1">
        <v>2737</v>
      </c>
      <c r="E1171" s="1">
        <v>98844</v>
      </c>
      <c r="F1171" s="1" t="s">
        <v>8</v>
      </c>
    </row>
    <row r="1172" spans="1:6" x14ac:dyDescent="0.25">
      <c r="A1172" s="1">
        <v>2020</v>
      </c>
      <c r="B1172" s="1" t="s">
        <v>60</v>
      </c>
      <c r="C1172" s="1" t="s">
        <v>27</v>
      </c>
      <c r="D1172" s="1">
        <v>5379</v>
      </c>
      <c r="E1172" s="1">
        <v>129118</v>
      </c>
      <c r="F1172" s="1" t="s">
        <v>8</v>
      </c>
    </row>
    <row r="1173" spans="1:6" x14ac:dyDescent="0.25">
      <c r="A1173" s="1">
        <v>2020</v>
      </c>
      <c r="B1173" s="1" t="s">
        <v>60</v>
      </c>
      <c r="C1173" s="1" t="s">
        <v>28</v>
      </c>
      <c r="D1173" s="1">
        <v>6287</v>
      </c>
      <c r="E1173" s="1">
        <v>79556</v>
      </c>
      <c r="F1173" s="1" t="s">
        <v>10</v>
      </c>
    </row>
    <row r="1174" spans="1:6" x14ac:dyDescent="0.25">
      <c r="A1174" s="1">
        <v>2020</v>
      </c>
      <c r="B1174" s="1" t="s">
        <v>60</v>
      </c>
      <c r="C1174" s="1" t="s">
        <v>29</v>
      </c>
      <c r="D1174" s="1">
        <v>3977</v>
      </c>
      <c r="E1174" s="1">
        <v>84903</v>
      </c>
      <c r="F1174" s="1" t="s">
        <v>8</v>
      </c>
    </row>
    <row r="1175" spans="1:6" x14ac:dyDescent="0.25">
      <c r="A1175" s="1">
        <v>2020</v>
      </c>
      <c r="B1175" s="1" t="s">
        <v>60</v>
      </c>
      <c r="C1175" s="1" t="s">
        <v>30</v>
      </c>
      <c r="D1175" s="1">
        <v>940</v>
      </c>
      <c r="E1175" s="1">
        <v>55173</v>
      </c>
      <c r="F1175" s="1" t="s">
        <v>8</v>
      </c>
    </row>
    <row r="1176" spans="1:6" x14ac:dyDescent="0.25">
      <c r="A1176" s="1">
        <v>2020</v>
      </c>
      <c r="B1176" s="1" t="s">
        <v>60</v>
      </c>
      <c r="C1176" s="1" t="s">
        <v>31</v>
      </c>
      <c r="D1176" s="1">
        <v>3049</v>
      </c>
      <c r="E1176" s="1">
        <v>87842</v>
      </c>
      <c r="F1176" s="1" t="s">
        <v>10</v>
      </c>
    </row>
    <row r="1177" spans="1:6" x14ac:dyDescent="0.25">
      <c r="A1177" s="1">
        <v>2020</v>
      </c>
      <c r="B1177" s="1" t="s">
        <v>60</v>
      </c>
      <c r="C1177" s="1" t="s">
        <v>32</v>
      </c>
      <c r="D1177" s="1">
        <v>801</v>
      </c>
      <c r="E1177" s="1">
        <v>60475</v>
      </c>
      <c r="F1177" s="1" t="s">
        <v>8</v>
      </c>
    </row>
    <row r="1178" spans="1:6" x14ac:dyDescent="0.25">
      <c r="A1178" s="1">
        <v>2020</v>
      </c>
      <c r="B1178" s="1" t="s">
        <v>60</v>
      </c>
      <c r="C1178" s="1" t="s">
        <v>33</v>
      </c>
      <c r="D1178" s="1">
        <v>973</v>
      </c>
      <c r="E1178" s="1">
        <v>70407</v>
      </c>
      <c r="F1178" s="1" t="s">
        <v>8</v>
      </c>
    </row>
    <row r="1179" spans="1:6" x14ac:dyDescent="0.25">
      <c r="A1179" s="1">
        <v>2020</v>
      </c>
      <c r="B1179" s="1" t="s">
        <v>60</v>
      </c>
      <c r="C1179" s="1" t="s">
        <v>34</v>
      </c>
      <c r="D1179" s="1">
        <v>1541</v>
      </c>
      <c r="E1179" s="1">
        <v>76292</v>
      </c>
      <c r="F1179" s="1" t="s">
        <v>10</v>
      </c>
    </row>
    <row r="1180" spans="1:6" x14ac:dyDescent="0.25">
      <c r="A1180" s="1">
        <v>2020</v>
      </c>
      <c r="B1180" s="1" t="s">
        <v>60</v>
      </c>
      <c r="C1180" s="1" t="s">
        <v>35</v>
      </c>
      <c r="D1180" s="1">
        <v>892</v>
      </c>
      <c r="E1180" s="1">
        <v>99599</v>
      </c>
      <c r="F1180" s="1" t="s">
        <v>10</v>
      </c>
    </row>
    <row r="1181" spans="1:6" x14ac:dyDescent="0.25">
      <c r="A1181" s="1">
        <v>2020</v>
      </c>
      <c r="B1181" s="1" t="s">
        <v>60</v>
      </c>
      <c r="C1181" s="1" t="s">
        <v>36</v>
      </c>
      <c r="D1181" s="1">
        <v>3722</v>
      </c>
      <c r="E1181" s="1">
        <v>120630</v>
      </c>
      <c r="F1181" s="1" t="s">
        <v>8</v>
      </c>
    </row>
    <row r="1182" spans="1:6" x14ac:dyDescent="0.25">
      <c r="A1182" s="1">
        <v>2020</v>
      </c>
      <c r="B1182" s="1" t="s">
        <v>60</v>
      </c>
      <c r="C1182" s="1" t="s">
        <v>37</v>
      </c>
      <c r="D1182" s="1">
        <v>987</v>
      </c>
      <c r="E1182" s="1">
        <v>59204</v>
      </c>
      <c r="F1182" s="1" t="s">
        <v>8</v>
      </c>
    </row>
    <row r="1183" spans="1:6" x14ac:dyDescent="0.25">
      <c r="A1183" s="1">
        <v>2020</v>
      </c>
      <c r="B1183" s="1" t="s">
        <v>60</v>
      </c>
      <c r="C1183" s="1" t="s">
        <v>38</v>
      </c>
      <c r="D1183" s="1">
        <v>12672</v>
      </c>
      <c r="E1183" s="1">
        <v>135853</v>
      </c>
      <c r="F1183" s="1" t="s">
        <v>10</v>
      </c>
    </row>
    <row r="1184" spans="1:6" x14ac:dyDescent="0.25">
      <c r="A1184" s="1">
        <v>2020</v>
      </c>
      <c r="B1184" s="1" t="s">
        <v>60</v>
      </c>
      <c r="C1184" s="1" t="s">
        <v>39</v>
      </c>
      <c r="D1184" s="1">
        <v>5238</v>
      </c>
      <c r="E1184" s="1">
        <v>89920</v>
      </c>
      <c r="F1184" s="1" t="s">
        <v>8</v>
      </c>
    </row>
    <row r="1185" spans="1:6" x14ac:dyDescent="0.25">
      <c r="A1185" s="1">
        <v>2020</v>
      </c>
      <c r="B1185" s="1" t="s">
        <v>60</v>
      </c>
      <c r="C1185" s="1" t="s">
        <v>40</v>
      </c>
      <c r="D1185" s="1">
        <v>395</v>
      </c>
      <c r="E1185" s="1">
        <v>76208</v>
      </c>
      <c r="F1185" s="1" t="s">
        <v>10</v>
      </c>
    </row>
    <row r="1186" spans="1:6" x14ac:dyDescent="0.25">
      <c r="A1186" s="1">
        <v>2020</v>
      </c>
      <c r="B1186" s="1" t="s">
        <v>60</v>
      </c>
      <c r="C1186" s="1" t="s">
        <v>41</v>
      </c>
      <c r="D1186" s="1">
        <v>4616</v>
      </c>
      <c r="E1186" s="1">
        <v>76006</v>
      </c>
      <c r="F1186" s="1" t="s">
        <v>8</v>
      </c>
    </row>
    <row r="1187" spans="1:6" x14ac:dyDescent="0.25">
      <c r="A1187" s="1">
        <v>2020</v>
      </c>
      <c r="B1187" s="1" t="s">
        <v>60</v>
      </c>
      <c r="C1187" s="1" t="s">
        <v>42</v>
      </c>
      <c r="D1187" s="1">
        <v>1469</v>
      </c>
      <c r="E1187" s="1">
        <v>64997</v>
      </c>
      <c r="F1187" s="1" t="s">
        <v>8</v>
      </c>
    </row>
    <row r="1188" spans="1:6" x14ac:dyDescent="0.25">
      <c r="A1188" s="1">
        <v>2020</v>
      </c>
      <c r="B1188" s="1" t="s">
        <v>60</v>
      </c>
      <c r="C1188" s="1" t="s">
        <v>43</v>
      </c>
      <c r="D1188" s="1">
        <v>3768</v>
      </c>
      <c r="E1188" s="1">
        <v>93733</v>
      </c>
      <c r="F1188" s="1" t="s">
        <v>10</v>
      </c>
    </row>
    <row r="1189" spans="1:6" x14ac:dyDescent="0.25">
      <c r="A1189" s="1">
        <v>2020</v>
      </c>
      <c r="B1189" s="1" t="s">
        <v>60</v>
      </c>
      <c r="C1189" s="1" t="s">
        <v>44</v>
      </c>
      <c r="D1189" s="1">
        <v>4896</v>
      </c>
      <c r="E1189" s="1">
        <v>93091</v>
      </c>
      <c r="F1189" s="1" t="s">
        <v>10</v>
      </c>
    </row>
    <row r="1190" spans="1:6" x14ac:dyDescent="0.25">
      <c r="A1190" s="1">
        <v>2020</v>
      </c>
      <c r="B1190" s="1" t="s">
        <v>60</v>
      </c>
      <c r="C1190" s="1" t="s">
        <v>45</v>
      </c>
      <c r="D1190" s="1">
        <v>715</v>
      </c>
      <c r="E1190" s="1">
        <v>80327</v>
      </c>
      <c r="F1190" s="1" t="s">
        <v>8</v>
      </c>
    </row>
    <row r="1191" spans="1:6" x14ac:dyDescent="0.25">
      <c r="A1191" s="1">
        <v>2020</v>
      </c>
      <c r="B1191" s="1" t="s">
        <v>60</v>
      </c>
      <c r="C1191" s="1" t="s">
        <v>46</v>
      </c>
      <c r="D1191" s="1">
        <v>2548</v>
      </c>
      <c r="E1191" s="1">
        <v>67977</v>
      </c>
      <c r="F1191" s="1" t="s">
        <v>8</v>
      </c>
    </row>
    <row r="1192" spans="1:6" x14ac:dyDescent="0.25">
      <c r="A1192" s="1">
        <v>2020</v>
      </c>
      <c r="B1192" s="1" t="s">
        <v>60</v>
      </c>
      <c r="C1192" s="1" t="s">
        <v>47</v>
      </c>
      <c r="D1192" s="1">
        <v>561</v>
      </c>
      <c r="E1192" s="1">
        <v>55334</v>
      </c>
      <c r="F1192" s="1" t="s">
        <v>10</v>
      </c>
    </row>
    <row r="1193" spans="1:6" x14ac:dyDescent="0.25">
      <c r="A1193" s="1">
        <v>2020</v>
      </c>
      <c r="B1193" s="1" t="s">
        <v>60</v>
      </c>
      <c r="C1193" s="1" t="s">
        <v>48</v>
      </c>
      <c r="D1193" s="1">
        <v>3519</v>
      </c>
      <c r="E1193" s="1">
        <v>79821</v>
      </c>
      <c r="F1193" s="1" t="s">
        <v>10</v>
      </c>
    </row>
    <row r="1194" spans="1:6" x14ac:dyDescent="0.25">
      <c r="A1194" s="1">
        <v>2020</v>
      </c>
      <c r="B1194" s="1" t="s">
        <v>60</v>
      </c>
      <c r="C1194" s="1" t="s">
        <v>49</v>
      </c>
      <c r="D1194" s="1">
        <v>9828</v>
      </c>
      <c r="E1194" s="1">
        <v>93085</v>
      </c>
      <c r="F1194" s="1" t="s">
        <v>10</v>
      </c>
    </row>
    <row r="1195" spans="1:6" x14ac:dyDescent="0.25">
      <c r="A1195" s="1">
        <v>2020</v>
      </c>
      <c r="B1195" s="1" t="s">
        <v>60</v>
      </c>
      <c r="C1195" s="1" t="s">
        <v>50</v>
      </c>
      <c r="D1195" s="1">
        <v>2489</v>
      </c>
      <c r="E1195" s="1">
        <v>84404</v>
      </c>
      <c r="F1195" s="1" t="s">
        <v>10</v>
      </c>
    </row>
    <row r="1196" spans="1:6" x14ac:dyDescent="0.25">
      <c r="A1196" s="1">
        <v>2020</v>
      </c>
      <c r="B1196" s="1" t="s">
        <v>60</v>
      </c>
      <c r="C1196" s="1" t="s">
        <v>51</v>
      </c>
      <c r="D1196" s="1">
        <v>505</v>
      </c>
      <c r="E1196" s="1">
        <v>65800</v>
      </c>
      <c r="F1196" s="1" t="s">
        <v>10</v>
      </c>
    </row>
    <row r="1197" spans="1:6" x14ac:dyDescent="0.25">
      <c r="A1197" s="1">
        <v>2020</v>
      </c>
      <c r="B1197" s="1" t="s">
        <v>60</v>
      </c>
      <c r="C1197" s="1" t="s">
        <v>52</v>
      </c>
      <c r="D1197" s="1">
        <v>4379</v>
      </c>
      <c r="E1197" s="1">
        <v>106731</v>
      </c>
      <c r="F1197" s="1" t="s">
        <v>8</v>
      </c>
    </row>
    <row r="1198" spans="1:6" x14ac:dyDescent="0.25">
      <c r="A1198" s="1">
        <v>2020</v>
      </c>
      <c r="B1198" s="1" t="s">
        <v>60</v>
      </c>
      <c r="C1198" s="1" t="s">
        <v>53</v>
      </c>
      <c r="D1198" s="1">
        <v>4629</v>
      </c>
      <c r="E1198" s="1">
        <v>200631</v>
      </c>
      <c r="F1198" s="1" t="s">
        <v>8</v>
      </c>
    </row>
    <row r="1199" spans="1:6" x14ac:dyDescent="0.25">
      <c r="A1199" s="1">
        <v>2020</v>
      </c>
      <c r="B1199" s="1" t="s">
        <v>60</v>
      </c>
      <c r="C1199" s="1" t="s">
        <v>54</v>
      </c>
      <c r="D1199" s="1">
        <v>789</v>
      </c>
      <c r="E1199" s="1">
        <v>58508</v>
      </c>
      <c r="F1199" s="1" t="s">
        <v>10</v>
      </c>
    </row>
    <row r="1200" spans="1:6" x14ac:dyDescent="0.25">
      <c r="A1200" s="1">
        <v>2020</v>
      </c>
      <c r="B1200" s="1" t="s">
        <v>60</v>
      </c>
      <c r="C1200" s="1" t="s">
        <v>55</v>
      </c>
      <c r="D1200" s="1">
        <v>2298</v>
      </c>
      <c r="E1200" s="1">
        <v>81414</v>
      </c>
      <c r="F1200" s="1" t="s">
        <v>8</v>
      </c>
    </row>
    <row r="1201" spans="1:6" x14ac:dyDescent="0.25">
      <c r="A1201" s="1">
        <v>2020</v>
      </c>
      <c r="B1201" s="1" t="s">
        <v>60</v>
      </c>
      <c r="C1201" s="1" t="s">
        <v>56</v>
      </c>
      <c r="D1201" s="1">
        <v>398</v>
      </c>
      <c r="E1201" s="1">
        <v>53401</v>
      </c>
      <c r="F1201" s="1" t="s">
        <v>8</v>
      </c>
    </row>
    <row r="1202" spans="1:6" x14ac:dyDescent="0.25">
      <c r="A1202" s="1">
        <v>2020</v>
      </c>
      <c r="B1202" s="1" t="s">
        <v>61</v>
      </c>
      <c r="C1202" s="1" t="s">
        <v>7</v>
      </c>
      <c r="D1202" s="1">
        <v>13364</v>
      </c>
      <c r="E1202" s="1">
        <v>75240</v>
      </c>
      <c r="F1202" s="1" t="s">
        <v>10</v>
      </c>
    </row>
    <row r="1203" spans="1:6" x14ac:dyDescent="0.25">
      <c r="A1203" s="1">
        <v>2020</v>
      </c>
      <c r="B1203" s="1" t="s">
        <v>61</v>
      </c>
      <c r="C1203" s="1" t="s">
        <v>9</v>
      </c>
      <c r="D1203" s="1">
        <v>17978</v>
      </c>
      <c r="E1203" s="1">
        <v>76877</v>
      </c>
      <c r="F1203" s="1" t="s">
        <v>10</v>
      </c>
    </row>
    <row r="1204" spans="1:6" x14ac:dyDescent="0.25">
      <c r="A1204" s="1">
        <v>2020</v>
      </c>
      <c r="B1204" s="1" t="s">
        <v>61</v>
      </c>
      <c r="C1204" s="1" t="s">
        <v>11</v>
      </c>
      <c r="D1204" s="1">
        <v>8418</v>
      </c>
      <c r="E1204" s="1">
        <v>64119</v>
      </c>
      <c r="F1204" s="1" t="s">
        <v>8</v>
      </c>
    </row>
    <row r="1205" spans="1:6" x14ac:dyDescent="0.25">
      <c r="A1205" s="1">
        <v>2020</v>
      </c>
      <c r="B1205" s="1" t="s">
        <v>61</v>
      </c>
      <c r="C1205" s="1" t="s">
        <v>12</v>
      </c>
      <c r="D1205" s="1">
        <v>106953</v>
      </c>
      <c r="E1205" s="1">
        <v>113228</v>
      </c>
      <c r="F1205" s="1" t="s">
        <v>8</v>
      </c>
    </row>
    <row r="1206" spans="1:6" x14ac:dyDescent="0.25">
      <c r="A1206" s="1">
        <v>2020</v>
      </c>
      <c r="B1206" s="1" t="s">
        <v>61</v>
      </c>
      <c r="C1206" s="1" t="s">
        <v>13</v>
      </c>
      <c r="D1206" s="1">
        <v>23326</v>
      </c>
      <c r="E1206" s="1">
        <v>90615</v>
      </c>
      <c r="F1206" s="1" t="s">
        <v>10</v>
      </c>
    </row>
    <row r="1207" spans="1:6" x14ac:dyDescent="0.25">
      <c r="A1207" s="1">
        <v>2020</v>
      </c>
      <c r="B1207" s="1" t="s">
        <v>61</v>
      </c>
      <c r="C1207" s="1" t="s">
        <v>14</v>
      </c>
      <c r="D1207" s="1">
        <v>10879</v>
      </c>
      <c r="E1207" s="1">
        <v>161433</v>
      </c>
      <c r="F1207" s="1" t="s">
        <v>8</v>
      </c>
    </row>
    <row r="1208" spans="1:6" x14ac:dyDescent="0.25">
      <c r="A1208" s="1">
        <v>2020</v>
      </c>
      <c r="B1208" s="1" t="s">
        <v>61</v>
      </c>
      <c r="C1208" s="1" t="s">
        <v>15</v>
      </c>
      <c r="D1208" s="1">
        <v>2859</v>
      </c>
      <c r="E1208" s="1">
        <v>101574</v>
      </c>
      <c r="F1208" s="1" t="s">
        <v>10</v>
      </c>
    </row>
    <row r="1209" spans="1:6" x14ac:dyDescent="0.25">
      <c r="A1209" s="1">
        <v>2020</v>
      </c>
      <c r="B1209" s="1" t="s">
        <v>61</v>
      </c>
      <c r="C1209" s="1" t="s">
        <v>16</v>
      </c>
      <c r="D1209" s="1">
        <v>73412</v>
      </c>
      <c r="E1209" s="1">
        <v>81337</v>
      </c>
      <c r="F1209" s="1" t="s">
        <v>8</v>
      </c>
    </row>
    <row r="1210" spans="1:6" x14ac:dyDescent="0.25">
      <c r="A1210" s="1">
        <v>2020</v>
      </c>
      <c r="B1210" s="1" t="s">
        <v>61</v>
      </c>
      <c r="C1210" s="1" t="s">
        <v>17</v>
      </c>
      <c r="D1210" s="1">
        <v>26225</v>
      </c>
      <c r="E1210" s="1">
        <v>90587</v>
      </c>
      <c r="F1210" s="1" t="s">
        <v>8</v>
      </c>
    </row>
    <row r="1211" spans="1:6" x14ac:dyDescent="0.25">
      <c r="A1211" s="1">
        <v>2020</v>
      </c>
      <c r="B1211" s="1" t="s">
        <v>61</v>
      </c>
      <c r="C1211" s="1" t="s">
        <v>18</v>
      </c>
      <c r="D1211" s="1">
        <v>5824</v>
      </c>
      <c r="E1211" s="1">
        <v>62024</v>
      </c>
      <c r="F1211" s="1" t="s">
        <v>10</v>
      </c>
    </row>
    <row r="1212" spans="1:6" x14ac:dyDescent="0.25">
      <c r="A1212" s="1">
        <v>2020</v>
      </c>
      <c r="B1212" s="1" t="s">
        <v>61</v>
      </c>
      <c r="C1212" s="1" t="s">
        <v>19</v>
      </c>
      <c r="D1212" s="1">
        <v>32448</v>
      </c>
      <c r="E1212" s="1">
        <v>115598</v>
      </c>
      <c r="F1212" s="1" t="s">
        <v>10</v>
      </c>
    </row>
    <row r="1213" spans="1:6" x14ac:dyDescent="0.25">
      <c r="A1213" s="1">
        <v>2020</v>
      </c>
      <c r="B1213" s="1" t="s">
        <v>61</v>
      </c>
      <c r="C1213" s="1" t="s">
        <v>20</v>
      </c>
      <c r="D1213" s="1">
        <v>16542</v>
      </c>
      <c r="E1213" s="1">
        <v>71167</v>
      </c>
      <c r="F1213" s="1" t="s">
        <v>8</v>
      </c>
    </row>
    <row r="1214" spans="1:6" x14ac:dyDescent="0.25">
      <c r="A1214" s="1">
        <v>2020</v>
      </c>
      <c r="B1214" s="1" t="s">
        <v>61</v>
      </c>
      <c r="C1214" s="1" t="s">
        <v>21</v>
      </c>
      <c r="D1214" s="1">
        <v>10213</v>
      </c>
      <c r="E1214" s="1">
        <v>79894</v>
      </c>
      <c r="F1214" s="1" t="s">
        <v>8</v>
      </c>
    </row>
    <row r="1215" spans="1:6" x14ac:dyDescent="0.25">
      <c r="A1215" s="1">
        <v>2020</v>
      </c>
      <c r="B1215" s="1" t="s">
        <v>61</v>
      </c>
      <c r="C1215" s="1" t="s">
        <v>22</v>
      </c>
      <c r="D1215" s="1">
        <v>8870</v>
      </c>
      <c r="E1215" s="1">
        <v>73710</v>
      </c>
      <c r="F1215" s="1" t="s">
        <v>10</v>
      </c>
    </row>
    <row r="1216" spans="1:6" x14ac:dyDescent="0.25">
      <c r="A1216" s="1">
        <v>2020</v>
      </c>
      <c r="B1216" s="1" t="s">
        <v>61</v>
      </c>
      <c r="C1216" s="1" t="s">
        <v>23</v>
      </c>
      <c r="D1216" s="1">
        <v>11035</v>
      </c>
      <c r="E1216" s="1">
        <v>73733</v>
      </c>
      <c r="F1216" s="1" t="s">
        <v>10</v>
      </c>
    </row>
    <row r="1217" spans="1:6" x14ac:dyDescent="0.25">
      <c r="A1217" s="1">
        <v>2020</v>
      </c>
      <c r="B1217" s="1" t="s">
        <v>61</v>
      </c>
      <c r="C1217" s="1" t="s">
        <v>24</v>
      </c>
      <c r="D1217" s="1">
        <v>13754</v>
      </c>
      <c r="E1217" s="1">
        <v>68731</v>
      </c>
      <c r="F1217" s="1" t="s">
        <v>10</v>
      </c>
    </row>
    <row r="1218" spans="1:6" x14ac:dyDescent="0.25">
      <c r="A1218" s="1">
        <v>2020</v>
      </c>
      <c r="B1218" s="1" t="s">
        <v>61</v>
      </c>
      <c r="C1218" s="1" t="s">
        <v>25</v>
      </c>
      <c r="D1218" s="1">
        <v>3804</v>
      </c>
      <c r="E1218" s="1">
        <v>74174</v>
      </c>
      <c r="F1218" s="1" t="s">
        <v>10</v>
      </c>
    </row>
    <row r="1219" spans="1:6" x14ac:dyDescent="0.25">
      <c r="A1219" s="1">
        <v>2020</v>
      </c>
      <c r="B1219" s="1" t="s">
        <v>61</v>
      </c>
      <c r="C1219" s="1" t="s">
        <v>26</v>
      </c>
      <c r="D1219" s="1">
        <v>15277</v>
      </c>
      <c r="E1219" s="1">
        <v>100201</v>
      </c>
      <c r="F1219" s="1" t="s">
        <v>10</v>
      </c>
    </row>
    <row r="1220" spans="1:6" x14ac:dyDescent="0.25">
      <c r="A1220" s="1">
        <v>2020</v>
      </c>
      <c r="B1220" s="1" t="s">
        <v>61</v>
      </c>
      <c r="C1220" s="1" t="s">
        <v>27</v>
      </c>
      <c r="D1220" s="1">
        <v>17504</v>
      </c>
      <c r="E1220" s="1">
        <v>150514</v>
      </c>
      <c r="F1220" s="1" t="s">
        <v>8</v>
      </c>
    </row>
    <row r="1221" spans="1:6" x14ac:dyDescent="0.25">
      <c r="A1221" s="1">
        <v>2020</v>
      </c>
      <c r="B1221" s="1" t="s">
        <v>61</v>
      </c>
      <c r="C1221" s="1" t="s">
        <v>28</v>
      </c>
      <c r="D1221" s="1">
        <v>19082</v>
      </c>
      <c r="E1221" s="1">
        <v>77568</v>
      </c>
      <c r="F1221" s="1" t="s">
        <v>8</v>
      </c>
    </row>
    <row r="1222" spans="1:6" x14ac:dyDescent="0.25">
      <c r="A1222" s="1">
        <v>2020</v>
      </c>
      <c r="B1222" s="1" t="s">
        <v>61</v>
      </c>
      <c r="C1222" s="1" t="s">
        <v>29</v>
      </c>
      <c r="D1222" s="1">
        <v>15877</v>
      </c>
      <c r="E1222" s="1">
        <v>101604</v>
      </c>
      <c r="F1222" s="1" t="s">
        <v>10</v>
      </c>
    </row>
    <row r="1223" spans="1:6" x14ac:dyDescent="0.25">
      <c r="A1223" s="1">
        <v>2020</v>
      </c>
      <c r="B1223" s="1" t="s">
        <v>61</v>
      </c>
      <c r="C1223" s="1" t="s">
        <v>30</v>
      </c>
      <c r="D1223" s="1">
        <v>7959</v>
      </c>
      <c r="E1223" s="1">
        <v>59281</v>
      </c>
      <c r="F1223" s="1" t="s">
        <v>8</v>
      </c>
    </row>
    <row r="1224" spans="1:6" x14ac:dyDescent="0.25">
      <c r="A1224" s="1">
        <v>2020</v>
      </c>
      <c r="B1224" s="1" t="s">
        <v>61</v>
      </c>
      <c r="C1224" s="1" t="s">
        <v>31</v>
      </c>
      <c r="D1224" s="1">
        <v>17251</v>
      </c>
      <c r="E1224" s="1">
        <v>78947</v>
      </c>
      <c r="F1224" s="1" t="s">
        <v>8</v>
      </c>
    </row>
    <row r="1225" spans="1:6" x14ac:dyDescent="0.25">
      <c r="A1225" s="1">
        <v>2020</v>
      </c>
      <c r="B1225" s="1" t="s">
        <v>61</v>
      </c>
      <c r="C1225" s="1" t="s">
        <v>32</v>
      </c>
      <c r="D1225" s="1">
        <v>4297</v>
      </c>
      <c r="E1225" s="1">
        <v>65315</v>
      </c>
      <c r="F1225" s="1" t="s">
        <v>10</v>
      </c>
    </row>
    <row r="1226" spans="1:6" x14ac:dyDescent="0.25">
      <c r="A1226" s="1">
        <v>2020</v>
      </c>
      <c r="B1226" s="1" t="s">
        <v>61</v>
      </c>
      <c r="C1226" s="1" t="s">
        <v>33</v>
      </c>
      <c r="D1226" s="1">
        <v>6683</v>
      </c>
      <c r="E1226" s="1">
        <v>72817</v>
      </c>
      <c r="F1226" s="1" t="s">
        <v>10</v>
      </c>
    </row>
    <row r="1227" spans="1:6" x14ac:dyDescent="0.25">
      <c r="A1227" s="1">
        <v>2020</v>
      </c>
      <c r="B1227" s="1" t="s">
        <v>61</v>
      </c>
      <c r="C1227" s="1" t="s">
        <v>34</v>
      </c>
      <c r="D1227" s="1">
        <v>9082</v>
      </c>
      <c r="E1227" s="1">
        <v>72612</v>
      </c>
      <c r="F1227" s="1" t="s">
        <v>8</v>
      </c>
    </row>
    <row r="1228" spans="1:6" x14ac:dyDescent="0.25">
      <c r="A1228" s="1">
        <v>2020</v>
      </c>
      <c r="B1228" s="1" t="s">
        <v>61</v>
      </c>
      <c r="C1228" s="1" t="s">
        <v>35</v>
      </c>
      <c r="D1228" s="1">
        <v>3838</v>
      </c>
      <c r="E1228" s="1">
        <v>100889</v>
      </c>
      <c r="F1228" s="1" t="s">
        <v>8</v>
      </c>
    </row>
    <row r="1229" spans="1:6" x14ac:dyDescent="0.25">
      <c r="A1229" s="1">
        <v>2020</v>
      </c>
      <c r="B1229" s="1" t="s">
        <v>61</v>
      </c>
      <c r="C1229" s="1" t="s">
        <v>36</v>
      </c>
      <c r="D1229" s="1">
        <v>19963</v>
      </c>
      <c r="E1229" s="1">
        <v>121066</v>
      </c>
      <c r="F1229" s="1" t="s">
        <v>10</v>
      </c>
    </row>
    <row r="1230" spans="1:6" x14ac:dyDescent="0.25">
      <c r="A1230" s="1">
        <v>2020</v>
      </c>
      <c r="B1230" s="1" t="s">
        <v>61</v>
      </c>
      <c r="C1230" s="1" t="s">
        <v>37</v>
      </c>
      <c r="D1230" s="1">
        <v>5293</v>
      </c>
      <c r="E1230" s="1">
        <v>62048</v>
      </c>
      <c r="F1230" s="1" t="s">
        <v>8</v>
      </c>
    </row>
    <row r="1231" spans="1:6" x14ac:dyDescent="0.25">
      <c r="A1231" s="1">
        <v>2020</v>
      </c>
      <c r="B1231" s="1" t="s">
        <v>61</v>
      </c>
      <c r="C1231" s="1" t="s">
        <v>38</v>
      </c>
      <c r="D1231" s="1">
        <v>64317</v>
      </c>
      <c r="E1231" s="1">
        <v>192871</v>
      </c>
      <c r="F1231" s="1" t="s">
        <v>10</v>
      </c>
    </row>
    <row r="1232" spans="1:6" x14ac:dyDescent="0.25">
      <c r="A1232" s="1">
        <v>2020</v>
      </c>
      <c r="B1232" s="1" t="s">
        <v>61</v>
      </c>
      <c r="C1232" s="1" t="s">
        <v>39</v>
      </c>
      <c r="D1232" s="1">
        <v>27776</v>
      </c>
      <c r="E1232" s="1">
        <v>93311</v>
      </c>
      <c r="F1232" s="1" t="s">
        <v>8</v>
      </c>
    </row>
    <row r="1233" spans="1:6" x14ac:dyDescent="0.25">
      <c r="A1233" s="1">
        <v>2020</v>
      </c>
      <c r="B1233" s="1" t="s">
        <v>61</v>
      </c>
      <c r="C1233" s="1" t="s">
        <v>40</v>
      </c>
      <c r="D1233" s="1">
        <v>2995</v>
      </c>
      <c r="E1233" s="1">
        <v>69251</v>
      </c>
      <c r="F1233" s="1" t="s">
        <v>8</v>
      </c>
    </row>
    <row r="1234" spans="1:6" x14ac:dyDescent="0.25">
      <c r="A1234" s="1">
        <v>2020</v>
      </c>
      <c r="B1234" s="1" t="s">
        <v>61</v>
      </c>
      <c r="C1234" s="1" t="s">
        <v>41</v>
      </c>
      <c r="D1234" s="1">
        <v>28783</v>
      </c>
      <c r="E1234" s="1">
        <v>78736</v>
      </c>
      <c r="F1234" s="1" t="s">
        <v>10</v>
      </c>
    </row>
    <row r="1235" spans="1:6" x14ac:dyDescent="0.25">
      <c r="A1235" s="1">
        <v>2020</v>
      </c>
      <c r="B1235" s="1" t="s">
        <v>61</v>
      </c>
      <c r="C1235" s="1" t="s">
        <v>42</v>
      </c>
      <c r="D1235" s="1">
        <v>11458</v>
      </c>
      <c r="E1235" s="1">
        <v>64044</v>
      </c>
      <c r="F1235" s="1" t="s">
        <v>10</v>
      </c>
    </row>
    <row r="1236" spans="1:6" x14ac:dyDescent="0.25">
      <c r="A1236" s="1">
        <v>2020</v>
      </c>
      <c r="B1236" s="1" t="s">
        <v>61</v>
      </c>
      <c r="C1236" s="1" t="s">
        <v>43</v>
      </c>
      <c r="D1236" s="1">
        <v>13030</v>
      </c>
      <c r="E1236" s="1">
        <v>75649</v>
      </c>
      <c r="F1236" s="1" t="s">
        <v>8</v>
      </c>
    </row>
    <row r="1237" spans="1:6" x14ac:dyDescent="0.25">
      <c r="A1237" s="1">
        <v>2020</v>
      </c>
      <c r="B1237" s="1" t="s">
        <v>61</v>
      </c>
      <c r="C1237" s="1" t="s">
        <v>44</v>
      </c>
      <c r="D1237" s="1">
        <v>28823</v>
      </c>
      <c r="E1237" s="1">
        <v>94831</v>
      </c>
      <c r="F1237" s="1" t="s">
        <v>8</v>
      </c>
    </row>
    <row r="1238" spans="1:6" x14ac:dyDescent="0.25">
      <c r="A1238" s="1">
        <v>2020</v>
      </c>
      <c r="B1238" s="1" t="s">
        <v>61</v>
      </c>
      <c r="C1238" s="1" t="s">
        <v>45</v>
      </c>
      <c r="D1238" s="1">
        <v>2869</v>
      </c>
      <c r="E1238" s="1">
        <v>94061</v>
      </c>
      <c r="F1238" s="1" t="s">
        <v>10</v>
      </c>
    </row>
    <row r="1239" spans="1:6" x14ac:dyDescent="0.25">
      <c r="A1239" s="1">
        <v>2020</v>
      </c>
      <c r="B1239" s="1" t="s">
        <v>61</v>
      </c>
      <c r="C1239" s="1" t="s">
        <v>46</v>
      </c>
      <c r="D1239" s="1">
        <v>13166</v>
      </c>
      <c r="E1239" s="1">
        <v>67713</v>
      </c>
      <c r="F1239" s="1" t="s">
        <v>10</v>
      </c>
    </row>
    <row r="1240" spans="1:6" x14ac:dyDescent="0.25">
      <c r="A1240" s="1">
        <v>2020</v>
      </c>
      <c r="B1240" s="1" t="s">
        <v>61</v>
      </c>
      <c r="C1240" s="1" t="s">
        <v>47</v>
      </c>
      <c r="D1240" s="1">
        <v>3259</v>
      </c>
      <c r="E1240" s="1">
        <v>66160</v>
      </c>
      <c r="F1240" s="1" t="s">
        <v>10</v>
      </c>
    </row>
    <row r="1241" spans="1:6" x14ac:dyDescent="0.25">
      <c r="A1241" s="1">
        <v>2020</v>
      </c>
      <c r="B1241" s="1" t="s">
        <v>61</v>
      </c>
      <c r="C1241" s="1" t="s">
        <v>48</v>
      </c>
      <c r="D1241" s="1">
        <v>15698</v>
      </c>
      <c r="E1241" s="1">
        <v>82718</v>
      </c>
      <c r="F1241" s="1" t="s">
        <v>10</v>
      </c>
    </row>
    <row r="1242" spans="1:6" x14ac:dyDescent="0.25">
      <c r="A1242" s="1">
        <v>2020</v>
      </c>
      <c r="B1242" s="1" t="s">
        <v>61</v>
      </c>
      <c r="C1242" s="1" t="s">
        <v>49</v>
      </c>
      <c r="D1242" s="1">
        <v>73679</v>
      </c>
      <c r="E1242" s="1">
        <v>89356</v>
      </c>
      <c r="F1242" s="1" t="s">
        <v>10</v>
      </c>
    </row>
    <row r="1243" spans="1:6" x14ac:dyDescent="0.25">
      <c r="A1243" s="1">
        <v>2020</v>
      </c>
      <c r="B1243" s="1" t="s">
        <v>61</v>
      </c>
      <c r="C1243" s="1" t="s">
        <v>50</v>
      </c>
      <c r="D1243" s="1">
        <v>11520</v>
      </c>
      <c r="E1243" s="1">
        <v>73933</v>
      </c>
      <c r="F1243" s="1" t="s">
        <v>8</v>
      </c>
    </row>
    <row r="1244" spans="1:6" x14ac:dyDescent="0.25">
      <c r="A1244" s="1">
        <v>2020</v>
      </c>
      <c r="B1244" s="1" t="s">
        <v>61</v>
      </c>
      <c r="C1244" s="1" t="s">
        <v>51</v>
      </c>
      <c r="D1244" s="1">
        <v>1694</v>
      </c>
      <c r="E1244" s="1">
        <v>78078</v>
      </c>
      <c r="F1244" s="1" t="s">
        <v>8</v>
      </c>
    </row>
    <row r="1245" spans="1:6" x14ac:dyDescent="0.25">
      <c r="A1245" s="1">
        <v>2020</v>
      </c>
      <c r="B1245" s="1" t="s">
        <v>61</v>
      </c>
      <c r="C1245" s="1" t="s">
        <v>52</v>
      </c>
      <c r="D1245" s="1">
        <v>21938</v>
      </c>
      <c r="E1245" s="1">
        <v>91723</v>
      </c>
      <c r="F1245" s="1" t="s">
        <v>10</v>
      </c>
    </row>
    <row r="1246" spans="1:6" x14ac:dyDescent="0.25">
      <c r="A1246" s="1">
        <v>2020</v>
      </c>
      <c r="B1246" s="1" t="s">
        <v>61</v>
      </c>
      <c r="C1246" s="1" t="s">
        <v>53</v>
      </c>
      <c r="D1246" s="1">
        <v>17577</v>
      </c>
      <c r="E1246" s="1">
        <v>86466</v>
      </c>
      <c r="F1246" s="1" t="s">
        <v>8</v>
      </c>
    </row>
    <row r="1247" spans="1:6" x14ac:dyDescent="0.25">
      <c r="A1247" s="1">
        <v>2020</v>
      </c>
      <c r="B1247" s="1" t="s">
        <v>61</v>
      </c>
      <c r="C1247" s="1" t="s">
        <v>54</v>
      </c>
      <c r="D1247" s="1">
        <v>4029</v>
      </c>
      <c r="E1247" s="1">
        <v>59206</v>
      </c>
      <c r="F1247" s="1" t="s">
        <v>8</v>
      </c>
    </row>
    <row r="1248" spans="1:6" x14ac:dyDescent="0.25">
      <c r="A1248" s="1">
        <v>2020</v>
      </c>
      <c r="B1248" s="1" t="s">
        <v>61</v>
      </c>
      <c r="C1248" s="1" t="s">
        <v>55</v>
      </c>
      <c r="D1248" s="1">
        <v>13917</v>
      </c>
      <c r="E1248" s="1">
        <v>77561</v>
      </c>
      <c r="F1248" s="1" t="s">
        <v>10</v>
      </c>
    </row>
    <row r="1249" spans="1:6" x14ac:dyDescent="0.25">
      <c r="A1249" s="1">
        <v>2020</v>
      </c>
      <c r="B1249" s="1" t="s">
        <v>61</v>
      </c>
      <c r="C1249" s="1" t="s">
        <v>56</v>
      </c>
      <c r="D1249" s="1">
        <v>2283</v>
      </c>
      <c r="E1249" s="1">
        <v>63486</v>
      </c>
      <c r="F1249" s="1" t="s">
        <v>10</v>
      </c>
    </row>
    <row r="1250" spans="1:6" x14ac:dyDescent="0.25">
      <c r="A1250" s="1">
        <v>2020</v>
      </c>
      <c r="B1250" s="1" t="s">
        <v>62</v>
      </c>
      <c r="C1250" s="1" t="s">
        <v>7</v>
      </c>
      <c r="D1250" s="1">
        <v>21888</v>
      </c>
      <c r="E1250" s="1">
        <v>61653</v>
      </c>
      <c r="F1250" s="1" t="s">
        <v>8</v>
      </c>
    </row>
    <row r="1251" spans="1:6" x14ac:dyDescent="0.25">
      <c r="A1251" s="1">
        <v>2020</v>
      </c>
      <c r="B1251" s="1" t="s">
        <v>62</v>
      </c>
      <c r="C1251" s="1" t="s">
        <v>9</v>
      </c>
      <c r="D1251" s="1">
        <v>35993</v>
      </c>
      <c r="E1251" s="1">
        <v>62745</v>
      </c>
      <c r="F1251" s="1" t="s">
        <v>8</v>
      </c>
    </row>
    <row r="1252" spans="1:6" x14ac:dyDescent="0.25">
      <c r="A1252" s="1">
        <v>2020</v>
      </c>
      <c r="B1252" s="1" t="s">
        <v>62</v>
      </c>
      <c r="C1252" s="1" t="s">
        <v>11</v>
      </c>
      <c r="D1252" s="1">
        <v>14308</v>
      </c>
      <c r="E1252" s="1">
        <v>66316</v>
      </c>
      <c r="F1252" s="1" t="s">
        <v>10</v>
      </c>
    </row>
    <row r="1253" spans="1:6" x14ac:dyDescent="0.25">
      <c r="A1253" s="1">
        <v>2020</v>
      </c>
      <c r="B1253" s="1" t="s">
        <v>62</v>
      </c>
      <c r="C1253" s="1" t="s">
        <v>12</v>
      </c>
      <c r="D1253" s="1">
        <v>208425</v>
      </c>
      <c r="E1253" s="1">
        <v>97070</v>
      </c>
      <c r="F1253" s="1" t="s">
        <v>8</v>
      </c>
    </row>
    <row r="1254" spans="1:6" x14ac:dyDescent="0.25">
      <c r="A1254" s="1">
        <v>2020</v>
      </c>
      <c r="B1254" s="1" t="s">
        <v>62</v>
      </c>
      <c r="C1254" s="1" t="s">
        <v>13</v>
      </c>
      <c r="D1254" s="1">
        <v>52525</v>
      </c>
      <c r="E1254" s="1">
        <v>87401</v>
      </c>
      <c r="F1254" s="1" t="s">
        <v>10</v>
      </c>
    </row>
    <row r="1255" spans="1:6" x14ac:dyDescent="0.25">
      <c r="A1255" s="1">
        <v>2020</v>
      </c>
      <c r="B1255" s="1" t="s">
        <v>62</v>
      </c>
      <c r="C1255" s="1" t="s">
        <v>14</v>
      </c>
      <c r="D1255" s="1">
        <v>23279</v>
      </c>
      <c r="E1255" s="1">
        <v>93958</v>
      </c>
      <c r="F1255" s="1" t="s">
        <v>8</v>
      </c>
    </row>
    <row r="1256" spans="1:6" x14ac:dyDescent="0.25">
      <c r="A1256" s="1">
        <v>2020</v>
      </c>
      <c r="B1256" s="1" t="s">
        <v>62</v>
      </c>
      <c r="C1256" s="1" t="s">
        <v>15</v>
      </c>
      <c r="D1256" s="1">
        <v>8956</v>
      </c>
      <c r="E1256" s="1">
        <v>86066</v>
      </c>
      <c r="F1256" s="1" t="s">
        <v>8</v>
      </c>
    </row>
    <row r="1257" spans="1:6" x14ac:dyDescent="0.25">
      <c r="A1257" s="1">
        <v>2020</v>
      </c>
      <c r="B1257" s="1" t="s">
        <v>62</v>
      </c>
      <c r="C1257" s="1" t="s">
        <v>16</v>
      </c>
      <c r="D1257" s="1">
        <v>161890</v>
      </c>
      <c r="E1257" s="1">
        <v>66914</v>
      </c>
      <c r="F1257" s="1" t="s">
        <v>10</v>
      </c>
    </row>
    <row r="1258" spans="1:6" x14ac:dyDescent="0.25">
      <c r="A1258" s="1">
        <v>2020</v>
      </c>
      <c r="B1258" s="1" t="s">
        <v>62</v>
      </c>
      <c r="C1258" s="1" t="s">
        <v>17</v>
      </c>
      <c r="D1258" s="1">
        <v>54714</v>
      </c>
      <c r="E1258" s="1">
        <v>72989</v>
      </c>
      <c r="F1258" s="1" t="s">
        <v>10</v>
      </c>
    </row>
    <row r="1259" spans="1:6" x14ac:dyDescent="0.25">
      <c r="A1259" s="1">
        <v>2020</v>
      </c>
      <c r="B1259" s="1" t="s">
        <v>62</v>
      </c>
      <c r="C1259" s="1" t="s">
        <v>18</v>
      </c>
      <c r="D1259" s="1">
        <v>11562</v>
      </c>
      <c r="E1259" s="1">
        <v>57695</v>
      </c>
      <c r="F1259" s="1" t="s">
        <v>8</v>
      </c>
    </row>
    <row r="1260" spans="1:6" x14ac:dyDescent="0.25">
      <c r="A1260" s="1">
        <v>2020</v>
      </c>
      <c r="B1260" s="1" t="s">
        <v>62</v>
      </c>
      <c r="C1260" s="1" t="s">
        <v>19</v>
      </c>
      <c r="D1260" s="1">
        <v>74587</v>
      </c>
      <c r="E1260" s="1">
        <v>82586</v>
      </c>
      <c r="F1260" s="1" t="s">
        <v>8</v>
      </c>
    </row>
    <row r="1261" spans="1:6" x14ac:dyDescent="0.25">
      <c r="A1261" s="1">
        <v>2020</v>
      </c>
      <c r="B1261" s="1" t="s">
        <v>62</v>
      </c>
      <c r="C1261" s="1" t="s">
        <v>20</v>
      </c>
      <c r="D1261" s="1">
        <v>29755</v>
      </c>
      <c r="E1261" s="1">
        <v>58468</v>
      </c>
      <c r="F1261" s="1" t="s">
        <v>10</v>
      </c>
    </row>
    <row r="1262" spans="1:6" x14ac:dyDescent="0.25">
      <c r="A1262" s="1">
        <v>2020</v>
      </c>
      <c r="B1262" s="1" t="s">
        <v>62</v>
      </c>
      <c r="C1262" s="1" t="s">
        <v>21</v>
      </c>
      <c r="D1262" s="1">
        <v>15839</v>
      </c>
      <c r="E1262" s="1">
        <v>60071</v>
      </c>
      <c r="F1262" s="1" t="s">
        <v>10</v>
      </c>
    </row>
    <row r="1263" spans="1:6" x14ac:dyDescent="0.25">
      <c r="A1263" s="1">
        <v>2020</v>
      </c>
      <c r="B1263" s="1" t="s">
        <v>62</v>
      </c>
      <c r="C1263" s="1" t="s">
        <v>22</v>
      </c>
      <c r="D1263" s="1">
        <v>16731</v>
      </c>
      <c r="E1263" s="1">
        <v>67288</v>
      </c>
      <c r="F1263" s="1" t="s">
        <v>10</v>
      </c>
    </row>
    <row r="1264" spans="1:6" x14ac:dyDescent="0.25">
      <c r="A1264" s="1">
        <v>2020</v>
      </c>
      <c r="B1264" s="1" t="s">
        <v>62</v>
      </c>
      <c r="C1264" s="1" t="s">
        <v>23</v>
      </c>
      <c r="D1264" s="1">
        <v>20542</v>
      </c>
      <c r="E1264" s="1">
        <v>56087</v>
      </c>
      <c r="F1264" s="1" t="s">
        <v>10</v>
      </c>
    </row>
    <row r="1265" spans="1:6" x14ac:dyDescent="0.25">
      <c r="A1265" s="1">
        <v>2020</v>
      </c>
      <c r="B1265" s="1" t="s">
        <v>62</v>
      </c>
      <c r="C1265" s="1" t="s">
        <v>24</v>
      </c>
      <c r="D1265" s="1">
        <v>24537</v>
      </c>
      <c r="E1265" s="1">
        <v>62446</v>
      </c>
      <c r="F1265" s="1" t="s">
        <v>10</v>
      </c>
    </row>
    <row r="1266" spans="1:6" x14ac:dyDescent="0.25">
      <c r="A1266" s="1">
        <v>2020</v>
      </c>
      <c r="B1266" s="1" t="s">
        <v>62</v>
      </c>
      <c r="C1266" s="1" t="s">
        <v>25</v>
      </c>
      <c r="D1266" s="1">
        <v>9940</v>
      </c>
      <c r="E1266" s="1">
        <v>63328</v>
      </c>
      <c r="F1266" s="1" t="s">
        <v>8</v>
      </c>
    </row>
    <row r="1267" spans="1:6" x14ac:dyDescent="0.25">
      <c r="A1267" s="1">
        <v>2020</v>
      </c>
      <c r="B1267" s="1" t="s">
        <v>62</v>
      </c>
      <c r="C1267" s="1" t="s">
        <v>26</v>
      </c>
      <c r="D1267" s="1">
        <v>42809</v>
      </c>
      <c r="E1267" s="1">
        <v>85500</v>
      </c>
      <c r="F1267" s="1" t="s">
        <v>8</v>
      </c>
    </row>
    <row r="1268" spans="1:6" x14ac:dyDescent="0.25">
      <c r="A1268" s="1">
        <v>2020</v>
      </c>
      <c r="B1268" s="1" t="s">
        <v>62</v>
      </c>
      <c r="C1268" s="1" t="s">
        <v>27</v>
      </c>
      <c r="D1268" s="1">
        <v>47416</v>
      </c>
      <c r="E1268" s="1">
        <v>113875</v>
      </c>
      <c r="F1268" s="1" t="s">
        <v>10</v>
      </c>
    </row>
    <row r="1269" spans="1:6" x14ac:dyDescent="0.25">
      <c r="A1269" s="1">
        <v>2020</v>
      </c>
      <c r="B1269" s="1" t="s">
        <v>62</v>
      </c>
      <c r="C1269" s="1" t="s">
        <v>28</v>
      </c>
      <c r="D1269" s="1">
        <v>42545</v>
      </c>
      <c r="E1269" s="1">
        <v>75377</v>
      </c>
      <c r="F1269" s="1" t="s">
        <v>8</v>
      </c>
    </row>
    <row r="1270" spans="1:6" x14ac:dyDescent="0.25">
      <c r="A1270" s="1">
        <v>2020</v>
      </c>
      <c r="B1270" s="1" t="s">
        <v>62</v>
      </c>
      <c r="C1270" s="1" t="s">
        <v>29</v>
      </c>
      <c r="D1270" s="1">
        <v>32020</v>
      </c>
      <c r="E1270" s="1">
        <v>88535</v>
      </c>
      <c r="F1270" s="1" t="s">
        <v>8</v>
      </c>
    </row>
    <row r="1271" spans="1:6" x14ac:dyDescent="0.25">
      <c r="A1271" s="1">
        <v>2020</v>
      </c>
      <c r="B1271" s="1" t="s">
        <v>62</v>
      </c>
      <c r="C1271" s="1" t="s">
        <v>30</v>
      </c>
      <c r="D1271" s="1">
        <v>12259</v>
      </c>
      <c r="E1271" s="1">
        <v>48132</v>
      </c>
      <c r="F1271" s="1" t="s">
        <v>10</v>
      </c>
    </row>
    <row r="1272" spans="1:6" x14ac:dyDescent="0.25">
      <c r="A1272" s="1">
        <v>2020</v>
      </c>
      <c r="B1272" s="1" t="s">
        <v>62</v>
      </c>
      <c r="C1272" s="1" t="s">
        <v>31</v>
      </c>
      <c r="D1272" s="1">
        <v>32577</v>
      </c>
      <c r="E1272" s="1">
        <v>72429</v>
      </c>
      <c r="F1272" s="1" t="s">
        <v>10</v>
      </c>
    </row>
    <row r="1273" spans="1:6" x14ac:dyDescent="0.25">
      <c r="A1273" s="1">
        <v>2020</v>
      </c>
      <c r="B1273" s="1" t="s">
        <v>62</v>
      </c>
      <c r="C1273" s="1" t="s">
        <v>32</v>
      </c>
      <c r="D1273" s="1">
        <v>9359</v>
      </c>
      <c r="E1273" s="1">
        <v>58271</v>
      </c>
      <c r="F1273" s="1" t="s">
        <v>8</v>
      </c>
    </row>
    <row r="1274" spans="1:6" x14ac:dyDescent="0.25">
      <c r="A1274" s="1">
        <v>2020</v>
      </c>
      <c r="B1274" s="1" t="s">
        <v>62</v>
      </c>
      <c r="C1274" s="1" t="s">
        <v>33</v>
      </c>
      <c r="D1274" s="1">
        <v>11582</v>
      </c>
      <c r="E1274" s="1">
        <v>64836</v>
      </c>
      <c r="F1274" s="1" t="s">
        <v>8</v>
      </c>
    </row>
    <row r="1275" spans="1:6" x14ac:dyDescent="0.25">
      <c r="A1275" s="1">
        <v>2020</v>
      </c>
      <c r="B1275" s="1" t="s">
        <v>62</v>
      </c>
      <c r="C1275" s="1" t="s">
        <v>34</v>
      </c>
      <c r="D1275" s="1">
        <v>19970</v>
      </c>
      <c r="E1275" s="1">
        <v>67821</v>
      </c>
      <c r="F1275" s="1" t="s">
        <v>10</v>
      </c>
    </row>
    <row r="1276" spans="1:6" x14ac:dyDescent="0.25">
      <c r="A1276" s="1">
        <v>2020</v>
      </c>
      <c r="B1276" s="1" t="s">
        <v>62</v>
      </c>
      <c r="C1276" s="1" t="s">
        <v>35</v>
      </c>
      <c r="D1276" s="1">
        <v>12323</v>
      </c>
      <c r="E1276" s="1">
        <v>83486</v>
      </c>
      <c r="F1276" s="1" t="s">
        <v>8</v>
      </c>
    </row>
    <row r="1277" spans="1:6" x14ac:dyDescent="0.25">
      <c r="A1277" s="1">
        <v>2020</v>
      </c>
      <c r="B1277" s="1" t="s">
        <v>62</v>
      </c>
      <c r="C1277" s="1" t="s">
        <v>36</v>
      </c>
      <c r="D1277" s="1">
        <v>51837</v>
      </c>
      <c r="E1277" s="1">
        <v>96784</v>
      </c>
      <c r="F1277" s="1" t="s">
        <v>10</v>
      </c>
    </row>
    <row r="1278" spans="1:6" x14ac:dyDescent="0.25">
      <c r="A1278" s="1">
        <v>2020</v>
      </c>
      <c r="B1278" s="1" t="s">
        <v>62</v>
      </c>
      <c r="C1278" s="1" t="s">
        <v>37</v>
      </c>
      <c r="D1278" s="1">
        <v>10669</v>
      </c>
      <c r="E1278" s="1">
        <v>67899</v>
      </c>
      <c r="F1278" s="1" t="s">
        <v>8</v>
      </c>
    </row>
    <row r="1279" spans="1:6" x14ac:dyDescent="0.25">
      <c r="A1279" s="1">
        <v>2020</v>
      </c>
      <c r="B1279" s="1" t="s">
        <v>62</v>
      </c>
      <c r="C1279" s="1" t="s">
        <v>38</v>
      </c>
      <c r="D1279" s="1">
        <v>112471</v>
      </c>
      <c r="E1279" s="1">
        <v>101057</v>
      </c>
      <c r="F1279" s="1" t="s">
        <v>8</v>
      </c>
    </row>
    <row r="1280" spans="1:6" x14ac:dyDescent="0.25">
      <c r="A1280" s="1">
        <v>2020</v>
      </c>
      <c r="B1280" s="1" t="s">
        <v>62</v>
      </c>
      <c r="C1280" s="1" t="s">
        <v>39</v>
      </c>
      <c r="D1280" s="1">
        <v>58892</v>
      </c>
      <c r="E1280" s="1">
        <v>71609</v>
      </c>
      <c r="F1280" s="1" t="s">
        <v>10</v>
      </c>
    </row>
    <row r="1281" spans="1:6" x14ac:dyDescent="0.25">
      <c r="A1281" s="1">
        <v>2020</v>
      </c>
      <c r="B1281" s="1" t="s">
        <v>62</v>
      </c>
      <c r="C1281" s="1" t="s">
        <v>40</v>
      </c>
      <c r="D1281" s="1">
        <v>5130</v>
      </c>
      <c r="E1281" s="1">
        <v>67774</v>
      </c>
      <c r="F1281" s="1" t="s">
        <v>10</v>
      </c>
    </row>
    <row r="1282" spans="1:6" x14ac:dyDescent="0.25">
      <c r="A1282" s="1">
        <v>2020</v>
      </c>
      <c r="B1282" s="1" t="s">
        <v>62</v>
      </c>
      <c r="C1282" s="1" t="s">
        <v>41</v>
      </c>
      <c r="D1282" s="1">
        <v>53280</v>
      </c>
      <c r="E1282" s="1">
        <v>70006</v>
      </c>
      <c r="F1282" s="1" t="s">
        <v>8</v>
      </c>
    </row>
    <row r="1283" spans="1:6" x14ac:dyDescent="0.25">
      <c r="A1283" s="1">
        <v>2020</v>
      </c>
      <c r="B1283" s="1" t="s">
        <v>62</v>
      </c>
      <c r="C1283" s="1" t="s">
        <v>42</v>
      </c>
      <c r="D1283" s="1">
        <v>20594</v>
      </c>
      <c r="E1283" s="1">
        <v>58227</v>
      </c>
      <c r="F1283" s="1" t="s">
        <v>8</v>
      </c>
    </row>
    <row r="1284" spans="1:6" x14ac:dyDescent="0.25">
      <c r="A1284" s="1">
        <v>2020</v>
      </c>
      <c r="B1284" s="1" t="s">
        <v>62</v>
      </c>
      <c r="C1284" s="1" t="s">
        <v>43</v>
      </c>
      <c r="D1284" s="1">
        <v>25462</v>
      </c>
      <c r="E1284" s="1">
        <v>75806</v>
      </c>
      <c r="F1284" s="1" t="s">
        <v>10</v>
      </c>
    </row>
    <row r="1285" spans="1:6" x14ac:dyDescent="0.25">
      <c r="A1285" s="1">
        <v>2020</v>
      </c>
      <c r="B1285" s="1" t="s">
        <v>62</v>
      </c>
      <c r="C1285" s="1" t="s">
        <v>44</v>
      </c>
      <c r="D1285" s="1">
        <v>63415</v>
      </c>
      <c r="E1285" s="1">
        <v>84092</v>
      </c>
      <c r="F1285" s="1" t="s">
        <v>10</v>
      </c>
    </row>
    <row r="1286" spans="1:6" x14ac:dyDescent="0.25">
      <c r="A1286" s="1">
        <v>2020</v>
      </c>
      <c r="B1286" s="1" t="s">
        <v>62</v>
      </c>
      <c r="C1286" s="1" t="s">
        <v>45</v>
      </c>
      <c r="D1286" s="1">
        <v>8651</v>
      </c>
      <c r="E1286" s="1">
        <v>74957</v>
      </c>
      <c r="F1286" s="1" t="s">
        <v>10</v>
      </c>
    </row>
    <row r="1287" spans="1:6" x14ac:dyDescent="0.25">
      <c r="A1287" s="1">
        <v>2020</v>
      </c>
      <c r="B1287" s="1" t="s">
        <v>62</v>
      </c>
      <c r="C1287" s="1" t="s">
        <v>46</v>
      </c>
      <c r="D1287" s="1">
        <v>26993</v>
      </c>
      <c r="E1287" s="1">
        <v>56391</v>
      </c>
      <c r="F1287" s="1" t="s">
        <v>10</v>
      </c>
    </row>
    <row r="1288" spans="1:6" x14ac:dyDescent="0.25">
      <c r="A1288" s="1">
        <v>2020</v>
      </c>
      <c r="B1288" s="1" t="s">
        <v>62</v>
      </c>
      <c r="C1288" s="1" t="s">
        <v>47</v>
      </c>
      <c r="D1288" s="1">
        <v>5205</v>
      </c>
      <c r="E1288" s="1">
        <v>62384</v>
      </c>
      <c r="F1288" s="1" t="s">
        <v>10</v>
      </c>
    </row>
    <row r="1289" spans="1:6" x14ac:dyDescent="0.25">
      <c r="A1289" s="1">
        <v>2020</v>
      </c>
      <c r="B1289" s="1" t="s">
        <v>62</v>
      </c>
      <c r="C1289" s="1" t="s">
        <v>48</v>
      </c>
      <c r="D1289" s="1">
        <v>29519</v>
      </c>
      <c r="E1289" s="1">
        <v>65851</v>
      </c>
      <c r="F1289" s="1" t="s">
        <v>8</v>
      </c>
    </row>
    <row r="1290" spans="1:6" x14ac:dyDescent="0.25">
      <c r="A1290" s="1">
        <v>2020</v>
      </c>
      <c r="B1290" s="1" t="s">
        <v>62</v>
      </c>
      <c r="C1290" s="1" t="s">
        <v>49</v>
      </c>
      <c r="D1290" s="1">
        <v>134025</v>
      </c>
      <c r="E1290" s="1">
        <v>80443</v>
      </c>
      <c r="F1290" s="1" t="s">
        <v>8</v>
      </c>
    </row>
    <row r="1291" spans="1:6" x14ac:dyDescent="0.25">
      <c r="A1291" s="1">
        <v>2020</v>
      </c>
      <c r="B1291" s="1" t="s">
        <v>62</v>
      </c>
      <c r="C1291" s="1" t="s">
        <v>50</v>
      </c>
      <c r="D1291" s="1">
        <v>23036</v>
      </c>
      <c r="E1291" s="1">
        <v>65543</v>
      </c>
      <c r="F1291" s="1" t="s">
        <v>10</v>
      </c>
    </row>
    <row r="1292" spans="1:6" x14ac:dyDescent="0.25">
      <c r="A1292" s="1">
        <v>2020</v>
      </c>
      <c r="B1292" s="1" t="s">
        <v>62</v>
      </c>
      <c r="C1292" s="1" t="s">
        <v>51</v>
      </c>
      <c r="D1292" s="1">
        <v>5661</v>
      </c>
      <c r="E1292" s="1">
        <v>70917</v>
      </c>
      <c r="F1292" s="1" t="s">
        <v>8</v>
      </c>
    </row>
    <row r="1293" spans="1:6" x14ac:dyDescent="0.25">
      <c r="A1293" s="1">
        <v>2020</v>
      </c>
      <c r="B1293" s="1" t="s">
        <v>62</v>
      </c>
      <c r="C1293" s="1" t="s">
        <v>52</v>
      </c>
      <c r="D1293" s="1">
        <v>58849</v>
      </c>
      <c r="E1293" s="1">
        <v>93511</v>
      </c>
      <c r="F1293" s="1" t="s">
        <v>8</v>
      </c>
    </row>
    <row r="1294" spans="1:6" x14ac:dyDescent="0.25">
      <c r="A1294" s="1">
        <v>2020</v>
      </c>
      <c r="B1294" s="1" t="s">
        <v>62</v>
      </c>
      <c r="C1294" s="1" t="s">
        <v>53</v>
      </c>
      <c r="D1294" s="1">
        <v>40209</v>
      </c>
      <c r="E1294" s="1">
        <v>88245</v>
      </c>
      <c r="F1294" s="1" t="s">
        <v>10</v>
      </c>
    </row>
    <row r="1295" spans="1:6" x14ac:dyDescent="0.25">
      <c r="A1295" s="1">
        <v>2020</v>
      </c>
      <c r="B1295" s="1" t="s">
        <v>62</v>
      </c>
      <c r="C1295" s="1" t="s">
        <v>54</v>
      </c>
      <c r="D1295" s="1">
        <v>8323</v>
      </c>
      <c r="E1295" s="1">
        <v>57745</v>
      </c>
      <c r="F1295" s="1" t="s">
        <v>10</v>
      </c>
    </row>
    <row r="1296" spans="1:6" x14ac:dyDescent="0.25">
      <c r="A1296" s="1">
        <v>2020</v>
      </c>
      <c r="B1296" s="1" t="s">
        <v>62</v>
      </c>
      <c r="C1296" s="1" t="s">
        <v>55</v>
      </c>
      <c r="D1296" s="1">
        <v>25856</v>
      </c>
      <c r="E1296" s="1">
        <v>66773</v>
      </c>
      <c r="F1296" s="1" t="s">
        <v>8</v>
      </c>
    </row>
    <row r="1297" spans="1:6" x14ac:dyDescent="0.25">
      <c r="A1297" s="1">
        <v>2020</v>
      </c>
      <c r="B1297" s="1" t="s">
        <v>62</v>
      </c>
      <c r="C1297" s="1" t="s">
        <v>56</v>
      </c>
      <c r="D1297" s="1">
        <v>4559</v>
      </c>
      <c r="E1297" s="1">
        <v>58783</v>
      </c>
      <c r="F1297" s="1" t="s">
        <v>8</v>
      </c>
    </row>
    <row r="1298" spans="1:6" x14ac:dyDescent="0.25">
      <c r="A1298" s="1">
        <v>2020</v>
      </c>
      <c r="B1298" s="1" t="s">
        <v>63</v>
      </c>
      <c r="C1298" s="1" t="s">
        <v>7</v>
      </c>
      <c r="D1298" s="1">
        <v>12678</v>
      </c>
      <c r="E1298" s="1">
        <v>52432</v>
      </c>
      <c r="F1298" s="1" t="s">
        <v>10</v>
      </c>
    </row>
    <row r="1299" spans="1:6" x14ac:dyDescent="0.25">
      <c r="A1299" s="1">
        <v>2020</v>
      </c>
      <c r="B1299" s="1" t="s">
        <v>63</v>
      </c>
      <c r="C1299" s="1" t="s">
        <v>9</v>
      </c>
      <c r="D1299" s="1">
        <v>18037</v>
      </c>
      <c r="E1299" s="1">
        <v>57125</v>
      </c>
      <c r="F1299" s="1" t="s">
        <v>8</v>
      </c>
    </row>
    <row r="1300" spans="1:6" x14ac:dyDescent="0.25">
      <c r="A1300" s="1">
        <v>2020</v>
      </c>
      <c r="B1300" s="1" t="s">
        <v>63</v>
      </c>
      <c r="C1300" s="1" t="s">
        <v>11</v>
      </c>
      <c r="D1300" s="1">
        <v>15788</v>
      </c>
      <c r="E1300" s="1">
        <v>48468</v>
      </c>
      <c r="F1300" s="1" t="s">
        <v>10</v>
      </c>
    </row>
    <row r="1301" spans="1:6" x14ac:dyDescent="0.25">
      <c r="A1301" s="1">
        <v>2020</v>
      </c>
      <c r="B1301" s="1" t="s">
        <v>63</v>
      </c>
      <c r="C1301" s="1" t="s">
        <v>12</v>
      </c>
      <c r="D1301" s="1">
        <v>618901</v>
      </c>
      <c r="E1301" s="1">
        <v>58187</v>
      </c>
      <c r="F1301" s="1" t="s">
        <v>8</v>
      </c>
    </row>
    <row r="1302" spans="1:6" x14ac:dyDescent="0.25">
      <c r="A1302" s="1">
        <v>2020</v>
      </c>
      <c r="B1302" s="1" t="s">
        <v>63</v>
      </c>
      <c r="C1302" s="1" t="s">
        <v>13</v>
      </c>
      <c r="D1302" s="1">
        <v>21666</v>
      </c>
      <c r="E1302" s="1">
        <v>56156</v>
      </c>
      <c r="F1302" s="1" t="s">
        <v>8</v>
      </c>
    </row>
    <row r="1303" spans="1:6" x14ac:dyDescent="0.25">
      <c r="A1303" s="1">
        <v>2020</v>
      </c>
      <c r="B1303" s="1" t="s">
        <v>63</v>
      </c>
      <c r="C1303" s="1" t="s">
        <v>14</v>
      </c>
      <c r="D1303" s="1">
        <v>13090</v>
      </c>
      <c r="E1303" s="1">
        <v>61369</v>
      </c>
      <c r="F1303" s="1" t="s">
        <v>10</v>
      </c>
    </row>
    <row r="1304" spans="1:6" x14ac:dyDescent="0.25">
      <c r="A1304" s="1">
        <v>2020</v>
      </c>
      <c r="B1304" s="1" t="s">
        <v>63</v>
      </c>
      <c r="C1304" s="1" t="s">
        <v>15</v>
      </c>
      <c r="D1304" s="1">
        <v>5063</v>
      </c>
      <c r="E1304" s="1">
        <v>59795</v>
      </c>
      <c r="F1304" s="1" t="s">
        <v>10</v>
      </c>
    </row>
    <row r="1305" spans="1:6" x14ac:dyDescent="0.25">
      <c r="A1305" s="1">
        <v>2020</v>
      </c>
      <c r="B1305" s="1" t="s">
        <v>63</v>
      </c>
      <c r="C1305" s="1" t="s">
        <v>16</v>
      </c>
      <c r="D1305" s="1">
        <v>73761</v>
      </c>
      <c r="E1305" s="1">
        <v>56781</v>
      </c>
      <c r="F1305" s="1" t="s">
        <v>8</v>
      </c>
    </row>
    <row r="1306" spans="1:6" x14ac:dyDescent="0.25">
      <c r="A1306" s="1">
        <v>2020</v>
      </c>
      <c r="B1306" s="1" t="s">
        <v>63</v>
      </c>
      <c r="C1306" s="1" t="s">
        <v>17</v>
      </c>
      <c r="D1306" s="1">
        <v>28952</v>
      </c>
      <c r="E1306" s="1">
        <v>58062</v>
      </c>
      <c r="F1306" s="1" t="s">
        <v>8</v>
      </c>
    </row>
    <row r="1307" spans="1:6" x14ac:dyDescent="0.25">
      <c r="A1307" s="1">
        <v>2020</v>
      </c>
      <c r="B1307" s="1" t="s">
        <v>63</v>
      </c>
      <c r="C1307" s="1" t="s">
        <v>18</v>
      </c>
      <c r="D1307" s="1">
        <v>7824</v>
      </c>
      <c r="E1307" s="1">
        <v>48047</v>
      </c>
      <c r="F1307" s="1" t="s">
        <v>10</v>
      </c>
    </row>
    <row r="1308" spans="1:6" x14ac:dyDescent="0.25">
      <c r="A1308" s="1">
        <v>2020</v>
      </c>
      <c r="B1308" s="1" t="s">
        <v>63</v>
      </c>
      <c r="C1308" s="1" t="s">
        <v>19</v>
      </c>
      <c r="D1308" s="1">
        <v>34720</v>
      </c>
      <c r="E1308" s="1">
        <v>56959</v>
      </c>
      <c r="F1308" s="1" t="s">
        <v>10</v>
      </c>
    </row>
    <row r="1309" spans="1:6" x14ac:dyDescent="0.25">
      <c r="A1309" s="1">
        <v>2020</v>
      </c>
      <c r="B1309" s="1" t="s">
        <v>63</v>
      </c>
      <c r="C1309" s="1" t="s">
        <v>20</v>
      </c>
      <c r="D1309" s="1">
        <v>15692</v>
      </c>
      <c r="E1309" s="1">
        <v>53681</v>
      </c>
      <c r="F1309" s="1" t="s">
        <v>10</v>
      </c>
    </row>
    <row r="1310" spans="1:6" x14ac:dyDescent="0.25">
      <c r="A1310" s="1">
        <v>2020</v>
      </c>
      <c r="B1310" s="1" t="s">
        <v>63</v>
      </c>
      <c r="C1310" s="1" t="s">
        <v>21</v>
      </c>
      <c r="D1310" s="1">
        <v>11589</v>
      </c>
      <c r="E1310" s="1">
        <v>49022</v>
      </c>
      <c r="F1310" s="1" t="s">
        <v>10</v>
      </c>
    </row>
    <row r="1311" spans="1:6" x14ac:dyDescent="0.25">
      <c r="A1311" s="1">
        <v>2020</v>
      </c>
      <c r="B1311" s="1" t="s">
        <v>63</v>
      </c>
      <c r="C1311" s="1" t="s">
        <v>22</v>
      </c>
      <c r="D1311" s="1">
        <v>10277</v>
      </c>
      <c r="E1311" s="1">
        <v>48586</v>
      </c>
      <c r="F1311" s="1" t="s">
        <v>10</v>
      </c>
    </row>
    <row r="1312" spans="1:6" x14ac:dyDescent="0.25">
      <c r="A1312" s="1">
        <v>2020</v>
      </c>
      <c r="B1312" s="1" t="s">
        <v>63</v>
      </c>
      <c r="C1312" s="1" t="s">
        <v>23</v>
      </c>
      <c r="D1312" s="1">
        <v>18161</v>
      </c>
      <c r="E1312" s="1">
        <v>54210</v>
      </c>
      <c r="F1312" s="1" t="s">
        <v>8</v>
      </c>
    </row>
    <row r="1313" spans="1:6" x14ac:dyDescent="0.25">
      <c r="A1313" s="1">
        <v>2020</v>
      </c>
      <c r="B1313" s="1" t="s">
        <v>63</v>
      </c>
      <c r="C1313" s="1" t="s">
        <v>24</v>
      </c>
      <c r="D1313" s="1">
        <v>15480</v>
      </c>
      <c r="E1313" s="1">
        <v>49339</v>
      </c>
      <c r="F1313" s="1" t="s">
        <v>8</v>
      </c>
    </row>
    <row r="1314" spans="1:6" x14ac:dyDescent="0.25">
      <c r="A1314" s="1">
        <v>2020</v>
      </c>
      <c r="B1314" s="1" t="s">
        <v>63</v>
      </c>
      <c r="C1314" s="1" t="s">
        <v>25</v>
      </c>
      <c r="D1314" s="1">
        <v>5483</v>
      </c>
      <c r="E1314" s="1">
        <v>53535</v>
      </c>
      <c r="F1314" s="1" t="s">
        <v>10</v>
      </c>
    </row>
    <row r="1315" spans="1:6" x14ac:dyDescent="0.25">
      <c r="A1315" s="1">
        <v>2020</v>
      </c>
      <c r="B1315" s="1" t="s">
        <v>63</v>
      </c>
      <c r="C1315" s="1" t="s">
        <v>26</v>
      </c>
      <c r="D1315" s="1">
        <v>20856</v>
      </c>
      <c r="E1315" s="1">
        <v>60310</v>
      </c>
      <c r="F1315" s="1" t="s">
        <v>8</v>
      </c>
    </row>
    <row r="1316" spans="1:6" x14ac:dyDescent="0.25">
      <c r="A1316" s="1">
        <v>2020</v>
      </c>
      <c r="B1316" s="1" t="s">
        <v>63</v>
      </c>
      <c r="C1316" s="1" t="s">
        <v>27</v>
      </c>
      <c r="D1316" s="1">
        <v>66364</v>
      </c>
      <c r="E1316" s="1">
        <v>64448</v>
      </c>
      <c r="F1316" s="1" t="s">
        <v>8</v>
      </c>
    </row>
    <row r="1317" spans="1:6" x14ac:dyDescent="0.25">
      <c r="A1317" s="1">
        <v>2020</v>
      </c>
      <c r="B1317" s="1" t="s">
        <v>63</v>
      </c>
      <c r="C1317" s="1" t="s">
        <v>28</v>
      </c>
      <c r="D1317" s="1">
        <v>24822</v>
      </c>
      <c r="E1317" s="1">
        <v>55739</v>
      </c>
      <c r="F1317" s="1" t="s">
        <v>10</v>
      </c>
    </row>
    <row r="1318" spans="1:6" x14ac:dyDescent="0.25">
      <c r="A1318" s="1">
        <v>2020</v>
      </c>
      <c r="B1318" s="1" t="s">
        <v>63</v>
      </c>
      <c r="C1318" s="1" t="s">
        <v>29</v>
      </c>
      <c r="D1318" s="1">
        <v>19210</v>
      </c>
      <c r="E1318" s="1">
        <v>57469</v>
      </c>
      <c r="F1318" s="1" t="s">
        <v>10</v>
      </c>
    </row>
    <row r="1319" spans="1:6" x14ac:dyDescent="0.25">
      <c r="A1319" s="1">
        <v>2020</v>
      </c>
      <c r="B1319" s="1" t="s">
        <v>63</v>
      </c>
      <c r="C1319" s="1" t="s">
        <v>30</v>
      </c>
      <c r="D1319" s="1">
        <v>7531</v>
      </c>
      <c r="E1319" s="1">
        <v>47620</v>
      </c>
      <c r="F1319" s="1" t="s">
        <v>8</v>
      </c>
    </row>
    <row r="1320" spans="1:6" x14ac:dyDescent="0.25">
      <c r="A1320" s="1">
        <v>2020</v>
      </c>
      <c r="B1320" s="1" t="s">
        <v>63</v>
      </c>
      <c r="C1320" s="1" t="s">
        <v>31</v>
      </c>
      <c r="D1320" s="1">
        <v>48555</v>
      </c>
      <c r="E1320" s="1">
        <v>52127</v>
      </c>
      <c r="F1320" s="1" t="s">
        <v>8</v>
      </c>
    </row>
    <row r="1321" spans="1:6" x14ac:dyDescent="0.25">
      <c r="A1321" s="1">
        <v>2020</v>
      </c>
      <c r="B1321" s="1" t="s">
        <v>63</v>
      </c>
      <c r="C1321" s="1" t="s">
        <v>32</v>
      </c>
      <c r="D1321" s="1">
        <v>4637</v>
      </c>
      <c r="E1321" s="1">
        <v>53539</v>
      </c>
      <c r="F1321" s="1" t="s">
        <v>10</v>
      </c>
    </row>
    <row r="1322" spans="1:6" x14ac:dyDescent="0.25">
      <c r="A1322" s="1">
        <v>2020</v>
      </c>
      <c r="B1322" s="1" t="s">
        <v>63</v>
      </c>
      <c r="C1322" s="1" t="s">
        <v>33</v>
      </c>
      <c r="D1322" s="1">
        <v>12205</v>
      </c>
      <c r="E1322" s="1">
        <v>52678</v>
      </c>
      <c r="F1322" s="1" t="s">
        <v>8</v>
      </c>
    </row>
    <row r="1323" spans="1:6" x14ac:dyDescent="0.25">
      <c r="A1323" s="1">
        <v>2020</v>
      </c>
      <c r="B1323" s="1" t="s">
        <v>63</v>
      </c>
      <c r="C1323" s="1" t="s">
        <v>34</v>
      </c>
      <c r="D1323" s="1">
        <v>8913</v>
      </c>
      <c r="E1323" s="1">
        <v>60167</v>
      </c>
      <c r="F1323" s="1" t="s">
        <v>10</v>
      </c>
    </row>
    <row r="1324" spans="1:6" x14ac:dyDescent="0.25">
      <c r="A1324" s="1">
        <v>2020</v>
      </c>
      <c r="B1324" s="1" t="s">
        <v>63</v>
      </c>
      <c r="C1324" s="1" t="s">
        <v>35</v>
      </c>
      <c r="D1324" s="1">
        <v>4700</v>
      </c>
      <c r="E1324" s="1">
        <v>62317</v>
      </c>
      <c r="F1324" s="1" t="s">
        <v>8</v>
      </c>
    </row>
    <row r="1325" spans="1:6" x14ac:dyDescent="0.25">
      <c r="A1325" s="1">
        <v>2020</v>
      </c>
      <c r="B1325" s="1" t="s">
        <v>63</v>
      </c>
      <c r="C1325" s="1" t="s">
        <v>36</v>
      </c>
      <c r="D1325" s="1">
        <v>37328</v>
      </c>
      <c r="E1325" s="1">
        <v>59402</v>
      </c>
      <c r="F1325" s="1" t="s">
        <v>8</v>
      </c>
    </row>
    <row r="1326" spans="1:6" x14ac:dyDescent="0.25">
      <c r="A1326" s="1">
        <v>2020</v>
      </c>
      <c r="B1326" s="1" t="s">
        <v>63</v>
      </c>
      <c r="C1326" s="1" t="s">
        <v>37</v>
      </c>
      <c r="D1326" s="1">
        <v>10221</v>
      </c>
      <c r="E1326" s="1">
        <v>47645</v>
      </c>
      <c r="F1326" s="1" t="s">
        <v>10</v>
      </c>
    </row>
    <row r="1327" spans="1:6" x14ac:dyDescent="0.25">
      <c r="A1327" s="1">
        <v>2020</v>
      </c>
      <c r="B1327" s="1" t="s">
        <v>63</v>
      </c>
      <c r="C1327" s="1" t="s">
        <v>38</v>
      </c>
      <c r="D1327" s="1">
        <v>67399</v>
      </c>
      <c r="E1327" s="1">
        <v>59467</v>
      </c>
      <c r="F1327" s="1" t="s">
        <v>10</v>
      </c>
    </row>
    <row r="1328" spans="1:6" x14ac:dyDescent="0.25">
      <c r="A1328" s="1">
        <v>2020</v>
      </c>
      <c r="B1328" s="1" t="s">
        <v>63</v>
      </c>
      <c r="C1328" s="1" t="s">
        <v>39</v>
      </c>
      <c r="D1328" s="1">
        <v>27210</v>
      </c>
      <c r="E1328" s="1">
        <v>54381</v>
      </c>
      <c r="F1328" s="1" t="s">
        <v>8</v>
      </c>
    </row>
    <row r="1329" spans="1:6" x14ac:dyDescent="0.25">
      <c r="A1329" s="1">
        <v>2020</v>
      </c>
      <c r="B1329" s="1" t="s">
        <v>63</v>
      </c>
      <c r="C1329" s="1" t="s">
        <v>40</v>
      </c>
      <c r="D1329" s="1">
        <v>2558</v>
      </c>
      <c r="E1329" s="1">
        <v>57404</v>
      </c>
      <c r="F1329" s="1" t="s">
        <v>8</v>
      </c>
    </row>
    <row r="1330" spans="1:6" x14ac:dyDescent="0.25">
      <c r="A1330" s="1">
        <v>2020</v>
      </c>
      <c r="B1330" s="1" t="s">
        <v>63</v>
      </c>
      <c r="C1330" s="1" t="s">
        <v>41</v>
      </c>
      <c r="D1330" s="1">
        <v>34508</v>
      </c>
      <c r="E1330" s="1">
        <v>52408</v>
      </c>
      <c r="F1330" s="1" t="s">
        <v>10</v>
      </c>
    </row>
    <row r="1331" spans="1:6" x14ac:dyDescent="0.25">
      <c r="A1331" s="1">
        <v>2020</v>
      </c>
      <c r="B1331" s="1" t="s">
        <v>63</v>
      </c>
      <c r="C1331" s="1" t="s">
        <v>42</v>
      </c>
      <c r="D1331" s="1">
        <v>13563</v>
      </c>
      <c r="E1331" s="1">
        <v>51570</v>
      </c>
      <c r="F1331" s="1" t="s">
        <v>10</v>
      </c>
    </row>
    <row r="1332" spans="1:6" x14ac:dyDescent="0.25">
      <c r="A1332" s="1">
        <v>2020</v>
      </c>
      <c r="B1332" s="1" t="s">
        <v>63</v>
      </c>
      <c r="C1332" s="1" t="s">
        <v>43</v>
      </c>
      <c r="D1332" s="1">
        <v>15708</v>
      </c>
      <c r="E1332" s="1">
        <v>56107</v>
      </c>
      <c r="F1332" s="1" t="s">
        <v>10</v>
      </c>
    </row>
    <row r="1333" spans="1:6" x14ac:dyDescent="0.25">
      <c r="A1333" s="1">
        <v>2020</v>
      </c>
      <c r="B1333" s="1" t="s">
        <v>63</v>
      </c>
      <c r="C1333" s="1" t="s">
        <v>44</v>
      </c>
      <c r="D1333" s="1">
        <v>57768</v>
      </c>
      <c r="E1333" s="1">
        <v>57808</v>
      </c>
      <c r="F1333" s="1" t="s">
        <v>10</v>
      </c>
    </row>
    <row r="1334" spans="1:6" x14ac:dyDescent="0.25">
      <c r="A1334" s="1">
        <v>2020</v>
      </c>
      <c r="B1334" s="1" t="s">
        <v>63</v>
      </c>
      <c r="C1334" s="1" t="s">
        <v>45</v>
      </c>
      <c r="D1334" s="1">
        <v>4545</v>
      </c>
      <c r="E1334" s="1">
        <v>54716</v>
      </c>
      <c r="F1334" s="1" t="s">
        <v>10</v>
      </c>
    </row>
    <row r="1335" spans="1:6" x14ac:dyDescent="0.25">
      <c r="A1335" s="1">
        <v>2020</v>
      </c>
      <c r="B1335" s="1" t="s">
        <v>63</v>
      </c>
      <c r="C1335" s="1" t="s">
        <v>46</v>
      </c>
      <c r="D1335" s="1">
        <v>11971</v>
      </c>
      <c r="E1335" s="1">
        <v>51993</v>
      </c>
      <c r="F1335" s="1" t="s">
        <v>8</v>
      </c>
    </row>
    <row r="1336" spans="1:6" x14ac:dyDescent="0.25">
      <c r="A1336" s="1">
        <v>2020</v>
      </c>
      <c r="B1336" s="1" t="s">
        <v>63</v>
      </c>
      <c r="C1336" s="1" t="s">
        <v>47</v>
      </c>
      <c r="D1336" s="1">
        <v>2839</v>
      </c>
      <c r="E1336" s="1">
        <v>56399</v>
      </c>
      <c r="F1336" s="1" t="s">
        <v>8</v>
      </c>
    </row>
    <row r="1337" spans="1:6" x14ac:dyDescent="0.25">
      <c r="A1337" s="1">
        <v>2020</v>
      </c>
      <c r="B1337" s="1" t="s">
        <v>63</v>
      </c>
      <c r="C1337" s="1" t="s">
        <v>48</v>
      </c>
      <c r="D1337" s="1">
        <v>16127</v>
      </c>
      <c r="E1337" s="1">
        <v>58099</v>
      </c>
      <c r="F1337" s="1" t="s">
        <v>10</v>
      </c>
    </row>
    <row r="1338" spans="1:6" x14ac:dyDescent="0.25">
      <c r="A1338" s="1">
        <v>2020</v>
      </c>
      <c r="B1338" s="1" t="s">
        <v>63</v>
      </c>
      <c r="C1338" s="1" t="s">
        <v>49</v>
      </c>
      <c r="D1338" s="1">
        <v>90552</v>
      </c>
      <c r="E1338" s="1">
        <v>54036</v>
      </c>
      <c r="F1338" s="1" t="s">
        <v>8</v>
      </c>
    </row>
    <row r="1339" spans="1:6" x14ac:dyDescent="0.25">
      <c r="A1339" s="1">
        <v>2020</v>
      </c>
      <c r="B1339" s="1" t="s">
        <v>63</v>
      </c>
      <c r="C1339" s="1" t="s">
        <v>50</v>
      </c>
      <c r="D1339" s="1">
        <v>12264</v>
      </c>
      <c r="E1339" s="1">
        <v>49696</v>
      </c>
      <c r="F1339" s="1" t="s">
        <v>8</v>
      </c>
    </row>
    <row r="1340" spans="1:6" x14ac:dyDescent="0.25">
      <c r="A1340" s="1">
        <v>2020</v>
      </c>
      <c r="B1340" s="1" t="s">
        <v>63</v>
      </c>
      <c r="C1340" s="1" t="s">
        <v>51</v>
      </c>
      <c r="D1340" s="1">
        <v>2463</v>
      </c>
      <c r="E1340" s="1">
        <v>52699</v>
      </c>
      <c r="F1340" s="1" t="s">
        <v>10</v>
      </c>
    </row>
    <row r="1341" spans="1:6" x14ac:dyDescent="0.25">
      <c r="A1341" s="1">
        <v>2020</v>
      </c>
      <c r="B1341" s="1" t="s">
        <v>63</v>
      </c>
      <c r="C1341" s="1" t="s">
        <v>52</v>
      </c>
      <c r="D1341" s="1">
        <v>43566</v>
      </c>
      <c r="E1341" s="1">
        <v>55627</v>
      </c>
      <c r="F1341" s="1" t="s">
        <v>10</v>
      </c>
    </row>
    <row r="1342" spans="1:6" x14ac:dyDescent="0.25">
      <c r="A1342" s="1">
        <v>2020</v>
      </c>
      <c r="B1342" s="1" t="s">
        <v>63</v>
      </c>
      <c r="C1342" s="1" t="s">
        <v>53</v>
      </c>
      <c r="D1342" s="1">
        <v>61026</v>
      </c>
      <c r="E1342" s="1">
        <v>57354</v>
      </c>
      <c r="F1342" s="1" t="s">
        <v>8</v>
      </c>
    </row>
    <row r="1343" spans="1:6" x14ac:dyDescent="0.25">
      <c r="A1343" s="1">
        <v>2020</v>
      </c>
      <c r="B1343" s="1" t="s">
        <v>63</v>
      </c>
      <c r="C1343" s="1" t="s">
        <v>54</v>
      </c>
      <c r="D1343" s="1">
        <v>5765</v>
      </c>
      <c r="E1343" s="1">
        <v>52182</v>
      </c>
      <c r="F1343" s="1" t="s">
        <v>8</v>
      </c>
    </row>
    <row r="1344" spans="1:6" x14ac:dyDescent="0.25">
      <c r="A1344" s="1">
        <v>2020</v>
      </c>
      <c r="B1344" s="1" t="s">
        <v>63</v>
      </c>
      <c r="C1344" s="1" t="s">
        <v>55</v>
      </c>
      <c r="D1344" s="1">
        <v>28013</v>
      </c>
      <c r="E1344" s="1">
        <v>55195</v>
      </c>
      <c r="F1344" s="1" t="s">
        <v>10</v>
      </c>
    </row>
    <row r="1345" spans="1:6" x14ac:dyDescent="0.25">
      <c r="A1345" s="1">
        <v>2020</v>
      </c>
      <c r="B1345" s="1" t="s">
        <v>63</v>
      </c>
      <c r="C1345" s="1" t="s">
        <v>56</v>
      </c>
      <c r="D1345" s="1">
        <v>3338</v>
      </c>
      <c r="E1345" s="1">
        <v>48906</v>
      </c>
      <c r="F1345" s="1" t="s">
        <v>8</v>
      </c>
    </row>
    <row r="1346" spans="1:6" x14ac:dyDescent="0.25">
      <c r="A1346" s="1">
        <v>2020</v>
      </c>
      <c r="B1346" s="1" t="s">
        <v>64</v>
      </c>
      <c r="C1346" s="1" t="s">
        <v>7</v>
      </c>
      <c r="D1346" s="1">
        <v>10993</v>
      </c>
      <c r="E1346" s="1">
        <v>22798</v>
      </c>
      <c r="F1346" s="1" t="s">
        <v>10</v>
      </c>
    </row>
    <row r="1347" spans="1:6" x14ac:dyDescent="0.25">
      <c r="A1347" s="1">
        <v>2020</v>
      </c>
      <c r="B1347" s="1" t="s">
        <v>64</v>
      </c>
      <c r="C1347" s="1" t="s">
        <v>9</v>
      </c>
      <c r="D1347" s="1">
        <v>13627</v>
      </c>
      <c r="E1347" s="1">
        <v>30580</v>
      </c>
      <c r="F1347" s="1" t="s">
        <v>8</v>
      </c>
    </row>
    <row r="1348" spans="1:6" x14ac:dyDescent="0.25">
      <c r="A1348" s="1">
        <v>2020</v>
      </c>
      <c r="B1348" s="1" t="s">
        <v>64</v>
      </c>
      <c r="C1348" s="1" t="s">
        <v>11</v>
      </c>
      <c r="D1348" s="1">
        <v>7168</v>
      </c>
      <c r="E1348" s="1">
        <v>22536</v>
      </c>
      <c r="F1348" s="1" t="s">
        <v>8</v>
      </c>
    </row>
    <row r="1349" spans="1:6" x14ac:dyDescent="0.25">
      <c r="A1349" s="1">
        <v>2020</v>
      </c>
      <c r="B1349" s="1" t="s">
        <v>64</v>
      </c>
      <c r="C1349" s="1" t="s">
        <v>12</v>
      </c>
      <c r="D1349" s="1">
        <v>111455</v>
      </c>
      <c r="E1349" s="1">
        <v>36527</v>
      </c>
      <c r="F1349" s="1" t="s">
        <v>10</v>
      </c>
    </row>
    <row r="1350" spans="1:6" x14ac:dyDescent="0.25">
      <c r="A1350" s="1">
        <v>2020</v>
      </c>
      <c r="B1350" s="1" t="s">
        <v>64</v>
      </c>
      <c r="C1350" s="1" t="s">
        <v>13</v>
      </c>
      <c r="D1350" s="1">
        <v>16939</v>
      </c>
      <c r="E1350" s="1">
        <v>31878</v>
      </c>
      <c r="F1350" s="1" t="s">
        <v>10</v>
      </c>
    </row>
    <row r="1351" spans="1:6" x14ac:dyDescent="0.25">
      <c r="A1351" s="1">
        <v>2020</v>
      </c>
      <c r="B1351" s="1" t="s">
        <v>64</v>
      </c>
      <c r="C1351" s="1" t="s">
        <v>14</v>
      </c>
      <c r="D1351" s="1">
        <v>10668</v>
      </c>
      <c r="E1351" s="1">
        <v>29705</v>
      </c>
      <c r="F1351" s="1" t="s">
        <v>8</v>
      </c>
    </row>
    <row r="1352" spans="1:6" x14ac:dyDescent="0.25">
      <c r="A1352" s="1">
        <v>2020</v>
      </c>
      <c r="B1352" s="1" t="s">
        <v>64</v>
      </c>
      <c r="C1352" s="1" t="s">
        <v>15</v>
      </c>
      <c r="D1352" s="1">
        <v>2637</v>
      </c>
      <c r="E1352" s="1">
        <v>26414</v>
      </c>
      <c r="F1352" s="1" t="s">
        <v>8</v>
      </c>
    </row>
    <row r="1353" spans="1:6" x14ac:dyDescent="0.25">
      <c r="A1353" s="1">
        <v>2020</v>
      </c>
      <c r="B1353" s="1" t="s">
        <v>64</v>
      </c>
      <c r="C1353" s="1" t="s">
        <v>16</v>
      </c>
      <c r="D1353" s="1">
        <v>56587</v>
      </c>
      <c r="E1353" s="1">
        <v>31881</v>
      </c>
      <c r="F1353" s="1" t="s">
        <v>10</v>
      </c>
    </row>
    <row r="1354" spans="1:6" x14ac:dyDescent="0.25">
      <c r="A1354" s="1">
        <v>2020</v>
      </c>
      <c r="B1354" s="1" t="s">
        <v>64</v>
      </c>
      <c r="C1354" s="1" t="s">
        <v>17</v>
      </c>
      <c r="D1354" s="1">
        <v>24275</v>
      </c>
      <c r="E1354" s="1">
        <v>26604</v>
      </c>
      <c r="F1354" s="1" t="s">
        <v>10</v>
      </c>
    </row>
    <row r="1355" spans="1:6" x14ac:dyDescent="0.25">
      <c r="A1355" s="1">
        <v>2020</v>
      </c>
      <c r="B1355" s="1" t="s">
        <v>64</v>
      </c>
      <c r="C1355" s="1" t="s">
        <v>18</v>
      </c>
      <c r="D1355" s="1">
        <v>5008</v>
      </c>
      <c r="E1355" s="1">
        <v>23141</v>
      </c>
      <c r="F1355" s="1" t="s">
        <v>10</v>
      </c>
    </row>
    <row r="1356" spans="1:6" x14ac:dyDescent="0.25">
      <c r="A1356" s="1">
        <v>2020</v>
      </c>
      <c r="B1356" s="1" t="s">
        <v>64</v>
      </c>
      <c r="C1356" s="1" t="s">
        <v>19</v>
      </c>
      <c r="D1356" s="1">
        <v>32619</v>
      </c>
      <c r="E1356" s="1">
        <v>29765</v>
      </c>
      <c r="F1356" s="1" t="s">
        <v>10</v>
      </c>
    </row>
    <row r="1357" spans="1:6" x14ac:dyDescent="0.25">
      <c r="A1357" s="1">
        <v>2020</v>
      </c>
      <c r="B1357" s="1" t="s">
        <v>64</v>
      </c>
      <c r="C1357" s="1" t="s">
        <v>20</v>
      </c>
      <c r="D1357" s="1">
        <v>15564</v>
      </c>
      <c r="E1357" s="1">
        <v>24981</v>
      </c>
      <c r="F1357" s="1" t="s">
        <v>10</v>
      </c>
    </row>
    <row r="1358" spans="1:6" x14ac:dyDescent="0.25">
      <c r="A1358" s="1">
        <v>2020</v>
      </c>
      <c r="B1358" s="1" t="s">
        <v>64</v>
      </c>
      <c r="C1358" s="1" t="s">
        <v>21</v>
      </c>
      <c r="D1358" s="1">
        <v>8670</v>
      </c>
      <c r="E1358" s="1">
        <v>22799</v>
      </c>
      <c r="F1358" s="1" t="s">
        <v>8</v>
      </c>
    </row>
    <row r="1359" spans="1:6" x14ac:dyDescent="0.25">
      <c r="A1359" s="1">
        <v>2020</v>
      </c>
      <c r="B1359" s="1" t="s">
        <v>64</v>
      </c>
      <c r="C1359" s="1" t="s">
        <v>22</v>
      </c>
      <c r="D1359" s="1">
        <v>6895</v>
      </c>
      <c r="E1359" s="1">
        <v>22764</v>
      </c>
      <c r="F1359" s="1" t="s">
        <v>8</v>
      </c>
    </row>
    <row r="1360" spans="1:6" x14ac:dyDescent="0.25">
      <c r="A1360" s="1">
        <v>2020</v>
      </c>
      <c r="B1360" s="1" t="s">
        <v>64</v>
      </c>
      <c r="C1360" s="1" t="s">
        <v>23</v>
      </c>
      <c r="D1360" s="1">
        <v>10080</v>
      </c>
      <c r="E1360" s="1">
        <v>23719</v>
      </c>
      <c r="F1360" s="1" t="s">
        <v>10</v>
      </c>
    </row>
    <row r="1361" spans="1:6" x14ac:dyDescent="0.25">
      <c r="A1361" s="1">
        <v>2020</v>
      </c>
      <c r="B1361" s="1" t="s">
        <v>64</v>
      </c>
      <c r="C1361" s="1" t="s">
        <v>24</v>
      </c>
      <c r="D1361" s="1">
        <v>12415</v>
      </c>
      <c r="E1361" s="1">
        <v>27264</v>
      </c>
      <c r="F1361" s="1" t="s">
        <v>8</v>
      </c>
    </row>
    <row r="1362" spans="1:6" x14ac:dyDescent="0.25">
      <c r="A1362" s="1">
        <v>2020</v>
      </c>
      <c r="B1362" s="1" t="s">
        <v>64</v>
      </c>
      <c r="C1362" s="1" t="s">
        <v>25</v>
      </c>
      <c r="D1362" s="1">
        <v>5047</v>
      </c>
      <c r="E1362" s="1">
        <v>28087</v>
      </c>
      <c r="F1362" s="1" t="s">
        <v>8</v>
      </c>
    </row>
    <row r="1363" spans="1:6" x14ac:dyDescent="0.25">
      <c r="A1363" s="1">
        <v>2020</v>
      </c>
      <c r="B1363" s="1" t="s">
        <v>64</v>
      </c>
      <c r="C1363" s="1" t="s">
        <v>26</v>
      </c>
      <c r="D1363" s="1">
        <v>14772</v>
      </c>
      <c r="E1363" s="1">
        <v>30012</v>
      </c>
      <c r="F1363" s="1" t="s">
        <v>10</v>
      </c>
    </row>
    <row r="1364" spans="1:6" x14ac:dyDescent="0.25">
      <c r="A1364" s="1">
        <v>2020</v>
      </c>
      <c r="B1364" s="1" t="s">
        <v>64</v>
      </c>
      <c r="C1364" s="1" t="s">
        <v>27</v>
      </c>
      <c r="D1364" s="1">
        <v>20642</v>
      </c>
      <c r="E1364" s="1">
        <v>33758</v>
      </c>
      <c r="F1364" s="1" t="s">
        <v>10</v>
      </c>
    </row>
    <row r="1365" spans="1:6" x14ac:dyDescent="0.25">
      <c r="A1365" s="1">
        <v>2020</v>
      </c>
      <c r="B1365" s="1" t="s">
        <v>64</v>
      </c>
      <c r="C1365" s="1" t="s">
        <v>28</v>
      </c>
      <c r="D1365" s="1">
        <v>22025</v>
      </c>
      <c r="E1365" s="1">
        <v>26566</v>
      </c>
      <c r="F1365" s="1" t="s">
        <v>8</v>
      </c>
    </row>
    <row r="1366" spans="1:6" x14ac:dyDescent="0.25">
      <c r="A1366" s="1">
        <v>2020</v>
      </c>
      <c r="B1366" s="1" t="s">
        <v>64</v>
      </c>
      <c r="C1366" s="1" t="s">
        <v>29</v>
      </c>
      <c r="D1366" s="1">
        <v>15294</v>
      </c>
      <c r="E1366" s="1">
        <v>28507</v>
      </c>
      <c r="F1366" s="1" t="s">
        <v>8</v>
      </c>
    </row>
    <row r="1367" spans="1:6" x14ac:dyDescent="0.25">
      <c r="A1367" s="1">
        <v>2020</v>
      </c>
      <c r="B1367" s="1" t="s">
        <v>64</v>
      </c>
      <c r="C1367" s="1" t="s">
        <v>30</v>
      </c>
      <c r="D1367" s="1">
        <v>6464</v>
      </c>
      <c r="E1367" s="1">
        <v>23523</v>
      </c>
      <c r="F1367" s="1" t="s">
        <v>10</v>
      </c>
    </row>
    <row r="1368" spans="1:6" x14ac:dyDescent="0.25">
      <c r="A1368" s="1">
        <v>2020</v>
      </c>
      <c r="B1368" s="1" t="s">
        <v>64</v>
      </c>
      <c r="C1368" s="1" t="s">
        <v>31</v>
      </c>
      <c r="D1368" s="1">
        <v>14797</v>
      </c>
      <c r="E1368" s="1">
        <v>26892</v>
      </c>
      <c r="F1368" s="1" t="s">
        <v>8</v>
      </c>
    </row>
    <row r="1369" spans="1:6" x14ac:dyDescent="0.25">
      <c r="A1369" s="1">
        <v>2020</v>
      </c>
      <c r="B1369" s="1" t="s">
        <v>64</v>
      </c>
      <c r="C1369" s="1" t="s">
        <v>32</v>
      </c>
      <c r="D1369" s="1">
        <v>5071</v>
      </c>
      <c r="E1369" s="1">
        <v>25150</v>
      </c>
      <c r="F1369" s="1" t="s">
        <v>10</v>
      </c>
    </row>
    <row r="1370" spans="1:6" x14ac:dyDescent="0.25">
      <c r="A1370" s="1">
        <v>2020</v>
      </c>
      <c r="B1370" s="1" t="s">
        <v>64</v>
      </c>
      <c r="C1370" s="1" t="s">
        <v>33</v>
      </c>
      <c r="D1370" s="1">
        <v>5561</v>
      </c>
      <c r="E1370" s="1">
        <v>22715</v>
      </c>
      <c r="F1370" s="1" t="s">
        <v>8</v>
      </c>
    </row>
    <row r="1371" spans="1:6" x14ac:dyDescent="0.25">
      <c r="A1371" s="1">
        <v>2020</v>
      </c>
      <c r="B1371" s="1" t="s">
        <v>64</v>
      </c>
      <c r="C1371" s="1" t="s">
        <v>34</v>
      </c>
      <c r="D1371" s="1">
        <v>8499</v>
      </c>
      <c r="E1371" s="1">
        <v>39688</v>
      </c>
      <c r="F1371" s="1" t="s">
        <v>8</v>
      </c>
    </row>
    <row r="1372" spans="1:6" x14ac:dyDescent="0.25">
      <c r="A1372" s="1">
        <v>2020</v>
      </c>
      <c r="B1372" s="1" t="s">
        <v>64</v>
      </c>
      <c r="C1372" s="1" t="s">
        <v>35</v>
      </c>
      <c r="D1372" s="1">
        <v>4595</v>
      </c>
      <c r="E1372" s="1">
        <v>27945</v>
      </c>
      <c r="F1372" s="1" t="s">
        <v>10</v>
      </c>
    </row>
    <row r="1373" spans="1:6" x14ac:dyDescent="0.25">
      <c r="A1373" s="1">
        <v>2020</v>
      </c>
      <c r="B1373" s="1" t="s">
        <v>64</v>
      </c>
      <c r="C1373" s="1" t="s">
        <v>36</v>
      </c>
      <c r="D1373" s="1">
        <v>24132</v>
      </c>
      <c r="E1373" s="1">
        <v>32316</v>
      </c>
      <c r="F1373" s="1" t="s">
        <v>10</v>
      </c>
    </row>
    <row r="1374" spans="1:6" x14ac:dyDescent="0.25">
      <c r="A1374" s="1">
        <v>2020</v>
      </c>
      <c r="B1374" s="1" t="s">
        <v>64</v>
      </c>
      <c r="C1374" s="1" t="s">
        <v>37</v>
      </c>
      <c r="D1374" s="1">
        <v>5107</v>
      </c>
      <c r="E1374" s="1">
        <v>24651</v>
      </c>
      <c r="F1374" s="1" t="s">
        <v>8</v>
      </c>
    </row>
    <row r="1375" spans="1:6" x14ac:dyDescent="0.25">
      <c r="A1375" s="1">
        <v>2020</v>
      </c>
      <c r="B1375" s="1" t="s">
        <v>64</v>
      </c>
      <c r="C1375" s="1" t="s">
        <v>38</v>
      </c>
      <c r="D1375" s="1">
        <v>66285</v>
      </c>
      <c r="E1375" s="1">
        <v>39850</v>
      </c>
      <c r="F1375" s="1" t="s">
        <v>8</v>
      </c>
    </row>
    <row r="1376" spans="1:6" x14ac:dyDescent="0.25">
      <c r="A1376" s="1">
        <v>2020</v>
      </c>
      <c r="B1376" s="1" t="s">
        <v>64</v>
      </c>
      <c r="C1376" s="1" t="s">
        <v>39</v>
      </c>
      <c r="D1376" s="1">
        <v>25859</v>
      </c>
      <c r="E1376" s="1">
        <v>25767</v>
      </c>
      <c r="F1376" s="1" t="s">
        <v>10</v>
      </c>
    </row>
    <row r="1377" spans="1:6" x14ac:dyDescent="0.25">
      <c r="A1377" s="1">
        <v>2020</v>
      </c>
      <c r="B1377" s="1" t="s">
        <v>64</v>
      </c>
      <c r="C1377" s="1" t="s">
        <v>40</v>
      </c>
      <c r="D1377" s="1">
        <v>2627</v>
      </c>
      <c r="E1377" s="1">
        <v>23889</v>
      </c>
      <c r="F1377" s="1" t="s">
        <v>10</v>
      </c>
    </row>
    <row r="1378" spans="1:6" x14ac:dyDescent="0.25">
      <c r="A1378" s="1">
        <v>2020</v>
      </c>
      <c r="B1378" s="1" t="s">
        <v>64</v>
      </c>
      <c r="C1378" s="1" t="s">
        <v>41</v>
      </c>
      <c r="D1378" s="1">
        <v>28523</v>
      </c>
      <c r="E1378" s="1">
        <v>25459</v>
      </c>
      <c r="F1378" s="1" t="s">
        <v>10</v>
      </c>
    </row>
    <row r="1379" spans="1:6" x14ac:dyDescent="0.25">
      <c r="A1379" s="1">
        <v>2020</v>
      </c>
      <c r="B1379" s="1" t="s">
        <v>64</v>
      </c>
      <c r="C1379" s="1" t="s">
        <v>42</v>
      </c>
      <c r="D1379" s="1">
        <v>9140</v>
      </c>
      <c r="E1379" s="1">
        <v>24204</v>
      </c>
      <c r="F1379" s="1" t="s">
        <v>10</v>
      </c>
    </row>
    <row r="1380" spans="1:6" x14ac:dyDescent="0.25">
      <c r="A1380" s="1">
        <v>2020</v>
      </c>
      <c r="B1380" s="1" t="s">
        <v>64</v>
      </c>
      <c r="C1380" s="1" t="s">
        <v>43</v>
      </c>
      <c r="D1380" s="1">
        <v>13794</v>
      </c>
      <c r="E1380" s="1">
        <v>28754</v>
      </c>
      <c r="F1380" s="1" t="s">
        <v>10</v>
      </c>
    </row>
    <row r="1381" spans="1:6" x14ac:dyDescent="0.25">
      <c r="A1381" s="1">
        <v>2020</v>
      </c>
      <c r="B1381" s="1" t="s">
        <v>64</v>
      </c>
      <c r="C1381" s="1" t="s">
        <v>44</v>
      </c>
      <c r="D1381" s="1">
        <v>33471</v>
      </c>
      <c r="E1381" s="1">
        <v>27102</v>
      </c>
      <c r="F1381" s="1" t="s">
        <v>8</v>
      </c>
    </row>
    <row r="1382" spans="1:6" x14ac:dyDescent="0.25">
      <c r="A1382" s="1">
        <v>2020</v>
      </c>
      <c r="B1382" s="1" t="s">
        <v>64</v>
      </c>
      <c r="C1382" s="1" t="s">
        <v>45</v>
      </c>
      <c r="D1382" s="1">
        <v>3748</v>
      </c>
      <c r="E1382" s="1">
        <v>28818</v>
      </c>
      <c r="F1382" s="1" t="s">
        <v>8</v>
      </c>
    </row>
    <row r="1383" spans="1:6" x14ac:dyDescent="0.25">
      <c r="A1383" s="1">
        <v>2020</v>
      </c>
      <c r="B1383" s="1" t="s">
        <v>64</v>
      </c>
      <c r="C1383" s="1" t="s">
        <v>46</v>
      </c>
      <c r="D1383" s="1">
        <v>12841</v>
      </c>
      <c r="E1383" s="1">
        <v>23991</v>
      </c>
      <c r="F1383" s="1" t="s">
        <v>10</v>
      </c>
    </row>
    <row r="1384" spans="1:6" x14ac:dyDescent="0.25">
      <c r="A1384" s="1">
        <v>2020</v>
      </c>
      <c r="B1384" s="1" t="s">
        <v>64</v>
      </c>
      <c r="C1384" s="1" t="s">
        <v>47</v>
      </c>
      <c r="D1384" s="1">
        <v>3149</v>
      </c>
      <c r="E1384" s="1">
        <v>22954</v>
      </c>
      <c r="F1384" s="1" t="s">
        <v>8</v>
      </c>
    </row>
    <row r="1385" spans="1:6" x14ac:dyDescent="0.25">
      <c r="A1385" s="1">
        <v>2020</v>
      </c>
      <c r="B1385" s="1" t="s">
        <v>64</v>
      </c>
      <c r="C1385" s="1" t="s">
        <v>48</v>
      </c>
      <c r="D1385" s="1">
        <v>16427</v>
      </c>
      <c r="E1385" s="1">
        <v>29524</v>
      </c>
      <c r="F1385" s="1" t="s">
        <v>8</v>
      </c>
    </row>
    <row r="1386" spans="1:6" x14ac:dyDescent="0.25">
      <c r="A1386" s="1">
        <v>2020</v>
      </c>
      <c r="B1386" s="1" t="s">
        <v>64</v>
      </c>
      <c r="C1386" s="1" t="s">
        <v>49</v>
      </c>
      <c r="D1386" s="1">
        <v>62760</v>
      </c>
      <c r="E1386" s="1">
        <v>27861</v>
      </c>
      <c r="F1386" s="1" t="s">
        <v>10</v>
      </c>
    </row>
    <row r="1387" spans="1:6" x14ac:dyDescent="0.25">
      <c r="A1387" s="1">
        <v>2020</v>
      </c>
      <c r="B1387" s="1" t="s">
        <v>64</v>
      </c>
      <c r="C1387" s="1" t="s">
        <v>50</v>
      </c>
      <c r="D1387" s="1">
        <v>7374</v>
      </c>
      <c r="E1387" s="1">
        <v>26121</v>
      </c>
      <c r="F1387" s="1" t="s">
        <v>10</v>
      </c>
    </row>
    <row r="1388" spans="1:6" x14ac:dyDescent="0.25">
      <c r="A1388" s="1">
        <v>2020</v>
      </c>
      <c r="B1388" s="1" t="s">
        <v>64</v>
      </c>
      <c r="C1388" s="1" t="s">
        <v>51</v>
      </c>
      <c r="D1388" s="1">
        <v>2279</v>
      </c>
      <c r="E1388" s="1">
        <v>29107</v>
      </c>
      <c r="F1388" s="1" t="s">
        <v>8</v>
      </c>
    </row>
    <row r="1389" spans="1:6" x14ac:dyDescent="0.25">
      <c r="A1389" s="1">
        <v>2020</v>
      </c>
      <c r="B1389" s="1" t="s">
        <v>64</v>
      </c>
      <c r="C1389" s="1" t="s">
        <v>52</v>
      </c>
      <c r="D1389" s="1">
        <v>20479</v>
      </c>
      <c r="E1389" s="1">
        <v>26678</v>
      </c>
      <c r="F1389" s="1" t="s">
        <v>8</v>
      </c>
    </row>
    <row r="1390" spans="1:6" x14ac:dyDescent="0.25">
      <c r="A1390" s="1">
        <v>2020</v>
      </c>
      <c r="B1390" s="1" t="s">
        <v>64</v>
      </c>
      <c r="C1390" s="1" t="s">
        <v>53</v>
      </c>
      <c r="D1390" s="1">
        <v>20431</v>
      </c>
      <c r="E1390" s="1">
        <v>31357</v>
      </c>
      <c r="F1390" s="1" t="s">
        <v>10</v>
      </c>
    </row>
    <row r="1391" spans="1:6" x14ac:dyDescent="0.25">
      <c r="A1391" s="1">
        <v>2020</v>
      </c>
      <c r="B1391" s="1" t="s">
        <v>64</v>
      </c>
      <c r="C1391" s="1" t="s">
        <v>54</v>
      </c>
      <c r="D1391" s="1">
        <v>4722</v>
      </c>
      <c r="E1391" s="1">
        <v>23916</v>
      </c>
      <c r="F1391" s="1" t="s">
        <v>8</v>
      </c>
    </row>
    <row r="1392" spans="1:6" x14ac:dyDescent="0.25">
      <c r="A1392" s="1">
        <v>2020</v>
      </c>
      <c r="B1392" s="1" t="s">
        <v>64</v>
      </c>
      <c r="C1392" s="1" t="s">
        <v>55</v>
      </c>
      <c r="D1392" s="1">
        <v>16931</v>
      </c>
      <c r="E1392" s="1">
        <v>24305</v>
      </c>
      <c r="F1392" s="1" t="s">
        <v>10</v>
      </c>
    </row>
    <row r="1393" spans="1:6" x14ac:dyDescent="0.25">
      <c r="A1393" s="1">
        <v>2020</v>
      </c>
      <c r="B1393" s="1" t="s">
        <v>64</v>
      </c>
      <c r="C1393" s="1" t="s">
        <v>56</v>
      </c>
      <c r="D1393" s="1">
        <v>2383</v>
      </c>
      <c r="E1393" s="1">
        <v>27270</v>
      </c>
      <c r="F1393" s="1" t="s">
        <v>8</v>
      </c>
    </row>
    <row r="1394" spans="1:6" x14ac:dyDescent="0.25">
      <c r="A1394" s="1">
        <v>2020</v>
      </c>
      <c r="B1394" s="1" t="s">
        <v>65</v>
      </c>
      <c r="C1394" s="1" t="s">
        <v>7</v>
      </c>
      <c r="D1394" s="1">
        <v>10102</v>
      </c>
      <c r="E1394" s="1">
        <v>43839</v>
      </c>
      <c r="F1394" s="1" t="s">
        <v>8</v>
      </c>
    </row>
    <row r="1395" spans="1:6" x14ac:dyDescent="0.25">
      <c r="A1395" s="1">
        <v>2020</v>
      </c>
      <c r="B1395" s="1" t="s">
        <v>65</v>
      </c>
      <c r="C1395" s="1" t="s">
        <v>9</v>
      </c>
      <c r="D1395" s="1">
        <v>11119</v>
      </c>
      <c r="E1395" s="1">
        <v>43697</v>
      </c>
      <c r="F1395" s="1" t="s">
        <v>10</v>
      </c>
    </row>
    <row r="1396" spans="1:6" x14ac:dyDescent="0.25">
      <c r="A1396" s="1">
        <v>2020</v>
      </c>
      <c r="B1396" s="1" t="s">
        <v>65</v>
      </c>
      <c r="C1396" s="1" t="s">
        <v>11</v>
      </c>
      <c r="D1396" s="1">
        <v>5345</v>
      </c>
      <c r="E1396" s="1">
        <v>40843</v>
      </c>
      <c r="F1396" s="1" t="s">
        <v>10</v>
      </c>
    </row>
    <row r="1397" spans="1:6" x14ac:dyDescent="0.25">
      <c r="A1397" s="1">
        <v>2020</v>
      </c>
      <c r="B1397" s="1" t="s">
        <v>65</v>
      </c>
      <c r="C1397" s="1" t="s">
        <v>12</v>
      </c>
      <c r="D1397" s="1">
        <v>95398</v>
      </c>
      <c r="E1397" s="1">
        <v>46668</v>
      </c>
      <c r="F1397" s="1" t="s">
        <v>8</v>
      </c>
    </row>
    <row r="1398" spans="1:6" x14ac:dyDescent="0.25">
      <c r="A1398" s="1">
        <v>2020</v>
      </c>
      <c r="B1398" s="1" t="s">
        <v>65</v>
      </c>
      <c r="C1398" s="1" t="s">
        <v>13</v>
      </c>
      <c r="D1398" s="1">
        <v>16405</v>
      </c>
      <c r="E1398" s="1">
        <v>46987</v>
      </c>
      <c r="F1398" s="1" t="s">
        <v>8</v>
      </c>
    </row>
    <row r="1399" spans="1:6" x14ac:dyDescent="0.25">
      <c r="A1399" s="1">
        <v>2020</v>
      </c>
      <c r="B1399" s="1" t="s">
        <v>65</v>
      </c>
      <c r="C1399" s="1" t="s">
        <v>14</v>
      </c>
      <c r="D1399" s="1">
        <v>17517</v>
      </c>
      <c r="E1399" s="1">
        <v>39615</v>
      </c>
      <c r="F1399" s="1" t="s">
        <v>10</v>
      </c>
    </row>
    <row r="1400" spans="1:6" x14ac:dyDescent="0.25">
      <c r="A1400" s="1">
        <v>2020</v>
      </c>
      <c r="B1400" s="1" t="s">
        <v>65</v>
      </c>
      <c r="C1400" s="1" t="s">
        <v>15</v>
      </c>
      <c r="D1400" s="1">
        <v>2054</v>
      </c>
      <c r="E1400" s="1">
        <v>40259</v>
      </c>
      <c r="F1400" s="1" t="s">
        <v>10</v>
      </c>
    </row>
    <row r="1401" spans="1:6" x14ac:dyDescent="0.25">
      <c r="A1401" s="1">
        <v>2020</v>
      </c>
      <c r="B1401" s="1" t="s">
        <v>65</v>
      </c>
      <c r="C1401" s="1" t="s">
        <v>16</v>
      </c>
      <c r="D1401" s="1">
        <v>55687</v>
      </c>
      <c r="E1401" s="1">
        <v>42402</v>
      </c>
      <c r="F1401" s="1" t="s">
        <v>10</v>
      </c>
    </row>
    <row r="1402" spans="1:6" x14ac:dyDescent="0.25">
      <c r="A1402" s="1">
        <v>2020</v>
      </c>
      <c r="B1402" s="1" t="s">
        <v>65</v>
      </c>
      <c r="C1402" s="1" t="s">
        <v>17</v>
      </c>
      <c r="D1402" s="1">
        <v>17999</v>
      </c>
      <c r="E1402" s="1">
        <v>42377</v>
      </c>
      <c r="F1402" s="1" t="s">
        <v>10</v>
      </c>
    </row>
    <row r="1403" spans="1:6" x14ac:dyDescent="0.25">
      <c r="A1403" s="1">
        <v>2020</v>
      </c>
      <c r="B1403" s="1" t="s">
        <v>65</v>
      </c>
      <c r="C1403" s="1" t="s">
        <v>18</v>
      </c>
      <c r="D1403" s="1">
        <v>3985</v>
      </c>
      <c r="E1403" s="1">
        <v>37284</v>
      </c>
      <c r="F1403" s="1" t="s">
        <v>10</v>
      </c>
    </row>
    <row r="1404" spans="1:6" x14ac:dyDescent="0.25">
      <c r="A1404" s="1">
        <v>2020</v>
      </c>
      <c r="B1404" s="1" t="s">
        <v>65</v>
      </c>
      <c r="C1404" s="1" t="s">
        <v>19</v>
      </c>
      <c r="D1404" s="1">
        <v>39449</v>
      </c>
      <c r="E1404" s="1">
        <v>48392</v>
      </c>
      <c r="F1404" s="1" t="s">
        <v>8</v>
      </c>
    </row>
    <row r="1405" spans="1:6" x14ac:dyDescent="0.25">
      <c r="A1405" s="1">
        <v>2020</v>
      </c>
      <c r="B1405" s="1" t="s">
        <v>65</v>
      </c>
      <c r="C1405" s="1" t="s">
        <v>20</v>
      </c>
      <c r="D1405" s="1">
        <v>13122</v>
      </c>
      <c r="E1405" s="1">
        <v>38900</v>
      </c>
      <c r="F1405" s="1" t="s">
        <v>8</v>
      </c>
    </row>
    <row r="1406" spans="1:6" x14ac:dyDescent="0.25">
      <c r="A1406" s="1">
        <v>2020</v>
      </c>
      <c r="B1406" s="1" t="s">
        <v>65</v>
      </c>
      <c r="C1406" s="1" t="s">
        <v>21</v>
      </c>
      <c r="D1406" s="1">
        <v>8669</v>
      </c>
      <c r="E1406" s="1">
        <v>40313</v>
      </c>
      <c r="F1406" s="1" t="s">
        <v>10</v>
      </c>
    </row>
    <row r="1407" spans="1:6" x14ac:dyDescent="0.25">
      <c r="A1407" s="1">
        <v>2020</v>
      </c>
      <c r="B1407" s="1" t="s">
        <v>65</v>
      </c>
      <c r="C1407" s="1" t="s">
        <v>22</v>
      </c>
      <c r="D1407" s="1">
        <v>5983</v>
      </c>
      <c r="E1407" s="1">
        <v>40478</v>
      </c>
      <c r="F1407" s="1" t="s">
        <v>8</v>
      </c>
    </row>
    <row r="1408" spans="1:6" x14ac:dyDescent="0.25">
      <c r="A1408" s="1">
        <v>2020</v>
      </c>
      <c r="B1408" s="1" t="s">
        <v>65</v>
      </c>
      <c r="C1408" s="1" t="s">
        <v>23</v>
      </c>
      <c r="D1408" s="1">
        <v>10697</v>
      </c>
      <c r="E1408" s="1">
        <v>39616</v>
      </c>
      <c r="F1408" s="1" t="s">
        <v>8</v>
      </c>
    </row>
    <row r="1409" spans="1:6" x14ac:dyDescent="0.25">
      <c r="A1409" s="1">
        <v>2020</v>
      </c>
      <c r="B1409" s="1" t="s">
        <v>65</v>
      </c>
      <c r="C1409" s="1" t="s">
        <v>24</v>
      </c>
      <c r="D1409" s="1">
        <v>9230</v>
      </c>
      <c r="E1409" s="1">
        <v>43854</v>
      </c>
      <c r="F1409" s="1" t="s">
        <v>10</v>
      </c>
    </row>
    <row r="1410" spans="1:6" x14ac:dyDescent="0.25">
      <c r="A1410" s="1">
        <v>2020</v>
      </c>
      <c r="B1410" s="1" t="s">
        <v>65</v>
      </c>
      <c r="C1410" s="1" t="s">
        <v>25</v>
      </c>
      <c r="D1410" s="1">
        <v>3832</v>
      </c>
      <c r="E1410" s="1">
        <v>39967</v>
      </c>
      <c r="F1410" s="1" t="s">
        <v>10</v>
      </c>
    </row>
    <row r="1411" spans="1:6" x14ac:dyDescent="0.25">
      <c r="A1411" s="1">
        <v>2020</v>
      </c>
      <c r="B1411" s="1" t="s">
        <v>65</v>
      </c>
      <c r="C1411" s="1" t="s">
        <v>26</v>
      </c>
      <c r="D1411" s="1">
        <v>19354</v>
      </c>
      <c r="E1411" s="1">
        <v>49222</v>
      </c>
      <c r="F1411" s="1" t="s">
        <v>8</v>
      </c>
    </row>
    <row r="1412" spans="1:6" x14ac:dyDescent="0.25">
      <c r="A1412" s="1">
        <v>2020</v>
      </c>
      <c r="B1412" s="1" t="s">
        <v>65</v>
      </c>
      <c r="C1412" s="1" t="s">
        <v>27</v>
      </c>
      <c r="D1412" s="1">
        <v>21621</v>
      </c>
      <c r="E1412" s="1">
        <v>44569</v>
      </c>
      <c r="F1412" s="1" t="s">
        <v>8</v>
      </c>
    </row>
    <row r="1413" spans="1:6" x14ac:dyDescent="0.25">
      <c r="A1413" s="1">
        <v>2020</v>
      </c>
      <c r="B1413" s="1" t="s">
        <v>65</v>
      </c>
      <c r="C1413" s="1" t="s">
        <v>28</v>
      </c>
      <c r="D1413" s="1">
        <v>31024</v>
      </c>
      <c r="E1413" s="1">
        <v>39275</v>
      </c>
      <c r="F1413" s="1" t="s">
        <v>10</v>
      </c>
    </row>
    <row r="1414" spans="1:6" x14ac:dyDescent="0.25">
      <c r="A1414" s="1">
        <v>2020</v>
      </c>
      <c r="B1414" s="1" t="s">
        <v>65</v>
      </c>
      <c r="C1414" s="1" t="s">
        <v>29</v>
      </c>
      <c r="D1414" s="1">
        <v>17099</v>
      </c>
      <c r="E1414" s="1">
        <v>40221</v>
      </c>
      <c r="F1414" s="1" t="s">
        <v>8</v>
      </c>
    </row>
    <row r="1415" spans="1:6" x14ac:dyDescent="0.25">
      <c r="A1415" s="1">
        <v>2020</v>
      </c>
      <c r="B1415" s="1" t="s">
        <v>65</v>
      </c>
      <c r="C1415" s="1" t="s">
        <v>30</v>
      </c>
      <c r="D1415" s="1">
        <v>4645</v>
      </c>
      <c r="E1415" s="1">
        <v>40491</v>
      </c>
      <c r="F1415" s="1" t="s">
        <v>10</v>
      </c>
    </row>
    <row r="1416" spans="1:6" x14ac:dyDescent="0.25">
      <c r="A1416" s="1">
        <v>2020</v>
      </c>
      <c r="B1416" s="1" t="s">
        <v>65</v>
      </c>
      <c r="C1416" s="1" t="s">
        <v>31</v>
      </c>
      <c r="D1416" s="1">
        <v>12996</v>
      </c>
      <c r="E1416" s="1">
        <v>40075</v>
      </c>
      <c r="F1416" s="1" t="s">
        <v>8</v>
      </c>
    </row>
    <row r="1417" spans="1:6" x14ac:dyDescent="0.25">
      <c r="A1417" s="1">
        <v>2020</v>
      </c>
      <c r="B1417" s="1" t="s">
        <v>65</v>
      </c>
      <c r="C1417" s="1" t="s">
        <v>32</v>
      </c>
      <c r="D1417" s="1">
        <v>4285</v>
      </c>
      <c r="E1417" s="1">
        <v>36293</v>
      </c>
      <c r="F1417" s="1" t="s">
        <v>8</v>
      </c>
    </row>
    <row r="1418" spans="1:6" x14ac:dyDescent="0.25">
      <c r="A1418" s="1">
        <v>2020</v>
      </c>
      <c r="B1418" s="1" t="s">
        <v>65</v>
      </c>
      <c r="C1418" s="1" t="s">
        <v>33</v>
      </c>
      <c r="D1418" s="1">
        <v>4614</v>
      </c>
      <c r="E1418" s="1">
        <v>38212</v>
      </c>
      <c r="F1418" s="1" t="s">
        <v>10</v>
      </c>
    </row>
    <row r="1419" spans="1:6" x14ac:dyDescent="0.25">
      <c r="A1419" s="1">
        <v>2020</v>
      </c>
      <c r="B1419" s="1" t="s">
        <v>65</v>
      </c>
      <c r="C1419" s="1" t="s">
        <v>34</v>
      </c>
      <c r="D1419" s="1">
        <v>5080</v>
      </c>
      <c r="E1419" s="1">
        <v>43484</v>
      </c>
      <c r="F1419" s="1" t="s">
        <v>10</v>
      </c>
    </row>
    <row r="1420" spans="1:6" x14ac:dyDescent="0.25">
      <c r="A1420" s="1">
        <v>2020</v>
      </c>
      <c r="B1420" s="1" t="s">
        <v>65</v>
      </c>
      <c r="C1420" s="1" t="s">
        <v>35</v>
      </c>
      <c r="D1420" s="1">
        <v>3934</v>
      </c>
      <c r="E1420" s="1">
        <v>43927</v>
      </c>
      <c r="F1420" s="1" t="s">
        <v>8</v>
      </c>
    </row>
    <row r="1421" spans="1:6" x14ac:dyDescent="0.25">
      <c r="A1421" s="1">
        <v>2020</v>
      </c>
      <c r="B1421" s="1" t="s">
        <v>65</v>
      </c>
      <c r="C1421" s="1" t="s">
        <v>36</v>
      </c>
      <c r="D1421" s="1">
        <v>24105</v>
      </c>
      <c r="E1421" s="1">
        <v>42518</v>
      </c>
      <c r="F1421" s="1" t="s">
        <v>8</v>
      </c>
    </row>
    <row r="1422" spans="1:6" x14ac:dyDescent="0.25">
      <c r="A1422" s="1">
        <v>2020</v>
      </c>
      <c r="B1422" s="1" t="s">
        <v>65</v>
      </c>
      <c r="C1422" s="1" t="s">
        <v>37</v>
      </c>
      <c r="D1422" s="1">
        <v>4073</v>
      </c>
      <c r="E1422" s="1">
        <v>40365</v>
      </c>
      <c r="F1422" s="1" t="s">
        <v>10</v>
      </c>
    </row>
    <row r="1423" spans="1:6" x14ac:dyDescent="0.25">
      <c r="A1423" s="1">
        <v>2020</v>
      </c>
      <c r="B1423" s="1" t="s">
        <v>65</v>
      </c>
      <c r="C1423" s="1" t="s">
        <v>38</v>
      </c>
      <c r="D1423" s="1">
        <v>73275</v>
      </c>
      <c r="E1423" s="1">
        <v>47910</v>
      </c>
      <c r="F1423" s="1" t="s">
        <v>10</v>
      </c>
    </row>
    <row r="1424" spans="1:6" x14ac:dyDescent="0.25">
      <c r="A1424" s="1">
        <v>2020</v>
      </c>
      <c r="B1424" s="1" t="s">
        <v>65</v>
      </c>
      <c r="C1424" s="1" t="s">
        <v>39</v>
      </c>
      <c r="D1424" s="1">
        <v>23444</v>
      </c>
      <c r="E1424" s="1">
        <v>41102</v>
      </c>
      <c r="F1424" s="1" t="s">
        <v>10</v>
      </c>
    </row>
    <row r="1425" spans="1:6" x14ac:dyDescent="0.25">
      <c r="A1425" s="1">
        <v>2020</v>
      </c>
      <c r="B1425" s="1" t="s">
        <v>65</v>
      </c>
      <c r="C1425" s="1" t="s">
        <v>40</v>
      </c>
      <c r="D1425" s="1">
        <v>2051</v>
      </c>
      <c r="E1425" s="1">
        <v>43216</v>
      </c>
      <c r="F1425" s="1" t="s">
        <v>10</v>
      </c>
    </row>
    <row r="1426" spans="1:6" x14ac:dyDescent="0.25">
      <c r="A1426" s="1">
        <v>2020</v>
      </c>
      <c r="B1426" s="1" t="s">
        <v>65</v>
      </c>
      <c r="C1426" s="1" t="s">
        <v>41</v>
      </c>
      <c r="D1426" s="1">
        <v>23542</v>
      </c>
      <c r="E1426" s="1">
        <v>40001</v>
      </c>
      <c r="F1426" s="1" t="s">
        <v>10</v>
      </c>
    </row>
    <row r="1427" spans="1:6" x14ac:dyDescent="0.25">
      <c r="A1427" s="1">
        <v>2020</v>
      </c>
      <c r="B1427" s="1" t="s">
        <v>65</v>
      </c>
      <c r="C1427" s="1" t="s">
        <v>42</v>
      </c>
      <c r="D1427" s="1">
        <v>6640</v>
      </c>
      <c r="E1427" s="1">
        <v>41221</v>
      </c>
      <c r="F1427" s="1" t="s">
        <v>8</v>
      </c>
    </row>
    <row r="1428" spans="1:6" x14ac:dyDescent="0.25">
      <c r="A1428" s="1">
        <v>2020</v>
      </c>
      <c r="B1428" s="1" t="s">
        <v>65</v>
      </c>
      <c r="C1428" s="1" t="s">
        <v>43</v>
      </c>
      <c r="D1428" s="1">
        <v>24302</v>
      </c>
      <c r="E1428" s="1">
        <v>40031</v>
      </c>
      <c r="F1428" s="1" t="s">
        <v>8</v>
      </c>
    </row>
    <row r="1429" spans="1:6" x14ac:dyDescent="0.25">
      <c r="A1429" s="1">
        <v>2020</v>
      </c>
      <c r="B1429" s="1" t="s">
        <v>65</v>
      </c>
      <c r="C1429" s="1" t="s">
        <v>44</v>
      </c>
      <c r="D1429" s="1">
        <v>32530</v>
      </c>
      <c r="E1429" s="1">
        <v>39988</v>
      </c>
      <c r="F1429" s="1" t="s">
        <v>10</v>
      </c>
    </row>
    <row r="1430" spans="1:6" x14ac:dyDescent="0.25">
      <c r="A1430" s="1">
        <v>2020</v>
      </c>
      <c r="B1430" s="1" t="s">
        <v>65</v>
      </c>
      <c r="C1430" s="1" t="s">
        <v>45</v>
      </c>
      <c r="D1430" s="1">
        <v>3459</v>
      </c>
      <c r="E1430" s="1">
        <v>39322</v>
      </c>
      <c r="F1430" s="1" t="s">
        <v>8</v>
      </c>
    </row>
    <row r="1431" spans="1:6" x14ac:dyDescent="0.25">
      <c r="A1431" s="1">
        <v>2020</v>
      </c>
      <c r="B1431" s="1" t="s">
        <v>65</v>
      </c>
      <c r="C1431" s="1" t="s">
        <v>46</v>
      </c>
      <c r="D1431" s="1">
        <v>11329</v>
      </c>
      <c r="E1431" s="1">
        <v>38985</v>
      </c>
      <c r="F1431" s="1" t="s">
        <v>8</v>
      </c>
    </row>
    <row r="1432" spans="1:6" x14ac:dyDescent="0.25">
      <c r="A1432" s="1">
        <v>2020</v>
      </c>
      <c r="B1432" s="1" t="s">
        <v>65</v>
      </c>
      <c r="C1432" s="1" t="s">
        <v>47</v>
      </c>
      <c r="D1432" s="1">
        <v>2201</v>
      </c>
      <c r="E1432" s="1">
        <v>38874</v>
      </c>
      <c r="F1432" s="1" t="s">
        <v>10</v>
      </c>
    </row>
    <row r="1433" spans="1:6" x14ac:dyDescent="0.25">
      <c r="A1433" s="1">
        <v>2020</v>
      </c>
      <c r="B1433" s="1" t="s">
        <v>65</v>
      </c>
      <c r="C1433" s="1" t="s">
        <v>48</v>
      </c>
      <c r="D1433" s="1">
        <v>15494</v>
      </c>
      <c r="E1433" s="1">
        <v>41137</v>
      </c>
      <c r="F1433" s="1" t="s">
        <v>10</v>
      </c>
    </row>
    <row r="1434" spans="1:6" x14ac:dyDescent="0.25">
      <c r="A1434" s="1">
        <v>2020</v>
      </c>
      <c r="B1434" s="1" t="s">
        <v>65</v>
      </c>
      <c r="C1434" s="1" t="s">
        <v>49</v>
      </c>
      <c r="D1434" s="1">
        <v>56598</v>
      </c>
      <c r="E1434" s="1">
        <v>45429</v>
      </c>
      <c r="F1434" s="1" t="s">
        <v>8</v>
      </c>
    </row>
    <row r="1435" spans="1:6" x14ac:dyDescent="0.25">
      <c r="A1435" s="1">
        <v>2020</v>
      </c>
      <c r="B1435" s="1" t="s">
        <v>65</v>
      </c>
      <c r="C1435" s="1" t="s">
        <v>50</v>
      </c>
      <c r="D1435" s="1">
        <v>6320</v>
      </c>
      <c r="E1435" s="1">
        <v>41627</v>
      </c>
      <c r="F1435" s="1" t="s">
        <v>8</v>
      </c>
    </row>
    <row r="1436" spans="1:6" x14ac:dyDescent="0.25">
      <c r="A1436" s="1">
        <v>2020</v>
      </c>
      <c r="B1436" s="1" t="s">
        <v>65</v>
      </c>
      <c r="C1436" s="1" t="s">
        <v>51</v>
      </c>
      <c r="D1436" s="1">
        <v>1954</v>
      </c>
      <c r="E1436" s="1">
        <v>42288</v>
      </c>
      <c r="F1436" s="1" t="s">
        <v>10</v>
      </c>
    </row>
    <row r="1437" spans="1:6" x14ac:dyDescent="0.25">
      <c r="A1437" s="1">
        <v>2020</v>
      </c>
      <c r="B1437" s="1" t="s">
        <v>65</v>
      </c>
      <c r="C1437" s="1" t="s">
        <v>52</v>
      </c>
      <c r="D1437" s="1">
        <v>36204</v>
      </c>
      <c r="E1437" s="1">
        <v>48804</v>
      </c>
      <c r="F1437" s="1" t="s">
        <v>8</v>
      </c>
    </row>
    <row r="1438" spans="1:6" x14ac:dyDescent="0.25">
      <c r="A1438" s="1">
        <v>2020</v>
      </c>
      <c r="B1438" s="1" t="s">
        <v>65</v>
      </c>
      <c r="C1438" s="1" t="s">
        <v>53</v>
      </c>
      <c r="D1438" s="1">
        <v>19893</v>
      </c>
      <c r="E1438" s="1">
        <v>46310</v>
      </c>
      <c r="F1438" s="1" t="s">
        <v>10</v>
      </c>
    </row>
    <row r="1439" spans="1:6" x14ac:dyDescent="0.25">
      <c r="A1439" s="1">
        <v>2020</v>
      </c>
      <c r="B1439" s="1" t="s">
        <v>65</v>
      </c>
      <c r="C1439" s="1" t="s">
        <v>54</v>
      </c>
      <c r="D1439" s="1">
        <v>5536</v>
      </c>
      <c r="E1439" s="1">
        <v>37425</v>
      </c>
      <c r="F1439" s="1" t="s">
        <v>8</v>
      </c>
    </row>
    <row r="1440" spans="1:6" x14ac:dyDescent="0.25">
      <c r="A1440" s="1">
        <v>2020</v>
      </c>
      <c r="B1440" s="1" t="s">
        <v>65</v>
      </c>
      <c r="C1440" s="1" t="s">
        <v>55</v>
      </c>
      <c r="D1440" s="1">
        <v>14009</v>
      </c>
      <c r="E1440" s="1">
        <v>36593</v>
      </c>
      <c r="F1440" s="1" t="s">
        <v>8</v>
      </c>
    </row>
    <row r="1441" spans="1:6" x14ac:dyDescent="0.25">
      <c r="A1441" s="1">
        <v>2020</v>
      </c>
      <c r="B1441" s="1" t="s">
        <v>65</v>
      </c>
      <c r="C1441" s="1" t="s">
        <v>56</v>
      </c>
      <c r="D1441" s="1">
        <v>1664</v>
      </c>
      <c r="E1441" s="1">
        <v>43155</v>
      </c>
      <c r="F1441" s="1" t="s">
        <v>10</v>
      </c>
    </row>
    <row r="1442" spans="1:6" x14ac:dyDescent="0.25">
      <c r="A1442" s="1">
        <v>2019</v>
      </c>
      <c r="B1442" s="1" t="s">
        <v>6</v>
      </c>
      <c r="C1442" s="1" t="s">
        <v>7</v>
      </c>
      <c r="D1442" s="1">
        <v>1815</v>
      </c>
      <c r="E1442" s="1">
        <v>58748</v>
      </c>
      <c r="F1442" s="1" t="s">
        <v>10</v>
      </c>
    </row>
    <row r="1443" spans="1:6" x14ac:dyDescent="0.25">
      <c r="A1443" s="1">
        <v>2019</v>
      </c>
      <c r="B1443" s="1" t="s">
        <v>6</v>
      </c>
      <c r="C1443" s="1" t="s">
        <v>9</v>
      </c>
      <c r="D1443" s="1">
        <v>1257</v>
      </c>
      <c r="E1443" s="1">
        <v>53116</v>
      </c>
      <c r="F1443" s="1" t="s">
        <v>8</v>
      </c>
    </row>
    <row r="1444" spans="1:6" x14ac:dyDescent="0.25">
      <c r="A1444" s="1">
        <v>2019</v>
      </c>
      <c r="B1444" s="1" t="s">
        <v>6</v>
      </c>
      <c r="C1444" s="1" t="s">
        <v>11</v>
      </c>
      <c r="D1444" s="1">
        <v>2551</v>
      </c>
      <c r="E1444" s="1">
        <v>52191</v>
      </c>
      <c r="F1444" s="1" t="s">
        <v>8</v>
      </c>
    </row>
    <row r="1445" spans="1:6" x14ac:dyDescent="0.25">
      <c r="A1445" s="1">
        <v>2019</v>
      </c>
      <c r="B1445" s="1" t="s">
        <v>6</v>
      </c>
      <c r="C1445" s="1" t="s">
        <v>12</v>
      </c>
      <c r="D1445" s="1">
        <v>17021</v>
      </c>
      <c r="E1445" s="1">
        <v>43249</v>
      </c>
      <c r="F1445" s="1" t="s">
        <v>10</v>
      </c>
    </row>
    <row r="1446" spans="1:6" x14ac:dyDescent="0.25">
      <c r="A1446" s="1">
        <v>2019</v>
      </c>
      <c r="B1446" s="1" t="s">
        <v>6</v>
      </c>
      <c r="C1446" s="1" t="s">
        <v>13</v>
      </c>
      <c r="D1446" s="1">
        <v>3202</v>
      </c>
      <c r="E1446" s="1">
        <v>90161</v>
      </c>
      <c r="F1446" s="1" t="s">
        <v>10</v>
      </c>
    </row>
    <row r="1447" spans="1:6" x14ac:dyDescent="0.25">
      <c r="A1447" s="1">
        <v>2019</v>
      </c>
      <c r="B1447" s="1" t="s">
        <v>6</v>
      </c>
      <c r="C1447" s="1" t="s">
        <v>14</v>
      </c>
      <c r="D1447" s="1">
        <v>433</v>
      </c>
      <c r="E1447" s="1">
        <v>46017</v>
      </c>
      <c r="F1447" s="1" t="s">
        <v>10</v>
      </c>
    </row>
    <row r="1448" spans="1:6" x14ac:dyDescent="0.25">
      <c r="A1448" s="1">
        <v>2019</v>
      </c>
      <c r="B1448" s="1" t="s">
        <v>6</v>
      </c>
      <c r="C1448" s="1" t="s">
        <v>15</v>
      </c>
      <c r="D1448" s="1">
        <v>177</v>
      </c>
      <c r="E1448" s="1">
        <v>45651</v>
      </c>
      <c r="F1448" s="1" t="s">
        <v>10</v>
      </c>
    </row>
    <row r="1449" spans="1:6" x14ac:dyDescent="0.25">
      <c r="A1449" s="1">
        <v>2019</v>
      </c>
      <c r="B1449" s="1" t="s">
        <v>6</v>
      </c>
      <c r="C1449" s="1" t="s">
        <v>16</v>
      </c>
      <c r="D1449" s="1">
        <v>5285</v>
      </c>
      <c r="E1449" s="1">
        <v>38773</v>
      </c>
      <c r="F1449" s="1" t="s">
        <v>10</v>
      </c>
    </row>
    <row r="1450" spans="1:6" x14ac:dyDescent="0.25">
      <c r="A1450" s="1">
        <v>2019</v>
      </c>
      <c r="B1450" s="1" t="s">
        <v>6</v>
      </c>
      <c r="C1450" s="1" t="s">
        <v>17</v>
      </c>
      <c r="D1450" s="1">
        <v>2594</v>
      </c>
      <c r="E1450" s="1">
        <v>47048</v>
      </c>
      <c r="F1450" s="1" t="s">
        <v>8</v>
      </c>
    </row>
    <row r="1451" spans="1:6" x14ac:dyDescent="0.25">
      <c r="A1451" s="1">
        <v>2019</v>
      </c>
      <c r="B1451" s="1" t="s">
        <v>6</v>
      </c>
      <c r="C1451" s="1" t="s">
        <v>18</v>
      </c>
      <c r="D1451" s="1">
        <v>2448</v>
      </c>
      <c r="E1451" s="1">
        <v>44417</v>
      </c>
      <c r="F1451" s="1" t="s">
        <v>8</v>
      </c>
    </row>
    <row r="1452" spans="1:6" x14ac:dyDescent="0.25">
      <c r="A1452" s="1">
        <v>2019</v>
      </c>
      <c r="B1452" s="1" t="s">
        <v>6</v>
      </c>
      <c r="C1452" s="1" t="s">
        <v>19</v>
      </c>
      <c r="D1452" s="1">
        <v>2730</v>
      </c>
      <c r="E1452" s="1">
        <v>54549</v>
      </c>
      <c r="F1452" s="1" t="s">
        <v>10</v>
      </c>
    </row>
    <row r="1453" spans="1:6" x14ac:dyDescent="0.25">
      <c r="A1453" s="1">
        <v>2019</v>
      </c>
      <c r="B1453" s="1" t="s">
        <v>6</v>
      </c>
      <c r="C1453" s="1" t="s">
        <v>20</v>
      </c>
      <c r="D1453" s="1">
        <v>2183</v>
      </c>
      <c r="E1453" s="1">
        <v>53269</v>
      </c>
      <c r="F1453" s="1" t="s">
        <v>8</v>
      </c>
    </row>
    <row r="1454" spans="1:6" x14ac:dyDescent="0.25">
      <c r="A1454" s="1">
        <v>2019</v>
      </c>
      <c r="B1454" s="1" t="s">
        <v>6</v>
      </c>
      <c r="C1454" s="1" t="s">
        <v>21</v>
      </c>
      <c r="D1454" s="1">
        <v>2766</v>
      </c>
      <c r="E1454" s="1">
        <v>47388</v>
      </c>
      <c r="F1454" s="1" t="s">
        <v>8</v>
      </c>
    </row>
    <row r="1455" spans="1:6" x14ac:dyDescent="0.25">
      <c r="A1455" s="1">
        <v>2019</v>
      </c>
      <c r="B1455" s="1" t="s">
        <v>6</v>
      </c>
      <c r="C1455" s="1" t="s">
        <v>22</v>
      </c>
      <c r="D1455" s="1">
        <v>2686</v>
      </c>
      <c r="E1455" s="1">
        <v>51105</v>
      </c>
      <c r="F1455" s="1" t="s">
        <v>10</v>
      </c>
    </row>
    <row r="1456" spans="1:6" x14ac:dyDescent="0.25">
      <c r="A1456" s="1">
        <v>2019</v>
      </c>
      <c r="B1456" s="1" t="s">
        <v>6</v>
      </c>
      <c r="C1456" s="1" t="s">
        <v>23</v>
      </c>
      <c r="D1456" s="1">
        <v>1584</v>
      </c>
      <c r="E1456" s="1">
        <v>60943</v>
      </c>
      <c r="F1456" s="1" t="s">
        <v>10</v>
      </c>
    </row>
    <row r="1457" spans="1:6" x14ac:dyDescent="0.25">
      <c r="A1457" s="1">
        <v>2019</v>
      </c>
      <c r="B1457" s="1" t="s">
        <v>6</v>
      </c>
      <c r="C1457" s="1" t="s">
        <v>24</v>
      </c>
      <c r="D1457" s="1">
        <v>3082</v>
      </c>
      <c r="E1457" s="1">
        <v>86128</v>
      </c>
      <c r="F1457" s="1" t="s">
        <v>8</v>
      </c>
    </row>
    <row r="1458" spans="1:6" x14ac:dyDescent="0.25">
      <c r="A1458" s="1">
        <v>2019</v>
      </c>
      <c r="B1458" s="1" t="s">
        <v>6</v>
      </c>
      <c r="C1458" s="1" t="s">
        <v>25</v>
      </c>
      <c r="D1458" s="1">
        <v>1370</v>
      </c>
      <c r="E1458" s="1">
        <v>46118</v>
      </c>
      <c r="F1458" s="1" t="s">
        <v>8</v>
      </c>
    </row>
    <row r="1459" spans="1:6" x14ac:dyDescent="0.25">
      <c r="A1459" s="1">
        <v>2019</v>
      </c>
      <c r="B1459" s="1" t="s">
        <v>6</v>
      </c>
      <c r="C1459" s="1" t="s">
        <v>26</v>
      </c>
      <c r="D1459" s="1">
        <v>723</v>
      </c>
      <c r="E1459" s="1">
        <v>48478</v>
      </c>
      <c r="F1459" s="1" t="s">
        <v>10</v>
      </c>
    </row>
    <row r="1460" spans="1:6" x14ac:dyDescent="0.25">
      <c r="A1460" s="1">
        <v>2019</v>
      </c>
      <c r="B1460" s="1" t="s">
        <v>6</v>
      </c>
      <c r="C1460" s="1" t="s">
        <v>27</v>
      </c>
      <c r="D1460" s="1">
        <v>1030</v>
      </c>
      <c r="E1460" s="1">
        <v>67286</v>
      </c>
      <c r="F1460" s="1" t="s">
        <v>8</v>
      </c>
    </row>
    <row r="1461" spans="1:6" x14ac:dyDescent="0.25">
      <c r="A1461" s="1">
        <v>2019</v>
      </c>
      <c r="B1461" s="1" t="s">
        <v>6</v>
      </c>
      <c r="C1461" s="1" t="s">
        <v>28</v>
      </c>
      <c r="D1461" s="1">
        <v>3203</v>
      </c>
      <c r="E1461" s="1">
        <v>44160</v>
      </c>
      <c r="F1461" s="1" t="s">
        <v>10</v>
      </c>
    </row>
    <row r="1462" spans="1:6" x14ac:dyDescent="0.25">
      <c r="A1462" s="1">
        <v>2019</v>
      </c>
      <c r="B1462" s="1" t="s">
        <v>6</v>
      </c>
      <c r="C1462" s="1" t="s">
        <v>29</v>
      </c>
      <c r="D1462" s="1">
        <v>2992</v>
      </c>
      <c r="E1462" s="1">
        <v>53599</v>
      </c>
      <c r="F1462" s="1" t="s">
        <v>8</v>
      </c>
    </row>
    <row r="1463" spans="1:6" x14ac:dyDescent="0.25">
      <c r="A1463" s="1">
        <v>2019</v>
      </c>
      <c r="B1463" s="1" t="s">
        <v>6</v>
      </c>
      <c r="C1463" s="1" t="s">
        <v>30</v>
      </c>
      <c r="D1463" s="1">
        <v>2168</v>
      </c>
      <c r="E1463" s="1">
        <v>51681</v>
      </c>
      <c r="F1463" s="1" t="s">
        <v>8</v>
      </c>
    </row>
    <row r="1464" spans="1:6" x14ac:dyDescent="0.25">
      <c r="A1464" s="1">
        <v>2019</v>
      </c>
      <c r="B1464" s="1" t="s">
        <v>6</v>
      </c>
      <c r="C1464" s="1" t="s">
        <v>31</v>
      </c>
      <c r="D1464" s="1">
        <v>1950</v>
      </c>
      <c r="E1464" s="1">
        <v>48894</v>
      </c>
      <c r="F1464" s="1" t="s">
        <v>10</v>
      </c>
    </row>
    <row r="1465" spans="1:6" x14ac:dyDescent="0.25">
      <c r="A1465" s="1">
        <v>2019</v>
      </c>
      <c r="B1465" s="1" t="s">
        <v>6</v>
      </c>
      <c r="C1465" s="1" t="s">
        <v>32</v>
      </c>
      <c r="D1465" s="1">
        <v>1753</v>
      </c>
      <c r="E1465" s="1">
        <v>70781</v>
      </c>
      <c r="F1465" s="1" t="s">
        <v>10</v>
      </c>
    </row>
    <row r="1466" spans="1:6" x14ac:dyDescent="0.25">
      <c r="A1466" s="1">
        <v>2019</v>
      </c>
      <c r="B1466" s="1" t="s">
        <v>6</v>
      </c>
      <c r="C1466" s="1" t="s">
        <v>33</v>
      </c>
      <c r="D1466" s="1">
        <v>2337</v>
      </c>
      <c r="E1466" s="1">
        <v>45544</v>
      </c>
      <c r="F1466" s="1" t="s">
        <v>8</v>
      </c>
    </row>
    <row r="1467" spans="1:6" x14ac:dyDescent="0.25">
      <c r="A1467" s="1">
        <v>2019</v>
      </c>
      <c r="B1467" s="1" t="s">
        <v>6</v>
      </c>
      <c r="C1467" s="1" t="s">
        <v>34</v>
      </c>
      <c r="D1467" s="1">
        <v>612</v>
      </c>
      <c r="E1467" s="1">
        <v>88999</v>
      </c>
      <c r="F1467" s="1" t="s">
        <v>8</v>
      </c>
    </row>
    <row r="1468" spans="1:6" x14ac:dyDescent="0.25">
      <c r="A1468" s="1">
        <v>2019</v>
      </c>
      <c r="B1468" s="1" t="s">
        <v>6</v>
      </c>
      <c r="C1468" s="1" t="s">
        <v>35</v>
      </c>
      <c r="D1468" s="1">
        <v>350</v>
      </c>
      <c r="E1468" s="1">
        <v>47972</v>
      </c>
      <c r="F1468" s="1" t="s">
        <v>10</v>
      </c>
    </row>
    <row r="1469" spans="1:6" x14ac:dyDescent="0.25">
      <c r="A1469" s="1">
        <v>2019</v>
      </c>
      <c r="B1469" s="1" t="s">
        <v>6</v>
      </c>
      <c r="C1469" s="1" t="s">
        <v>36</v>
      </c>
      <c r="D1469" s="1">
        <v>1018</v>
      </c>
      <c r="E1469" s="1">
        <v>43279</v>
      </c>
      <c r="F1469" s="1" t="s">
        <v>10</v>
      </c>
    </row>
    <row r="1470" spans="1:6" x14ac:dyDescent="0.25">
      <c r="A1470" s="1">
        <v>2019</v>
      </c>
      <c r="B1470" s="1" t="s">
        <v>6</v>
      </c>
      <c r="C1470" s="1" t="s">
        <v>37</v>
      </c>
      <c r="D1470" s="1">
        <v>1991</v>
      </c>
      <c r="E1470" s="1">
        <v>65989</v>
      </c>
      <c r="F1470" s="1" t="s">
        <v>10</v>
      </c>
    </row>
    <row r="1471" spans="1:6" x14ac:dyDescent="0.25">
      <c r="A1471" s="1">
        <v>2019</v>
      </c>
      <c r="B1471" s="1" t="s">
        <v>6</v>
      </c>
      <c r="C1471" s="1" t="s">
        <v>38</v>
      </c>
      <c r="D1471" s="1">
        <v>3023</v>
      </c>
      <c r="E1471" s="1">
        <v>45487</v>
      </c>
      <c r="F1471" s="1" t="s">
        <v>10</v>
      </c>
    </row>
    <row r="1472" spans="1:6" x14ac:dyDescent="0.25">
      <c r="A1472" s="1">
        <v>2019</v>
      </c>
      <c r="B1472" s="1" t="s">
        <v>6</v>
      </c>
      <c r="C1472" s="1" t="s">
        <v>39</v>
      </c>
      <c r="D1472" s="1">
        <v>3306</v>
      </c>
      <c r="E1472" s="1">
        <v>43636</v>
      </c>
      <c r="F1472" s="1" t="s">
        <v>10</v>
      </c>
    </row>
    <row r="1473" spans="1:6" x14ac:dyDescent="0.25">
      <c r="A1473" s="1">
        <v>2019</v>
      </c>
      <c r="B1473" s="1" t="s">
        <v>6</v>
      </c>
      <c r="C1473" s="1" t="s">
        <v>40</v>
      </c>
      <c r="D1473" s="1">
        <v>1771</v>
      </c>
      <c r="E1473" s="1">
        <v>95578</v>
      </c>
      <c r="F1473" s="1" t="s">
        <v>8</v>
      </c>
    </row>
    <row r="1474" spans="1:6" x14ac:dyDescent="0.25">
      <c r="A1474" s="1">
        <v>2019</v>
      </c>
      <c r="B1474" s="1" t="s">
        <v>6</v>
      </c>
      <c r="C1474" s="1" t="s">
        <v>41</v>
      </c>
      <c r="D1474" s="1">
        <v>2483</v>
      </c>
      <c r="E1474" s="1">
        <v>54849</v>
      </c>
      <c r="F1474" s="1" t="s">
        <v>8</v>
      </c>
    </row>
    <row r="1475" spans="1:6" x14ac:dyDescent="0.25">
      <c r="A1475" s="1">
        <v>2019</v>
      </c>
      <c r="B1475" s="1" t="s">
        <v>6</v>
      </c>
      <c r="C1475" s="1" t="s">
        <v>42</v>
      </c>
      <c r="D1475" s="1">
        <v>4333</v>
      </c>
      <c r="E1475" s="1">
        <v>94899</v>
      </c>
      <c r="F1475" s="1" t="s">
        <v>10</v>
      </c>
    </row>
    <row r="1476" spans="1:6" x14ac:dyDescent="0.25">
      <c r="A1476" s="1">
        <v>2019</v>
      </c>
      <c r="B1476" s="1" t="s">
        <v>6</v>
      </c>
      <c r="C1476" s="1" t="s">
        <v>43</v>
      </c>
      <c r="D1476" s="1">
        <v>4453</v>
      </c>
      <c r="E1476" s="1">
        <v>41362</v>
      </c>
      <c r="F1476" s="1" t="s">
        <v>8</v>
      </c>
    </row>
    <row r="1477" spans="1:6" x14ac:dyDescent="0.25">
      <c r="A1477" s="1">
        <v>2019</v>
      </c>
      <c r="B1477" s="1" t="s">
        <v>6</v>
      </c>
      <c r="C1477" s="1" t="s">
        <v>44</v>
      </c>
      <c r="D1477" s="1">
        <v>3498</v>
      </c>
      <c r="E1477" s="1">
        <v>69021</v>
      </c>
      <c r="F1477" s="1" t="s">
        <v>8</v>
      </c>
    </row>
    <row r="1478" spans="1:6" x14ac:dyDescent="0.25">
      <c r="A1478" s="1">
        <v>2019</v>
      </c>
      <c r="B1478" s="1" t="s">
        <v>6</v>
      </c>
      <c r="C1478" s="1" t="s">
        <v>46</v>
      </c>
      <c r="D1478" s="1">
        <v>1230</v>
      </c>
      <c r="E1478" s="1">
        <v>46520</v>
      </c>
      <c r="F1478" s="1" t="s">
        <v>10</v>
      </c>
    </row>
    <row r="1479" spans="1:6" x14ac:dyDescent="0.25">
      <c r="A1479" s="1">
        <v>2019</v>
      </c>
      <c r="B1479" s="1" t="s">
        <v>6</v>
      </c>
      <c r="C1479" s="1" t="s">
        <v>47</v>
      </c>
      <c r="D1479" s="1">
        <v>1026</v>
      </c>
      <c r="E1479" s="1">
        <v>47459</v>
      </c>
      <c r="F1479" s="1" t="s">
        <v>10</v>
      </c>
    </row>
    <row r="1480" spans="1:6" x14ac:dyDescent="0.25">
      <c r="A1480" s="1">
        <v>2019</v>
      </c>
      <c r="B1480" s="1" t="s">
        <v>6</v>
      </c>
      <c r="C1480" s="1" t="s">
        <v>48</v>
      </c>
      <c r="D1480" s="1">
        <v>1071</v>
      </c>
      <c r="E1480" s="1">
        <v>49908</v>
      </c>
      <c r="F1480" s="1" t="s">
        <v>8</v>
      </c>
    </row>
    <row r="1481" spans="1:6" x14ac:dyDescent="0.25">
      <c r="A1481" s="1">
        <v>2019</v>
      </c>
      <c r="B1481" s="1" t="s">
        <v>6</v>
      </c>
      <c r="C1481" s="1" t="s">
        <v>49</v>
      </c>
      <c r="D1481" s="1">
        <v>19580</v>
      </c>
      <c r="E1481" s="1">
        <v>113415</v>
      </c>
      <c r="F1481" s="1" t="s">
        <v>8</v>
      </c>
    </row>
    <row r="1482" spans="1:6" x14ac:dyDescent="0.25">
      <c r="A1482" s="1">
        <v>2019</v>
      </c>
      <c r="B1482" s="1" t="s">
        <v>6</v>
      </c>
      <c r="C1482" s="1" t="s">
        <v>50</v>
      </c>
      <c r="D1482" s="1">
        <v>1034</v>
      </c>
      <c r="E1482" s="1">
        <v>65120</v>
      </c>
      <c r="F1482" s="1" t="s">
        <v>10</v>
      </c>
    </row>
    <row r="1483" spans="1:6" x14ac:dyDescent="0.25">
      <c r="A1483" s="1">
        <v>2019</v>
      </c>
      <c r="B1483" s="1" t="s">
        <v>6</v>
      </c>
      <c r="C1483" s="1" t="s">
        <v>51</v>
      </c>
      <c r="D1483" s="1">
        <v>551</v>
      </c>
      <c r="E1483" s="1">
        <v>43223</v>
      </c>
      <c r="F1483" s="1" t="s">
        <v>8</v>
      </c>
    </row>
    <row r="1484" spans="1:6" x14ac:dyDescent="0.25">
      <c r="A1484" s="1">
        <v>2019</v>
      </c>
      <c r="B1484" s="1" t="s">
        <v>6</v>
      </c>
      <c r="C1484" s="1" t="s">
        <v>52</v>
      </c>
      <c r="D1484" s="1">
        <v>2061</v>
      </c>
      <c r="E1484" s="1">
        <v>50371</v>
      </c>
      <c r="F1484" s="1" t="s">
        <v>10</v>
      </c>
    </row>
    <row r="1485" spans="1:6" x14ac:dyDescent="0.25">
      <c r="A1485" s="1">
        <v>2019</v>
      </c>
      <c r="B1485" s="1" t="s">
        <v>6</v>
      </c>
      <c r="C1485" s="1" t="s">
        <v>53</v>
      </c>
      <c r="D1485" s="1">
        <v>7493</v>
      </c>
      <c r="E1485" s="1">
        <v>38082</v>
      </c>
      <c r="F1485" s="1" t="s">
        <v>8</v>
      </c>
    </row>
    <row r="1486" spans="1:6" x14ac:dyDescent="0.25">
      <c r="A1486" s="1">
        <v>2019</v>
      </c>
      <c r="B1486" s="1" t="s">
        <v>6</v>
      </c>
      <c r="C1486" s="1" t="s">
        <v>54</v>
      </c>
      <c r="D1486" s="1">
        <v>1221</v>
      </c>
      <c r="E1486" s="1">
        <v>82848</v>
      </c>
      <c r="F1486" s="1" t="s">
        <v>8</v>
      </c>
    </row>
    <row r="1487" spans="1:6" x14ac:dyDescent="0.25">
      <c r="A1487" s="1">
        <v>2019</v>
      </c>
      <c r="B1487" s="1" t="s">
        <v>6</v>
      </c>
      <c r="C1487" s="1" t="s">
        <v>55</v>
      </c>
      <c r="D1487" s="1">
        <v>2865</v>
      </c>
      <c r="E1487" s="1">
        <v>43981</v>
      </c>
      <c r="F1487" s="1" t="s">
        <v>10</v>
      </c>
    </row>
    <row r="1488" spans="1:6" x14ac:dyDescent="0.25">
      <c r="A1488" s="1">
        <v>2019</v>
      </c>
      <c r="B1488" s="1" t="s">
        <v>6</v>
      </c>
      <c r="C1488" s="1" t="s">
        <v>56</v>
      </c>
      <c r="D1488" s="1">
        <v>1442</v>
      </c>
      <c r="E1488" s="1">
        <v>87163</v>
      </c>
      <c r="F1488" s="1" t="s">
        <v>10</v>
      </c>
    </row>
    <row r="1489" spans="1:6" x14ac:dyDescent="0.25">
      <c r="A1489" s="1">
        <v>2019</v>
      </c>
      <c r="B1489" s="1" t="s">
        <v>57</v>
      </c>
      <c r="C1489" s="1" t="s">
        <v>7</v>
      </c>
      <c r="D1489" s="1">
        <v>9645</v>
      </c>
      <c r="E1489" s="1">
        <v>58230</v>
      </c>
      <c r="F1489" s="1" t="s">
        <v>8</v>
      </c>
    </row>
    <row r="1490" spans="1:6" x14ac:dyDescent="0.25">
      <c r="A1490" s="1">
        <v>2019</v>
      </c>
      <c r="B1490" s="1" t="s">
        <v>57</v>
      </c>
      <c r="C1490" s="1" t="s">
        <v>9</v>
      </c>
      <c r="D1490" s="1">
        <v>11368</v>
      </c>
      <c r="E1490" s="1">
        <v>59440</v>
      </c>
      <c r="F1490" s="1" t="s">
        <v>8</v>
      </c>
    </row>
    <row r="1491" spans="1:6" x14ac:dyDescent="0.25">
      <c r="A1491" s="1">
        <v>2019</v>
      </c>
      <c r="B1491" s="1" t="s">
        <v>57</v>
      </c>
      <c r="C1491" s="1" t="s">
        <v>11</v>
      </c>
      <c r="D1491" s="1">
        <v>6817</v>
      </c>
      <c r="E1491" s="1">
        <v>53283</v>
      </c>
      <c r="F1491" s="1" t="s">
        <v>10</v>
      </c>
    </row>
    <row r="1492" spans="1:6" x14ac:dyDescent="0.25">
      <c r="A1492" s="1">
        <v>2019</v>
      </c>
      <c r="B1492" s="1" t="s">
        <v>57</v>
      </c>
      <c r="C1492" s="1" t="s">
        <v>12</v>
      </c>
      <c r="D1492" s="1">
        <v>72972</v>
      </c>
      <c r="E1492" s="1">
        <v>73561</v>
      </c>
      <c r="F1492" s="1" t="s">
        <v>10</v>
      </c>
    </row>
    <row r="1493" spans="1:6" x14ac:dyDescent="0.25">
      <c r="A1493" s="1">
        <v>2019</v>
      </c>
      <c r="B1493" s="1" t="s">
        <v>57</v>
      </c>
      <c r="C1493" s="1" t="s">
        <v>13</v>
      </c>
      <c r="D1493" s="1">
        <v>19243</v>
      </c>
      <c r="E1493" s="1">
        <v>65444</v>
      </c>
      <c r="F1493" s="1" t="s">
        <v>10</v>
      </c>
    </row>
    <row r="1494" spans="1:6" x14ac:dyDescent="0.25">
      <c r="A1494" s="1">
        <v>2019</v>
      </c>
      <c r="B1494" s="1" t="s">
        <v>57</v>
      </c>
      <c r="C1494" s="1" t="s">
        <v>14</v>
      </c>
      <c r="D1494" s="1">
        <v>9351</v>
      </c>
      <c r="E1494" s="1">
        <v>74641</v>
      </c>
      <c r="F1494" s="1" t="s">
        <v>10</v>
      </c>
    </row>
    <row r="1495" spans="1:6" x14ac:dyDescent="0.25">
      <c r="A1495" s="1">
        <v>2019</v>
      </c>
      <c r="B1495" s="1" t="s">
        <v>57</v>
      </c>
      <c r="C1495" s="1" t="s">
        <v>15</v>
      </c>
      <c r="D1495" s="1">
        <v>2777</v>
      </c>
      <c r="E1495" s="1">
        <v>65040</v>
      </c>
      <c r="F1495" s="1" t="s">
        <v>10</v>
      </c>
    </row>
    <row r="1496" spans="1:6" x14ac:dyDescent="0.25">
      <c r="A1496" s="1">
        <v>2019</v>
      </c>
      <c r="B1496" s="1" t="s">
        <v>57</v>
      </c>
      <c r="C1496" s="1" t="s">
        <v>16</v>
      </c>
      <c r="D1496" s="1">
        <v>67384</v>
      </c>
      <c r="E1496" s="1">
        <v>55256</v>
      </c>
      <c r="F1496" s="1" t="s">
        <v>8</v>
      </c>
    </row>
    <row r="1497" spans="1:6" x14ac:dyDescent="0.25">
      <c r="A1497" s="1">
        <v>2019</v>
      </c>
      <c r="B1497" s="1" t="s">
        <v>57</v>
      </c>
      <c r="C1497" s="1" t="s">
        <v>17</v>
      </c>
      <c r="D1497" s="1">
        <v>20135</v>
      </c>
      <c r="E1497" s="1">
        <v>64213</v>
      </c>
      <c r="F1497" s="1" t="s">
        <v>8</v>
      </c>
    </row>
    <row r="1498" spans="1:6" x14ac:dyDescent="0.25">
      <c r="A1498" s="1">
        <v>2019</v>
      </c>
      <c r="B1498" s="1" t="s">
        <v>57</v>
      </c>
      <c r="C1498" s="1" t="s">
        <v>18</v>
      </c>
      <c r="D1498" s="1">
        <v>7660</v>
      </c>
      <c r="E1498" s="1">
        <v>48865</v>
      </c>
      <c r="F1498" s="1" t="s">
        <v>10</v>
      </c>
    </row>
    <row r="1499" spans="1:6" x14ac:dyDescent="0.25">
      <c r="A1499" s="1">
        <v>2019</v>
      </c>
      <c r="B1499" s="1" t="s">
        <v>57</v>
      </c>
      <c r="C1499" s="1" t="s">
        <v>19</v>
      </c>
      <c r="D1499" s="1">
        <v>31422</v>
      </c>
      <c r="E1499" s="1">
        <v>76893</v>
      </c>
      <c r="F1499" s="1" t="s">
        <v>8</v>
      </c>
    </row>
    <row r="1500" spans="1:6" x14ac:dyDescent="0.25">
      <c r="A1500" s="1">
        <v>2019</v>
      </c>
      <c r="B1500" s="1" t="s">
        <v>57</v>
      </c>
      <c r="C1500" s="1" t="s">
        <v>20</v>
      </c>
      <c r="D1500" s="1">
        <v>14839</v>
      </c>
      <c r="E1500" s="1">
        <v>63099</v>
      </c>
      <c r="F1500" s="1" t="s">
        <v>8</v>
      </c>
    </row>
    <row r="1501" spans="1:6" x14ac:dyDescent="0.25">
      <c r="A1501" s="1">
        <v>2019</v>
      </c>
      <c r="B1501" s="1" t="s">
        <v>57</v>
      </c>
      <c r="C1501" s="1" t="s">
        <v>21</v>
      </c>
      <c r="D1501" s="1">
        <v>9417</v>
      </c>
      <c r="E1501" s="1">
        <v>61415</v>
      </c>
      <c r="F1501" s="1" t="s">
        <v>10</v>
      </c>
    </row>
    <row r="1502" spans="1:6" x14ac:dyDescent="0.25">
      <c r="A1502" s="1">
        <v>2019</v>
      </c>
      <c r="B1502" s="1" t="s">
        <v>57</v>
      </c>
      <c r="C1502" s="1" t="s">
        <v>22</v>
      </c>
      <c r="D1502" s="1">
        <v>7584</v>
      </c>
      <c r="E1502" s="1">
        <v>58807</v>
      </c>
      <c r="F1502" s="1" t="s">
        <v>10</v>
      </c>
    </row>
    <row r="1503" spans="1:6" x14ac:dyDescent="0.25">
      <c r="A1503" s="1">
        <v>2019</v>
      </c>
      <c r="B1503" s="1" t="s">
        <v>57</v>
      </c>
      <c r="C1503" s="1" t="s">
        <v>23</v>
      </c>
      <c r="D1503" s="1">
        <v>9339</v>
      </c>
      <c r="E1503" s="1">
        <v>59194</v>
      </c>
      <c r="F1503" s="1" t="s">
        <v>8</v>
      </c>
    </row>
    <row r="1504" spans="1:6" x14ac:dyDescent="0.25">
      <c r="A1504" s="1">
        <v>2019</v>
      </c>
      <c r="B1504" s="1" t="s">
        <v>57</v>
      </c>
      <c r="C1504" s="1" t="s">
        <v>24</v>
      </c>
      <c r="D1504" s="1">
        <v>10825</v>
      </c>
      <c r="E1504" s="1">
        <v>67781</v>
      </c>
      <c r="F1504" s="1" t="s">
        <v>8</v>
      </c>
    </row>
    <row r="1505" spans="1:6" x14ac:dyDescent="0.25">
      <c r="A1505" s="1">
        <v>2019</v>
      </c>
      <c r="B1505" s="1" t="s">
        <v>57</v>
      </c>
      <c r="C1505" s="1" t="s">
        <v>25</v>
      </c>
      <c r="D1505" s="1">
        <v>5502</v>
      </c>
      <c r="E1505" s="1">
        <v>53930</v>
      </c>
      <c r="F1505" s="1" t="s">
        <v>10</v>
      </c>
    </row>
    <row r="1506" spans="1:6" x14ac:dyDescent="0.25">
      <c r="A1506" s="1">
        <v>2019</v>
      </c>
      <c r="B1506" s="1" t="s">
        <v>57</v>
      </c>
      <c r="C1506" s="1" t="s">
        <v>26</v>
      </c>
      <c r="D1506" s="1">
        <v>16463</v>
      </c>
      <c r="E1506" s="1">
        <v>71027</v>
      </c>
      <c r="F1506" s="1" t="s">
        <v>8</v>
      </c>
    </row>
    <row r="1507" spans="1:6" x14ac:dyDescent="0.25">
      <c r="A1507" s="1">
        <v>2019</v>
      </c>
      <c r="B1507" s="1" t="s">
        <v>57</v>
      </c>
      <c r="C1507" s="1" t="s">
        <v>27</v>
      </c>
      <c r="D1507" s="1">
        <v>21055</v>
      </c>
      <c r="E1507" s="1">
        <v>81405</v>
      </c>
      <c r="F1507" s="1" t="s">
        <v>10</v>
      </c>
    </row>
    <row r="1508" spans="1:6" x14ac:dyDescent="0.25">
      <c r="A1508" s="1">
        <v>2019</v>
      </c>
      <c r="B1508" s="1" t="s">
        <v>57</v>
      </c>
      <c r="C1508" s="1" t="s">
        <v>28</v>
      </c>
      <c r="D1508" s="1">
        <v>19544</v>
      </c>
      <c r="E1508" s="1">
        <v>67511</v>
      </c>
      <c r="F1508" s="1" t="s">
        <v>8</v>
      </c>
    </row>
    <row r="1509" spans="1:6" x14ac:dyDescent="0.25">
      <c r="A1509" s="1">
        <v>2019</v>
      </c>
      <c r="B1509" s="1" t="s">
        <v>57</v>
      </c>
      <c r="C1509" s="1" t="s">
        <v>29</v>
      </c>
      <c r="D1509" s="1">
        <v>15746</v>
      </c>
      <c r="E1509" s="1">
        <v>71464</v>
      </c>
      <c r="F1509" s="1" t="s">
        <v>8</v>
      </c>
    </row>
    <row r="1510" spans="1:6" x14ac:dyDescent="0.25">
      <c r="A1510" s="1">
        <v>2019</v>
      </c>
      <c r="B1510" s="1" t="s">
        <v>57</v>
      </c>
      <c r="C1510" s="1" t="s">
        <v>30</v>
      </c>
      <c r="D1510" s="1">
        <v>5670</v>
      </c>
      <c r="E1510" s="1">
        <v>54782</v>
      </c>
      <c r="F1510" s="1" t="s">
        <v>10</v>
      </c>
    </row>
    <row r="1511" spans="1:6" x14ac:dyDescent="0.25">
      <c r="A1511" s="1">
        <v>2019</v>
      </c>
      <c r="B1511" s="1" t="s">
        <v>57</v>
      </c>
      <c r="C1511" s="1" t="s">
        <v>31</v>
      </c>
      <c r="D1511" s="1">
        <v>15141</v>
      </c>
      <c r="E1511" s="1">
        <v>63823</v>
      </c>
      <c r="F1511" s="1" t="s">
        <v>10</v>
      </c>
    </row>
    <row r="1512" spans="1:6" x14ac:dyDescent="0.25">
      <c r="A1512" s="1">
        <v>2019</v>
      </c>
      <c r="B1512" s="1" t="s">
        <v>57</v>
      </c>
      <c r="C1512" s="1" t="s">
        <v>32</v>
      </c>
      <c r="D1512" s="1">
        <v>6287</v>
      </c>
      <c r="E1512" s="1">
        <v>56369</v>
      </c>
      <c r="F1512" s="1" t="s">
        <v>8</v>
      </c>
    </row>
    <row r="1513" spans="1:6" x14ac:dyDescent="0.25">
      <c r="A1513" s="1">
        <v>2019</v>
      </c>
      <c r="B1513" s="1" t="s">
        <v>57</v>
      </c>
      <c r="C1513" s="1" t="s">
        <v>33</v>
      </c>
      <c r="D1513" s="1">
        <v>7053</v>
      </c>
      <c r="E1513" s="1">
        <v>55634</v>
      </c>
      <c r="F1513" s="1" t="s">
        <v>8</v>
      </c>
    </row>
    <row r="1514" spans="1:6" x14ac:dyDescent="0.25">
      <c r="A1514" s="1">
        <v>2019</v>
      </c>
      <c r="B1514" s="1" t="s">
        <v>57</v>
      </c>
      <c r="C1514" s="1" t="s">
        <v>34</v>
      </c>
      <c r="D1514" s="1">
        <v>5859</v>
      </c>
      <c r="E1514" s="1">
        <v>64071</v>
      </c>
      <c r="F1514" s="1" t="s">
        <v>10</v>
      </c>
    </row>
    <row r="1515" spans="1:6" x14ac:dyDescent="0.25">
      <c r="A1515" s="1">
        <v>2019</v>
      </c>
      <c r="B1515" s="1" t="s">
        <v>57</v>
      </c>
      <c r="C1515" s="1" t="s">
        <v>35</v>
      </c>
      <c r="D1515" s="1">
        <v>4363</v>
      </c>
      <c r="E1515" s="1">
        <v>67497</v>
      </c>
      <c r="F1515" s="1" t="s">
        <v>10</v>
      </c>
    </row>
    <row r="1516" spans="1:6" x14ac:dyDescent="0.25">
      <c r="A1516" s="1">
        <v>2019</v>
      </c>
      <c r="B1516" s="1" t="s">
        <v>57</v>
      </c>
      <c r="C1516" s="1" t="s">
        <v>36</v>
      </c>
      <c r="D1516" s="1">
        <v>21672</v>
      </c>
      <c r="E1516" s="1">
        <v>77145</v>
      </c>
      <c r="F1516" s="1" t="s">
        <v>10</v>
      </c>
    </row>
    <row r="1517" spans="1:6" x14ac:dyDescent="0.25">
      <c r="A1517" s="1">
        <v>2019</v>
      </c>
      <c r="B1517" s="1" t="s">
        <v>57</v>
      </c>
      <c r="C1517" s="1" t="s">
        <v>37</v>
      </c>
      <c r="D1517" s="1">
        <v>5141</v>
      </c>
      <c r="E1517" s="1">
        <v>52369</v>
      </c>
      <c r="F1517" s="1" t="s">
        <v>10</v>
      </c>
    </row>
    <row r="1518" spans="1:6" x14ac:dyDescent="0.25">
      <c r="A1518" s="1">
        <v>2019</v>
      </c>
      <c r="B1518" s="1" t="s">
        <v>57</v>
      </c>
      <c r="C1518" s="1" t="s">
        <v>38</v>
      </c>
      <c r="D1518" s="1">
        <v>50064</v>
      </c>
      <c r="E1518" s="1">
        <v>77408</v>
      </c>
      <c r="F1518" s="1" t="s">
        <v>10</v>
      </c>
    </row>
    <row r="1519" spans="1:6" x14ac:dyDescent="0.25">
      <c r="A1519" s="1">
        <v>2019</v>
      </c>
      <c r="B1519" s="1" t="s">
        <v>57</v>
      </c>
      <c r="C1519" s="1" t="s">
        <v>39</v>
      </c>
      <c r="D1519" s="1">
        <v>26057</v>
      </c>
      <c r="E1519" s="1">
        <v>58372</v>
      </c>
      <c r="F1519" s="1" t="s">
        <v>8</v>
      </c>
    </row>
    <row r="1520" spans="1:6" x14ac:dyDescent="0.25">
      <c r="A1520" s="1">
        <v>2019</v>
      </c>
      <c r="B1520" s="1" t="s">
        <v>57</v>
      </c>
      <c r="C1520" s="1" t="s">
        <v>40</v>
      </c>
      <c r="D1520" s="1">
        <v>4035</v>
      </c>
      <c r="E1520" s="1">
        <v>69029</v>
      </c>
      <c r="F1520" s="1" t="s">
        <v>8</v>
      </c>
    </row>
    <row r="1521" spans="1:6" x14ac:dyDescent="0.25">
      <c r="A1521" s="1">
        <v>2019</v>
      </c>
      <c r="B1521" s="1" t="s">
        <v>57</v>
      </c>
      <c r="C1521" s="1" t="s">
        <v>41</v>
      </c>
      <c r="D1521" s="1">
        <v>23022</v>
      </c>
      <c r="E1521" s="1">
        <v>66831</v>
      </c>
      <c r="F1521" s="1" t="s">
        <v>10</v>
      </c>
    </row>
    <row r="1522" spans="1:6" x14ac:dyDescent="0.25">
      <c r="A1522" s="1">
        <v>2019</v>
      </c>
      <c r="B1522" s="1" t="s">
        <v>57</v>
      </c>
      <c r="C1522" s="1" t="s">
        <v>42</v>
      </c>
      <c r="D1522" s="1">
        <v>9823</v>
      </c>
      <c r="E1522" s="1">
        <v>56585</v>
      </c>
      <c r="F1522" s="1" t="s">
        <v>8</v>
      </c>
    </row>
    <row r="1523" spans="1:6" x14ac:dyDescent="0.25">
      <c r="A1523" s="1">
        <v>2019</v>
      </c>
      <c r="B1523" s="1" t="s">
        <v>57</v>
      </c>
      <c r="C1523" s="1" t="s">
        <v>43</v>
      </c>
      <c r="D1523" s="1">
        <v>13468</v>
      </c>
      <c r="E1523" s="1">
        <v>63987</v>
      </c>
      <c r="F1523" s="1" t="s">
        <v>8</v>
      </c>
    </row>
    <row r="1524" spans="1:6" x14ac:dyDescent="0.25">
      <c r="A1524" s="1">
        <v>2019</v>
      </c>
      <c r="B1524" s="1" t="s">
        <v>57</v>
      </c>
      <c r="C1524" s="1" t="s">
        <v>44</v>
      </c>
      <c r="D1524" s="1">
        <v>28397</v>
      </c>
      <c r="E1524" s="1">
        <v>70769</v>
      </c>
      <c r="F1524" s="1" t="s">
        <v>10</v>
      </c>
    </row>
    <row r="1525" spans="1:6" x14ac:dyDescent="0.25">
      <c r="A1525" s="1">
        <v>2019</v>
      </c>
      <c r="B1525" s="1" t="s">
        <v>57</v>
      </c>
      <c r="C1525" s="1" t="s">
        <v>46</v>
      </c>
      <c r="D1525" s="1">
        <v>11635</v>
      </c>
      <c r="E1525" s="1">
        <v>59542</v>
      </c>
      <c r="F1525" s="1" t="s">
        <v>10</v>
      </c>
    </row>
    <row r="1526" spans="1:6" x14ac:dyDescent="0.25">
      <c r="A1526" s="1">
        <v>2019</v>
      </c>
      <c r="B1526" s="1" t="s">
        <v>57</v>
      </c>
      <c r="C1526" s="1" t="s">
        <v>47</v>
      </c>
      <c r="D1526" s="1">
        <v>3883</v>
      </c>
      <c r="E1526" s="1">
        <v>53385</v>
      </c>
      <c r="F1526" s="1" t="s">
        <v>8</v>
      </c>
    </row>
    <row r="1527" spans="1:6" x14ac:dyDescent="0.25">
      <c r="A1527" s="1">
        <v>2019</v>
      </c>
      <c r="B1527" s="1" t="s">
        <v>57</v>
      </c>
      <c r="C1527" s="1" t="s">
        <v>48</v>
      </c>
      <c r="D1527" s="1">
        <v>11745</v>
      </c>
      <c r="E1527" s="1">
        <v>62642</v>
      </c>
      <c r="F1527" s="1" t="s">
        <v>8</v>
      </c>
    </row>
    <row r="1528" spans="1:6" x14ac:dyDescent="0.25">
      <c r="A1528" s="1">
        <v>2019</v>
      </c>
      <c r="B1528" s="1" t="s">
        <v>57</v>
      </c>
      <c r="C1528" s="1" t="s">
        <v>49</v>
      </c>
      <c r="D1528" s="1">
        <v>49310</v>
      </c>
      <c r="E1528" s="1">
        <v>69219</v>
      </c>
      <c r="F1528" s="1" t="s">
        <v>10</v>
      </c>
    </row>
    <row r="1529" spans="1:6" x14ac:dyDescent="0.25">
      <c r="A1529" s="1">
        <v>2019</v>
      </c>
      <c r="B1529" s="1" t="s">
        <v>57</v>
      </c>
      <c r="C1529" s="1" t="s">
        <v>50</v>
      </c>
      <c r="D1529" s="1">
        <v>10886</v>
      </c>
      <c r="E1529" s="1">
        <v>55132</v>
      </c>
      <c r="F1529" s="1" t="s">
        <v>8</v>
      </c>
    </row>
    <row r="1530" spans="1:6" x14ac:dyDescent="0.25">
      <c r="A1530" s="1">
        <v>2019</v>
      </c>
      <c r="B1530" s="1" t="s">
        <v>57</v>
      </c>
      <c r="C1530" s="1" t="s">
        <v>51</v>
      </c>
      <c r="D1530" s="1">
        <v>2865</v>
      </c>
      <c r="E1530" s="1">
        <v>56125</v>
      </c>
      <c r="F1530" s="1" t="s">
        <v>10</v>
      </c>
    </row>
    <row r="1531" spans="1:6" x14ac:dyDescent="0.25">
      <c r="A1531" s="1">
        <v>2019</v>
      </c>
      <c r="B1531" s="1" t="s">
        <v>57</v>
      </c>
      <c r="C1531" s="1" t="s">
        <v>52</v>
      </c>
      <c r="D1531" s="1">
        <v>21256</v>
      </c>
      <c r="E1531" s="1">
        <v>62166</v>
      </c>
      <c r="F1531" s="1" t="s">
        <v>8</v>
      </c>
    </row>
    <row r="1532" spans="1:6" x14ac:dyDescent="0.25">
      <c r="A1532" s="1">
        <v>2019</v>
      </c>
      <c r="B1532" s="1" t="s">
        <v>57</v>
      </c>
      <c r="C1532" s="1" t="s">
        <v>53</v>
      </c>
      <c r="D1532" s="1">
        <v>25279</v>
      </c>
      <c r="E1532" s="1">
        <v>67249</v>
      </c>
      <c r="F1532" s="1" t="s">
        <v>8</v>
      </c>
    </row>
    <row r="1533" spans="1:6" x14ac:dyDescent="0.25">
      <c r="A1533" s="1">
        <v>2019</v>
      </c>
      <c r="B1533" s="1" t="s">
        <v>57</v>
      </c>
      <c r="C1533" s="1" t="s">
        <v>54</v>
      </c>
      <c r="D1533" s="1">
        <v>4402</v>
      </c>
      <c r="E1533" s="1">
        <v>63987</v>
      </c>
      <c r="F1533" s="1" t="s">
        <v>10</v>
      </c>
    </row>
    <row r="1534" spans="1:6" x14ac:dyDescent="0.25">
      <c r="A1534" s="1">
        <v>2019</v>
      </c>
      <c r="B1534" s="1" t="s">
        <v>57</v>
      </c>
      <c r="C1534" s="1" t="s">
        <v>55</v>
      </c>
      <c r="D1534" s="1">
        <v>14158</v>
      </c>
      <c r="E1534" s="1">
        <v>66136</v>
      </c>
      <c r="F1534" s="1" t="s">
        <v>10</v>
      </c>
    </row>
    <row r="1535" spans="1:6" x14ac:dyDescent="0.25">
      <c r="A1535" s="1">
        <v>2019</v>
      </c>
      <c r="B1535" s="1" t="s">
        <v>57</v>
      </c>
      <c r="C1535" s="1" t="s">
        <v>56</v>
      </c>
      <c r="D1535" s="1">
        <v>3427</v>
      </c>
      <c r="E1535" s="1">
        <v>56877</v>
      </c>
      <c r="F1535" s="1" t="s">
        <v>8</v>
      </c>
    </row>
    <row r="1536" spans="1:6" x14ac:dyDescent="0.25">
      <c r="A1536" s="1">
        <v>2019</v>
      </c>
      <c r="B1536" s="1" t="s">
        <v>58</v>
      </c>
      <c r="C1536" s="1" t="s">
        <v>7</v>
      </c>
      <c r="D1536" s="1">
        <v>5447</v>
      </c>
      <c r="E1536" s="1">
        <v>61197</v>
      </c>
      <c r="F1536" s="1" t="s">
        <v>8</v>
      </c>
    </row>
    <row r="1537" spans="1:6" x14ac:dyDescent="0.25">
      <c r="A1537" s="1">
        <v>2019</v>
      </c>
      <c r="B1537" s="1" t="s">
        <v>58</v>
      </c>
      <c r="C1537" s="1" t="s">
        <v>9</v>
      </c>
      <c r="D1537" s="1">
        <v>4657</v>
      </c>
      <c r="E1537" s="1">
        <v>79528</v>
      </c>
      <c r="F1537" s="1" t="s">
        <v>10</v>
      </c>
    </row>
    <row r="1538" spans="1:6" x14ac:dyDescent="0.25">
      <c r="A1538" s="1">
        <v>2019</v>
      </c>
      <c r="B1538" s="1" t="s">
        <v>58</v>
      </c>
      <c r="C1538" s="1" t="s">
        <v>11</v>
      </c>
      <c r="D1538" s="1">
        <v>2928</v>
      </c>
      <c r="E1538" s="1">
        <v>52766</v>
      </c>
      <c r="F1538" s="1" t="s">
        <v>10</v>
      </c>
    </row>
    <row r="1539" spans="1:6" x14ac:dyDescent="0.25">
      <c r="A1539" s="1">
        <v>2019</v>
      </c>
      <c r="B1539" s="1" t="s">
        <v>58</v>
      </c>
      <c r="C1539" s="1" t="s">
        <v>12</v>
      </c>
      <c r="D1539" s="1">
        <v>42215</v>
      </c>
      <c r="E1539" s="1">
        <v>98246</v>
      </c>
      <c r="F1539" s="1" t="s">
        <v>10</v>
      </c>
    </row>
    <row r="1540" spans="1:6" x14ac:dyDescent="0.25">
      <c r="A1540" s="1">
        <v>2019</v>
      </c>
      <c r="B1540" s="1" t="s">
        <v>58</v>
      </c>
      <c r="C1540" s="1" t="s">
        <v>13</v>
      </c>
      <c r="D1540" s="1">
        <v>5750</v>
      </c>
      <c r="E1540" s="1">
        <v>75446</v>
      </c>
      <c r="F1540" s="1" t="s">
        <v>10</v>
      </c>
    </row>
    <row r="1541" spans="1:6" x14ac:dyDescent="0.25">
      <c r="A1541" s="1">
        <v>2019</v>
      </c>
      <c r="B1541" s="1" t="s">
        <v>58</v>
      </c>
      <c r="C1541" s="1" t="s">
        <v>14</v>
      </c>
      <c r="D1541" s="1">
        <v>4460</v>
      </c>
      <c r="E1541" s="1">
        <v>87864</v>
      </c>
      <c r="F1541" s="1" t="s">
        <v>10</v>
      </c>
    </row>
    <row r="1542" spans="1:6" x14ac:dyDescent="0.25">
      <c r="A1542" s="1">
        <v>2019</v>
      </c>
      <c r="B1542" s="1" t="s">
        <v>58</v>
      </c>
      <c r="C1542" s="1" t="s">
        <v>15</v>
      </c>
      <c r="D1542" s="1">
        <v>688</v>
      </c>
      <c r="E1542" s="1">
        <v>68417</v>
      </c>
      <c r="F1542" s="1" t="s">
        <v>8</v>
      </c>
    </row>
    <row r="1543" spans="1:6" x14ac:dyDescent="0.25">
      <c r="A1543" s="1">
        <v>2019</v>
      </c>
      <c r="B1543" s="1" t="s">
        <v>58</v>
      </c>
      <c r="C1543" s="1" t="s">
        <v>16</v>
      </c>
      <c r="D1543" s="1">
        <v>20513</v>
      </c>
      <c r="E1543" s="1">
        <v>65389</v>
      </c>
      <c r="F1543" s="1" t="s">
        <v>8</v>
      </c>
    </row>
    <row r="1544" spans="1:6" x14ac:dyDescent="0.25">
      <c r="A1544" s="1">
        <v>2019</v>
      </c>
      <c r="B1544" s="1" t="s">
        <v>58</v>
      </c>
      <c r="C1544" s="1" t="s">
        <v>17</v>
      </c>
      <c r="D1544" s="1">
        <v>9745</v>
      </c>
      <c r="E1544" s="1">
        <v>63889</v>
      </c>
      <c r="F1544" s="1" t="s">
        <v>10</v>
      </c>
    </row>
    <row r="1545" spans="1:6" x14ac:dyDescent="0.25">
      <c r="A1545" s="1">
        <v>2019</v>
      </c>
      <c r="B1545" s="1" t="s">
        <v>58</v>
      </c>
      <c r="C1545" s="1" t="s">
        <v>18</v>
      </c>
      <c r="D1545" s="1">
        <v>2750</v>
      </c>
      <c r="E1545" s="1">
        <v>67543</v>
      </c>
      <c r="F1545" s="1" t="s">
        <v>8</v>
      </c>
    </row>
    <row r="1546" spans="1:6" x14ac:dyDescent="0.25">
      <c r="A1546" s="1">
        <v>2019</v>
      </c>
      <c r="B1546" s="1" t="s">
        <v>58</v>
      </c>
      <c r="C1546" s="1" t="s">
        <v>19</v>
      </c>
      <c r="D1546" s="1">
        <v>17979</v>
      </c>
      <c r="E1546" s="1">
        <v>76174</v>
      </c>
      <c r="F1546" s="1" t="s">
        <v>8</v>
      </c>
    </row>
    <row r="1547" spans="1:6" x14ac:dyDescent="0.25">
      <c r="A1547" s="1">
        <v>2019</v>
      </c>
      <c r="B1547" s="1" t="s">
        <v>58</v>
      </c>
      <c r="C1547" s="1" t="s">
        <v>20</v>
      </c>
      <c r="D1547" s="1">
        <v>8554</v>
      </c>
      <c r="E1547" s="1">
        <v>67118</v>
      </c>
      <c r="F1547" s="1" t="s">
        <v>10</v>
      </c>
    </row>
    <row r="1548" spans="1:6" x14ac:dyDescent="0.25">
      <c r="A1548" s="1">
        <v>2019</v>
      </c>
      <c r="B1548" s="1" t="s">
        <v>58</v>
      </c>
      <c r="C1548" s="1" t="s">
        <v>21</v>
      </c>
      <c r="D1548" s="1">
        <v>4125</v>
      </c>
      <c r="E1548" s="1">
        <v>64617</v>
      </c>
      <c r="F1548" s="1" t="s">
        <v>10</v>
      </c>
    </row>
    <row r="1549" spans="1:6" x14ac:dyDescent="0.25">
      <c r="A1549" s="1">
        <v>2019</v>
      </c>
      <c r="B1549" s="1" t="s">
        <v>58</v>
      </c>
      <c r="C1549" s="1" t="s">
        <v>22</v>
      </c>
      <c r="D1549" s="1">
        <v>3164</v>
      </c>
      <c r="E1549" s="1">
        <v>63532</v>
      </c>
      <c r="F1549" s="1" t="s">
        <v>8</v>
      </c>
    </row>
    <row r="1550" spans="1:6" x14ac:dyDescent="0.25">
      <c r="A1550" s="1">
        <v>2019</v>
      </c>
      <c r="B1550" s="1" t="s">
        <v>58</v>
      </c>
      <c r="C1550" s="1" t="s">
        <v>23</v>
      </c>
      <c r="D1550" s="1">
        <v>4368</v>
      </c>
      <c r="E1550" s="1">
        <v>64143</v>
      </c>
      <c r="F1550" s="1" t="s">
        <v>8</v>
      </c>
    </row>
    <row r="1551" spans="1:6" x14ac:dyDescent="0.25">
      <c r="A1551" s="1">
        <v>2019</v>
      </c>
      <c r="B1551" s="1" t="s">
        <v>58</v>
      </c>
      <c r="C1551" s="1" t="s">
        <v>24</v>
      </c>
      <c r="D1551" s="1">
        <v>4464</v>
      </c>
      <c r="E1551" s="1">
        <v>78604</v>
      </c>
      <c r="F1551" s="1" t="s">
        <v>10</v>
      </c>
    </row>
    <row r="1552" spans="1:6" x14ac:dyDescent="0.25">
      <c r="A1552" s="1">
        <v>2019</v>
      </c>
      <c r="B1552" s="1" t="s">
        <v>58</v>
      </c>
      <c r="C1552" s="1" t="s">
        <v>25</v>
      </c>
      <c r="D1552" s="1">
        <v>1877</v>
      </c>
      <c r="E1552" s="1">
        <v>61458</v>
      </c>
      <c r="F1552" s="1" t="s">
        <v>8</v>
      </c>
    </row>
    <row r="1553" spans="1:6" x14ac:dyDescent="0.25">
      <c r="A1553" s="1">
        <v>2019</v>
      </c>
      <c r="B1553" s="1" t="s">
        <v>58</v>
      </c>
      <c r="C1553" s="1" t="s">
        <v>26</v>
      </c>
      <c r="D1553" s="1">
        <v>3901</v>
      </c>
      <c r="E1553" s="1">
        <v>83289</v>
      </c>
      <c r="F1553" s="1" t="s">
        <v>10</v>
      </c>
    </row>
    <row r="1554" spans="1:6" x14ac:dyDescent="0.25">
      <c r="A1554" s="1">
        <v>2019</v>
      </c>
      <c r="B1554" s="1" t="s">
        <v>58</v>
      </c>
      <c r="C1554" s="1" t="s">
        <v>27</v>
      </c>
      <c r="D1554" s="1">
        <v>6850</v>
      </c>
      <c r="E1554" s="1">
        <v>94132</v>
      </c>
      <c r="F1554" s="1" t="s">
        <v>8</v>
      </c>
    </row>
    <row r="1555" spans="1:6" x14ac:dyDescent="0.25">
      <c r="A1555" s="1">
        <v>2019</v>
      </c>
      <c r="B1555" s="1" t="s">
        <v>58</v>
      </c>
      <c r="C1555" s="1" t="s">
        <v>28</v>
      </c>
      <c r="D1555" s="1">
        <v>15721</v>
      </c>
      <c r="E1555" s="1">
        <v>72395</v>
      </c>
      <c r="F1555" s="1" t="s">
        <v>8</v>
      </c>
    </row>
    <row r="1556" spans="1:6" x14ac:dyDescent="0.25">
      <c r="A1556" s="1">
        <v>2019</v>
      </c>
      <c r="B1556" s="1" t="s">
        <v>58</v>
      </c>
      <c r="C1556" s="1" t="s">
        <v>29</v>
      </c>
      <c r="D1556" s="1">
        <v>8369</v>
      </c>
      <c r="E1556" s="1">
        <v>71734</v>
      </c>
      <c r="F1556" s="1" t="s">
        <v>10</v>
      </c>
    </row>
    <row r="1557" spans="1:6" x14ac:dyDescent="0.25">
      <c r="A1557" s="1">
        <v>2019</v>
      </c>
      <c r="B1557" s="1" t="s">
        <v>58</v>
      </c>
      <c r="C1557" s="1" t="s">
        <v>30</v>
      </c>
      <c r="D1557" s="1">
        <v>2441</v>
      </c>
      <c r="E1557" s="1">
        <v>54199</v>
      </c>
      <c r="F1557" s="1" t="s">
        <v>10</v>
      </c>
    </row>
    <row r="1558" spans="1:6" x14ac:dyDescent="0.25">
      <c r="A1558" s="1">
        <v>2019</v>
      </c>
      <c r="B1558" s="1" t="s">
        <v>58</v>
      </c>
      <c r="C1558" s="1" t="s">
        <v>31</v>
      </c>
      <c r="D1558" s="1">
        <v>6636</v>
      </c>
      <c r="E1558" s="1">
        <v>63139</v>
      </c>
      <c r="F1558" s="1" t="s">
        <v>8</v>
      </c>
    </row>
    <row r="1559" spans="1:6" x14ac:dyDescent="0.25">
      <c r="A1559" s="1">
        <v>2019</v>
      </c>
      <c r="B1559" s="1" t="s">
        <v>58</v>
      </c>
      <c r="C1559" s="1" t="s">
        <v>32</v>
      </c>
      <c r="D1559" s="1">
        <v>1572</v>
      </c>
      <c r="E1559" s="1">
        <v>54758</v>
      </c>
      <c r="F1559" s="1" t="s">
        <v>8</v>
      </c>
    </row>
    <row r="1560" spans="1:6" x14ac:dyDescent="0.25">
      <c r="A1560" s="1">
        <v>2019</v>
      </c>
      <c r="B1560" s="1" t="s">
        <v>58</v>
      </c>
      <c r="C1560" s="1" t="s">
        <v>33</v>
      </c>
      <c r="D1560" s="1">
        <v>1977</v>
      </c>
      <c r="E1560" s="1">
        <v>55568</v>
      </c>
      <c r="F1560" s="1" t="s">
        <v>10</v>
      </c>
    </row>
    <row r="1561" spans="1:6" x14ac:dyDescent="0.25">
      <c r="A1561" s="1">
        <v>2019</v>
      </c>
      <c r="B1561" s="1" t="s">
        <v>58</v>
      </c>
      <c r="C1561" s="1" t="s">
        <v>34</v>
      </c>
      <c r="D1561" s="1">
        <v>2043</v>
      </c>
      <c r="E1561" s="1">
        <v>62486</v>
      </c>
      <c r="F1561" s="1" t="s">
        <v>10</v>
      </c>
    </row>
    <row r="1562" spans="1:6" x14ac:dyDescent="0.25">
      <c r="A1562" s="1">
        <v>2019</v>
      </c>
      <c r="B1562" s="1" t="s">
        <v>58</v>
      </c>
      <c r="C1562" s="1" t="s">
        <v>35</v>
      </c>
      <c r="D1562" s="1">
        <v>2011</v>
      </c>
      <c r="E1562" s="1">
        <v>76482</v>
      </c>
      <c r="F1562" s="1" t="s">
        <v>10</v>
      </c>
    </row>
    <row r="1563" spans="1:6" x14ac:dyDescent="0.25">
      <c r="A1563" s="1">
        <v>2019</v>
      </c>
      <c r="B1563" s="1" t="s">
        <v>58</v>
      </c>
      <c r="C1563" s="1" t="s">
        <v>36</v>
      </c>
      <c r="D1563" s="1">
        <v>8962</v>
      </c>
      <c r="E1563" s="1">
        <v>84813</v>
      </c>
      <c r="F1563" s="1" t="s">
        <v>10</v>
      </c>
    </row>
    <row r="1564" spans="1:6" x14ac:dyDescent="0.25">
      <c r="A1564" s="1">
        <v>2019</v>
      </c>
      <c r="B1564" s="1" t="s">
        <v>58</v>
      </c>
      <c r="C1564" s="1" t="s">
        <v>37</v>
      </c>
      <c r="D1564" s="1">
        <v>1724</v>
      </c>
      <c r="E1564" s="1">
        <v>59328</v>
      </c>
      <c r="F1564" s="1" t="s">
        <v>10</v>
      </c>
    </row>
    <row r="1565" spans="1:6" x14ac:dyDescent="0.25">
      <c r="A1565" s="1">
        <v>2019</v>
      </c>
      <c r="B1565" s="1" t="s">
        <v>58</v>
      </c>
      <c r="C1565" s="1" t="s">
        <v>38</v>
      </c>
      <c r="D1565" s="1">
        <v>17319</v>
      </c>
      <c r="E1565" s="1">
        <v>71899</v>
      </c>
      <c r="F1565" s="1" t="s">
        <v>8</v>
      </c>
    </row>
    <row r="1566" spans="1:6" x14ac:dyDescent="0.25">
      <c r="A1566" s="1">
        <v>2019</v>
      </c>
      <c r="B1566" s="1" t="s">
        <v>58</v>
      </c>
      <c r="C1566" s="1" t="s">
        <v>39</v>
      </c>
      <c r="D1566" s="1">
        <v>10287</v>
      </c>
      <c r="E1566" s="1">
        <v>64368</v>
      </c>
      <c r="F1566" s="1" t="s">
        <v>8</v>
      </c>
    </row>
    <row r="1567" spans="1:6" x14ac:dyDescent="0.25">
      <c r="A1567" s="1">
        <v>2019</v>
      </c>
      <c r="B1567" s="1" t="s">
        <v>58</v>
      </c>
      <c r="C1567" s="1" t="s">
        <v>40</v>
      </c>
      <c r="D1567" s="1">
        <v>810</v>
      </c>
      <c r="E1567" s="1">
        <v>58594</v>
      </c>
      <c r="F1567" s="1" t="s">
        <v>10</v>
      </c>
    </row>
    <row r="1568" spans="1:6" x14ac:dyDescent="0.25">
      <c r="A1568" s="1">
        <v>2019</v>
      </c>
      <c r="B1568" s="1" t="s">
        <v>58</v>
      </c>
      <c r="C1568" s="1" t="s">
        <v>41</v>
      </c>
      <c r="D1568" s="1">
        <v>15430</v>
      </c>
      <c r="E1568" s="1">
        <v>66002</v>
      </c>
      <c r="F1568" s="1" t="s">
        <v>8</v>
      </c>
    </row>
    <row r="1569" spans="1:6" x14ac:dyDescent="0.25">
      <c r="A1569" s="1">
        <v>2019</v>
      </c>
      <c r="B1569" s="1" t="s">
        <v>58</v>
      </c>
      <c r="C1569" s="1" t="s">
        <v>42</v>
      </c>
      <c r="D1569" s="1">
        <v>4230</v>
      </c>
      <c r="E1569" s="1">
        <v>61496</v>
      </c>
      <c r="F1569" s="1" t="s">
        <v>8</v>
      </c>
    </row>
    <row r="1570" spans="1:6" x14ac:dyDescent="0.25">
      <c r="A1570" s="1">
        <v>2019</v>
      </c>
      <c r="B1570" s="1" t="s">
        <v>58</v>
      </c>
      <c r="C1570" s="1" t="s">
        <v>43</v>
      </c>
      <c r="D1570" s="1">
        <v>6175</v>
      </c>
      <c r="E1570" s="1">
        <v>74161</v>
      </c>
      <c r="F1570" s="1" t="s">
        <v>10</v>
      </c>
    </row>
    <row r="1571" spans="1:6" x14ac:dyDescent="0.25">
      <c r="A1571" s="1">
        <v>2019</v>
      </c>
      <c r="B1571" s="1" t="s">
        <v>58</v>
      </c>
      <c r="C1571" s="1" t="s">
        <v>44</v>
      </c>
      <c r="D1571" s="1">
        <v>14414</v>
      </c>
      <c r="E1571" s="1">
        <v>67111</v>
      </c>
      <c r="F1571" s="1" t="s">
        <v>10</v>
      </c>
    </row>
    <row r="1572" spans="1:6" x14ac:dyDescent="0.25">
      <c r="A1572" s="1">
        <v>2019</v>
      </c>
      <c r="B1572" s="1" t="s">
        <v>58</v>
      </c>
      <c r="C1572" s="1" t="s">
        <v>45</v>
      </c>
      <c r="D1572" s="1">
        <v>1567</v>
      </c>
      <c r="E1572" s="1">
        <v>63616</v>
      </c>
      <c r="F1572" s="1" t="s">
        <v>8</v>
      </c>
    </row>
    <row r="1573" spans="1:6" x14ac:dyDescent="0.25">
      <c r="A1573" s="1">
        <v>2019</v>
      </c>
      <c r="B1573" s="1" t="s">
        <v>58</v>
      </c>
      <c r="C1573" s="1" t="s">
        <v>46</v>
      </c>
      <c r="D1573" s="1">
        <v>5906</v>
      </c>
      <c r="E1573" s="1">
        <v>64927</v>
      </c>
      <c r="F1573" s="1" t="s">
        <v>8</v>
      </c>
    </row>
    <row r="1574" spans="1:6" x14ac:dyDescent="0.25">
      <c r="A1574" s="1">
        <v>2019</v>
      </c>
      <c r="B1574" s="1" t="s">
        <v>58</v>
      </c>
      <c r="C1574" s="1" t="s">
        <v>47</v>
      </c>
      <c r="D1574" s="1">
        <v>1091</v>
      </c>
      <c r="E1574" s="1">
        <v>53877</v>
      </c>
      <c r="F1574" s="1" t="s">
        <v>10</v>
      </c>
    </row>
    <row r="1575" spans="1:6" x14ac:dyDescent="0.25">
      <c r="A1575" s="1">
        <v>2019</v>
      </c>
      <c r="B1575" s="1" t="s">
        <v>58</v>
      </c>
      <c r="C1575" s="1" t="s">
        <v>48</v>
      </c>
      <c r="D1575" s="1">
        <v>6835</v>
      </c>
      <c r="E1575" s="1">
        <v>65526</v>
      </c>
      <c r="F1575" s="1" t="s">
        <v>8</v>
      </c>
    </row>
    <row r="1576" spans="1:6" x14ac:dyDescent="0.25">
      <c r="A1576" s="1">
        <v>2019</v>
      </c>
      <c r="B1576" s="1" t="s">
        <v>58</v>
      </c>
      <c r="C1576" s="1" t="s">
        <v>49</v>
      </c>
      <c r="D1576" s="1">
        <v>24275</v>
      </c>
      <c r="E1576" s="1">
        <v>81813</v>
      </c>
      <c r="F1576" s="1" t="s">
        <v>10</v>
      </c>
    </row>
    <row r="1577" spans="1:6" x14ac:dyDescent="0.25">
      <c r="A1577" s="1">
        <v>2019</v>
      </c>
      <c r="B1577" s="1" t="s">
        <v>58</v>
      </c>
      <c r="C1577" s="1" t="s">
        <v>50</v>
      </c>
      <c r="D1577" s="1">
        <v>4248</v>
      </c>
      <c r="E1577" s="1">
        <v>62723</v>
      </c>
      <c r="F1577" s="1" t="s">
        <v>8</v>
      </c>
    </row>
    <row r="1578" spans="1:6" x14ac:dyDescent="0.25">
      <c r="A1578" s="1">
        <v>2019</v>
      </c>
      <c r="B1578" s="1" t="s">
        <v>58</v>
      </c>
      <c r="C1578" s="1" t="s">
        <v>51</v>
      </c>
      <c r="D1578" s="1">
        <v>1105</v>
      </c>
      <c r="E1578" s="1">
        <v>64004</v>
      </c>
      <c r="F1578" s="1" t="s">
        <v>8</v>
      </c>
    </row>
    <row r="1579" spans="1:6" x14ac:dyDescent="0.25">
      <c r="A1579" s="1">
        <v>2019</v>
      </c>
      <c r="B1579" s="1" t="s">
        <v>58</v>
      </c>
      <c r="C1579" s="1" t="s">
        <v>52</v>
      </c>
      <c r="D1579" s="1">
        <v>6475</v>
      </c>
      <c r="E1579" s="1">
        <v>63894</v>
      </c>
      <c r="F1579" s="1" t="s">
        <v>10</v>
      </c>
    </row>
    <row r="1580" spans="1:6" x14ac:dyDescent="0.25">
      <c r="A1580" s="1">
        <v>2019</v>
      </c>
      <c r="B1580" s="1" t="s">
        <v>58</v>
      </c>
      <c r="C1580" s="1" t="s">
        <v>53</v>
      </c>
      <c r="D1580" s="1">
        <v>7671</v>
      </c>
      <c r="E1580" s="1">
        <v>82290</v>
      </c>
      <c r="F1580" s="1" t="s">
        <v>10</v>
      </c>
    </row>
    <row r="1581" spans="1:6" x14ac:dyDescent="0.25">
      <c r="A1581" s="1">
        <v>2019</v>
      </c>
      <c r="B1581" s="1" t="s">
        <v>58</v>
      </c>
      <c r="C1581" s="1" t="s">
        <v>54</v>
      </c>
      <c r="D1581" s="1">
        <v>1272</v>
      </c>
      <c r="E1581" s="1">
        <v>64624</v>
      </c>
      <c r="F1581" s="1" t="s">
        <v>8</v>
      </c>
    </row>
    <row r="1582" spans="1:6" x14ac:dyDescent="0.25">
      <c r="A1582" s="1">
        <v>2019</v>
      </c>
      <c r="B1582" s="1" t="s">
        <v>58</v>
      </c>
      <c r="C1582" s="1" t="s">
        <v>55</v>
      </c>
      <c r="D1582" s="1">
        <v>9356</v>
      </c>
      <c r="E1582" s="1">
        <v>63001</v>
      </c>
      <c r="F1582" s="1" t="s">
        <v>8</v>
      </c>
    </row>
    <row r="1583" spans="1:6" x14ac:dyDescent="0.25">
      <c r="A1583" s="1">
        <v>2019</v>
      </c>
      <c r="B1583" s="1" t="s">
        <v>58</v>
      </c>
      <c r="C1583" s="1" t="s">
        <v>56</v>
      </c>
      <c r="D1583" s="1">
        <v>598</v>
      </c>
      <c r="E1583" s="1">
        <v>71834</v>
      </c>
      <c r="F1583" s="1" t="s">
        <v>10</v>
      </c>
    </row>
    <row r="1584" spans="1:6" x14ac:dyDescent="0.25">
      <c r="A1584" s="1">
        <v>2019</v>
      </c>
      <c r="B1584" s="1" t="s">
        <v>59</v>
      </c>
      <c r="C1584" s="1" t="s">
        <v>7</v>
      </c>
      <c r="D1584" s="1">
        <v>32410</v>
      </c>
      <c r="E1584" s="1">
        <v>46518</v>
      </c>
      <c r="F1584" s="1" t="s">
        <v>10</v>
      </c>
    </row>
    <row r="1585" spans="1:6" x14ac:dyDescent="0.25">
      <c r="A1585" s="1">
        <v>2019</v>
      </c>
      <c r="B1585" s="1" t="s">
        <v>59</v>
      </c>
      <c r="C1585" s="1" t="s">
        <v>9</v>
      </c>
      <c r="D1585" s="1">
        <v>29489</v>
      </c>
      <c r="E1585" s="1">
        <v>51126</v>
      </c>
      <c r="F1585" s="1" t="s">
        <v>10</v>
      </c>
    </row>
    <row r="1586" spans="1:6" x14ac:dyDescent="0.25">
      <c r="A1586" s="1">
        <v>2019</v>
      </c>
      <c r="B1586" s="1" t="s">
        <v>59</v>
      </c>
      <c r="C1586" s="1" t="s">
        <v>11</v>
      </c>
      <c r="D1586" s="1">
        <v>21486</v>
      </c>
      <c r="E1586" s="1">
        <v>46275</v>
      </c>
      <c r="F1586" s="1" t="s">
        <v>10</v>
      </c>
    </row>
    <row r="1587" spans="1:6" x14ac:dyDescent="0.25">
      <c r="A1587" s="1">
        <v>2019</v>
      </c>
      <c r="B1587" s="1" t="s">
        <v>59</v>
      </c>
      <c r="C1587" s="1" t="s">
        <v>12</v>
      </c>
      <c r="D1587" s="1">
        <v>185826</v>
      </c>
      <c r="E1587" s="1">
        <v>57095</v>
      </c>
      <c r="F1587" s="1" t="s">
        <v>10</v>
      </c>
    </row>
    <row r="1588" spans="1:6" x14ac:dyDescent="0.25">
      <c r="A1588" s="1">
        <v>2019</v>
      </c>
      <c r="B1588" s="1" t="s">
        <v>59</v>
      </c>
      <c r="C1588" s="1" t="s">
        <v>13</v>
      </c>
      <c r="D1588" s="1">
        <v>35715</v>
      </c>
      <c r="E1588" s="1">
        <v>54601</v>
      </c>
      <c r="F1588" s="1" t="s">
        <v>8</v>
      </c>
    </row>
    <row r="1589" spans="1:6" x14ac:dyDescent="0.25">
      <c r="A1589" s="1">
        <v>2019</v>
      </c>
      <c r="B1589" s="1" t="s">
        <v>59</v>
      </c>
      <c r="C1589" s="1" t="s">
        <v>14</v>
      </c>
      <c r="D1589" s="1">
        <v>25027</v>
      </c>
      <c r="E1589" s="1">
        <v>56064</v>
      </c>
      <c r="F1589" s="1" t="s">
        <v>8</v>
      </c>
    </row>
    <row r="1590" spans="1:6" x14ac:dyDescent="0.25">
      <c r="A1590" s="1">
        <v>2019</v>
      </c>
      <c r="B1590" s="1" t="s">
        <v>59</v>
      </c>
      <c r="C1590" s="1" t="s">
        <v>15</v>
      </c>
      <c r="D1590" s="1">
        <v>6681</v>
      </c>
      <c r="E1590" s="1">
        <v>45700</v>
      </c>
      <c r="F1590" s="1" t="s">
        <v>10</v>
      </c>
    </row>
    <row r="1591" spans="1:6" x14ac:dyDescent="0.25">
      <c r="A1591" s="1">
        <v>2019</v>
      </c>
      <c r="B1591" s="1" t="s">
        <v>59</v>
      </c>
      <c r="C1591" s="1" t="s">
        <v>16</v>
      </c>
      <c r="D1591" s="1">
        <v>139501</v>
      </c>
      <c r="E1591" s="1">
        <v>49229</v>
      </c>
      <c r="F1591" s="1" t="s">
        <v>8</v>
      </c>
    </row>
    <row r="1592" spans="1:6" x14ac:dyDescent="0.25">
      <c r="A1592" s="1">
        <v>2019</v>
      </c>
      <c r="B1592" s="1" t="s">
        <v>59</v>
      </c>
      <c r="C1592" s="1" t="s">
        <v>17</v>
      </c>
      <c r="D1592" s="1">
        <v>60382</v>
      </c>
      <c r="E1592" s="1">
        <v>54763</v>
      </c>
      <c r="F1592" s="1" t="s">
        <v>8</v>
      </c>
    </row>
    <row r="1593" spans="1:6" x14ac:dyDescent="0.25">
      <c r="A1593" s="1">
        <v>2019</v>
      </c>
      <c r="B1593" s="1" t="s">
        <v>59</v>
      </c>
      <c r="C1593" s="1" t="s">
        <v>18</v>
      </c>
      <c r="D1593" s="1">
        <v>11706</v>
      </c>
      <c r="E1593" s="1">
        <v>44856</v>
      </c>
      <c r="F1593" s="1" t="s">
        <v>10</v>
      </c>
    </row>
    <row r="1594" spans="1:6" x14ac:dyDescent="0.25">
      <c r="A1594" s="1">
        <v>2019</v>
      </c>
      <c r="B1594" s="1" t="s">
        <v>59</v>
      </c>
      <c r="C1594" s="1" t="s">
        <v>19</v>
      </c>
      <c r="D1594" s="1">
        <v>77273</v>
      </c>
      <c r="E1594" s="1">
        <v>56025</v>
      </c>
      <c r="F1594" s="1" t="s">
        <v>10</v>
      </c>
    </row>
    <row r="1595" spans="1:6" x14ac:dyDescent="0.25">
      <c r="A1595" s="1">
        <v>2019</v>
      </c>
      <c r="B1595" s="1" t="s">
        <v>59</v>
      </c>
      <c r="C1595" s="1" t="s">
        <v>20</v>
      </c>
      <c r="D1595" s="1">
        <v>40630</v>
      </c>
      <c r="E1595" s="1">
        <v>46479</v>
      </c>
      <c r="F1595" s="1" t="s">
        <v>8</v>
      </c>
    </row>
    <row r="1596" spans="1:6" x14ac:dyDescent="0.25">
      <c r="A1596" s="1">
        <v>2019</v>
      </c>
      <c r="B1596" s="1" t="s">
        <v>59</v>
      </c>
      <c r="C1596" s="1" t="s">
        <v>21</v>
      </c>
      <c r="D1596" s="1">
        <v>23446</v>
      </c>
      <c r="E1596" s="1">
        <v>45025</v>
      </c>
      <c r="F1596" s="1" t="s">
        <v>8</v>
      </c>
    </row>
    <row r="1597" spans="1:6" x14ac:dyDescent="0.25">
      <c r="A1597" s="1">
        <v>2019</v>
      </c>
      <c r="B1597" s="1" t="s">
        <v>59</v>
      </c>
      <c r="C1597" s="1" t="s">
        <v>22</v>
      </c>
      <c r="D1597" s="1">
        <v>20676</v>
      </c>
      <c r="E1597" s="1">
        <v>46705</v>
      </c>
      <c r="F1597" s="1" t="s">
        <v>10</v>
      </c>
    </row>
    <row r="1598" spans="1:6" x14ac:dyDescent="0.25">
      <c r="A1598" s="1">
        <v>2019</v>
      </c>
      <c r="B1598" s="1" t="s">
        <v>59</v>
      </c>
      <c r="C1598" s="1" t="s">
        <v>23</v>
      </c>
      <c r="D1598" s="1">
        <v>27941</v>
      </c>
      <c r="E1598" s="1">
        <v>47261</v>
      </c>
      <c r="F1598" s="1" t="s">
        <v>8</v>
      </c>
    </row>
    <row r="1599" spans="1:6" x14ac:dyDescent="0.25">
      <c r="A1599" s="1">
        <v>2019</v>
      </c>
      <c r="B1599" s="1" t="s">
        <v>59</v>
      </c>
      <c r="C1599" s="1" t="s">
        <v>24</v>
      </c>
      <c r="D1599" s="1">
        <v>30444</v>
      </c>
      <c r="E1599" s="1">
        <v>46938</v>
      </c>
      <c r="F1599" s="1" t="s">
        <v>10</v>
      </c>
    </row>
    <row r="1600" spans="1:6" x14ac:dyDescent="0.25">
      <c r="A1600" s="1">
        <v>2019</v>
      </c>
      <c r="B1600" s="1" t="s">
        <v>59</v>
      </c>
      <c r="C1600" s="1" t="s">
        <v>25</v>
      </c>
      <c r="D1600" s="1">
        <v>11060</v>
      </c>
      <c r="E1600" s="1">
        <v>42287</v>
      </c>
      <c r="F1600" s="1" t="s">
        <v>8</v>
      </c>
    </row>
    <row r="1601" spans="1:6" x14ac:dyDescent="0.25">
      <c r="A1601" s="1">
        <v>2019</v>
      </c>
      <c r="B1601" s="1" t="s">
        <v>59</v>
      </c>
      <c r="C1601" s="1" t="s">
        <v>26</v>
      </c>
      <c r="D1601" s="1">
        <v>33064</v>
      </c>
      <c r="E1601" s="1">
        <v>51367</v>
      </c>
      <c r="F1601" s="1" t="s">
        <v>8</v>
      </c>
    </row>
    <row r="1602" spans="1:6" x14ac:dyDescent="0.25">
      <c r="A1602" s="1">
        <v>2019</v>
      </c>
      <c r="B1602" s="1" t="s">
        <v>59</v>
      </c>
      <c r="C1602" s="1" t="s">
        <v>27</v>
      </c>
      <c r="D1602" s="1">
        <v>42906</v>
      </c>
      <c r="E1602" s="1">
        <v>57500</v>
      </c>
      <c r="F1602" s="1" t="s">
        <v>10</v>
      </c>
    </row>
    <row r="1603" spans="1:6" x14ac:dyDescent="0.25">
      <c r="A1603" s="1">
        <v>2019</v>
      </c>
      <c r="B1603" s="1" t="s">
        <v>59</v>
      </c>
      <c r="C1603" s="1" t="s">
        <v>28</v>
      </c>
      <c r="D1603" s="1">
        <v>52149</v>
      </c>
      <c r="E1603" s="1">
        <v>51628</v>
      </c>
      <c r="F1603" s="1" t="s">
        <v>10</v>
      </c>
    </row>
    <row r="1604" spans="1:6" x14ac:dyDescent="0.25">
      <c r="A1604" s="1">
        <v>2019</v>
      </c>
      <c r="B1604" s="1" t="s">
        <v>59</v>
      </c>
      <c r="C1604" s="1" t="s">
        <v>29</v>
      </c>
      <c r="D1604" s="1">
        <v>36334</v>
      </c>
      <c r="E1604" s="1">
        <v>54273</v>
      </c>
      <c r="F1604" s="1" t="s">
        <v>8</v>
      </c>
    </row>
    <row r="1605" spans="1:6" x14ac:dyDescent="0.25">
      <c r="A1605" s="1">
        <v>2019</v>
      </c>
      <c r="B1605" s="1" t="s">
        <v>59</v>
      </c>
      <c r="C1605" s="1" t="s">
        <v>30</v>
      </c>
      <c r="D1605" s="1">
        <v>19589</v>
      </c>
      <c r="E1605" s="1">
        <v>41324</v>
      </c>
      <c r="F1605" s="1" t="s">
        <v>8</v>
      </c>
    </row>
    <row r="1606" spans="1:6" x14ac:dyDescent="0.25">
      <c r="A1606" s="1">
        <v>2019</v>
      </c>
      <c r="B1606" s="1" t="s">
        <v>59</v>
      </c>
      <c r="C1606" s="1" t="s">
        <v>31</v>
      </c>
      <c r="D1606" s="1">
        <v>40324</v>
      </c>
      <c r="E1606" s="1">
        <v>47095</v>
      </c>
      <c r="F1606" s="1" t="s">
        <v>10</v>
      </c>
    </row>
    <row r="1607" spans="1:6" x14ac:dyDescent="0.25">
      <c r="A1607" s="1">
        <v>2019</v>
      </c>
      <c r="B1607" s="1" t="s">
        <v>59</v>
      </c>
      <c r="C1607" s="1" t="s">
        <v>32</v>
      </c>
      <c r="D1607" s="1">
        <v>9270</v>
      </c>
      <c r="E1607" s="1">
        <v>44067</v>
      </c>
      <c r="F1607" s="1" t="s">
        <v>10</v>
      </c>
    </row>
    <row r="1608" spans="1:6" x14ac:dyDescent="0.25">
      <c r="A1608" s="1">
        <v>2019</v>
      </c>
      <c r="B1608" s="1" t="s">
        <v>59</v>
      </c>
      <c r="C1608" s="1" t="s">
        <v>33</v>
      </c>
      <c r="D1608" s="1">
        <v>15024</v>
      </c>
      <c r="E1608" s="1">
        <v>44493</v>
      </c>
      <c r="F1608" s="1" t="s">
        <v>10</v>
      </c>
    </row>
    <row r="1609" spans="1:6" x14ac:dyDescent="0.25">
      <c r="A1609" s="1">
        <v>2019</v>
      </c>
      <c r="B1609" s="1" t="s">
        <v>59</v>
      </c>
      <c r="C1609" s="1" t="s">
        <v>34</v>
      </c>
      <c r="D1609" s="1">
        <v>15910</v>
      </c>
      <c r="E1609" s="1">
        <v>48847</v>
      </c>
      <c r="F1609" s="1" t="s">
        <v>10</v>
      </c>
    </row>
    <row r="1610" spans="1:6" x14ac:dyDescent="0.25">
      <c r="A1610" s="1">
        <v>2019</v>
      </c>
      <c r="B1610" s="1" t="s">
        <v>59</v>
      </c>
      <c r="C1610" s="1" t="s">
        <v>35</v>
      </c>
      <c r="D1610" s="1">
        <v>12612</v>
      </c>
      <c r="E1610" s="1">
        <v>52101</v>
      </c>
      <c r="F1610" s="1" t="s">
        <v>10</v>
      </c>
    </row>
    <row r="1611" spans="1:6" x14ac:dyDescent="0.25">
      <c r="A1611" s="1">
        <v>2019</v>
      </c>
      <c r="B1611" s="1" t="s">
        <v>59</v>
      </c>
      <c r="C1611" s="1" t="s">
        <v>36</v>
      </c>
      <c r="D1611" s="1">
        <v>53977</v>
      </c>
      <c r="E1611" s="1">
        <v>58631</v>
      </c>
      <c r="F1611" s="1" t="s">
        <v>8</v>
      </c>
    </row>
    <row r="1612" spans="1:6" x14ac:dyDescent="0.25">
      <c r="A1612" s="1">
        <v>2019</v>
      </c>
      <c r="B1612" s="1" t="s">
        <v>59</v>
      </c>
      <c r="C1612" s="1" t="s">
        <v>37</v>
      </c>
      <c r="D1612" s="1">
        <v>10538</v>
      </c>
      <c r="E1612" s="1">
        <v>42519</v>
      </c>
      <c r="F1612" s="1" t="s">
        <v>8</v>
      </c>
    </row>
    <row r="1613" spans="1:6" x14ac:dyDescent="0.25">
      <c r="A1613" s="1">
        <v>2019</v>
      </c>
      <c r="B1613" s="1" t="s">
        <v>59</v>
      </c>
      <c r="C1613" s="1" t="s">
        <v>38</v>
      </c>
      <c r="D1613" s="1">
        <v>126549</v>
      </c>
      <c r="E1613" s="1">
        <v>56389</v>
      </c>
      <c r="F1613" s="1" t="s">
        <v>10</v>
      </c>
    </row>
    <row r="1614" spans="1:6" x14ac:dyDescent="0.25">
      <c r="A1614" s="1">
        <v>2019</v>
      </c>
      <c r="B1614" s="1" t="s">
        <v>59</v>
      </c>
      <c r="C1614" s="1" t="s">
        <v>39</v>
      </c>
      <c r="D1614" s="1">
        <v>61042</v>
      </c>
      <c r="E1614" s="1">
        <v>47845</v>
      </c>
      <c r="F1614" s="1" t="s">
        <v>8</v>
      </c>
    </row>
    <row r="1615" spans="1:6" x14ac:dyDescent="0.25">
      <c r="A1615" s="1">
        <v>2019</v>
      </c>
      <c r="B1615" s="1" t="s">
        <v>59</v>
      </c>
      <c r="C1615" s="1" t="s">
        <v>40</v>
      </c>
      <c r="D1615" s="1">
        <v>7819</v>
      </c>
      <c r="E1615" s="1">
        <v>53910</v>
      </c>
      <c r="F1615" s="1" t="s">
        <v>8</v>
      </c>
    </row>
    <row r="1616" spans="1:6" x14ac:dyDescent="0.25">
      <c r="A1616" s="1">
        <v>2019</v>
      </c>
      <c r="B1616" s="1" t="s">
        <v>59</v>
      </c>
      <c r="C1616" s="1" t="s">
        <v>41</v>
      </c>
      <c r="D1616" s="1">
        <v>68763</v>
      </c>
      <c r="E1616" s="1">
        <v>48564</v>
      </c>
      <c r="F1616" s="1" t="s">
        <v>10</v>
      </c>
    </row>
    <row r="1617" spans="1:6" x14ac:dyDescent="0.25">
      <c r="A1617" s="1">
        <v>2019</v>
      </c>
      <c r="B1617" s="1" t="s">
        <v>59</v>
      </c>
      <c r="C1617" s="1" t="s">
        <v>42</v>
      </c>
      <c r="D1617" s="1">
        <v>23838</v>
      </c>
      <c r="E1617" s="1">
        <v>47040</v>
      </c>
      <c r="F1617" s="1" t="s">
        <v>10</v>
      </c>
    </row>
    <row r="1618" spans="1:6" x14ac:dyDescent="0.25">
      <c r="A1618" s="1">
        <v>2019</v>
      </c>
      <c r="B1618" s="1" t="s">
        <v>59</v>
      </c>
      <c r="C1618" s="1" t="s">
        <v>43</v>
      </c>
      <c r="D1618" s="1">
        <v>26684</v>
      </c>
      <c r="E1618" s="1">
        <v>48870</v>
      </c>
      <c r="F1618" s="1" t="s">
        <v>8</v>
      </c>
    </row>
    <row r="1619" spans="1:6" x14ac:dyDescent="0.25">
      <c r="A1619" s="1">
        <v>2019</v>
      </c>
      <c r="B1619" s="1" t="s">
        <v>59</v>
      </c>
      <c r="C1619" s="1" t="s">
        <v>44</v>
      </c>
      <c r="D1619" s="1">
        <v>75374</v>
      </c>
      <c r="E1619" s="1">
        <v>49972</v>
      </c>
      <c r="F1619" s="1" t="s">
        <v>8</v>
      </c>
    </row>
    <row r="1620" spans="1:6" x14ac:dyDescent="0.25">
      <c r="A1620" s="1">
        <v>2019</v>
      </c>
      <c r="B1620" s="1" t="s">
        <v>59</v>
      </c>
      <c r="C1620" s="1" t="s">
        <v>45</v>
      </c>
      <c r="D1620" s="1">
        <v>7674</v>
      </c>
      <c r="E1620" s="1">
        <v>48503</v>
      </c>
      <c r="F1620" s="1" t="s">
        <v>10</v>
      </c>
    </row>
    <row r="1621" spans="1:6" x14ac:dyDescent="0.25">
      <c r="A1621" s="1">
        <v>2019</v>
      </c>
      <c r="B1621" s="1" t="s">
        <v>59</v>
      </c>
      <c r="C1621" s="1" t="s">
        <v>46</v>
      </c>
      <c r="D1621" s="1">
        <v>29784</v>
      </c>
      <c r="E1621" s="1">
        <v>44973</v>
      </c>
      <c r="F1621" s="1" t="s">
        <v>8</v>
      </c>
    </row>
    <row r="1622" spans="1:6" x14ac:dyDescent="0.25">
      <c r="A1622" s="1">
        <v>2019</v>
      </c>
      <c r="B1622" s="1" t="s">
        <v>59</v>
      </c>
      <c r="C1622" s="1" t="s">
        <v>47</v>
      </c>
      <c r="D1622" s="1">
        <v>8036</v>
      </c>
      <c r="E1622" s="1">
        <v>44278</v>
      </c>
      <c r="F1622" s="1" t="s">
        <v>10</v>
      </c>
    </row>
    <row r="1623" spans="1:6" x14ac:dyDescent="0.25">
      <c r="A1623" s="1">
        <v>2019</v>
      </c>
      <c r="B1623" s="1" t="s">
        <v>59</v>
      </c>
      <c r="C1623" s="1" t="s">
        <v>48</v>
      </c>
      <c r="D1623" s="1">
        <v>39250</v>
      </c>
      <c r="E1623" s="1">
        <v>50773</v>
      </c>
      <c r="F1623" s="1" t="s">
        <v>8</v>
      </c>
    </row>
    <row r="1624" spans="1:6" x14ac:dyDescent="0.25">
      <c r="A1624" s="1">
        <v>2019</v>
      </c>
      <c r="B1624" s="1" t="s">
        <v>59</v>
      </c>
      <c r="C1624" s="1" t="s">
        <v>49</v>
      </c>
      <c r="D1624" s="1">
        <v>145842</v>
      </c>
      <c r="E1624" s="1">
        <v>56316</v>
      </c>
      <c r="F1624" s="1" t="s">
        <v>8</v>
      </c>
    </row>
    <row r="1625" spans="1:6" x14ac:dyDescent="0.25">
      <c r="A1625" s="1">
        <v>2019</v>
      </c>
      <c r="B1625" s="1" t="s">
        <v>59</v>
      </c>
      <c r="C1625" s="1" t="s">
        <v>50</v>
      </c>
      <c r="D1625" s="1">
        <v>19048</v>
      </c>
      <c r="E1625" s="1">
        <v>48378</v>
      </c>
      <c r="F1625" s="1" t="s">
        <v>10</v>
      </c>
    </row>
    <row r="1626" spans="1:6" x14ac:dyDescent="0.25">
      <c r="A1626" s="1">
        <v>2019</v>
      </c>
      <c r="B1626" s="1" t="s">
        <v>59</v>
      </c>
      <c r="C1626" s="1" t="s">
        <v>51</v>
      </c>
      <c r="D1626" s="1">
        <v>5138</v>
      </c>
      <c r="E1626" s="1">
        <v>44650</v>
      </c>
      <c r="F1626" s="1" t="s">
        <v>10</v>
      </c>
    </row>
    <row r="1627" spans="1:6" x14ac:dyDescent="0.25">
      <c r="A1627" s="1">
        <v>2019</v>
      </c>
      <c r="B1627" s="1" t="s">
        <v>59</v>
      </c>
      <c r="C1627" s="1" t="s">
        <v>52</v>
      </c>
      <c r="D1627" s="1">
        <v>42996</v>
      </c>
      <c r="E1627" s="1">
        <v>48291</v>
      </c>
      <c r="F1627" s="1" t="s">
        <v>8</v>
      </c>
    </row>
    <row r="1628" spans="1:6" x14ac:dyDescent="0.25">
      <c r="A1628" s="1">
        <v>2019</v>
      </c>
      <c r="B1628" s="1" t="s">
        <v>59</v>
      </c>
      <c r="C1628" s="1" t="s">
        <v>53</v>
      </c>
      <c r="D1628" s="1">
        <v>39715</v>
      </c>
      <c r="E1628" s="1">
        <v>64924</v>
      </c>
      <c r="F1628" s="1" t="s">
        <v>8</v>
      </c>
    </row>
    <row r="1629" spans="1:6" x14ac:dyDescent="0.25">
      <c r="A1629" s="1">
        <v>2019</v>
      </c>
      <c r="B1629" s="1" t="s">
        <v>59</v>
      </c>
      <c r="C1629" s="1" t="s">
        <v>54</v>
      </c>
      <c r="D1629" s="1">
        <v>10925</v>
      </c>
      <c r="E1629" s="1">
        <v>43489</v>
      </c>
      <c r="F1629" s="1" t="s">
        <v>10</v>
      </c>
    </row>
    <row r="1630" spans="1:6" x14ac:dyDescent="0.25">
      <c r="A1630" s="1">
        <v>2019</v>
      </c>
      <c r="B1630" s="1" t="s">
        <v>59</v>
      </c>
      <c r="C1630" s="1" t="s">
        <v>55</v>
      </c>
      <c r="D1630" s="1">
        <v>35433</v>
      </c>
      <c r="E1630" s="1">
        <v>45831</v>
      </c>
      <c r="F1630" s="1" t="s">
        <v>10</v>
      </c>
    </row>
    <row r="1631" spans="1:6" x14ac:dyDescent="0.25">
      <c r="A1631" s="1">
        <v>2019</v>
      </c>
      <c r="B1631" s="1" t="s">
        <v>59</v>
      </c>
      <c r="C1631" s="1" t="s">
        <v>56</v>
      </c>
      <c r="D1631" s="1">
        <v>4822</v>
      </c>
      <c r="E1631" s="1">
        <v>46999</v>
      </c>
      <c r="F1631" s="1" t="s">
        <v>10</v>
      </c>
    </row>
    <row r="1632" spans="1:6" x14ac:dyDescent="0.25">
      <c r="A1632" s="1">
        <v>2019</v>
      </c>
      <c r="B1632" s="1" t="s">
        <v>60</v>
      </c>
      <c r="C1632" s="1" t="s">
        <v>7</v>
      </c>
      <c r="D1632" s="1">
        <v>1969</v>
      </c>
      <c r="E1632" s="1">
        <v>64932</v>
      </c>
      <c r="F1632" s="1" t="s">
        <v>10</v>
      </c>
    </row>
    <row r="1633" spans="1:6" x14ac:dyDescent="0.25">
      <c r="A1633" s="1">
        <v>2019</v>
      </c>
      <c r="B1633" s="1" t="s">
        <v>60</v>
      </c>
      <c r="C1633" s="1" t="s">
        <v>9</v>
      </c>
      <c r="D1633" s="1">
        <v>2461</v>
      </c>
      <c r="E1633" s="1">
        <v>77171</v>
      </c>
      <c r="F1633" s="1" t="s">
        <v>10</v>
      </c>
    </row>
    <row r="1634" spans="1:6" x14ac:dyDescent="0.25">
      <c r="A1634" s="1">
        <v>2019</v>
      </c>
      <c r="B1634" s="1" t="s">
        <v>60</v>
      </c>
      <c r="C1634" s="1" t="s">
        <v>11</v>
      </c>
      <c r="D1634" s="1">
        <v>1123</v>
      </c>
      <c r="E1634" s="1">
        <v>62682</v>
      </c>
      <c r="F1634" s="1" t="s">
        <v>8</v>
      </c>
    </row>
    <row r="1635" spans="1:6" x14ac:dyDescent="0.25">
      <c r="A1635" s="1">
        <v>2019</v>
      </c>
      <c r="B1635" s="1" t="s">
        <v>60</v>
      </c>
      <c r="C1635" s="1" t="s">
        <v>12</v>
      </c>
      <c r="D1635" s="1">
        <v>22519</v>
      </c>
      <c r="E1635" s="1">
        <v>178309</v>
      </c>
      <c r="F1635" s="1" t="s">
        <v>8</v>
      </c>
    </row>
    <row r="1636" spans="1:6" x14ac:dyDescent="0.25">
      <c r="A1636" s="1">
        <v>2019</v>
      </c>
      <c r="B1636" s="1" t="s">
        <v>60</v>
      </c>
      <c r="C1636" s="1" t="s">
        <v>13</v>
      </c>
      <c r="D1636" s="1">
        <v>3891</v>
      </c>
      <c r="E1636" s="1">
        <v>106781</v>
      </c>
      <c r="F1636" s="1" t="s">
        <v>10</v>
      </c>
    </row>
    <row r="1637" spans="1:6" x14ac:dyDescent="0.25">
      <c r="A1637" s="1">
        <v>2019</v>
      </c>
      <c r="B1637" s="1" t="s">
        <v>60</v>
      </c>
      <c r="C1637" s="1" t="s">
        <v>14</v>
      </c>
      <c r="D1637" s="1">
        <v>2146</v>
      </c>
      <c r="E1637" s="1">
        <v>109094</v>
      </c>
      <c r="F1637" s="1" t="s">
        <v>8</v>
      </c>
    </row>
    <row r="1638" spans="1:6" x14ac:dyDescent="0.25">
      <c r="A1638" s="1">
        <v>2019</v>
      </c>
      <c r="B1638" s="1" t="s">
        <v>60</v>
      </c>
      <c r="C1638" s="1" t="s">
        <v>15</v>
      </c>
      <c r="D1638" s="1">
        <v>409</v>
      </c>
      <c r="E1638" s="1">
        <v>70686</v>
      </c>
      <c r="F1638" s="1" t="s">
        <v>8</v>
      </c>
    </row>
    <row r="1639" spans="1:6" x14ac:dyDescent="0.25">
      <c r="A1639" s="1">
        <v>2019</v>
      </c>
      <c r="B1639" s="1" t="s">
        <v>60</v>
      </c>
      <c r="C1639" s="1" t="s">
        <v>16</v>
      </c>
      <c r="D1639" s="1">
        <v>10983</v>
      </c>
      <c r="E1639" s="1">
        <v>86305</v>
      </c>
      <c r="F1639" s="1" t="s">
        <v>10</v>
      </c>
    </row>
    <row r="1640" spans="1:6" x14ac:dyDescent="0.25">
      <c r="A1640" s="1">
        <v>2019</v>
      </c>
      <c r="B1640" s="1" t="s">
        <v>60</v>
      </c>
      <c r="C1640" s="1" t="s">
        <v>17</v>
      </c>
      <c r="D1640" s="1">
        <v>4911</v>
      </c>
      <c r="E1640" s="1">
        <v>102306</v>
      </c>
      <c r="F1640" s="1" t="s">
        <v>10</v>
      </c>
    </row>
    <row r="1641" spans="1:6" x14ac:dyDescent="0.25">
      <c r="A1641" s="1">
        <v>2019</v>
      </c>
      <c r="B1641" s="1" t="s">
        <v>60</v>
      </c>
      <c r="C1641" s="1" t="s">
        <v>18</v>
      </c>
      <c r="D1641" s="1">
        <v>1175</v>
      </c>
      <c r="E1641" s="1">
        <v>57032</v>
      </c>
      <c r="F1641" s="1" t="s">
        <v>8</v>
      </c>
    </row>
    <row r="1642" spans="1:6" x14ac:dyDescent="0.25">
      <c r="A1642" s="1">
        <v>2019</v>
      </c>
      <c r="B1642" s="1" t="s">
        <v>60</v>
      </c>
      <c r="C1642" s="1" t="s">
        <v>19</v>
      </c>
      <c r="D1642" s="1">
        <v>6534</v>
      </c>
      <c r="E1642" s="1">
        <v>91328</v>
      </c>
      <c r="F1642" s="1" t="s">
        <v>8</v>
      </c>
    </row>
    <row r="1643" spans="1:6" x14ac:dyDescent="0.25">
      <c r="A1643" s="1">
        <v>2019</v>
      </c>
      <c r="B1643" s="1" t="s">
        <v>60</v>
      </c>
      <c r="C1643" s="1" t="s">
        <v>20</v>
      </c>
      <c r="D1643" s="1">
        <v>2019</v>
      </c>
      <c r="E1643" s="1">
        <v>65391</v>
      </c>
      <c r="F1643" s="1" t="s">
        <v>10</v>
      </c>
    </row>
    <row r="1644" spans="1:6" x14ac:dyDescent="0.25">
      <c r="A1644" s="1">
        <v>2019</v>
      </c>
      <c r="B1644" s="1" t="s">
        <v>60</v>
      </c>
      <c r="C1644" s="1" t="s">
        <v>21</v>
      </c>
      <c r="D1644" s="1">
        <v>1698</v>
      </c>
      <c r="E1644" s="1">
        <v>61957</v>
      </c>
      <c r="F1644" s="1" t="s">
        <v>8</v>
      </c>
    </row>
    <row r="1645" spans="1:6" x14ac:dyDescent="0.25">
      <c r="A1645" s="1">
        <v>2019</v>
      </c>
      <c r="B1645" s="1" t="s">
        <v>60</v>
      </c>
      <c r="C1645" s="1" t="s">
        <v>22</v>
      </c>
      <c r="D1645" s="1">
        <v>1260</v>
      </c>
      <c r="E1645" s="1">
        <v>67084</v>
      </c>
      <c r="F1645" s="1" t="s">
        <v>10</v>
      </c>
    </row>
    <row r="1646" spans="1:6" x14ac:dyDescent="0.25">
      <c r="A1646" s="1">
        <v>2019</v>
      </c>
      <c r="B1646" s="1" t="s">
        <v>60</v>
      </c>
      <c r="C1646" s="1" t="s">
        <v>23</v>
      </c>
      <c r="D1646" s="1">
        <v>1697</v>
      </c>
      <c r="E1646" s="1">
        <v>60857</v>
      </c>
      <c r="F1646" s="1" t="s">
        <v>8</v>
      </c>
    </row>
    <row r="1647" spans="1:6" x14ac:dyDescent="0.25">
      <c r="A1647" s="1">
        <v>2019</v>
      </c>
      <c r="B1647" s="1" t="s">
        <v>60</v>
      </c>
      <c r="C1647" s="1" t="s">
        <v>24</v>
      </c>
      <c r="D1647" s="1">
        <v>1650</v>
      </c>
      <c r="E1647" s="1">
        <v>61038</v>
      </c>
      <c r="F1647" s="1" t="s">
        <v>8</v>
      </c>
    </row>
    <row r="1648" spans="1:6" x14ac:dyDescent="0.25">
      <c r="A1648" s="1">
        <v>2019</v>
      </c>
      <c r="B1648" s="1" t="s">
        <v>60</v>
      </c>
      <c r="C1648" s="1" t="s">
        <v>25</v>
      </c>
      <c r="D1648" s="1">
        <v>843</v>
      </c>
      <c r="E1648" s="1">
        <v>58561</v>
      </c>
      <c r="F1648" s="1" t="s">
        <v>10</v>
      </c>
    </row>
    <row r="1649" spans="1:6" x14ac:dyDescent="0.25">
      <c r="A1649" s="1">
        <v>2019</v>
      </c>
      <c r="B1649" s="1" t="s">
        <v>60</v>
      </c>
      <c r="C1649" s="1" t="s">
        <v>26</v>
      </c>
      <c r="D1649" s="1">
        <v>2719</v>
      </c>
      <c r="E1649" s="1">
        <v>94009</v>
      </c>
      <c r="F1649" s="1" t="s">
        <v>10</v>
      </c>
    </row>
    <row r="1650" spans="1:6" x14ac:dyDescent="0.25">
      <c r="A1650" s="1">
        <v>2019</v>
      </c>
      <c r="B1650" s="1" t="s">
        <v>60</v>
      </c>
      <c r="C1650" s="1" t="s">
        <v>27</v>
      </c>
      <c r="D1650" s="1">
        <v>5143</v>
      </c>
      <c r="E1650" s="1">
        <v>120166</v>
      </c>
      <c r="F1650" s="1" t="s">
        <v>8</v>
      </c>
    </row>
    <row r="1651" spans="1:6" x14ac:dyDescent="0.25">
      <c r="A1651" s="1">
        <v>2019</v>
      </c>
      <c r="B1651" s="1" t="s">
        <v>60</v>
      </c>
      <c r="C1651" s="1" t="s">
        <v>28</v>
      </c>
      <c r="D1651" s="1">
        <v>5934</v>
      </c>
      <c r="E1651" s="1">
        <v>76884</v>
      </c>
      <c r="F1651" s="1" t="s">
        <v>8</v>
      </c>
    </row>
    <row r="1652" spans="1:6" x14ac:dyDescent="0.25">
      <c r="A1652" s="1">
        <v>2019</v>
      </c>
      <c r="B1652" s="1" t="s">
        <v>60</v>
      </c>
      <c r="C1652" s="1" t="s">
        <v>29</v>
      </c>
      <c r="D1652" s="1">
        <v>3663</v>
      </c>
      <c r="E1652" s="1">
        <v>81459</v>
      </c>
      <c r="F1652" s="1" t="s">
        <v>10</v>
      </c>
    </row>
    <row r="1653" spans="1:6" x14ac:dyDescent="0.25">
      <c r="A1653" s="1">
        <v>2019</v>
      </c>
      <c r="B1653" s="1" t="s">
        <v>60</v>
      </c>
      <c r="C1653" s="1" t="s">
        <v>30</v>
      </c>
      <c r="D1653" s="1">
        <v>962</v>
      </c>
      <c r="E1653" s="1">
        <v>54002</v>
      </c>
      <c r="F1653" s="1" t="s">
        <v>10</v>
      </c>
    </row>
    <row r="1654" spans="1:6" x14ac:dyDescent="0.25">
      <c r="A1654" s="1">
        <v>2019</v>
      </c>
      <c r="B1654" s="1" t="s">
        <v>60</v>
      </c>
      <c r="C1654" s="1" t="s">
        <v>31</v>
      </c>
      <c r="D1654" s="1">
        <v>3051</v>
      </c>
      <c r="E1654" s="1">
        <v>79665</v>
      </c>
      <c r="F1654" s="1" t="s">
        <v>10</v>
      </c>
    </row>
    <row r="1655" spans="1:6" x14ac:dyDescent="0.25">
      <c r="A1655" s="1">
        <v>2019</v>
      </c>
      <c r="B1655" s="1" t="s">
        <v>60</v>
      </c>
      <c r="C1655" s="1" t="s">
        <v>32</v>
      </c>
      <c r="D1655" s="1">
        <v>759</v>
      </c>
      <c r="E1655" s="1">
        <v>57903</v>
      </c>
      <c r="F1655" s="1" t="s">
        <v>10</v>
      </c>
    </row>
    <row r="1656" spans="1:6" x14ac:dyDescent="0.25">
      <c r="A1656" s="1">
        <v>2019</v>
      </c>
      <c r="B1656" s="1" t="s">
        <v>60</v>
      </c>
      <c r="C1656" s="1" t="s">
        <v>33</v>
      </c>
      <c r="D1656" s="1">
        <v>964</v>
      </c>
      <c r="E1656" s="1">
        <v>67365</v>
      </c>
      <c r="F1656" s="1" t="s">
        <v>10</v>
      </c>
    </row>
    <row r="1657" spans="1:6" x14ac:dyDescent="0.25">
      <c r="A1657" s="1">
        <v>2019</v>
      </c>
      <c r="B1657" s="1" t="s">
        <v>60</v>
      </c>
      <c r="C1657" s="1" t="s">
        <v>34</v>
      </c>
      <c r="D1657" s="1">
        <v>1440</v>
      </c>
      <c r="E1657" s="1">
        <v>71866</v>
      </c>
      <c r="F1657" s="1" t="s">
        <v>8</v>
      </c>
    </row>
    <row r="1658" spans="1:6" x14ac:dyDescent="0.25">
      <c r="A1658" s="1">
        <v>2019</v>
      </c>
      <c r="B1658" s="1" t="s">
        <v>60</v>
      </c>
      <c r="C1658" s="1" t="s">
        <v>35</v>
      </c>
      <c r="D1658" s="1">
        <v>843</v>
      </c>
      <c r="E1658" s="1">
        <v>94119</v>
      </c>
      <c r="F1658" s="1" t="s">
        <v>8</v>
      </c>
    </row>
    <row r="1659" spans="1:6" x14ac:dyDescent="0.25">
      <c r="A1659" s="1">
        <v>2019</v>
      </c>
      <c r="B1659" s="1" t="s">
        <v>60</v>
      </c>
      <c r="C1659" s="1" t="s">
        <v>36</v>
      </c>
      <c r="D1659" s="1">
        <v>3595</v>
      </c>
      <c r="E1659" s="1">
        <v>114638</v>
      </c>
      <c r="F1659" s="1" t="s">
        <v>10</v>
      </c>
    </row>
    <row r="1660" spans="1:6" x14ac:dyDescent="0.25">
      <c r="A1660" s="1">
        <v>2019</v>
      </c>
      <c r="B1660" s="1" t="s">
        <v>60</v>
      </c>
      <c r="C1660" s="1" t="s">
        <v>37</v>
      </c>
      <c r="D1660" s="1">
        <v>929</v>
      </c>
      <c r="E1660" s="1">
        <v>57009</v>
      </c>
      <c r="F1660" s="1" t="s">
        <v>8</v>
      </c>
    </row>
    <row r="1661" spans="1:6" x14ac:dyDescent="0.25">
      <c r="A1661" s="1">
        <v>2019</v>
      </c>
      <c r="B1661" s="1" t="s">
        <v>60</v>
      </c>
      <c r="C1661" s="1" t="s">
        <v>38</v>
      </c>
      <c r="D1661" s="1">
        <v>12397</v>
      </c>
      <c r="E1661" s="1">
        <v>125508</v>
      </c>
      <c r="F1661" s="1" t="s">
        <v>8</v>
      </c>
    </row>
    <row r="1662" spans="1:6" x14ac:dyDescent="0.25">
      <c r="A1662" s="1">
        <v>2019</v>
      </c>
      <c r="B1662" s="1" t="s">
        <v>60</v>
      </c>
      <c r="C1662" s="1" t="s">
        <v>39</v>
      </c>
      <c r="D1662" s="1">
        <v>5042</v>
      </c>
      <c r="E1662" s="1">
        <v>86496</v>
      </c>
      <c r="F1662" s="1" t="s">
        <v>10</v>
      </c>
    </row>
    <row r="1663" spans="1:6" x14ac:dyDescent="0.25">
      <c r="A1663" s="1">
        <v>2019</v>
      </c>
      <c r="B1663" s="1" t="s">
        <v>60</v>
      </c>
      <c r="C1663" s="1" t="s">
        <v>40</v>
      </c>
      <c r="D1663" s="1">
        <v>396</v>
      </c>
      <c r="E1663" s="1">
        <v>71114</v>
      </c>
      <c r="F1663" s="1" t="s">
        <v>10</v>
      </c>
    </row>
    <row r="1664" spans="1:6" x14ac:dyDescent="0.25">
      <c r="A1664" s="1">
        <v>2019</v>
      </c>
      <c r="B1664" s="1" t="s">
        <v>60</v>
      </c>
      <c r="C1664" s="1" t="s">
        <v>41</v>
      </c>
      <c r="D1664" s="1">
        <v>4456</v>
      </c>
      <c r="E1664" s="1">
        <v>73912</v>
      </c>
      <c r="F1664" s="1" t="s">
        <v>8</v>
      </c>
    </row>
    <row r="1665" spans="1:6" x14ac:dyDescent="0.25">
      <c r="A1665" s="1">
        <v>2019</v>
      </c>
      <c r="B1665" s="1" t="s">
        <v>60</v>
      </c>
      <c r="C1665" s="1" t="s">
        <v>42</v>
      </c>
      <c r="D1665" s="1">
        <v>1491</v>
      </c>
      <c r="E1665" s="1">
        <v>63922</v>
      </c>
      <c r="F1665" s="1" t="s">
        <v>8</v>
      </c>
    </row>
    <row r="1666" spans="1:6" x14ac:dyDescent="0.25">
      <c r="A1666" s="1">
        <v>2019</v>
      </c>
      <c r="B1666" s="1" t="s">
        <v>60</v>
      </c>
      <c r="C1666" s="1" t="s">
        <v>43</v>
      </c>
      <c r="D1666" s="1">
        <v>3521</v>
      </c>
      <c r="E1666" s="1">
        <v>86210</v>
      </c>
      <c r="F1666" s="1" t="s">
        <v>10</v>
      </c>
    </row>
    <row r="1667" spans="1:6" x14ac:dyDescent="0.25">
      <c r="A1667" s="1">
        <v>2019</v>
      </c>
      <c r="B1667" s="1" t="s">
        <v>60</v>
      </c>
      <c r="C1667" s="1" t="s">
        <v>44</v>
      </c>
      <c r="D1667" s="1">
        <v>4664</v>
      </c>
      <c r="E1667" s="1">
        <v>84987</v>
      </c>
      <c r="F1667" s="1" t="s">
        <v>8</v>
      </c>
    </row>
    <row r="1668" spans="1:6" x14ac:dyDescent="0.25">
      <c r="A1668" s="1">
        <v>2019</v>
      </c>
      <c r="B1668" s="1" t="s">
        <v>60</v>
      </c>
      <c r="C1668" s="1" t="s">
        <v>45</v>
      </c>
      <c r="D1668" s="1">
        <v>745</v>
      </c>
      <c r="E1668" s="1">
        <v>76660</v>
      </c>
      <c r="F1668" s="1" t="s">
        <v>10</v>
      </c>
    </row>
    <row r="1669" spans="1:6" x14ac:dyDescent="0.25">
      <c r="A1669" s="1">
        <v>2019</v>
      </c>
      <c r="B1669" s="1" t="s">
        <v>60</v>
      </c>
      <c r="C1669" s="1" t="s">
        <v>46</v>
      </c>
      <c r="D1669" s="1">
        <v>2430</v>
      </c>
      <c r="E1669" s="1">
        <v>67428</v>
      </c>
      <c r="F1669" s="1" t="s">
        <v>8</v>
      </c>
    </row>
    <row r="1670" spans="1:6" x14ac:dyDescent="0.25">
      <c r="A1670" s="1">
        <v>2019</v>
      </c>
      <c r="B1670" s="1" t="s">
        <v>60</v>
      </c>
      <c r="C1670" s="1" t="s">
        <v>47</v>
      </c>
      <c r="D1670" s="1">
        <v>561</v>
      </c>
      <c r="E1670" s="1">
        <v>53231</v>
      </c>
      <c r="F1670" s="1" t="s">
        <v>8</v>
      </c>
    </row>
    <row r="1671" spans="1:6" x14ac:dyDescent="0.25">
      <c r="A1671" s="1">
        <v>2019</v>
      </c>
      <c r="B1671" s="1" t="s">
        <v>60</v>
      </c>
      <c r="C1671" s="1" t="s">
        <v>48</v>
      </c>
      <c r="D1671" s="1">
        <v>3260</v>
      </c>
      <c r="E1671" s="1">
        <v>74381</v>
      </c>
      <c r="F1671" s="1" t="s">
        <v>10</v>
      </c>
    </row>
    <row r="1672" spans="1:6" x14ac:dyDescent="0.25">
      <c r="A1672" s="1">
        <v>2019</v>
      </c>
      <c r="B1672" s="1" t="s">
        <v>60</v>
      </c>
      <c r="C1672" s="1" t="s">
        <v>49</v>
      </c>
      <c r="D1672" s="1">
        <v>9521</v>
      </c>
      <c r="E1672" s="1">
        <v>90394</v>
      </c>
      <c r="F1672" s="1" t="s">
        <v>10</v>
      </c>
    </row>
    <row r="1673" spans="1:6" x14ac:dyDescent="0.25">
      <c r="A1673" s="1">
        <v>2019</v>
      </c>
      <c r="B1673" s="1" t="s">
        <v>60</v>
      </c>
      <c r="C1673" s="1" t="s">
        <v>50</v>
      </c>
      <c r="D1673" s="1">
        <v>2347</v>
      </c>
      <c r="E1673" s="1">
        <v>77167</v>
      </c>
      <c r="F1673" s="1" t="s">
        <v>8</v>
      </c>
    </row>
    <row r="1674" spans="1:6" x14ac:dyDescent="0.25">
      <c r="A1674" s="1">
        <v>2019</v>
      </c>
      <c r="B1674" s="1" t="s">
        <v>60</v>
      </c>
      <c r="C1674" s="1" t="s">
        <v>51</v>
      </c>
      <c r="D1674" s="1">
        <v>503</v>
      </c>
      <c r="E1674" s="1">
        <v>64372</v>
      </c>
      <c r="F1674" s="1" t="s">
        <v>8</v>
      </c>
    </row>
    <row r="1675" spans="1:6" x14ac:dyDescent="0.25">
      <c r="A1675" s="1">
        <v>2019</v>
      </c>
      <c r="B1675" s="1" t="s">
        <v>60</v>
      </c>
      <c r="C1675" s="1" t="s">
        <v>52</v>
      </c>
      <c r="D1675" s="1">
        <v>4222</v>
      </c>
      <c r="E1675" s="1">
        <v>104219</v>
      </c>
      <c r="F1675" s="1" t="s">
        <v>10</v>
      </c>
    </row>
    <row r="1676" spans="1:6" x14ac:dyDescent="0.25">
      <c r="A1676" s="1">
        <v>2019</v>
      </c>
      <c r="B1676" s="1" t="s">
        <v>60</v>
      </c>
      <c r="C1676" s="1" t="s">
        <v>53</v>
      </c>
      <c r="D1676" s="1">
        <v>4271</v>
      </c>
      <c r="E1676" s="1">
        <v>178513</v>
      </c>
      <c r="F1676" s="1" t="s">
        <v>10</v>
      </c>
    </row>
    <row r="1677" spans="1:6" x14ac:dyDescent="0.25">
      <c r="A1677" s="1">
        <v>2019</v>
      </c>
      <c r="B1677" s="1" t="s">
        <v>60</v>
      </c>
      <c r="C1677" s="1" t="s">
        <v>54</v>
      </c>
      <c r="D1677" s="1">
        <v>764</v>
      </c>
      <c r="E1677" s="1">
        <v>56474</v>
      </c>
      <c r="F1677" s="1" t="s">
        <v>10</v>
      </c>
    </row>
    <row r="1678" spans="1:6" x14ac:dyDescent="0.25">
      <c r="A1678" s="1">
        <v>2019</v>
      </c>
      <c r="B1678" s="1" t="s">
        <v>60</v>
      </c>
      <c r="C1678" s="1" t="s">
        <v>55</v>
      </c>
      <c r="D1678" s="1">
        <v>2126</v>
      </c>
      <c r="E1678" s="1">
        <v>77912</v>
      </c>
      <c r="F1678" s="1" t="s">
        <v>10</v>
      </c>
    </row>
    <row r="1679" spans="1:6" x14ac:dyDescent="0.25">
      <c r="A1679" s="1">
        <v>2019</v>
      </c>
      <c r="B1679" s="1" t="s">
        <v>60</v>
      </c>
      <c r="C1679" s="1" t="s">
        <v>56</v>
      </c>
      <c r="D1679" s="1">
        <v>389</v>
      </c>
      <c r="E1679" s="1">
        <v>52375</v>
      </c>
      <c r="F1679" s="1" t="s">
        <v>10</v>
      </c>
    </row>
    <row r="1680" spans="1:6" x14ac:dyDescent="0.25">
      <c r="A1680" s="1">
        <v>2019</v>
      </c>
      <c r="B1680" s="1" t="s">
        <v>61</v>
      </c>
      <c r="C1680" s="1" t="s">
        <v>7</v>
      </c>
      <c r="D1680" s="1">
        <v>13089</v>
      </c>
      <c r="E1680" s="1">
        <v>72324</v>
      </c>
      <c r="F1680" s="1" t="s">
        <v>8</v>
      </c>
    </row>
    <row r="1681" spans="1:6" x14ac:dyDescent="0.25">
      <c r="A1681" s="1">
        <v>2019</v>
      </c>
      <c r="B1681" s="1" t="s">
        <v>61</v>
      </c>
      <c r="C1681" s="1" t="s">
        <v>9</v>
      </c>
      <c r="D1681" s="1">
        <v>15754</v>
      </c>
      <c r="E1681" s="1">
        <v>74059</v>
      </c>
      <c r="F1681" s="1" t="s">
        <v>8</v>
      </c>
    </row>
    <row r="1682" spans="1:6" x14ac:dyDescent="0.25">
      <c r="A1682" s="1">
        <v>2019</v>
      </c>
      <c r="B1682" s="1" t="s">
        <v>61</v>
      </c>
      <c r="C1682" s="1" t="s">
        <v>11</v>
      </c>
      <c r="D1682" s="1">
        <v>8251</v>
      </c>
      <c r="E1682" s="1">
        <v>61939</v>
      </c>
      <c r="F1682" s="1" t="s">
        <v>10</v>
      </c>
    </row>
    <row r="1683" spans="1:6" x14ac:dyDescent="0.25">
      <c r="A1683" s="1">
        <v>2019</v>
      </c>
      <c r="B1683" s="1" t="s">
        <v>61</v>
      </c>
      <c r="C1683" s="1" t="s">
        <v>12</v>
      </c>
      <c r="D1683" s="1">
        <v>98024</v>
      </c>
      <c r="E1683" s="1">
        <v>110466</v>
      </c>
      <c r="F1683" s="1" t="s">
        <v>8</v>
      </c>
    </row>
    <row r="1684" spans="1:6" x14ac:dyDescent="0.25">
      <c r="A1684" s="1">
        <v>2019</v>
      </c>
      <c r="B1684" s="1" t="s">
        <v>61</v>
      </c>
      <c r="C1684" s="1" t="s">
        <v>13</v>
      </c>
      <c r="D1684" s="1">
        <v>22552</v>
      </c>
      <c r="E1684" s="1">
        <v>87536</v>
      </c>
      <c r="F1684" s="1" t="s">
        <v>8</v>
      </c>
    </row>
    <row r="1685" spans="1:6" x14ac:dyDescent="0.25">
      <c r="A1685" s="1">
        <v>2019</v>
      </c>
      <c r="B1685" s="1" t="s">
        <v>61</v>
      </c>
      <c r="C1685" s="1" t="s">
        <v>14</v>
      </c>
      <c r="D1685" s="1">
        <v>10779</v>
      </c>
      <c r="E1685" s="1">
        <v>158598</v>
      </c>
      <c r="F1685" s="1" t="s">
        <v>10</v>
      </c>
    </row>
    <row r="1686" spans="1:6" x14ac:dyDescent="0.25">
      <c r="A1686" s="1">
        <v>2019</v>
      </c>
      <c r="B1686" s="1" t="s">
        <v>61</v>
      </c>
      <c r="C1686" s="1" t="s">
        <v>15</v>
      </c>
      <c r="D1686" s="1">
        <v>2800</v>
      </c>
      <c r="E1686" s="1">
        <v>98267</v>
      </c>
      <c r="F1686" s="1" t="s">
        <v>10</v>
      </c>
    </row>
    <row r="1687" spans="1:6" x14ac:dyDescent="0.25">
      <c r="A1687" s="1">
        <v>2019</v>
      </c>
      <c r="B1687" s="1" t="s">
        <v>61</v>
      </c>
      <c r="C1687" s="1" t="s">
        <v>16</v>
      </c>
      <c r="D1687" s="1">
        <v>71616</v>
      </c>
      <c r="E1687" s="1">
        <v>78708</v>
      </c>
      <c r="F1687" s="1" t="s">
        <v>8</v>
      </c>
    </row>
    <row r="1688" spans="1:6" x14ac:dyDescent="0.25">
      <c r="A1688" s="1">
        <v>2019</v>
      </c>
      <c r="B1688" s="1" t="s">
        <v>61</v>
      </c>
      <c r="C1688" s="1" t="s">
        <v>17</v>
      </c>
      <c r="D1688" s="1">
        <v>25978</v>
      </c>
      <c r="E1688" s="1">
        <v>87197</v>
      </c>
      <c r="F1688" s="1" t="s">
        <v>8</v>
      </c>
    </row>
    <row r="1689" spans="1:6" x14ac:dyDescent="0.25">
      <c r="A1689" s="1">
        <v>2019</v>
      </c>
      <c r="B1689" s="1" t="s">
        <v>61</v>
      </c>
      <c r="C1689" s="1" t="s">
        <v>18</v>
      </c>
      <c r="D1689" s="1">
        <v>5522</v>
      </c>
      <c r="E1689" s="1">
        <v>59820</v>
      </c>
      <c r="F1689" s="1" t="s">
        <v>10</v>
      </c>
    </row>
    <row r="1690" spans="1:6" x14ac:dyDescent="0.25">
      <c r="A1690" s="1">
        <v>2019</v>
      </c>
      <c r="B1690" s="1" t="s">
        <v>61</v>
      </c>
      <c r="C1690" s="1" t="s">
        <v>19</v>
      </c>
      <c r="D1690" s="1">
        <v>32114</v>
      </c>
      <c r="E1690" s="1">
        <v>110689</v>
      </c>
      <c r="F1690" s="1" t="s">
        <v>8</v>
      </c>
    </row>
    <row r="1691" spans="1:6" x14ac:dyDescent="0.25">
      <c r="A1691" s="1">
        <v>2019</v>
      </c>
      <c r="B1691" s="1" t="s">
        <v>61</v>
      </c>
      <c r="C1691" s="1" t="s">
        <v>20</v>
      </c>
      <c r="D1691" s="1">
        <v>16124</v>
      </c>
      <c r="E1691" s="1">
        <v>68518</v>
      </c>
      <c r="F1691" s="1" t="s">
        <v>10</v>
      </c>
    </row>
    <row r="1692" spans="1:6" x14ac:dyDescent="0.25">
      <c r="A1692" s="1">
        <v>2019</v>
      </c>
      <c r="B1692" s="1" t="s">
        <v>61</v>
      </c>
      <c r="C1692" s="1" t="s">
        <v>21</v>
      </c>
      <c r="D1692" s="1">
        <v>9983</v>
      </c>
      <c r="E1692" s="1">
        <v>77597</v>
      </c>
      <c r="F1692" s="1" t="s">
        <v>8</v>
      </c>
    </row>
    <row r="1693" spans="1:6" x14ac:dyDescent="0.25">
      <c r="A1693" s="1">
        <v>2019</v>
      </c>
      <c r="B1693" s="1" t="s">
        <v>61</v>
      </c>
      <c r="C1693" s="1" t="s">
        <v>22</v>
      </c>
      <c r="D1693" s="1">
        <v>8858</v>
      </c>
      <c r="E1693" s="1">
        <v>71845</v>
      </c>
      <c r="F1693" s="1" t="s">
        <v>8</v>
      </c>
    </row>
    <row r="1694" spans="1:6" x14ac:dyDescent="0.25">
      <c r="A1694" s="1">
        <v>2019</v>
      </c>
      <c r="B1694" s="1" t="s">
        <v>61</v>
      </c>
      <c r="C1694" s="1" t="s">
        <v>23</v>
      </c>
      <c r="D1694" s="1">
        <v>10845</v>
      </c>
      <c r="E1694" s="1">
        <v>70967</v>
      </c>
      <c r="F1694" s="1" t="s">
        <v>10</v>
      </c>
    </row>
    <row r="1695" spans="1:6" x14ac:dyDescent="0.25">
      <c r="A1695" s="1">
        <v>2019</v>
      </c>
      <c r="B1695" s="1" t="s">
        <v>61</v>
      </c>
      <c r="C1695" s="1" t="s">
        <v>24</v>
      </c>
      <c r="D1695" s="1">
        <v>13618</v>
      </c>
      <c r="E1695" s="1">
        <v>65758</v>
      </c>
      <c r="F1695" s="1" t="s">
        <v>10</v>
      </c>
    </row>
    <row r="1696" spans="1:6" x14ac:dyDescent="0.25">
      <c r="A1696" s="1">
        <v>2019</v>
      </c>
      <c r="B1696" s="1" t="s">
        <v>61</v>
      </c>
      <c r="C1696" s="1" t="s">
        <v>25</v>
      </c>
      <c r="D1696" s="1">
        <v>3827</v>
      </c>
      <c r="E1696" s="1">
        <v>71934</v>
      </c>
      <c r="F1696" s="1" t="s">
        <v>8</v>
      </c>
    </row>
    <row r="1697" spans="1:6" x14ac:dyDescent="0.25">
      <c r="A1697" s="1">
        <v>2019</v>
      </c>
      <c r="B1697" s="1" t="s">
        <v>61</v>
      </c>
      <c r="C1697" s="1" t="s">
        <v>26</v>
      </c>
      <c r="D1697" s="1">
        <v>15099</v>
      </c>
      <c r="E1697" s="1">
        <v>96791</v>
      </c>
      <c r="F1697" s="1" t="s">
        <v>8</v>
      </c>
    </row>
    <row r="1698" spans="1:6" x14ac:dyDescent="0.25">
      <c r="A1698" s="1">
        <v>2019</v>
      </c>
      <c r="B1698" s="1" t="s">
        <v>61</v>
      </c>
      <c r="C1698" s="1" t="s">
        <v>27</v>
      </c>
      <c r="D1698" s="1">
        <v>17270</v>
      </c>
      <c r="E1698" s="1">
        <v>142040</v>
      </c>
      <c r="F1698" s="1" t="s">
        <v>10</v>
      </c>
    </row>
    <row r="1699" spans="1:6" x14ac:dyDescent="0.25">
      <c r="A1699" s="1">
        <v>2019</v>
      </c>
      <c r="B1699" s="1" t="s">
        <v>61</v>
      </c>
      <c r="C1699" s="1" t="s">
        <v>28</v>
      </c>
      <c r="D1699" s="1">
        <v>18942</v>
      </c>
      <c r="E1699" s="1">
        <v>75275</v>
      </c>
      <c r="F1699" s="1" t="s">
        <v>10</v>
      </c>
    </row>
    <row r="1700" spans="1:6" x14ac:dyDescent="0.25">
      <c r="A1700" s="1">
        <v>2019</v>
      </c>
      <c r="B1700" s="1" t="s">
        <v>61</v>
      </c>
      <c r="C1700" s="1" t="s">
        <v>29</v>
      </c>
      <c r="D1700" s="1">
        <v>15467</v>
      </c>
      <c r="E1700" s="1">
        <v>97036</v>
      </c>
      <c r="F1700" s="1" t="s">
        <v>10</v>
      </c>
    </row>
    <row r="1701" spans="1:6" x14ac:dyDescent="0.25">
      <c r="A1701" s="1">
        <v>2019</v>
      </c>
      <c r="B1701" s="1" t="s">
        <v>61</v>
      </c>
      <c r="C1701" s="1" t="s">
        <v>30</v>
      </c>
      <c r="D1701" s="1">
        <v>7854</v>
      </c>
      <c r="E1701" s="1">
        <v>57222</v>
      </c>
      <c r="F1701" s="1" t="s">
        <v>10</v>
      </c>
    </row>
    <row r="1702" spans="1:6" x14ac:dyDescent="0.25">
      <c r="A1702" s="1">
        <v>2019</v>
      </c>
      <c r="B1702" s="1" t="s">
        <v>61</v>
      </c>
      <c r="C1702" s="1" t="s">
        <v>31</v>
      </c>
      <c r="D1702" s="1">
        <v>17661</v>
      </c>
      <c r="E1702" s="1">
        <v>74974</v>
      </c>
      <c r="F1702" s="1" t="s">
        <v>10</v>
      </c>
    </row>
    <row r="1703" spans="1:6" x14ac:dyDescent="0.25">
      <c r="A1703" s="1">
        <v>2019</v>
      </c>
      <c r="B1703" s="1" t="s">
        <v>61</v>
      </c>
      <c r="C1703" s="1" t="s">
        <v>32</v>
      </c>
      <c r="D1703" s="1">
        <v>4178</v>
      </c>
      <c r="E1703" s="1">
        <v>62708</v>
      </c>
      <c r="F1703" s="1" t="s">
        <v>8</v>
      </c>
    </row>
    <row r="1704" spans="1:6" x14ac:dyDescent="0.25">
      <c r="A1704" s="1">
        <v>2019</v>
      </c>
      <c r="B1704" s="1" t="s">
        <v>61</v>
      </c>
      <c r="C1704" s="1" t="s">
        <v>33</v>
      </c>
      <c r="D1704" s="1">
        <v>6481</v>
      </c>
      <c r="E1704" s="1">
        <v>69484</v>
      </c>
      <c r="F1704" s="1" t="s">
        <v>8</v>
      </c>
    </row>
    <row r="1705" spans="1:6" x14ac:dyDescent="0.25">
      <c r="A1705" s="1">
        <v>2019</v>
      </c>
      <c r="B1705" s="1" t="s">
        <v>61</v>
      </c>
      <c r="C1705" s="1" t="s">
        <v>34</v>
      </c>
      <c r="D1705" s="1">
        <v>8856</v>
      </c>
      <c r="E1705" s="1">
        <v>69979</v>
      </c>
      <c r="F1705" s="1" t="s">
        <v>10</v>
      </c>
    </row>
    <row r="1706" spans="1:6" x14ac:dyDescent="0.25">
      <c r="A1706" s="1">
        <v>2019</v>
      </c>
      <c r="B1706" s="1" t="s">
        <v>61</v>
      </c>
      <c r="C1706" s="1" t="s">
        <v>35</v>
      </c>
      <c r="D1706" s="1">
        <v>3835</v>
      </c>
      <c r="E1706" s="1">
        <v>97139</v>
      </c>
      <c r="F1706" s="1" t="s">
        <v>8</v>
      </c>
    </row>
    <row r="1707" spans="1:6" x14ac:dyDescent="0.25">
      <c r="A1707" s="1">
        <v>2019</v>
      </c>
      <c r="B1707" s="1" t="s">
        <v>61</v>
      </c>
      <c r="C1707" s="1" t="s">
        <v>36</v>
      </c>
      <c r="D1707" s="1">
        <v>19625</v>
      </c>
      <c r="E1707" s="1">
        <v>117862</v>
      </c>
      <c r="F1707" s="1" t="s">
        <v>8</v>
      </c>
    </row>
    <row r="1708" spans="1:6" x14ac:dyDescent="0.25">
      <c r="A1708" s="1">
        <v>2019</v>
      </c>
      <c r="B1708" s="1" t="s">
        <v>61</v>
      </c>
      <c r="C1708" s="1" t="s">
        <v>37</v>
      </c>
      <c r="D1708" s="1">
        <v>5092</v>
      </c>
      <c r="E1708" s="1">
        <v>59932</v>
      </c>
      <c r="F1708" s="1" t="s">
        <v>10</v>
      </c>
    </row>
    <row r="1709" spans="1:6" x14ac:dyDescent="0.25">
      <c r="A1709" s="1">
        <v>2019</v>
      </c>
      <c r="B1709" s="1" t="s">
        <v>61</v>
      </c>
      <c r="C1709" s="1" t="s">
        <v>38</v>
      </c>
      <c r="D1709" s="1">
        <v>65326</v>
      </c>
      <c r="E1709" s="1">
        <v>195559</v>
      </c>
      <c r="F1709" s="1" t="s">
        <v>10</v>
      </c>
    </row>
    <row r="1710" spans="1:6" x14ac:dyDescent="0.25">
      <c r="A1710" s="1">
        <v>2019</v>
      </c>
      <c r="B1710" s="1" t="s">
        <v>61</v>
      </c>
      <c r="C1710" s="1" t="s">
        <v>39</v>
      </c>
      <c r="D1710" s="1">
        <v>27332</v>
      </c>
      <c r="E1710" s="1">
        <v>88975</v>
      </c>
      <c r="F1710" s="1" t="s">
        <v>8</v>
      </c>
    </row>
    <row r="1711" spans="1:6" x14ac:dyDescent="0.25">
      <c r="A1711" s="1">
        <v>2019</v>
      </c>
      <c r="B1711" s="1" t="s">
        <v>61</v>
      </c>
      <c r="C1711" s="1" t="s">
        <v>40</v>
      </c>
      <c r="D1711" s="1">
        <v>2979</v>
      </c>
      <c r="E1711" s="1">
        <v>66044</v>
      </c>
      <c r="F1711" s="1" t="s">
        <v>8</v>
      </c>
    </row>
    <row r="1712" spans="1:6" x14ac:dyDescent="0.25">
      <c r="A1712" s="1">
        <v>2019</v>
      </c>
      <c r="B1712" s="1" t="s">
        <v>61</v>
      </c>
      <c r="C1712" s="1" t="s">
        <v>41</v>
      </c>
      <c r="D1712" s="1">
        <v>28537</v>
      </c>
      <c r="E1712" s="1">
        <v>75967</v>
      </c>
      <c r="F1712" s="1" t="s">
        <v>10</v>
      </c>
    </row>
    <row r="1713" spans="1:6" x14ac:dyDescent="0.25">
      <c r="A1713" s="1">
        <v>2019</v>
      </c>
      <c r="B1713" s="1" t="s">
        <v>61</v>
      </c>
      <c r="C1713" s="1" t="s">
        <v>42</v>
      </c>
      <c r="D1713" s="1">
        <v>11379</v>
      </c>
      <c r="E1713" s="1">
        <v>62323</v>
      </c>
      <c r="F1713" s="1" t="s">
        <v>8</v>
      </c>
    </row>
    <row r="1714" spans="1:6" x14ac:dyDescent="0.25">
      <c r="A1714" s="1">
        <v>2019</v>
      </c>
      <c r="B1714" s="1" t="s">
        <v>61</v>
      </c>
      <c r="C1714" s="1" t="s">
        <v>43</v>
      </c>
      <c r="D1714" s="1">
        <v>12686</v>
      </c>
      <c r="E1714" s="1">
        <v>73638</v>
      </c>
      <c r="F1714" s="1" t="s">
        <v>10</v>
      </c>
    </row>
    <row r="1715" spans="1:6" x14ac:dyDescent="0.25">
      <c r="A1715" s="1">
        <v>2019</v>
      </c>
      <c r="B1715" s="1" t="s">
        <v>61</v>
      </c>
      <c r="C1715" s="1" t="s">
        <v>44</v>
      </c>
      <c r="D1715" s="1">
        <v>28479</v>
      </c>
      <c r="E1715" s="1">
        <v>91405</v>
      </c>
      <c r="F1715" s="1" t="s">
        <v>8</v>
      </c>
    </row>
    <row r="1716" spans="1:6" x14ac:dyDescent="0.25">
      <c r="A1716" s="1">
        <v>2019</v>
      </c>
      <c r="B1716" s="1" t="s">
        <v>61</v>
      </c>
      <c r="C1716" s="1" t="s">
        <v>45</v>
      </c>
      <c r="D1716" s="1">
        <v>2802</v>
      </c>
      <c r="E1716" s="1">
        <v>95570</v>
      </c>
      <c r="F1716" s="1" t="s">
        <v>8</v>
      </c>
    </row>
    <row r="1717" spans="1:6" x14ac:dyDescent="0.25">
      <c r="A1717" s="1">
        <v>2019</v>
      </c>
      <c r="B1717" s="1" t="s">
        <v>61</v>
      </c>
      <c r="C1717" s="1" t="s">
        <v>46</v>
      </c>
      <c r="D1717" s="1">
        <v>12653</v>
      </c>
      <c r="E1717" s="1">
        <v>65859</v>
      </c>
      <c r="F1717" s="1" t="s">
        <v>10</v>
      </c>
    </row>
    <row r="1718" spans="1:6" x14ac:dyDescent="0.25">
      <c r="A1718" s="1">
        <v>2019</v>
      </c>
      <c r="B1718" s="1" t="s">
        <v>61</v>
      </c>
      <c r="C1718" s="1" t="s">
        <v>47</v>
      </c>
      <c r="D1718" s="1">
        <v>3221</v>
      </c>
      <c r="E1718" s="1">
        <v>63506</v>
      </c>
      <c r="F1718" s="1" t="s">
        <v>10</v>
      </c>
    </row>
    <row r="1719" spans="1:6" x14ac:dyDescent="0.25">
      <c r="A1719" s="1">
        <v>2019</v>
      </c>
      <c r="B1719" s="1" t="s">
        <v>61</v>
      </c>
      <c r="C1719" s="1" t="s">
        <v>48</v>
      </c>
      <c r="D1719" s="1">
        <v>15531</v>
      </c>
      <c r="E1719" s="1">
        <v>77601</v>
      </c>
      <c r="F1719" s="1" t="s">
        <v>8</v>
      </c>
    </row>
    <row r="1720" spans="1:6" x14ac:dyDescent="0.25">
      <c r="A1720" s="1">
        <v>2019</v>
      </c>
      <c r="B1720" s="1" t="s">
        <v>61</v>
      </c>
      <c r="C1720" s="1" t="s">
        <v>49</v>
      </c>
      <c r="D1720" s="1">
        <v>71279</v>
      </c>
      <c r="E1720" s="1">
        <v>86242</v>
      </c>
      <c r="F1720" s="1" t="s">
        <v>8</v>
      </c>
    </row>
    <row r="1721" spans="1:6" x14ac:dyDescent="0.25">
      <c r="A1721" s="1">
        <v>2019</v>
      </c>
      <c r="B1721" s="1" t="s">
        <v>61</v>
      </c>
      <c r="C1721" s="1" t="s">
        <v>50</v>
      </c>
      <c r="D1721" s="1">
        <v>11066</v>
      </c>
      <c r="E1721" s="1">
        <v>70760</v>
      </c>
      <c r="F1721" s="1" t="s">
        <v>10</v>
      </c>
    </row>
    <row r="1722" spans="1:6" x14ac:dyDescent="0.25">
      <c r="A1722" s="1">
        <v>2019</v>
      </c>
      <c r="B1722" s="1" t="s">
        <v>61</v>
      </c>
      <c r="C1722" s="1" t="s">
        <v>51</v>
      </c>
      <c r="D1722" s="1">
        <v>1700</v>
      </c>
      <c r="E1722" s="1">
        <v>76768</v>
      </c>
      <c r="F1722" s="1" t="s">
        <v>10</v>
      </c>
    </row>
    <row r="1723" spans="1:6" x14ac:dyDescent="0.25">
      <c r="A1723" s="1">
        <v>2019</v>
      </c>
      <c r="B1723" s="1" t="s">
        <v>61</v>
      </c>
      <c r="C1723" s="1" t="s">
        <v>52</v>
      </c>
      <c r="D1723" s="1">
        <v>21609</v>
      </c>
      <c r="E1723" s="1">
        <v>88201</v>
      </c>
      <c r="F1723" s="1" t="s">
        <v>10</v>
      </c>
    </row>
    <row r="1724" spans="1:6" x14ac:dyDescent="0.25">
      <c r="A1724" s="1">
        <v>2019</v>
      </c>
      <c r="B1724" s="1" t="s">
        <v>61</v>
      </c>
      <c r="C1724" s="1" t="s">
        <v>53</v>
      </c>
      <c r="D1724" s="1">
        <v>17184</v>
      </c>
      <c r="E1724" s="1">
        <v>82957</v>
      </c>
      <c r="F1724" s="1" t="s">
        <v>10</v>
      </c>
    </row>
    <row r="1725" spans="1:6" x14ac:dyDescent="0.25">
      <c r="A1725" s="1">
        <v>2019</v>
      </c>
      <c r="B1725" s="1" t="s">
        <v>61</v>
      </c>
      <c r="C1725" s="1" t="s">
        <v>54</v>
      </c>
      <c r="D1725" s="1">
        <v>3992</v>
      </c>
      <c r="E1725" s="1">
        <v>56354</v>
      </c>
      <c r="F1725" s="1" t="s">
        <v>10</v>
      </c>
    </row>
    <row r="1726" spans="1:6" x14ac:dyDescent="0.25">
      <c r="A1726" s="1">
        <v>2019</v>
      </c>
      <c r="B1726" s="1" t="s">
        <v>61</v>
      </c>
      <c r="C1726" s="1" t="s">
        <v>55</v>
      </c>
      <c r="D1726" s="1">
        <v>13244</v>
      </c>
      <c r="E1726" s="1">
        <v>74759</v>
      </c>
      <c r="F1726" s="1" t="s">
        <v>8</v>
      </c>
    </row>
    <row r="1727" spans="1:6" x14ac:dyDescent="0.25">
      <c r="A1727" s="1">
        <v>2019</v>
      </c>
      <c r="B1727" s="1" t="s">
        <v>61</v>
      </c>
      <c r="C1727" s="1" t="s">
        <v>56</v>
      </c>
      <c r="D1727" s="1">
        <v>2248</v>
      </c>
      <c r="E1727" s="1">
        <v>60692</v>
      </c>
      <c r="F1727" s="1" t="s">
        <v>8</v>
      </c>
    </row>
    <row r="1728" spans="1:6" x14ac:dyDescent="0.25">
      <c r="A1728" s="1">
        <v>2019</v>
      </c>
      <c r="B1728" s="1" t="s">
        <v>62</v>
      </c>
      <c r="C1728" s="1" t="s">
        <v>7</v>
      </c>
      <c r="D1728" s="1">
        <v>21426</v>
      </c>
      <c r="E1728" s="1">
        <v>59774</v>
      </c>
      <c r="F1728" s="1" t="s">
        <v>10</v>
      </c>
    </row>
    <row r="1729" spans="1:6" x14ac:dyDescent="0.25">
      <c r="A1729" s="1">
        <v>2019</v>
      </c>
      <c r="B1729" s="1" t="s">
        <v>62</v>
      </c>
      <c r="C1729" s="1" t="s">
        <v>9</v>
      </c>
      <c r="D1729" s="1">
        <v>31059</v>
      </c>
      <c r="E1729" s="1">
        <v>61334</v>
      </c>
      <c r="F1729" s="1" t="s">
        <v>8</v>
      </c>
    </row>
    <row r="1730" spans="1:6" x14ac:dyDescent="0.25">
      <c r="A1730" s="1">
        <v>2019</v>
      </c>
      <c r="B1730" s="1" t="s">
        <v>62</v>
      </c>
      <c r="C1730" s="1" t="s">
        <v>11</v>
      </c>
      <c r="D1730" s="1">
        <v>13845</v>
      </c>
      <c r="E1730" s="1">
        <v>65263</v>
      </c>
      <c r="F1730" s="1" t="s">
        <v>8</v>
      </c>
    </row>
    <row r="1731" spans="1:6" x14ac:dyDescent="0.25">
      <c r="A1731" s="1">
        <v>2019</v>
      </c>
      <c r="B1731" s="1" t="s">
        <v>62</v>
      </c>
      <c r="C1731" s="1" t="s">
        <v>12</v>
      </c>
      <c r="D1731" s="1">
        <v>188712</v>
      </c>
      <c r="E1731" s="1">
        <v>92955</v>
      </c>
      <c r="F1731" s="1" t="s">
        <v>10</v>
      </c>
    </row>
    <row r="1732" spans="1:6" x14ac:dyDescent="0.25">
      <c r="A1732" s="1">
        <v>2019</v>
      </c>
      <c r="B1732" s="1" t="s">
        <v>62</v>
      </c>
      <c r="C1732" s="1" t="s">
        <v>13</v>
      </c>
      <c r="D1732" s="1">
        <v>50576</v>
      </c>
      <c r="E1732" s="1">
        <v>84698</v>
      </c>
      <c r="F1732" s="1" t="s">
        <v>10</v>
      </c>
    </row>
    <row r="1733" spans="1:6" x14ac:dyDescent="0.25">
      <c r="A1733" s="1">
        <v>2019</v>
      </c>
      <c r="B1733" s="1" t="s">
        <v>62</v>
      </c>
      <c r="C1733" s="1" t="s">
        <v>14</v>
      </c>
      <c r="D1733" s="1">
        <v>22807</v>
      </c>
      <c r="E1733" s="1">
        <v>93307</v>
      </c>
      <c r="F1733" s="1" t="s">
        <v>8</v>
      </c>
    </row>
    <row r="1734" spans="1:6" x14ac:dyDescent="0.25">
      <c r="A1734" s="1">
        <v>2019</v>
      </c>
      <c r="B1734" s="1" t="s">
        <v>62</v>
      </c>
      <c r="C1734" s="1" t="s">
        <v>15</v>
      </c>
      <c r="D1734" s="1">
        <v>8644</v>
      </c>
      <c r="E1734" s="1">
        <v>86600</v>
      </c>
      <c r="F1734" s="1" t="s">
        <v>8</v>
      </c>
    </row>
    <row r="1735" spans="1:6" x14ac:dyDescent="0.25">
      <c r="A1735" s="1">
        <v>2019</v>
      </c>
      <c r="B1735" s="1" t="s">
        <v>62</v>
      </c>
      <c r="C1735" s="1" t="s">
        <v>16</v>
      </c>
      <c r="D1735" s="1">
        <v>156978</v>
      </c>
      <c r="E1735" s="1">
        <v>64653</v>
      </c>
      <c r="F1735" s="1" t="s">
        <v>10</v>
      </c>
    </row>
    <row r="1736" spans="1:6" x14ac:dyDescent="0.25">
      <c r="A1736" s="1">
        <v>2019</v>
      </c>
      <c r="B1736" s="1" t="s">
        <v>62</v>
      </c>
      <c r="C1736" s="1" t="s">
        <v>17</v>
      </c>
      <c r="D1736" s="1">
        <v>54102</v>
      </c>
      <c r="E1736" s="1">
        <v>70724</v>
      </c>
      <c r="F1736" s="1" t="s">
        <v>8</v>
      </c>
    </row>
    <row r="1737" spans="1:6" x14ac:dyDescent="0.25">
      <c r="A1737" s="1">
        <v>2019</v>
      </c>
      <c r="B1737" s="1" t="s">
        <v>62</v>
      </c>
      <c r="C1737" s="1" t="s">
        <v>18</v>
      </c>
      <c r="D1737" s="1">
        <v>11075</v>
      </c>
      <c r="E1737" s="1">
        <v>54653</v>
      </c>
      <c r="F1737" s="1" t="s">
        <v>10</v>
      </c>
    </row>
    <row r="1738" spans="1:6" x14ac:dyDescent="0.25">
      <c r="A1738" s="1">
        <v>2019</v>
      </c>
      <c r="B1738" s="1" t="s">
        <v>62</v>
      </c>
      <c r="C1738" s="1" t="s">
        <v>19</v>
      </c>
      <c r="D1738" s="1">
        <v>73447</v>
      </c>
      <c r="E1738" s="1">
        <v>79829</v>
      </c>
      <c r="F1738" s="1" t="s">
        <v>8</v>
      </c>
    </row>
    <row r="1739" spans="1:6" x14ac:dyDescent="0.25">
      <c r="A1739" s="1">
        <v>2019</v>
      </c>
      <c r="B1739" s="1" t="s">
        <v>62</v>
      </c>
      <c r="C1739" s="1" t="s">
        <v>20</v>
      </c>
      <c r="D1739" s="1">
        <v>29045</v>
      </c>
      <c r="E1739" s="1">
        <v>56796</v>
      </c>
      <c r="F1739" s="1" t="s">
        <v>8</v>
      </c>
    </row>
    <row r="1740" spans="1:6" x14ac:dyDescent="0.25">
      <c r="A1740" s="1">
        <v>2019</v>
      </c>
      <c r="B1740" s="1" t="s">
        <v>62</v>
      </c>
      <c r="C1740" s="1" t="s">
        <v>21</v>
      </c>
      <c r="D1740" s="1">
        <v>15401</v>
      </c>
      <c r="E1740" s="1">
        <v>58293</v>
      </c>
      <c r="F1740" s="1" t="s">
        <v>10</v>
      </c>
    </row>
    <row r="1741" spans="1:6" x14ac:dyDescent="0.25">
      <c r="A1741" s="1">
        <v>2019</v>
      </c>
      <c r="B1741" s="1" t="s">
        <v>62</v>
      </c>
      <c r="C1741" s="1" t="s">
        <v>22</v>
      </c>
      <c r="D1741" s="1">
        <v>16569</v>
      </c>
      <c r="E1741" s="1">
        <v>65048</v>
      </c>
      <c r="F1741" s="1" t="s">
        <v>10</v>
      </c>
    </row>
    <row r="1742" spans="1:6" x14ac:dyDescent="0.25">
      <c r="A1742" s="1">
        <v>2019</v>
      </c>
      <c r="B1742" s="1" t="s">
        <v>62</v>
      </c>
      <c r="C1742" s="1" t="s">
        <v>23</v>
      </c>
      <c r="D1742" s="1">
        <v>20206</v>
      </c>
      <c r="E1742" s="1">
        <v>54829</v>
      </c>
      <c r="F1742" s="1" t="s">
        <v>8</v>
      </c>
    </row>
    <row r="1743" spans="1:6" x14ac:dyDescent="0.25">
      <c r="A1743" s="1">
        <v>2019</v>
      </c>
      <c r="B1743" s="1" t="s">
        <v>62</v>
      </c>
      <c r="C1743" s="1" t="s">
        <v>24</v>
      </c>
      <c r="D1743" s="1">
        <v>24001</v>
      </c>
      <c r="E1743" s="1">
        <v>61218</v>
      </c>
      <c r="F1743" s="1" t="s">
        <v>8</v>
      </c>
    </row>
    <row r="1744" spans="1:6" x14ac:dyDescent="0.25">
      <c r="A1744" s="1">
        <v>2019</v>
      </c>
      <c r="B1744" s="1" t="s">
        <v>62</v>
      </c>
      <c r="C1744" s="1" t="s">
        <v>25</v>
      </c>
      <c r="D1744" s="1">
        <v>9912</v>
      </c>
      <c r="E1744" s="1">
        <v>61405</v>
      </c>
      <c r="F1744" s="1" t="s">
        <v>10</v>
      </c>
    </row>
    <row r="1745" spans="1:6" x14ac:dyDescent="0.25">
      <c r="A1745" s="1">
        <v>2019</v>
      </c>
      <c r="B1745" s="1" t="s">
        <v>62</v>
      </c>
      <c r="C1745" s="1" t="s">
        <v>26</v>
      </c>
      <c r="D1745" s="1">
        <v>42175</v>
      </c>
      <c r="E1745" s="1">
        <v>83259</v>
      </c>
      <c r="F1745" s="1" t="s">
        <v>10</v>
      </c>
    </row>
    <row r="1746" spans="1:6" x14ac:dyDescent="0.25">
      <c r="A1746" s="1">
        <v>2019</v>
      </c>
      <c r="B1746" s="1" t="s">
        <v>62</v>
      </c>
      <c r="C1746" s="1" t="s">
        <v>27</v>
      </c>
      <c r="D1746" s="1">
        <v>47186</v>
      </c>
      <c r="E1746" s="1">
        <v>108580</v>
      </c>
      <c r="F1746" s="1" t="s">
        <v>10</v>
      </c>
    </row>
    <row r="1747" spans="1:6" x14ac:dyDescent="0.25">
      <c r="A1747" s="1">
        <v>2019</v>
      </c>
      <c r="B1747" s="1" t="s">
        <v>62</v>
      </c>
      <c r="C1747" s="1" t="s">
        <v>28</v>
      </c>
      <c r="D1747" s="1">
        <v>42271</v>
      </c>
      <c r="E1747" s="1">
        <v>74677</v>
      </c>
      <c r="F1747" s="1" t="s">
        <v>10</v>
      </c>
    </row>
    <row r="1748" spans="1:6" x14ac:dyDescent="0.25">
      <c r="A1748" s="1">
        <v>2019</v>
      </c>
      <c r="B1748" s="1" t="s">
        <v>62</v>
      </c>
      <c r="C1748" s="1" t="s">
        <v>29</v>
      </c>
      <c r="D1748" s="1">
        <v>29916</v>
      </c>
      <c r="E1748" s="1">
        <v>86794</v>
      </c>
      <c r="F1748" s="1" t="s">
        <v>10</v>
      </c>
    </row>
    <row r="1749" spans="1:6" x14ac:dyDescent="0.25">
      <c r="A1749" s="1">
        <v>2019</v>
      </c>
      <c r="B1749" s="1" t="s">
        <v>62</v>
      </c>
      <c r="C1749" s="1" t="s">
        <v>30</v>
      </c>
      <c r="D1749" s="1">
        <v>11953</v>
      </c>
      <c r="E1749" s="1">
        <v>47461</v>
      </c>
      <c r="F1749" s="1" t="s">
        <v>8</v>
      </c>
    </row>
    <row r="1750" spans="1:6" x14ac:dyDescent="0.25">
      <c r="A1750" s="1">
        <v>2019</v>
      </c>
      <c r="B1750" s="1" t="s">
        <v>62</v>
      </c>
      <c r="C1750" s="1" t="s">
        <v>31</v>
      </c>
      <c r="D1750" s="1">
        <v>33699</v>
      </c>
      <c r="E1750" s="1">
        <v>69932</v>
      </c>
      <c r="F1750" s="1" t="s">
        <v>8</v>
      </c>
    </row>
    <row r="1751" spans="1:6" x14ac:dyDescent="0.25">
      <c r="A1751" s="1">
        <v>2019</v>
      </c>
      <c r="B1751" s="1" t="s">
        <v>62</v>
      </c>
      <c r="C1751" s="1" t="s">
        <v>32</v>
      </c>
      <c r="D1751" s="1">
        <v>8994</v>
      </c>
      <c r="E1751" s="1">
        <v>56921</v>
      </c>
      <c r="F1751" s="1" t="s">
        <v>10</v>
      </c>
    </row>
    <row r="1752" spans="1:6" x14ac:dyDescent="0.25">
      <c r="A1752" s="1">
        <v>2019</v>
      </c>
      <c r="B1752" s="1" t="s">
        <v>62</v>
      </c>
      <c r="C1752" s="1" t="s">
        <v>33</v>
      </c>
      <c r="D1752" s="1">
        <v>11395</v>
      </c>
      <c r="E1752" s="1">
        <v>65204</v>
      </c>
      <c r="F1752" s="1" t="s">
        <v>8</v>
      </c>
    </row>
    <row r="1753" spans="1:6" x14ac:dyDescent="0.25">
      <c r="A1753" s="1">
        <v>2019</v>
      </c>
      <c r="B1753" s="1" t="s">
        <v>62</v>
      </c>
      <c r="C1753" s="1" t="s">
        <v>34</v>
      </c>
      <c r="D1753" s="1">
        <v>19521</v>
      </c>
      <c r="E1753" s="1">
        <v>64283</v>
      </c>
      <c r="F1753" s="1" t="s">
        <v>8</v>
      </c>
    </row>
    <row r="1754" spans="1:6" x14ac:dyDescent="0.25">
      <c r="A1754" s="1">
        <v>2019</v>
      </c>
      <c r="B1754" s="1" t="s">
        <v>62</v>
      </c>
      <c r="C1754" s="1" t="s">
        <v>35</v>
      </c>
      <c r="D1754" s="1">
        <v>11938</v>
      </c>
      <c r="E1754" s="1">
        <v>81584</v>
      </c>
      <c r="F1754" s="1" t="s">
        <v>10</v>
      </c>
    </row>
    <row r="1755" spans="1:6" x14ac:dyDescent="0.25">
      <c r="A1755" s="1">
        <v>2019</v>
      </c>
      <c r="B1755" s="1" t="s">
        <v>62</v>
      </c>
      <c r="C1755" s="1" t="s">
        <v>36</v>
      </c>
      <c r="D1755" s="1">
        <v>50907</v>
      </c>
      <c r="E1755" s="1">
        <v>94404</v>
      </c>
      <c r="F1755" s="1" t="s">
        <v>10</v>
      </c>
    </row>
    <row r="1756" spans="1:6" x14ac:dyDescent="0.25">
      <c r="A1756" s="1">
        <v>2019</v>
      </c>
      <c r="B1756" s="1" t="s">
        <v>62</v>
      </c>
      <c r="C1756" s="1" t="s">
        <v>37</v>
      </c>
      <c r="D1756" s="1">
        <v>10062</v>
      </c>
      <c r="E1756" s="1">
        <v>66086</v>
      </c>
      <c r="F1756" s="1" t="s">
        <v>8</v>
      </c>
    </row>
    <row r="1757" spans="1:6" x14ac:dyDescent="0.25">
      <c r="A1757" s="1">
        <v>2019</v>
      </c>
      <c r="B1757" s="1" t="s">
        <v>62</v>
      </c>
      <c r="C1757" s="1" t="s">
        <v>38</v>
      </c>
      <c r="D1757" s="1">
        <v>111646</v>
      </c>
      <c r="E1757" s="1">
        <v>98549</v>
      </c>
      <c r="F1757" s="1" t="s">
        <v>8</v>
      </c>
    </row>
    <row r="1758" spans="1:6" x14ac:dyDescent="0.25">
      <c r="A1758" s="1">
        <v>2019</v>
      </c>
      <c r="B1758" s="1" t="s">
        <v>62</v>
      </c>
      <c r="C1758" s="1" t="s">
        <v>39</v>
      </c>
      <c r="D1758" s="1">
        <v>57179</v>
      </c>
      <c r="E1758" s="1">
        <v>68617</v>
      </c>
      <c r="F1758" s="1" t="s">
        <v>10</v>
      </c>
    </row>
    <row r="1759" spans="1:6" x14ac:dyDescent="0.25">
      <c r="A1759" s="1">
        <v>2019</v>
      </c>
      <c r="B1759" s="1" t="s">
        <v>62</v>
      </c>
      <c r="C1759" s="1" t="s">
        <v>40</v>
      </c>
      <c r="D1759" s="1">
        <v>4917</v>
      </c>
      <c r="E1759" s="1">
        <v>65438</v>
      </c>
      <c r="F1759" s="1" t="s">
        <v>8</v>
      </c>
    </row>
    <row r="1760" spans="1:6" x14ac:dyDescent="0.25">
      <c r="A1760" s="1">
        <v>2019</v>
      </c>
      <c r="B1760" s="1" t="s">
        <v>62</v>
      </c>
      <c r="C1760" s="1" t="s">
        <v>41</v>
      </c>
      <c r="D1760" s="1">
        <v>52650</v>
      </c>
      <c r="E1760" s="1">
        <v>68445</v>
      </c>
      <c r="F1760" s="1" t="s">
        <v>10</v>
      </c>
    </row>
    <row r="1761" spans="1:6" x14ac:dyDescent="0.25">
      <c r="A1761" s="1">
        <v>2019</v>
      </c>
      <c r="B1761" s="1" t="s">
        <v>62</v>
      </c>
      <c r="C1761" s="1" t="s">
        <v>42</v>
      </c>
      <c r="D1761" s="1">
        <v>20434</v>
      </c>
      <c r="E1761" s="1">
        <v>56640</v>
      </c>
      <c r="F1761" s="1" t="s">
        <v>8</v>
      </c>
    </row>
    <row r="1762" spans="1:6" x14ac:dyDescent="0.25">
      <c r="A1762" s="1">
        <v>2019</v>
      </c>
      <c r="B1762" s="1" t="s">
        <v>62</v>
      </c>
      <c r="C1762" s="1" t="s">
        <v>43</v>
      </c>
      <c r="D1762" s="1">
        <v>24942</v>
      </c>
      <c r="E1762" s="1">
        <v>73873</v>
      </c>
      <c r="F1762" s="1" t="s">
        <v>8</v>
      </c>
    </row>
    <row r="1763" spans="1:6" x14ac:dyDescent="0.25">
      <c r="A1763" s="1">
        <v>2019</v>
      </c>
      <c r="B1763" s="1" t="s">
        <v>62</v>
      </c>
      <c r="C1763" s="1" t="s">
        <v>44</v>
      </c>
      <c r="D1763" s="1">
        <v>61779</v>
      </c>
      <c r="E1763" s="1">
        <v>82029</v>
      </c>
      <c r="F1763" s="1" t="s">
        <v>10</v>
      </c>
    </row>
    <row r="1764" spans="1:6" x14ac:dyDescent="0.25">
      <c r="A1764" s="1">
        <v>2019</v>
      </c>
      <c r="B1764" s="1" t="s">
        <v>62</v>
      </c>
      <c r="C1764" s="1" t="s">
        <v>45</v>
      </c>
      <c r="D1764" s="1">
        <v>8350</v>
      </c>
      <c r="E1764" s="1">
        <v>73763</v>
      </c>
      <c r="F1764" s="1" t="s">
        <v>10</v>
      </c>
    </row>
    <row r="1765" spans="1:6" x14ac:dyDescent="0.25">
      <c r="A1765" s="1">
        <v>2019</v>
      </c>
      <c r="B1765" s="1" t="s">
        <v>62</v>
      </c>
      <c r="C1765" s="1" t="s">
        <v>46</v>
      </c>
      <c r="D1765" s="1">
        <v>25902</v>
      </c>
      <c r="E1765" s="1">
        <v>55505</v>
      </c>
      <c r="F1765" s="1" t="s">
        <v>8</v>
      </c>
    </row>
    <row r="1766" spans="1:6" x14ac:dyDescent="0.25">
      <c r="A1766" s="1">
        <v>2019</v>
      </c>
      <c r="B1766" s="1" t="s">
        <v>62</v>
      </c>
      <c r="C1766" s="1" t="s">
        <v>47</v>
      </c>
      <c r="D1766" s="1">
        <v>5030</v>
      </c>
      <c r="E1766" s="1">
        <v>61293</v>
      </c>
      <c r="F1766" s="1" t="s">
        <v>8</v>
      </c>
    </row>
    <row r="1767" spans="1:6" x14ac:dyDescent="0.25">
      <c r="A1767" s="1">
        <v>2019</v>
      </c>
      <c r="B1767" s="1" t="s">
        <v>62</v>
      </c>
      <c r="C1767" s="1" t="s">
        <v>48</v>
      </c>
      <c r="D1767" s="1">
        <v>28315</v>
      </c>
      <c r="E1767" s="1">
        <v>62172</v>
      </c>
      <c r="F1767" s="1" t="s">
        <v>10</v>
      </c>
    </row>
    <row r="1768" spans="1:6" x14ac:dyDescent="0.25">
      <c r="A1768" s="1">
        <v>2019</v>
      </c>
      <c r="B1768" s="1" t="s">
        <v>62</v>
      </c>
      <c r="C1768" s="1" t="s">
        <v>49</v>
      </c>
      <c r="D1768" s="1">
        <v>129242</v>
      </c>
      <c r="E1768" s="1">
        <v>77507</v>
      </c>
      <c r="F1768" s="1" t="s">
        <v>10</v>
      </c>
    </row>
    <row r="1769" spans="1:6" x14ac:dyDescent="0.25">
      <c r="A1769" s="1">
        <v>2019</v>
      </c>
      <c r="B1769" s="1" t="s">
        <v>62</v>
      </c>
      <c r="C1769" s="1" t="s">
        <v>50</v>
      </c>
      <c r="D1769" s="1">
        <v>21911</v>
      </c>
      <c r="E1769" s="1">
        <v>62815</v>
      </c>
      <c r="F1769" s="1" t="s">
        <v>10</v>
      </c>
    </row>
    <row r="1770" spans="1:6" x14ac:dyDescent="0.25">
      <c r="A1770" s="1">
        <v>2019</v>
      </c>
      <c r="B1770" s="1" t="s">
        <v>62</v>
      </c>
      <c r="C1770" s="1" t="s">
        <v>51</v>
      </c>
      <c r="D1770" s="1">
        <v>5488</v>
      </c>
      <c r="E1770" s="1">
        <v>69457</v>
      </c>
      <c r="F1770" s="1" t="s">
        <v>10</v>
      </c>
    </row>
    <row r="1771" spans="1:6" x14ac:dyDescent="0.25">
      <c r="A1771" s="1">
        <v>2019</v>
      </c>
      <c r="B1771" s="1" t="s">
        <v>62</v>
      </c>
      <c r="C1771" s="1" t="s">
        <v>52</v>
      </c>
      <c r="D1771" s="1">
        <v>57146</v>
      </c>
      <c r="E1771" s="1">
        <v>90971</v>
      </c>
      <c r="F1771" s="1" t="s">
        <v>10</v>
      </c>
    </row>
    <row r="1772" spans="1:6" x14ac:dyDescent="0.25">
      <c r="A1772" s="1">
        <v>2019</v>
      </c>
      <c r="B1772" s="1" t="s">
        <v>62</v>
      </c>
      <c r="C1772" s="1" t="s">
        <v>53</v>
      </c>
      <c r="D1772" s="1">
        <v>39177</v>
      </c>
      <c r="E1772" s="1">
        <v>82348</v>
      </c>
      <c r="F1772" s="1" t="s">
        <v>8</v>
      </c>
    </row>
    <row r="1773" spans="1:6" x14ac:dyDescent="0.25">
      <c r="A1773" s="1">
        <v>2019</v>
      </c>
      <c r="B1773" s="1" t="s">
        <v>62</v>
      </c>
      <c r="C1773" s="1" t="s">
        <v>54</v>
      </c>
      <c r="D1773" s="1">
        <v>8077</v>
      </c>
      <c r="E1773" s="1">
        <v>54213</v>
      </c>
      <c r="F1773" s="1" t="s">
        <v>8</v>
      </c>
    </row>
    <row r="1774" spans="1:6" x14ac:dyDescent="0.25">
      <c r="A1774" s="1">
        <v>2019</v>
      </c>
      <c r="B1774" s="1" t="s">
        <v>62</v>
      </c>
      <c r="C1774" s="1" t="s">
        <v>55</v>
      </c>
      <c r="D1774" s="1">
        <v>23769</v>
      </c>
      <c r="E1774" s="1">
        <v>63868</v>
      </c>
      <c r="F1774" s="1" t="s">
        <v>10</v>
      </c>
    </row>
    <row r="1775" spans="1:6" x14ac:dyDescent="0.25">
      <c r="A1775" s="1">
        <v>2019</v>
      </c>
      <c r="B1775" s="1" t="s">
        <v>62</v>
      </c>
      <c r="C1775" s="1" t="s">
        <v>56</v>
      </c>
      <c r="D1775" s="1">
        <v>4417</v>
      </c>
      <c r="E1775" s="1">
        <v>56226</v>
      </c>
      <c r="F1775" s="1" t="s">
        <v>8</v>
      </c>
    </row>
    <row r="1776" spans="1:6" x14ac:dyDescent="0.25">
      <c r="A1776" s="1">
        <v>2019</v>
      </c>
      <c r="B1776" s="1" t="s">
        <v>63</v>
      </c>
      <c r="C1776" s="1" t="s">
        <v>7</v>
      </c>
      <c r="D1776" s="1">
        <v>12429</v>
      </c>
      <c r="E1776" s="1">
        <v>51641</v>
      </c>
      <c r="F1776" s="1" t="s">
        <v>8</v>
      </c>
    </row>
    <row r="1777" spans="1:6" x14ac:dyDescent="0.25">
      <c r="A1777" s="1">
        <v>2019</v>
      </c>
      <c r="B1777" s="1" t="s">
        <v>63</v>
      </c>
      <c r="C1777" s="1" t="s">
        <v>9</v>
      </c>
      <c r="D1777" s="1">
        <v>16509</v>
      </c>
      <c r="E1777" s="1">
        <v>56240</v>
      </c>
      <c r="F1777" s="1" t="s">
        <v>10</v>
      </c>
    </row>
    <row r="1778" spans="1:6" x14ac:dyDescent="0.25">
      <c r="A1778" s="1">
        <v>2019</v>
      </c>
      <c r="B1778" s="1" t="s">
        <v>63</v>
      </c>
      <c r="C1778" s="1" t="s">
        <v>11</v>
      </c>
      <c r="D1778" s="1">
        <v>15762</v>
      </c>
      <c r="E1778" s="1">
        <v>47521</v>
      </c>
      <c r="F1778" s="1" t="s">
        <v>10</v>
      </c>
    </row>
    <row r="1779" spans="1:6" x14ac:dyDescent="0.25">
      <c r="A1779" s="1">
        <v>2019</v>
      </c>
      <c r="B1779" s="1" t="s">
        <v>63</v>
      </c>
      <c r="C1779" s="1" t="s">
        <v>12</v>
      </c>
      <c r="D1779" s="1">
        <v>593987</v>
      </c>
      <c r="E1779" s="1">
        <v>56766</v>
      </c>
      <c r="F1779" s="1" t="s">
        <v>8</v>
      </c>
    </row>
    <row r="1780" spans="1:6" x14ac:dyDescent="0.25">
      <c r="A1780" s="1">
        <v>2019</v>
      </c>
      <c r="B1780" s="1" t="s">
        <v>63</v>
      </c>
      <c r="C1780" s="1" t="s">
        <v>13</v>
      </c>
      <c r="D1780" s="1">
        <v>21356</v>
      </c>
      <c r="E1780" s="1">
        <v>54754</v>
      </c>
      <c r="F1780" s="1" t="s">
        <v>8</v>
      </c>
    </row>
    <row r="1781" spans="1:6" x14ac:dyDescent="0.25">
      <c r="A1781" s="1">
        <v>2019</v>
      </c>
      <c r="B1781" s="1" t="s">
        <v>63</v>
      </c>
      <c r="C1781" s="1" t="s">
        <v>14</v>
      </c>
      <c r="D1781" s="1">
        <v>12701</v>
      </c>
      <c r="E1781" s="1">
        <v>59993</v>
      </c>
      <c r="F1781" s="1" t="s">
        <v>10</v>
      </c>
    </row>
    <row r="1782" spans="1:6" x14ac:dyDescent="0.25">
      <c r="A1782" s="1">
        <v>2019</v>
      </c>
      <c r="B1782" s="1" t="s">
        <v>63</v>
      </c>
      <c r="C1782" s="1" t="s">
        <v>15</v>
      </c>
      <c r="D1782" s="1">
        <v>4626</v>
      </c>
      <c r="E1782" s="1">
        <v>59083</v>
      </c>
      <c r="F1782" s="1" t="s">
        <v>8</v>
      </c>
    </row>
    <row r="1783" spans="1:6" x14ac:dyDescent="0.25">
      <c r="A1783" s="1">
        <v>2019</v>
      </c>
      <c r="B1783" s="1" t="s">
        <v>63</v>
      </c>
      <c r="C1783" s="1" t="s">
        <v>16</v>
      </c>
      <c r="D1783" s="1">
        <v>71929</v>
      </c>
      <c r="E1783" s="1">
        <v>55450</v>
      </c>
      <c r="F1783" s="1" t="s">
        <v>10</v>
      </c>
    </row>
    <row r="1784" spans="1:6" x14ac:dyDescent="0.25">
      <c r="A1784" s="1">
        <v>2019</v>
      </c>
      <c r="B1784" s="1" t="s">
        <v>63</v>
      </c>
      <c r="C1784" s="1" t="s">
        <v>17</v>
      </c>
      <c r="D1784" s="1">
        <v>28426</v>
      </c>
      <c r="E1784" s="1">
        <v>56819</v>
      </c>
      <c r="F1784" s="1" t="s">
        <v>8</v>
      </c>
    </row>
    <row r="1785" spans="1:6" x14ac:dyDescent="0.25">
      <c r="A1785" s="1">
        <v>2019</v>
      </c>
      <c r="B1785" s="1" t="s">
        <v>63</v>
      </c>
      <c r="C1785" s="1" t="s">
        <v>18</v>
      </c>
      <c r="D1785" s="1">
        <v>7292</v>
      </c>
      <c r="E1785" s="1">
        <v>46927</v>
      </c>
      <c r="F1785" s="1" t="s">
        <v>8</v>
      </c>
    </row>
    <row r="1786" spans="1:6" x14ac:dyDescent="0.25">
      <c r="A1786" s="1">
        <v>2019</v>
      </c>
      <c r="B1786" s="1" t="s">
        <v>63</v>
      </c>
      <c r="C1786" s="1" t="s">
        <v>19</v>
      </c>
      <c r="D1786" s="1">
        <v>34414</v>
      </c>
      <c r="E1786" s="1">
        <v>55347</v>
      </c>
      <c r="F1786" s="1" t="s">
        <v>10</v>
      </c>
    </row>
    <row r="1787" spans="1:6" x14ac:dyDescent="0.25">
      <c r="A1787" s="1">
        <v>2019</v>
      </c>
      <c r="B1787" s="1" t="s">
        <v>63</v>
      </c>
      <c r="C1787" s="1" t="s">
        <v>20</v>
      </c>
      <c r="D1787" s="1">
        <v>15254</v>
      </c>
      <c r="E1787" s="1">
        <v>52791</v>
      </c>
      <c r="F1787" s="1" t="s">
        <v>10</v>
      </c>
    </row>
    <row r="1788" spans="1:6" x14ac:dyDescent="0.25">
      <c r="A1788" s="1">
        <v>2019</v>
      </c>
      <c r="B1788" s="1" t="s">
        <v>63</v>
      </c>
      <c r="C1788" s="1" t="s">
        <v>21</v>
      </c>
      <c r="D1788" s="1">
        <v>11324</v>
      </c>
      <c r="E1788" s="1">
        <v>48092</v>
      </c>
      <c r="F1788" s="1" t="s">
        <v>8</v>
      </c>
    </row>
    <row r="1789" spans="1:6" x14ac:dyDescent="0.25">
      <c r="A1789" s="1">
        <v>2019</v>
      </c>
      <c r="B1789" s="1" t="s">
        <v>63</v>
      </c>
      <c r="C1789" s="1" t="s">
        <v>22</v>
      </c>
      <c r="D1789" s="1">
        <v>10129</v>
      </c>
      <c r="E1789" s="1">
        <v>47465</v>
      </c>
      <c r="F1789" s="1" t="s">
        <v>8</v>
      </c>
    </row>
    <row r="1790" spans="1:6" x14ac:dyDescent="0.25">
      <c r="A1790" s="1">
        <v>2019</v>
      </c>
      <c r="B1790" s="1" t="s">
        <v>63</v>
      </c>
      <c r="C1790" s="1" t="s">
        <v>23</v>
      </c>
      <c r="D1790" s="1">
        <v>17849</v>
      </c>
      <c r="E1790" s="1">
        <v>53340</v>
      </c>
      <c r="F1790" s="1" t="s">
        <v>10</v>
      </c>
    </row>
    <row r="1791" spans="1:6" x14ac:dyDescent="0.25">
      <c r="A1791" s="1">
        <v>2019</v>
      </c>
      <c r="B1791" s="1" t="s">
        <v>63</v>
      </c>
      <c r="C1791" s="1" t="s">
        <v>24</v>
      </c>
      <c r="D1791" s="1">
        <v>15003</v>
      </c>
      <c r="E1791" s="1">
        <v>48305</v>
      </c>
      <c r="F1791" s="1" t="s">
        <v>10</v>
      </c>
    </row>
    <row r="1792" spans="1:6" x14ac:dyDescent="0.25">
      <c r="A1792" s="1">
        <v>2019</v>
      </c>
      <c r="B1792" s="1" t="s">
        <v>63</v>
      </c>
      <c r="C1792" s="1" t="s">
        <v>25</v>
      </c>
      <c r="D1792" s="1">
        <v>6292</v>
      </c>
      <c r="E1792" s="1">
        <v>51937</v>
      </c>
      <c r="F1792" s="1" t="s">
        <v>10</v>
      </c>
    </row>
    <row r="1793" spans="1:6" x14ac:dyDescent="0.25">
      <c r="A1793" s="1">
        <v>2019</v>
      </c>
      <c r="B1793" s="1" t="s">
        <v>63</v>
      </c>
      <c r="C1793" s="1" t="s">
        <v>26</v>
      </c>
      <c r="D1793" s="1">
        <v>20270</v>
      </c>
      <c r="E1793" s="1">
        <v>59201</v>
      </c>
      <c r="F1793" s="1" t="s">
        <v>10</v>
      </c>
    </row>
    <row r="1794" spans="1:6" x14ac:dyDescent="0.25">
      <c r="A1794" s="1">
        <v>2019</v>
      </c>
      <c r="B1794" s="1" t="s">
        <v>63</v>
      </c>
      <c r="C1794" s="1" t="s">
        <v>27</v>
      </c>
      <c r="D1794" s="1">
        <v>61589</v>
      </c>
      <c r="E1794" s="1">
        <v>63794</v>
      </c>
      <c r="F1794" s="1" t="s">
        <v>10</v>
      </c>
    </row>
    <row r="1795" spans="1:6" x14ac:dyDescent="0.25">
      <c r="A1795" s="1">
        <v>2019</v>
      </c>
      <c r="B1795" s="1" t="s">
        <v>63</v>
      </c>
      <c r="C1795" s="1" t="s">
        <v>28</v>
      </c>
      <c r="D1795" s="1">
        <v>24957</v>
      </c>
      <c r="E1795" s="1">
        <v>54406</v>
      </c>
      <c r="F1795" s="1" t="s">
        <v>8</v>
      </c>
    </row>
    <row r="1796" spans="1:6" x14ac:dyDescent="0.25">
      <c r="A1796" s="1">
        <v>2019</v>
      </c>
      <c r="B1796" s="1" t="s">
        <v>63</v>
      </c>
      <c r="C1796" s="1" t="s">
        <v>29</v>
      </c>
      <c r="D1796" s="1">
        <v>17543</v>
      </c>
      <c r="E1796" s="1">
        <v>55720</v>
      </c>
      <c r="F1796" s="1" t="s">
        <v>8</v>
      </c>
    </row>
    <row r="1797" spans="1:6" x14ac:dyDescent="0.25">
      <c r="A1797" s="1">
        <v>2019</v>
      </c>
      <c r="B1797" s="1" t="s">
        <v>63</v>
      </c>
      <c r="C1797" s="1" t="s">
        <v>30</v>
      </c>
      <c r="D1797" s="1">
        <v>7420</v>
      </c>
      <c r="E1797" s="1">
        <v>46426</v>
      </c>
      <c r="F1797" s="1" t="s">
        <v>10</v>
      </c>
    </row>
    <row r="1798" spans="1:6" x14ac:dyDescent="0.25">
      <c r="A1798" s="1">
        <v>2019</v>
      </c>
      <c r="B1798" s="1" t="s">
        <v>63</v>
      </c>
      <c r="C1798" s="1" t="s">
        <v>31</v>
      </c>
      <c r="D1798" s="1">
        <v>48626</v>
      </c>
      <c r="E1798" s="1">
        <v>50800</v>
      </c>
      <c r="F1798" s="1" t="s">
        <v>8</v>
      </c>
    </row>
    <row r="1799" spans="1:6" x14ac:dyDescent="0.25">
      <c r="A1799" s="1">
        <v>2019</v>
      </c>
      <c r="B1799" s="1" t="s">
        <v>63</v>
      </c>
      <c r="C1799" s="1" t="s">
        <v>32</v>
      </c>
      <c r="D1799" s="1">
        <v>4448</v>
      </c>
      <c r="E1799" s="1">
        <v>52171</v>
      </c>
      <c r="F1799" s="1" t="s">
        <v>8</v>
      </c>
    </row>
    <row r="1800" spans="1:6" x14ac:dyDescent="0.25">
      <c r="A1800" s="1">
        <v>2019</v>
      </c>
      <c r="B1800" s="1" t="s">
        <v>63</v>
      </c>
      <c r="C1800" s="1" t="s">
        <v>33</v>
      </c>
      <c r="D1800" s="1">
        <v>13241</v>
      </c>
      <c r="E1800" s="1">
        <v>50565</v>
      </c>
      <c r="F1800" s="1" t="s">
        <v>10</v>
      </c>
    </row>
    <row r="1801" spans="1:6" x14ac:dyDescent="0.25">
      <c r="A1801" s="1">
        <v>2019</v>
      </c>
      <c r="B1801" s="1" t="s">
        <v>63</v>
      </c>
      <c r="C1801" s="1" t="s">
        <v>34</v>
      </c>
      <c r="D1801" s="1">
        <v>8681</v>
      </c>
      <c r="E1801" s="1">
        <v>59119</v>
      </c>
      <c r="F1801" s="1" t="s">
        <v>10</v>
      </c>
    </row>
    <row r="1802" spans="1:6" x14ac:dyDescent="0.25">
      <c r="A1802" s="1">
        <v>2019</v>
      </c>
      <c r="B1802" s="1" t="s">
        <v>63</v>
      </c>
      <c r="C1802" s="1" t="s">
        <v>35</v>
      </c>
      <c r="D1802" s="1">
        <v>4635</v>
      </c>
      <c r="E1802" s="1">
        <v>60599</v>
      </c>
      <c r="F1802" s="1" t="s">
        <v>8</v>
      </c>
    </row>
    <row r="1803" spans="1:6" x14ac:dyDescent="0.25">
      <c r="A1803" s="1">
        <v>2019</v>
      </c>
      <c r="B1803" s="1" t="s">
        <v>63</v>
      </c>
      <c r="C1803" s="1" t="s">
        <v>36</v>
      </c>
      <c r="D1803" s="1">
        <v>33411</v>
      </c>
      <c r="E1803" s="1">
        <v>58138</v>
      </c>
      <c r="F1803" s="1" t="s">
        <v>8</v>
      </c>
    </row>
    <row r="1804" spans="1:6" x14ac:dyDescent="0.25">
      <c r="A1804" s="1">
        <v>2019</v>
      </c>
      <c r="B1804" s="1" t="s">
        <v>63</v>
      </c>
      <c r="C1804" s="1" t="s">
        <v>37</v>
      </c>
      <c r="D1804" s="1">
        <v>9629</v>
      </c>
      <c r="E1804" s="1">
        <v>46621</v>
      </c>
      <c r="F1804" s="1" t="s">
        <v>10</v>
      </c>
    </row>
    <row r="1805" spans="1:6" x14ac:dyDescent="0.25">
      <c r="A1805" s="1">
        <v>2019</v>
      </c>
      <c r="B1805" s="1" t="s">
        <v>63</v>
      </c>
      <c r="C1805" s="1" t="s">
        <v>38</v>
      </c>
      <c r="D1805" s="1">
        <v>67533</v>
      </c>
      <c r="E1805" s="1">
        <v>57932</v>
      </c>
      <c r="F1805" s="1" t="s">
        <v>8</v>
      </c>
    </row>
    <row r="1806" spans="1:6" x14ac:dyDescent="0.25">
      <c r="A1806" s="1">
        <v>2019</v>
      </c>
      <c r="B1806" s="1" t="s">
        <v>63</v>
      </c>
      <c r="C1806" s="1" t="s">
        <v>39</v>
      </c>
      <c r="D1806" s="1">
        <v>26885</v>
      </c>
      <c r="E1806" s="1">
        <v>53135</v>
      </c>
      <c r="F1806" s="1" t="s">
        <v>10</v>
      </c>
    </row>
    <row r="1807" spans="1:6" x14ac:dyDescent="0.25">
      <c r="A1807" s="1">
        <v>2019</v>
      </c>
      <c r="B1807" s="1" t="s">
        <v>63</v>
      </c>
      <c r="C1807" s="1" t="s">
        <v>40</v>
      </c>
      <c r="D1807" s="1">
        <v>2484</v>
      </c>
      <c r="E1807" s="1">
        <v>55915</v>
      </c>
      <c r="F1807" s="1" t="s">
        <v>8</v>
      </c>
    </row>
    <row r="1808" spans="1:6" x14ac:dyDescent="0.25">
      <c r="A1808" s="1">
        <v>2019</v>
      </c>
      <c r="B1808" s="1" t="s">
        <v>63</v>
      </c>
      <c r="C1808" s="1" t="s">
        <v>41</v>
      </c>
      <c r="D1808" s="1">
        <v>34090</v>
      </c>
      <c r="E1808" s="1">
        <v>51314</v>
      </c>
      <c r="F1808" s="1" t="s">
        <v>8</v>
      </c>
    </row>
    <row r="1809" spans="1:6" x14ac:dyDescent="0.25">
      <c r="A1809" s="1">
        <v>2019</v>
      </c>
      <c r="B1809" s="1" t="s">
        <v>63</v>
      </c>
      <c r="C1809" s="1" t="s">
        <v>42</v>
      </c>
      <c r="D1809" s="1">
        <v>13367</v>
      </c>
      <c r="E1809" s="1">
        <v>50167</v>
      </c>
      <c r="F1809" s="1" t="s">
        <v>10</v>
      </c>
    </row>
    <row r="1810" spans="1:6" x14ac:dyDescent="0.25">
      <c r="A1810" s="1">
        <v>2019</v>
      </c>
      <c r="B1810" s="1" t="s">
        <v>63</v>
      </c>
      <c r="C1810" s="1" t="s">
        <v>43</v>
      </c>
      <c r="D1810" s="1">
        <v>15363</v>
      </c>
      <c r="E1810" s="1">
        <v>56908</v>
      </c>
      <c r="F1810" s="1" t="s">
        <v>10</v>
      </c>
    </row>
    <row r="1811" spans="1:6" x14ac:dyDescent="0.25">
      <c r="A1811" s="1">
        <v>2019</v>
      </c>
      <c r="B1811" s="1" t="s">
        <v>63</v>
      </c>
      <c r="C1811" s="1" t="s">
        <v>44</v>
      </c>
      <c r="D1811" s="1">
        <v>58709</v>
      </c>
      <c r="E1811" s="1">
        <v>56500</v>
      </c>
      <c r="F1811" s="1" t="s">
        <v>8</v>
      </c>
    </row>
    <row r="1812" spans="1:6" x14ac:dyDescent="0.25">
      <c r="A1812" s="1">
        <v>2019</v>
      </c>
      <c r="B1812" s="1" t="s">
        <v>63</v>
      </c>
      <c r="C1812" s="1" t="s">
        <v>45</v>
      </c>
      <c r="D1812" s="1">
        <v>4485</v>
      </c>
      <c r="E1812" s="1">
        <v>53941</v>
      </c>
      <c r="F1812" s="1" t="s">
        <v>8</v>
      </c>
    </row>
    <row r="1813" spans="1:6" x14ac:dyDescent="0.25">
      <c r="A1813" s="1">
        <v>2019</v>
      </c>
      <c r="B1813" s="1" t="s">
        <v>63</v>
      </c>
      <c r="C1813" s="1" t="s">
        <v>46</v>
      </c>
      <c r="D1813" s="1">
        <v>11574</v>
      </c>
      <c r="E1813" s="1">
        <v>51624</v>
      </c>
      <c r="F1813" s="1" t="s">
        <v>10</v>
      </c>
    </row>
    <row r="1814" spans="1:6" x14ac:dyDescent="0.25">
      <c r="A1814" s="1">
        <v>2019</v>
      </c>
      <c r="B1814" s="1" t="s">
        <v>63</v>
      </c>
      <c r="C1814" s="1" t="s">
        <v>47</v>
      </c>
      <c r="D1814" s="1">
        <v>2732</v>
      </c>
      <c r="E1814" s="1">
        <v>55512</v>
      </c>
      <c r="F1814" s="1" t="s">
        <v>10</v>
      </c>
    </row>
    <row r="1815" spans="1:6" x14ac:dyDescent="0.25">
      <c r="A1815" s="1">
        <v>2019</v>
      </c>
      <c r="B1815" s="1" t="s">
        <v>63</v>
      </c>
      <c r="C1815" s="1" t="s">
        <v>48</v>
      </c>
      <c r="D1815" s="1">
        <v>15761</v>
      </c>
      <c r="E1815" s="1">
        <v>56938</v>
      </c>
      <c r="F1815" s="1" t="s">
        <v>10</v>
      </c>
    </row>
    <row r="1816" spans="1:6" x14ac:dyDescent="0.25">
      <c r="A1816" s="1">
        <v>2019</v>
      </c>
      <c r="B1816" s="1" t="s">
        <v>63</v>
      </c>
      <c r="C1816" s="1" t="s">
        <v>49</v>
      </c>
      <c r="D1816" s="1">
        <v>87635</v>
      </c>
      <c r="E1816" s="1">
        <v>53096</v>
      </c>
      <c r="F1816" s="1" t="s">
        <v>10</v>
      </c>
    </row>
    <row r="1817" spans="1:6" x14ac:dyDescent="0.25">
      <c r="A1817" s="1">
        <v>2019</v>
      </c>
      <c r="B1817" s="1" t="s">
        <v>63</v>
      </c>
      <c r="C1817" s="1" t="s">
        <v>50</v>
      </c>
      <c r="D1817" s="1">
        <v>11679</v>
      </c>
      <c r="E1817" s="1">
        <v>48492</v>
      </c>
      <c r="F1817" s="1" t="s">
        <v>10</v>
      </c>
    </row>
    <row r="1818" spans="1:6" x14ac:dyDescent="0.25">
      <c r="A1818" s="1">
        <v>2019</v>
      </c>
      <c r="B1818" s="1" t="s">
        <v>63</v>
      </c>
      <c r="C1818" s="1" t="s">
        <v>51</v>
      </c>
      <c r="D1818" s="1">
        <v>2460</v>
      </c>
      <c r="E1818" s="1">
        <v>51259</v>
      </c>
      <c r="F1818" s="1" t="s">
        <v>8</v>
      </c>
    </row>
    <row r="1819" spans="1:6" x14ac:dyDescent="0.25">
      <c r="A1819" s="1">
        <v>2019</v>
      </c>
      <c r="B1819" s="1" t="s">
        <v>63</v>
      </c>
      <c r="C1819" s="1" t="s">
        <v>52</v>
      </c>
      <c r="D1819" s="1">
        <v>42910</v>
      </c>
      <c r="E1819" s="1">
        <v>54573</v>
      </c>
      <c r="F1819" s="1" t="s">
        <v>8</v>
      </c>
    </row>
    <row r="1820" spans="1:6" x14ac:dyDescent="0.25">
      <c r="A1820" s="1">
        <v>2019</v>
      </c>
      <c r="B1820" s="1" t="s">
        <v>63</v>
      </c>
      <c r="C1820" s="1" t="s">
        <v>53</v>
      </c>
      <c r="D1820" s="1">
        <v>56689</v>
      </c>
      <c r="E1820" s="1">
        <v>55782</v>
      </c>
      <c r="F1820" s="1" t="s">
        <v>10</v>
      </c>
    </row>
    <row r="1821" spans="1:6" x14ac:dyDescent="0.25">
      <c r="A1821" s="1">
        <v>2019</v>
      </c>
      <c r="B1821" s="1" t="s">
        <v>63</v>
      </c>
      <c r="C1821" s="1" t="s">
        <v>54</v>
      </c>
      <c r="D1821" s="1">
        <v>5679</v>
      </c>
      <c r="E1821" s="1">
        <v>50732</v>
      </c>
      <c r="F1821" s="1" t="s">
        <v>8</v>
      </c>
    </row>
    <row r="1822" spans="1:6" x14ac:dyDescent="0.25">
      <c r="A1822" s="1">
        <v>2019</v>
      </c>
      <c r="B1822" s="1" t="s">
        <v>63</v>
      </c>
      <c r="C1822" s="1" t="s">
        <v>55</v>
      </c>
      <c r="D1822" s="1">
        <v>25989</v>
      </c>
      <c r="E1822" s="1">
        <v>53663</v>
      </c>
      <c r="F1822" s="1" t="s">
        <v>8</v>
      </c>
    </row>
    <row r="1823" spans="1:6" x14ac:dyDescent="0.25">
      <c r="A1823" s="1">
        <v>2019</v>
      </c>
      <c r="B1823" s="1" t="s">
        <v>63</v>
      </c>
      <c r="C1823" s="1" t="s">
        <v>56</v>
      </c>
      <c r="D1823" s="1">
        <v>3268</v>
      </c>
      <c r="E1823" s="1">
        <v>47913</v>
      </c>
      <c r="F1823" s="1" t="s">
        <v>10</v>
      </c>
    </row>
    <row r="1824" spans="1:6" x14ac:dyDescent="0.25">
      <c r="A1824" s="1">
        <v>2019</v>
      </c>
      <c r="B1824" s="1" t="s">
        <v>64</v>
      </c>
      <c r="C1824" s="1" t="s">
        <v>7</v>
      </c>
      <c r="D1824" s="1">
        <v>10741</v>
      </c>
      <c r="E1824" s="1">
        <v>22222</v>
      </c>
      <c r="F1824" s="1" t="s">
        <v>10</v>
      </c>
    </row>
    <row r="1825" spans="1:6" x14ac:dyDescent="0.25">
      <c r="A1825" s="1">
        <v>2019</v>
      </c>
      <c r="B1825" s="1" t="s">
        <v>64</v>
      </c>
      <c r="C1825" s="1" t="s">
        <v>9</v>
      </c>
      <c r="D1825" s="1">
        <v>12771</v>
      </c>
      <c r="E1825" s="1">
        <v>29505</v>
      </c>
      <c r="F1825" s="1" t="s">
        <v>8</v>
      </c>
    </row>
    <row r="1826" spans="1:6" x14ac:dyDescent="0.25">
      <c r="A1826" s="1">
        <v>2019</v>
      </c>
      <c r="B1826" s="1" t="s">
        <v>64</v>
      </c>
      <c r="C1826" s="1" t="s">
        <v>11</v>
      </c>
      <c r="D1826" s="1">
        <v>7024</v>
      </c>
      <c r="E1826" s="1">
        <v>22181</v>
      </c>
      <c r="F1826" s="1" t="s">
        <v>8</v>
      </c>
    </row>
    <row r="1827" spans="1:6" x14ac:dyDescent="0.25">
      <c r="A1827" s="1">
        <v>2019</v>
      </c>
      <c r="B1827" s="1" t="s">
        <v>64</v>
      </c>
      <c r="C1827" s="1" t="s">
        <v>12</v>
      </c>
      <c r="D1827" s="1">
        <v>103495</v>
      </c>
      <c r="E1827" s="1">
        <v>35214</v>
      </c>
      <c r="F1827" s="1" t="s">
        <v>10</v>
      </c>
    </row>
    <row r="1828" spans="1:6" x14ac:dyDescent="0.25">
      <c r="A1828" s="1">
        <v>2019</v>
      </c>
      <c r="B1828" s="1" t="s">
        <v>64</v>
      </c>
      <c r="C1828" s="1" t="s">
        <v>13</v>
      </c>
      <c r="D1828" s="1">
        <v>16627</v>
      </c>
      <c r="E1828" s="1">
        <v>30462</v>
      </c>
      <c r="F1828" s="1" t="s">
        <v>8</v>
      </c>
    </row>
    <row r="1829" spans="1:6" x14ac:dyDescent="0.25">
      <c r="A1829" s="1">
        <v>2019</v>
      </c>
      <c r="B1829" s="1" t="s">
        <v>64</v>
      </c>
      <c r="C1829" s="1" t="s">
        <v>14</v>
      </c>
      <c r="D1829" s="1">
        <v>10338</v>
      </c>
      <c r="E1829" s="1">
        <v>29066</v>
      </c>
      <c r="F1829" s="1" t="s">
        <v>10</v>
      </c>
    </row>
    <row r="1830" spans="1:6" x14ac:dyDescent="0.25">
      <c r="A1830" s="1">
        <v>2019</v>
      </c>
      <c r="B1830" s="1" t="s">
        <v>64</v>
      </c>
      <c r="C1830" s="1" t="s">
        <v>15</v>
      </c>
      <c r="D1830" s="1">
        <v>2565</v>
      </c>
      <c r="E1830" s="1">
        <v>25997</v>
      </c>
      <c r="F1830" s="1" t="s">
        <v>8</v>
      </c>
    </row>
    <row r="1831" spans="1:6" x14ac:dyDescent="0.25">
      <c r="A1831" s="1">
        <v>2019</v>
      </c>
      <c r="B1831" s="1" t="s">
        <v>64</v>
      </c>
      <c r="C1831" s="1" t="s">
        <v>16</v>
      </c>
      <c r="D1831" s="1">
        <v>55396</v>
      </c>
      <c r="E1831" s="1">
        <v>30953</v>
      </c>
      <c r="F1831" s="1" t="s">
        <v>8</v>
      </c>
    </row>
    <row r="1832" spans="1:6" x14ac:dyDescent="0.25">
      <c r="A1832" s="1">
        <v>2019</v>
      </c>
      <c r="B1832" s="1" t="s">
        <v>64</v>
      </c>
      <c r="C1832" s="1" t="s">
        <v>17</v>
      </c>
      <c r="D1832" s="1">
        <v>23538</v>
      </c>
      <c r="E1832" s="1">
        <v>26142</v>
      </c>
      <c r="F1832" s="1" t="s">
        <v>10</v>
      </c>
    </row>
    <row r="1833" spans="1:6" x14ac:dyDescent="0.25">
      <c r="A1833" s="1">
        <v>2019</v>
      </c>
      <c r="B1833" s="1" t="s">
        <v>64</v>
      </c>
      <c r="C1833" s="1" t="s">
        <v>18</v>
      </c>
      <c r="D1833" s="1">
        <v>4906</v>
      </c>
      <c r="E1833" s="1">
        <v>22382</v>
      </c>
      <c r="F1833" s="1" t="s">
        <v>10</v>
      </c>
    </row>
    <row r="1834" spans="1:6" x14ac:dyDescent="0.25">
      <c r="A1834" s="1">
        <v>2019</v>
      </c>
      <c r="B1834" s="1" t="s">
        <v>64</v>
      </c>
      <c r="C1834" s="1" t="s">
        <v>19</v>
      </c>
      <c r="D1834" s="1">
        <v>32076</v>
      </c>
      <c r="E1834" s="1">
        <v>28930</v>
      </c>
      <c r="F1834" s="1" t="s">
        <v>8</v>
      </c>
    </row>
    <row r="1835" spans="1:6" x14ac:dyDescent="0.25">
      <c r="A1835" s="1">
        <v>2019</v>
      </c>
      <c r="B1835" s="1" t="s">
        <v>64</v>
      </c>
      <c r="C1835" s="1" t="s">
        <v>20</v>
      </c>
      <c r="D1835" s="1">
        <v>15273</v>
      </c>
      <c r="E1835" s="1">
        <v>24223</v>
      </c>
      <c r="F1835" s="1" t="s">
        <v>8</v>
      </c>
    </row>
    <row r="1836" spans="1:6" x14ac:dyDescent="0.25">
      <c r="A1836" s="1">
        <v>2019</v>
      </c>
      <c r="B1836" s="1" t="s">
        <v>64</v>
      </c>
      <c r="C1836" s="1" t="s">
        <v>21</v>
      </c>
      <c r="D1836" s="1">
        <v>8532</v>
      </c>
      <c r="E1836" s="1">
        <v>22280</v>
      </c>
      <c r="F1836" s="1" t="s">
        <v>10</v>
      </c>
    </row>
    <row r="1837" spans="1:6" x14ac:dyDescent="0.25">
      <c r="A1837" s="1">
        <v>2019</v>
      </c>
      <c r="B1837" s="1" t="s">
        <v>64</v>
      </c>
      <c r="C1837" s="1" t="s">
        <v>22</v>
      </c>
      <c r="D1837" s="1">
        <v>6839</v>
      </c>
      <c r="E1837" s="1">
        <v>22257</v>
      </c>
      <c r="F1837" s="1" t="s">
        <v>10</v>
      </c>
    </row>
    <row r="1838" spans="1:6" x14ac:dyDescent="0.25">
      <c r="A1838" s="1">
        <v>2019</v>
      </c>
      <c r="B1838" s="1" t="s">
        <v>64</v>
      </c>
      <c r="C1838" s="1" t="s">
        <v>23</v>
      </c>
      <c r="D1838" s="1">
        <v>10063</v>
      </c>
      <c r="E1838" s="1">
        <v>23160</v>
      </c>
      <c r="F1838" s="1" t="s">
        <v>10</v>
      </c>
    </row>
    <row r="1839" spans="1:6" x14ac:dyDescent="0.25">
      <c r="A1839" s="1">
        <v>2019</v>
      </c>
      <c r="B1839" s="1" t="s">
        <v>64</v>
      </c>
      <c r="C1839" s="1" t="s">
        <v>24</v>
      </c>
      <c r="D1839" s="1">
        <v>12015</v>
      </c>
      <c r="E1839" s="1">
        <v>26623</v>
      </c>
      <c r="F1839" s="1" t="s">
        <v>10</v>
      </c>
    </row>
    <row r="1840" spans="1:6" x14ac:dyDescent="0.25">
      <c r="A1840" s="1">
        <v>2019</v>
      </c>
      <c r="B1840" s="1" t="s">
        <v>64</v>
      </c>
      <c r="C1840" s="1" t="s">
        <v>25</v>
      </c>
      <c r="D1840" s="1">
        <v>5119</v>
      </c>
      <c r="E1840" s="1">
        <v>27119</v>
      </c>
      <c r="F1840" s="1" t="s">
        <v>10</v>
      </c>
    </row>
    <row r="1841" spans="1:6" x14ac:dyDescent="0.25">
      <c r="A1841" s="1">
        <v>2019</v>
      </c>
      <c r="B1841" s="1" t="s">
        <v>64</v>
      </c>
      <c r="C1841" s="1" t="s">
        <v>26</v>
      </c>
      <c r="D1841" s="1">
        <v>14733</v>
      </c>
      <c r="E1841" s="1">
        <v>29436</v>
      </c>
      <c r="F1841" s="1" t="s">
        <v>8</v>
      </c>
    </row>
    <row r="1842" spans="1:6" x14ac:dyDescent="0.25">
      <c r="A1842" s="1">
        <v>2019</v>
      </c>
      <c r="B1842" s="1" t="s">
        <v>64</v>
      </c>
      <c r="C1842" s="1" t="s">
        <v>27</v>
      </c>
      <c r="D1842" s="1">
        <v>20695</v>
      </c>
      <c r="E1842" s="1">
        <v>32779</v>
      </c>
      <c r="F1842" s="1" t="s">
        <v>8</v>
      </c>
    </row>
    <row r="1843" spans="1:6" x14ac:dyDescent="0.25">
      <c r="A1843" s="1">
        <v>2019</v>
      </c>
      <c r="B1843" s="1" t="s">
        <v>64</v>
      </c>
      <c r="C1843" s="1" t="s">
        <v>28</v>
      </c>
      <c r="D1843" s="1">
        <v>21783</v>
      </c>
      <c r="E1843" s="1">
        <v>25834</v>
      </c>
      <c r="F1843" s="1" t="s">
        <v>10</v>
      </c>
    </row>
    <row r="1844" spans="1:6" x14ac:dyDescent="0.25">
      <c r="A1844" s="1">
        <v>2019</v>
      </c>
      <c r="B1844" s="1" t="s">
        <v>64</v>
      </c>
      <c r="C1844" s="1" t="s">
        <v>29</v>
      </c>
      <c r="D1844" s="1">
        <v>14729</v>
      </c>
      <c r="E1844" s="1">
        <v>27386</v>
      </c>
      <c r="F1844" s="1" t="s">
        <v>8</v>
      </c>
    </row>
    <row r="1845" spans="1:6" x14ac:dyDescent="0.25">
      <c r="A1845" s="1">
        <v>2019</v>
      </c>
      <c r="B1845" s="1" t="s">
        <v>64</v>
      </c>
      <c r="C1845" s="1" t="s">
        <v>30</v>
      </c>
      <c r="D1845" s="1">
        <v>6381</v>
      </c>
      <c r="E1845" s="1">
        <v>23011</v>
      </c>
      <c r="F1845" s="1" t="s">
        <v>8</v>
      </c>
    </row>
    <row r="1846" spans="1:6" x14ac:dyDescent="0.25">
      <c r="A1846" s="1">
        <v>2019</v>
      </c>
      <c r="B1846" s="1" t="s">
        <v>64</v>
      </c>
      <c r="C1846" s="1" t="s">
        <v>31</v>
      </c>
      <c r="D1846" s="1">
        <v>14797</v>
      </c>
      <c r="E1846" s="1">
        <v>26276</v>
      </c>
      <c r="F1846" s="1" t="s">
        <v>10</v>
      </c>
    </row>
    <row r="1847" spans="1:6" x14ac:dyDescent="0.25">
      <c r="A1847" s="1">
        <v>2019</v>
      </c>
      <c r="B1847" s="1" t="s">
        <v>64</v>
      </c>
      <c r="C1847" s="1" t="s">
        <v>32</v>
      </c>
      <c r="D1847" s="1">
        <v>4978</v>
      </c>
      <c r="E1847" s="1">
        <v>24625</v>
      </c>
      <c r="F1847" s="1" t="s">
        <v>10</v>
      </c>
    </row>
    <row r="1848" spans="1:6" x14ac:dyDescent="0.25">
      <c r="A1848" s="1">
        <v>2019</v>
      </c>
      <c r="B1848" s="1" t="s">
        <v>64</v>
      </c>
      <c r="C1848" s="1" t="s">
        <v>33</v>
      </c>
      <c r="D1848" s="1">
        <v>5508</v>
      </c>
      <c r="E1848" s="1">
        <v>22253</v>
      </c>
      <c r="F1848" s="1" t="s">
        <v>8</v>
      </c>
    </row>
    <row r="1849" spans="1:6" x14ac:dyDescent="0.25">
      <c r="A1849" s="1">
        <v>2019</v>
      </c>
      <c r="B1849" s="1" t="s">
        <v>64</v>
      </c>
      <c r="C1849" s="1" t="s">
        <v>34</v>
      </c>
      <c r="D1849" s="1">
        <v>8246</v>
      </c>
      <c r="E1849" s="1">
        <v>39048</v>
      </c>
      <c r="F1849" s="1" t="s">
        <v>8</v>
      </c>
    </row>
    <row r="1850" spans="1:6" x14ac:dyDescent="0.25">
      <c r="A1850" s="1">
        <v>2019</v>
      </c>
      <c r="B1850" s="1" t="s">
        <v>64</v>
      </c>
      <c r="C1850" s="1" t="s">
        <v>35</v>
      </c>
      <c r="D1850" s="1">
        <v>4512</v>
      </c>
      <c r="E1850" s="1">
        <v>27058</v>
      </c>
      <c r="F1850" s="1" t="s">
        <v>10</v>
      </c>
    </row>
    <row r="1851" spans="1:6" x14ac:dyDescent="0.25">
      <c r="A1851" s="1">
        <v>2019</v>
      </c>
      <c r="B1851" s="1" t="s">
        <v>64</v>
      </c>
      <c r="C1851" s="1" t="s">
        <v>36</v>
      </c>
      <c r="D1851" s="1">
        <v>23501</v>
      </c>
      <c r="E1851" s="1">
        <v>30851</v>
      </c>
      <c r="F1851" s="1" t="s">
        <v>8</v>
      </c>
    </row>
    <row r="1852" spans="1:6" x14ac:dyDescent="0.25">
      <c r="A1852" s="1">
        <v>2019</v>
      </c>
      <c r="B1852" s="1" t="s">
        <v>64</v>
      </c>
      <c r="C1852" s="1" t="s">
        <v>37</v>
      </c>
      <c r="D1852" s="1">
        <v>4929</v>
      </c>
      <c r="E1852" s="1">
        <v>23901</v>
      </c>
      <c r="F1852" s="1" t="s">
        <v>10</v>
      </c>
    </row>
    <row r="1853" spans="1:6" x14ac:dyDescent="0.25">
      <c r="A1853" s="1">
        <v>2019</v>
      </c>
      <c r="B1853" s="1" t="s">
        <v>64</v>
      </c>
      <c r="C1853" s="1" t="s">
        <v>38</v>
      </c>
      <c r="D1853" s="1">
        <v>66166</v>
      </c>
      <c r="E1853" s="1">
        <v>38365</v>
      </c>
      <c r="F1853" s="1" t="s">
        <v>8</v>
      </c>
    </row>
    <row r="1854" spans="1:6" x14ac:dyDescent="0.25">
      <c r="A1854" s="1">
        <v>2019</v>
      </c>
      <c r="B1854" s="1" t="s">
        <v>64</v>
      </c>
      <c r="C1854" s="1" t="s">
        <v>39</v>
      </c>
      <c r="D1854" s="1">
        <v>25235</v>
      </c>
      <c r="E1854" s="1">
        <v>25111</v>
      </c>
      <c r="F1854" s="1" t="s">
        <v>8</v>
      </c>
    </row>
    <row r="1855" spans="1:6" x14ac:dyDescent="0.25">
      <c r="A1855" s="1">
        <v>2019</v>
      </c>
      <c r="B1855" s="1" t="s">
        <v>64</v>
      </c>
      <c r="C1855" s="1" t="s">
        <v>40</v>
      </c>
      <c r="D1855" s="1">
        <v>2600</v>
      </c>
      <c r="E1855" s="1">
        <v>23400</v>
      </c>
      <c r="F1855" s="1" t="s">
        <v>10</v>
      </c>
    </row>
    <row r="1856" spans="1:6" x14ac:dyDescent="0.25">
      <c r="A1856" s="1">
        <v>2019</v>
      </c>
      <c r="B1856" s="1" t="s">
        <v>64</v>
      </c>
      <c r="C1856" s="1" t="s">
        <v>41</v>
      </c>
      <c r="D1856" s="1">
        <v>28218</v>
      </c>
      <c r="E1856" s="1">
        <v>24856</v>
      </c>
      <c r="F1856" s="1" t="s">
        <v>10</v>
      </c>
    </row>
    <row r="1857" spans="1:6" x14ac:dyDescent="0.25">
      <c r="A1857" s="1">
        <v>2019</v>
      </c>
      <c r="B1857" s="1" t="s">
        <v>64</v>
      </c>
      <c r="C1857" s="1" t="s">
        <v>42</v>
      </c>
      <c r="D1857" s="1">
        <v>8969</v>
      </c>
      <c r="E1857" s="1">
        <v>23729</v>
      </c>
      <c r="F1857" s="1" t="s">
        <v>8</v>
      </c>
    </row>
    <row r="1858" spans="1:6" x14ac:dyDescent="0.25">
      <c r="A1858" s="1">
        <v>2019</v>
      </c>
      <c r="B1858" s="1" t="s">
        <v>64</v>
      </c>
      <c r="C1858" s="1" t="s">
        <v>43</v>
      </c>
      <c r="D1858" s="1">
        <v>13588</v>
      </c>
      <c r="E1858" s="1">
        <v>27379</v>
      </c>
      <c r="F1858" s="1" t="s">
        <v>8</v>
      </c>
    </row>
    <row r="1859" spans="1:6" x14ac:dyDescent="0.25">
      <c r="A1859" s="1">
        <v>2019</v>
      </c>
      <c r="B1859" s="1" t="s">
        <v>64</v>
      </c>
      <c r="C1859" s="1" t="s">
        <v>44</v>
      </c>
      <c r="D1859" s="1">
        <v>33146</v>
      </c>
      <c r="E1859" s="1">
        <v>26389</v>
      </c>
      <c r="F1859" s="1" t="s">
        <v>10</v>
      </c>
    </row>
    <row r="1860" spans="1:6" x14ac:dyDescent="0.25">
      <c r="A1860" s="1">
        <v>2019</v>
      </c>
      <c r="B1860" s="1" t="s">
        <v>64</v>
      </c>
      <c r="C1860" s="1" t="s">
        <v>45</v>
      </c>
      <c r="D1860" s="1">
        <v>3683</v>
      </c>
      <c r="E1860" s="1">
        <v>28353</v>
      </c>
      <c r="F1860" s="1" t="s">
        <v>10</v>
      </c>
    </row>
    <row r="1861" spans="1:6" x14ac:dyDescent="0.25">
      <c r="A1861" s="1">
        <v>2019</v>
      </c>
      <c r="B1861" s="1" t="s">
        <v>64</v>
      </c>
      <c r="C1861" s="1" t="s">
        <v>46</v>
      </c>
      <c r="D1861" s="1">
        <v>12337</v>
      </c>
      <c r="E1861" s="1">
        <v>23885</v>
      </c>
      <c r="F1861" s="1" t="s">
        <v>10</v>
      </c>
    </row>
    <row r="1862" spans="1:6" x14ac:dyDescent="0.25">
      <c r="A1862" s="1">
        <v>2019</v>
      </c>
      <c r="B1862" s="1" t="s">
        <v>64</v>
      </c>
      <c r="C1862" s="1" t="s">
        <v>47</v>
      </c>
      <c r="D1862" s="1">
        <v>3109</v>
      </c>
      <c r="E1862" s="1">
        <v>22460</v>
      </c>
      <c r="F1862" s="1" t="s">
        <v>10</v>
      </c>
    </row>
    <row r="1863" spans="1:6" x14ac:dyDescent="0.25">
      <c r="A1863" s="1">
        <v>2019</v>
      </c>
      <c r="B1863" s="1" t="s">
        <v>64</v>
      </c>
      <c r="C1863" s="1" t="s">
        <v>48</v>
      </c>
      <c r="D1863" s="1">
        <v>15932</v>
      </c>
      <c r="E1863" s="1">
        <v>28398</v>
      </c>
      <c r="F1863" s="1" t="s">
        <v>10</v>
      </c>
    </row>
    <row r="1864" spans="1:6" x14ac:dyDescent="0.25">
      <c r="A1864" s="1">
        <v>2019</v>
      </c>
      <c r="B1864" s="1" t="s">
        <v>64</v>
      </c>
      <c r="C1864" s="1" t="s">
        <v>49</v>
      </c>
      <c r="D1864" s="1">
        <v>60744</v>
      </c>
      <c r="E1864" s="1">
        <v>27234</v>
      </c>
      <c r="F1864" s="1" t="s">
        <v>8</v>
      </c>
    </row>
    <row r="1865" spans="1:6" x14ac:dyDescent="0.25">
      <c r="A1865" s="1">
        <v>2019</v>
      </c>
      <c r="B1865" s="1" t="s">
        <v>64</v>
      </c>
      <c r="C1865" s="1" t="s">
        <v>50</v>
      </c>
      <c r="D1865" s="1">
        <v>7068</v>
      </c>
      <c r="E1865" s="1">
        <v>25510</v>
      </c>
      <c r="F1865" s="1" t="s">
        <v>8</v>
      </c>
    </row>
    <row r="1866" spans="1:6" x14ac:dyDescent="0.25">
      <c r="A1866" s="1">
        <v>2019</v>
      </c>
      <c r="B1866" s="1" t="s">
        <v>64</v>
      </c>
      <c r="C1866" s="1" t="s">
        <v>51</v>
      </c>
      <c r="D1866" s="1">
        <v>2266</v>
      </c>
      <c r="E1866" s="1">
        <v>28375</v>
      </c>
      <c r="F1866" s="1" t="s">
        <v>10</v>
      </c>
    </row>
    <row r="1867" spans="1:6" x14ac:dyDescent="0.25">
      <c r="A1867" s="1">
        <v>2019</v>
      </c>
      <c r="B1867" s="1" t="s">
        <v>64</v>
      </c>
      <c r="C1867" s="1" t="s">
        <v>52</v>
      </c>
      <c r="D1867" s="1">
        <v>20269</v>
      </c>
      <c r="E1867" s="1">
        <v>26078</v>
      </c>
      <c r="F1867" s="1" t="s">
        <v>8</v>
      </c>
    </row>
    <row r="1868" spans="1:6" x14ac:dyDescent="0.25">
      <c r="A1868" s="1">
        <v>2019</v>
      </c>
      <c r="B1868" s="1" t="s">
        <v>64</v>
      </c>
      <c r="C1868" s="1" t="s">
        <v>53</v>
      </c>
      <c r="D1868" s="1">
        <v>20065</v>
      </c>
      <c r="E1868" s="1">
        <v>30250</v>
      </c>
      <c r="F1868" s="1" t="s">
        <v>8</v>
      </c>
    </row>
    <row r="1869" spans="1:6" x14ac:dyDescent="0.25">
      <c r="A1869" s="1">
        <v>2019</v>
      </c>
      <c r="B1869" s="1" t="s">
        <v>64</v>
      </c>
      <c r="C1869" s="1" t="s">
        <v>54</v>
      </c>
      <c r="D1869" s="1">
        <v>4646</v>
      </c>
      <c r="E1869" s="1">
        <v>23335</v>
      </c>
      <c r="F1869" s="1" t="s">
        <v>10</v>
      </c>
    </row>
    <row r="1870" spans="1:6" x14ac:dyDescent="0.25">
      <c r="A1870" s="1">
        <v>2019</v>
      </c>
      <c r="B1870" s="1" t="s">
        <v>64</v>
      </c>
      <c r="C1870" s="1" t="s">
        <v>55</v>
      </c>
      <c r="D1870" s="1">
        <v>16599</v>
      </c>
      <c r="E1870" s="1">
        <v>23248</v>
      </c>
      <c r="F1870" s="1" t="s">
        <v>10</v>
      </c>
    </row>
    <row r="1871" spans="1:6" x14ac:dyDescent="0.25">
      <c r="A1871" s="1">
        <v>2019</v>
      </c>
      <c r="B1871" s="1" t="s">
        <v>64</v>
      </c>
      <c r="C1871" s="1" t="s">
        <v>56</v>
      </c>
      <c r="D1871" s="1">
        <v>2355</v>
      </c>
      <c r="E1871" s="1">
        <v>25867</v>
      </c>
      <c r="F1871" s="1" t="s">
        <v>8</v>
      </c>
    </row>
    <row r="1872" spans="1:6" x14ac:dyDescent="0.25">
      <c r="A1872" s="1">
        <v>2019</v>
      </c>
      <c r="B1872" s="1" t="s">
        <v>65</v>
      </c>
      <c r="C1872" s="1" t="s">
        <v>7</v>
      </c>
      <c r="D1872" s="1">
        <v>9603</v>
      </c>
      <c r="E1872" s="1">
        <v>42539</v>
      </c>
      <c r="F1872" s="1" t="s">
        <v>8</v>
      </c>
    </row>
    <row r="1873" spans="1:6" x14ac:dyDescent="0.25">
      <c r="A1873" s="1">
        <v>2019</v>
      </c>
      <c r="B1873" s="1" t="s">
        <v>65</v>
      </c>
      <c r="C1873" s="1" t="s">
        <v>9</v>
      </c>
      <c r="D1873" s="1">
        <v>10297</v>
      </c>
      <c r="E1873" s="1">
        <v>43061</v>
      </c>
      <c r="F1873" s="1" t="s">
        <v>10</v>
      </c>
    </row>
    <row r="1874" spans="1:6" x14ac:dyDescent="0.25">
      <c r="A1874" s="1">
        <v>2019</v>
      </c>
      <c r="B1874" s="1" t="s">
        <v>65</v>
      </c>
      <c r="C1874" s="1" t="s">
        <v>11</v>
      </c>
      <c r="D1874" s="1">
        <v>5315</v>
      </c>
      <c r="E1874" s="1">
        <v>39179</v>
      </c>
      <c r="F1874" s="1" t="s">
        <v>8</v>
      </c>
    </row>
    <row r="1875" spans="1:6" x14ac:dyDescent="0.25">
      <c r="A1875" s="1">
        <v>2019</v>
      </c>
      <c r="B1875" s="1" t="s">
        <v>65</v>
      </c>
      <c r="C1875" s="1" t="s">
        <v>12</v>
      </c>
      <c r="D1875" s="1">
        <v>88470</v>
      </c>
      <c r="E1875" s="1">
        <v>46412</v>
      </c>
      <c r="F1875" s="1" t="s">
        <v>10</v>
      </c>
    </row>
    <row r="1876" spans="1:6" x14ac:dyDescent="0.25">
      <c r="A1876" s="1">
        <v>2019</v>
      </c>
      <c r="B1876" s="1" t="s">
        <v>65</v>
      </c>
      <c r="C1876" s="1" t="s">
        <v>13</v>
      </c>
      <c r="D1876" s="1">
        <v>15777</v>
      </c>
      <c r="E1876" s="1">
        <v>45558</v>
      </c>
      <c r="F1876" s="1" t="s">
        <v>8</v>
      </c>
    </row>
    <row r="1877" spans="1:6" x14ac:dyDescent="0.25">
      <c r="A1877" s="1">
        <v>2019</v>
      </c>
      <c r="B1877" s="1" t="s">
        <v>65</v>
      </c>
      <c r="C1877" s="1" t="s">
        <v>14</v>
      </c>
      <c r="D1877" s="1">
        <v>16529</v>
      </c>
      <c r="E1877" s="1">
        <v>39397</v>
      </c>
      <c r="F1877" s="1" t="s">
        <v>8</v>
      </c>
    </row>
    <row r="1878" spans="1:6" x14ac:dyDescent="0.25">
      <c r="A1878" s="1">
        <v>2019</v>
      </c>
      <c r="B1878" s="1" t="s">
        <v>65</v>
      </c>
      <c r="C1878" s="1" t="s">
        <v>15</v>
      </c>
      <c r="D1878" s="1">
        <v>2003</v>
      </c>
      <c r="E1878" s="1">
        <v>39610</v>
      </c>
      <c r="F1878" s="1" t="s">
        <v>10</v>
      </c>
    </row>
    <row r="1879" spans="1:6" x14ac:dyDescent="0.25">
      <c r="A1879" s="1">
        <v>2019</v>
      </c>
      <c r="B1879" s="1" t="s">
        <v>65</v>
      </c>
      <c r="C1879" s="1" t="s">
        <v>16</v>
      </c>
      <c r="D1879" s="1">
        <v>54928</v>
      </c>
      <c r="E1879" s="1">
        <v>41319</v>
      </c>
      <c r="F1879" s="1" t="s">
        <v>10</v>
      </c>
    </row>
    <row r="1880" spans="1:6" x14ac:dyDescent="0.25">
      <c r="A1880" s="1">
        <v>2019</v>
      </c>
      <c r="B1880" s="1" t="s">
        <v>65</v>
      </c>
      <c r="C1880" s="1" t="s">
        <v>17</v>
      </c>
      <c r="D1880" s="1">
        <v>18097</v>
      </c>
      <c r="E1880" s="1">
        <v>41520</v>
      </c>
      <c r="F1880" s="1" t="s">
        <v>8</v>
      </c>
    </row>
    <row r="1881" spans="1:6" x14ac:dyDescent="0.25">
      <c r="A1881" s="1">
        <v>2019</v>
      </c>
      <c r="B1881" s="1" t="s">
        <v>65</v>
      </c>
      <c r="C1881" s="1" t="s">
        <v>18</v>
      </c>
      <c r="D1881" s="1">
        <v>3888</v>
      </c>
      <c r="E1881" s="1">
        <v>36056</v>
      </c>
      <c r="F1881" s="1" t="s">
        <v>8</v>
      </c>
    </row>
    <row r="1882" spans="1:6" x14ac:dyDescent="0.25">
      <c r="A1882" s="1">
        <v>2019</v>
      </c>
      <c r="B1882" s="1" t="s">
        <v>65</v>
      </c>
      <c r="C1882" s="1" t="s">
        <v>19</v>
      </c>
      <c r="D1882" s="1">
        <v>39500</v>
      </c>
      <c r="E1882" s="1">
        <v>47240</v>
      </c>
      <c r="F1882" s="1" t="s">
        <v>10</v>
      </c>
    </row>
    <row r="1883" spans="1:6" x14ac:dyDescent="0.25">
      <c r="A1883" s="1">
        <v>2019</v>
      </c>
      <c r="B1883" s="1" t="s">
        <v>65</v>
      </c>
      <c r="C1883" s="1" t="s">
        <v>20</v>
      </c>
      <c r="D1883" s="1">
        <v>13113</v>
      </c>
      <c r="E1883" s="1">
        <v>37882</v>
      </c>
      <c r="F1883" s="1" t="s">
        <v>10</v>
      </c>
    </row>
    <row r="1884" spans="1:6" x14ac:dyDescent="0.25">
      <c r="A1884" s="1">
        <v>2019</v>
      </c>
      <c r="B1884" s="1" t="s">
        <v>65</v>
      </c>
      <c r="C1884" s="1" t="s">
        <v>21</v>
      </c>
      <c r="D1884" s="1">
        <v>8710</v>
      </c>
      <c r="E1884" s="1">
        <v>39069</v>
      </c>
      <c r="F1884" s="1" t="s">
        <v>10</v>
      </c>
    </row>
    <row r="1885" spans="1:6" x14ac:dyDescent="0.25">
      <c r="A1885" s="1">
        <v>2019</v>
      </c>
      <c r="B1885" s="1" t="s">
        <v>65</v>
      </c>
      <c r="C1885" s="1" t="s">
        <v>22</v>
      </c>
      <c r="D1885" s="1">
        <v>6031</v>
      </c>
      <c r="E1885" s="1">
        <v>39575</v>
      </c>
      <c r="F1885" s="1" t="s">
        <v>10</v>
      </c>
    </row>
    <row r="1886" spans="1:6" x14ac:dyDescent="0.25">
      <c r="A1886" s="1">
        <v>2019</v>
      </c>
      <c r="B1886" s="1" t="s">
        <v>65</v>
      </c>
      <c r="C1886" s="1" t="s">
        <v>23</v>
      </c>
      <c r="D1886" s="1">
        <v>10912</v>
      </c>
      <c r="E1886" s="1">
        <v>38330</v>
      </c>
      <c r="F1886" s="1" t="s">
        <v>10</v>
      </c>
    </row>
    <row r="1887" spans="1:6" x14ac:dyDescent="0.25">
      <c r="A1887" s="1">
        <v>2019</v>
      </c>
      <c r="B1887" s="1" t="s">
        <v>65</v>
      </c>
      <c r="C1887" s="1" t="s">
        <v>24</v>
      </c>
      <c r="D1887" s="1">
        <v>9250</v>
      </c>
      <c r="E1887" s="1">
        <v>42468</v>
      </c>
      <c r="F1887" s="1" t="s">
        <v>8</v>
      </c>
    </row>
    <row r="1888" spans="1:6" x14ac:dyDescent="0.25">
      <c r="A1888" s="1">
        <v>2019</v>
      </c>
      <c r="B1888" s="1" t="s">
        <v>65</v>
      </c>
      <c r="C1888" s="1" t="s">
        <v>25</v>
      </c>
      <c r="D1888" s="1">
        <v>4028</v>
      </c>
      <c r="E1888" s="1">
        <v>38993</v>
      </c>
      <c r="F1888" s="1" t="s">
        <v>8</v>
      </c>
    </row>
    <row r="1889" spans="1:6" x14ac:dyDescent="0.25">
      <c r="A1889" s="1">
        <v>2019</v>
      </c>
      <c r="B1889" s="1" t="s">
        <v>65</v>
      </c>
      <c r="C1889" s="1" t="s">
        <v>26</v>
      </c>
      <c r="D1889" s="1">
        <v>19506</v>
      </c>
      <c r="E1889" s="1">
        <v>47793</v>
      </c>
      <c r="F1889" s="1" t="s">
        <v>10</v>
      </c>
    </row>
    <row r="1890" spans="1:6" x14ac:dyDescent="0.25">
      <c r="A1890" s="1">
        <v>2019</v>
      </c>
      <c r="B1890" s="1" t="s">
        <v>65</v>
      </c>
      <c r="C1890" s="1" t="s">
        <v>27</v>
      </c>
      <c r="D1890" s="1">
        <v>21677</v>
      </c>
      <c r="E1890" s="1">
        <v>43032</v>
      </c>
      <c r="F1890" s="1" t="s">
        <v>8</v>
      </c>
    </row>
    <row r="1891" spans="1:6" x14ac:dyDescent="0.25">
      <c r="A1891" s="1">
        <v>2019</v>
      </c>
      <c r="B1891" s="1" t="s">
        <v>65</v>
      </c>
      <c r="C1891" s="1" t="s">
        <v>28</v>
      </c>
      <c r="D1891" s="1">
        <v>29930</v>
      </c>
      <c r="E1891" s="1">
        <v>38157</v>
      </c>
      <c r="F1891" s="1" t="s">
        <v>8</v>
      </c>
    </row>
    <row r="1892" spans="1:6" x14ac:dyDescent="0.25">
      <c r="A1892" s="1">
        <v>2019</v>
      </c>
      <c r="B1892" s="1" t="s">
        <v>65</v>
      </c>
      <c r="C1892" s="1" t="s">
        <v>29</v>
      </c>
      <c r="D1892" s="1">
        <v>16226</v>
      </c>
      <c r="E1892" s="1">
        <v>39237</v>
      </c>
      <c r="F1892" s="1" t="s">
        <v>10</v>
      </c>
    </row>
    <row r="1893" spans="1:6" x14ac:dyDescent="0.25">
      <c r="A1893" s="1">
        <v>2019</v>
      </c>
      <c r="B1893" s="1" t="s">
        <v>65</v>
      </c>
      <c r="C1893" s="1" t="s">
        <v>30</v>
      </c>
      <c r="D1893" s="1">
        <v>4726</v>
      </c>
      <c r="E1893" s="1">
        <v>39958</v>
      </c>
      <c r="F1893" s="1" t="s">
        <v>10</v>
      </c>
    </row>
    <row r="1894" spans="1:6" x14ac:dyDescent="0.25">
      <c r="A1894" s="1">
        <v>2019</v>
      </c>
      <c r="B1894" s="1" t="s">
        <v>65</v>
      </c>
      <c r="C1894" s="1" t="s">
        <v>31</v>
      </c>
      <c r="D1894" s="1">
        <v>13734</v>
      </c>
      <c r="E1894" s="1">
        <v>38705</v>
      </c>
      <c r="F1894" s="1" t="s">
        <v>8</v>
      </c>
    </row>
    <row r="1895" spans="1:6" x14ac:dyDescent="0.25">
      <c r="A1895" s="1">
        <v>2019</v>
      </c>
      <c r="B1895" s="1" t="s">
        <v>65</v>
      </c>
      <c r="C1895" s="1" t="s">
        <v>32</v>
      </c>
      <c r="D1895" s="1">
        <v>4094</v>
      </c>
      <c r="E1895" s="1">
        <v>35177</v>
      </c>
      <c r="F1895" s="1" t="s">
        <v>8</v>
      </c>
    </row>
    <row r="1896" spans="1:6" x14ac:dyDescent="0.25">
      <c r="A1896" s="1">
        <v>2019</v>
      </c>
      <c r="B1896" s="1" t="s">
        <v>65</v>
      </c>
      <c r="C1896" s="1" t="s">
        <v>33</v>
      </c>
      <c r="D1896" s="1">
        <v>4671</v>
      </c>
      <c r="E1896" s="1">
        <v>37310</v>
      </c>
      <c r="F1896" s="1" t="s">
        <v>10</v>
      </c>
    </row>
    <row r="1897" spans="1:6" x14ac:dyDescent="0.25">
      <c r="A1897" s="1">
        <v>2019</v>
      </c>
      <c r="B1897" s="1" t="s">
        <v>65</v>
      </c>
      <c r="C1897" s="1" t="s">
        <v>34</v>
      </c>
      <c r="D1897" s="1">
        <v>4959</v>
      </c>
      <c r="E1897" s="1">
        <v>42336</v>
      </c>
      <c r="F1897" s="1" t="s">
        <v>8</v>
      </c>
    </row>
    <row r="1898" spans="1:6" x14ac:dyDescent="0.25">
      <c r="A1898" s="1">
        <v>2019</v>
      </c>
      <c r="B1898" s="1" t="s">
        <v>65</v>
      </c>
      <c r="C1898" s="1" t="s">
        <v>35</v>
      </c>
      <c r="D1898" s="1">
        <v>3871</v>
      </c>
      <c r="E1898" s="1">
        <v>42646</v>
      </c>
      <c r="F1898" s="1" t="s">
        <v>10</v>
      </c>
    </row>
    <row r="1899" spans="1:6" x14ac:dyDescent="0.25">
      <c r="A1899" s="1">
        <v>2019</v>
      </c>
      <c r="B1899" s="1" t="s">
        <v>65</v>
      </c>
      <c r="C1899" s="1" t="s">
        <v>36</v>
      </c>
      <c r="D1899" s="1">
        <v>25881</v>
      </c>
      <c r="E1899" s="1">
        <v>41059</v>
      </c>
      <c r="F1899" s="1" t="s">
        <v>8</v>
      </c>
    </row>
    <row r="1900" spans="1:6" x14ac:dyDescent="0.25">
      <c r="A1900" s="1">
        <v>2019</v>
      </c>
      <c r="B1900" s="1" t="s">
        <v>65</v>
      </c>
      <c r="C1900" s="1" t="s">
        <v>37</v>
      </c>
      <c r="D1900" s="1">
        <v>3961</v>
      </c>
      <c r="E1900" s="1">
        <v>38578</v>
      </c>
      <c r="F1900" s="1" t="s">
        <v>8</v>
      </c>
    </row>
    <row r="1901" spans="1:6" x14ac:dyDescent="0.25">
      <c r="A1901" s="1">
        <v>2019</v>
      </c>
      <c r="B1901" s="1" t="s">
        <v>65</v>
      </c>
      <c r="C1901" s="1" t="s">
        <v>38</v>
      </c>
      <c r="D1901" s="1">
        <v>74536</v>
      </c>
      <c r="E1901" s="1">
        <v>46436</v>
      </c>
      <c r="F1901" s="1" t="s">
        <v>10</v>
      </c>
    </row>
    <row r="1902" spans="1:6" x14ac:dyDescent="0.25">
      <c r="A1902" s="1">
        <v>2019</v>
      </c>
      <c r="B1902" s="1" t="s">
        <v>65</v>
      </c>
      <c r="C1902" s="1" t="s">
        <v>39</v>
      </c>
      <c r="D1902" s="1">
        <v>23024</v>
      </c>
      <c r="E1902" s="1">
        <v>39978</v>
      </c>
      <c r="F1902" s="1" t="s">
        <v>10</v>
      </c>
    </row>
    <row r="1903" spans="1:6" x14ac:dyDescent="0.25">
      <c r="A1903" s="1">
        <v>2019</v>
      </c>
      <c r="B1903" s="1" t="s">
        <v>65</v>
      </c>
      <c r="C1903" s="1" t="s">
        <v>40</v>
      </c>
      <c r="D1903" s="1">
        <v>2040</v>
      </c>
      <c r="E1903" s="1">
        <v>40167</v>
      </c>
      <c r="F1903" s="1" t="s">
        <v>8</v>
      </c>
    </row>
    <row r="1904" spans="1:6" x14ac:dyDescent="0.25">
      <c r="A1904" s="1">
        <v>2019</v>
      </c>
      <c r="B1904" s="1" t="s">
        <v>65</v>
      </c>
      <c r="C1904" s="1" t="s">
        <v>41</v>
      </c>
      <c r="D1904" s="1">
        <v>23601</v>
      </c>
      <c r="E1904" s="1">
        <v>39039</v>
      </c>
      <c r="F1904" s="1" t="s">
        <v>8</v>
      </c>
    </row>
    <row r="1905" spans="1:6" x14ac:dyDescent="0.25">
      <c r="A1905" s="1">
        <v>2019</v>
      </c>
      <c r="B1905" s="1" t="s">
        <v>65</v>
      </c>
      <c r="C1905" s="1" t="s">
        <v>42</v>
      </c>
      <c r="D1905" s="1">
        <v>6751</v>
      </c>
      <c r="E1905" s="1">
        <v>40306</v>
      </c>
      <c r="F1905" s="1" t="s">
        <v>10</v>
      </c>
    </row>
    <row r="1906" spans="1:6" x14ac:dyDescent="0.25">
      <c r="A1906" s="1">
        <v>2019</v>
      </c>
      <c r="B1906" s="1" t="s">
        <v>65</v>
      </c>
      <c r="C1906" s="1" t="s">
        <v>43</v>
      </c>
      <c r="D1906" s="1">
        <v>22753</v>
      </c>
      <c r="E1906" s="1">
        <v>37901</v>
      </c>
      <c r="F1906" s="1" t="s">
        <v>10</v>
      </c>
    </row>
    <row r="1907" spans="1:6" x14ac:dyDescent="0.25">
      <c r="A1907" s="1">
        <v>2019</v>
      </c>
      <c r="B1907" s="1" t="s">
        <v>65</v>
      </c>
      <c r="C1907" s="1" t="s">
        <v>44</v>
      </c>
      <c r="D1907" s="1">
        <v>32259</v>
      </c>
      <c r="E1907" s="1">
        <v>38593</v>
      </c>
      <c r="F1907" s="1" t="s">
        <v>10</v>
      </c>
    </row>
    <row r="1908" spans="1:6" x14ac:dyDescent="0.25">
      <c r="A1908" s="1">
        <v>2019</v>
      </c>
      <c r="B1908" s="1" t="s">
        <v>65</v>
      </c>
      <c r="C1908" s="1" t="s">
        <v>45</v>
      </c>
      <c r="D1908" s="1">
        <v>3395</v>
      </c>
      <c r="E1908" s="1">
        <v>38566</v>
      </c>
      <c r="F1908" s="1" t="s">
        <v>10</v>
      </c>
    </row>
    <row r="1909" spans="1:6" x14ac:dyDescent="0.25">
      <c r="A1909" s="1">
        <v>2019</v>
      </c>
      <c r="B1909" s="1" t="s">
        <v>65</v>
      </c>
      <c r="C1909" s="1" t="s">
        <v>46</v>
      </c>
      <c r="D1909" s="1">
        <v>11490</v>
      </c>
      <c r="E1909" s="1">
        <v>38842</v>
      </c>
      <c r="F1909" s="1" t="s">
        <v>10</v>
      </c>
    </row>
    <row r="1910" spans="1:6" x14ac:dyDescent="0.25">
      <c r="A1910" s="1">
        <v>2019</v>
      </c>
      <c r="B1910" s="1" t="s">
        <v>65</v>
      </c>
      <c r="C1910" s="1" t="s">
        <v>47</v>
      </c>
      <c r="D1910" s="1">
        <v>2171</v>
      </c>
      <c r="E1910" s="1">
        <v>37403</v>
      </c>
      <c r="F1910" s="1" t="s">
        <v>8</v>
      </c>
    </row>
    <row r="1911" spans="1:6" x14ac:dyDescent="0.25">
      <c r="A1911" s="1">
        <v>2019</v>
      </c>
      <c r="B1911" s="1" t="s">
        <v>65</v>
      </c>
      <c r="C1911" s="1" t="s">
        <v>48</v>
      </c>
      <c r="D1911" s="1">
        <v>14618</v>
      </c>
      <c r="E1911" s="1">
        <v>40443</v>
      </c>
      <c r="F1911" s="1" t="s">
        <v>8</v>
      </c>
    </row>
    <row r="1912" spans="1:6" x14ac:dyDescent="0.25">
      <c r="A1912" s="1">
        <v>2019</v>
      </c>
      <c r="B1912" s="1" t="s">
        <v>65</v>
      </c>
      <c r="C1912" s="1" t="s">
        <v>49</v>
      </c>
      <c r="D1912" s="1">
        <v>56060</v>
      </c>
      <c r="E1912" s="1">
        <v>43841</v>
      </c>
      <c r="F1912" s="1" t="s">
        <v>10</v>
      </c>
    </row>
    <row r="1913" spans="1:6" x14ac:dyDescent="0.25">
      <c r="A1913" s="1">
        <v>2019</v>
      </c>
      <c r="B1913" s="1" t="s">
        <v>65</v>
      </c>
      <c r="C1913" s="1" t="s">
        <v>50</v>
      </c>
      <c r="D1913" s="1">
        <v>6084</v>
      </c>
      <c r="E1913" s="1">
        <v>40421</v>
      </c>
      <c r="F1913" s="1" t="s">
        <v>8</v>
      </c>
    </row>
    <row r="1914" spans="1:6" x14ac:dyDescent="0.25">
      <c r="A1914" s="1">
        <v>2019</v>
      </c>
      <c r="B1914" s="1" t="s">
        <v>65</v>
      </c>
      <c r="C1914" s="1" t="s">
        <v>51</v>
      </c>
      <c r="D1914" s="1">
        <v>1958</v>
      </c>
      <c r="E1914" s="1">
        <v>40757</v>
      </c>
      <c r="F1914" s="1" t="s">
        <v>8</v>
      </c>
    </row>
    <row r="1915" spans="1:6" x14ac:dyDescent="0.25">
      <c r="A1915" s="1">
        <v>2019</v>
      </c>
      <c r="B1915" s="1" t="s">
        <v>65</v>
      </c>
      <c r="C1915" s="1" t="s">
        <v>52</v>
      </c>
      <c r="D1915" s="1">
        <v>32154</v>
      </c>
      <c r="E1915" s="1">
        <v>48290</v>
      </c>
      <c r="F1915" s="1" t="s">
        <v>10</v>
      </c>
    </row>
    <row r="1916" spans="1:6" x14ac:dyDescent="0.25">
      <c r="A1916" s="1">
        <v>2019</v>
      </c>
      <c r="B1916" s="1" t="s">
        <v>65</v>
      </c>
      <c r="C1916" s="1" t="s">
        <v>53</v>
      </c>
      <c r="D1916" s="1">
        <v>19701</v>
      </c>
      <c r="E1916" s="1">
        <v>44822</v>
      </c>
      <c r="F1916" s="1" t="s">
        <v>10</v>
      </c>
    </row>
    <row r="1917" spans="1:6" x14ac:dyDescent="0.25">
      <c r="A1917" s="1">
        <v>2019</v>
      </c>
      <c r="B1917" s="1" t="s">
        <v>65</v>
      </c>
      <c r="C1917" s="1" t="s">
        <v>54</v>
      </c>
      <c r="D1917" s="1">
        <v>5237</v>
      </c>
      <c r="E1917" s="1">
        <v>35927</v>
      </c>
      <c r="F1917" s="1" t="s">
        <v>8</v>
      </c>
    </row>
    <row r="1918" spans="1:6" x14ac:dyDescent="0.25">
      <c r="A1918" s="1">
        <v>2019</v>
      </c>
      <c r="B1918" s="1" t="s">
        <v>65</v>
      </c>
      <c r="C1918" s="1" t="s">
        <v>55</v>
      </c>
      <c r="D1918" s="1">
        <v>14001</v>
      </c>
      <c r="E1918" s="1">
        <v>35242</v>
      </c>
      <c r="F1918" s="1" t="s">
        <v>8</v>
      </c>
    </row>
    <row r="1919" spans="1:6" x14ac:dyDescent="0.25">
      <c r="A1919" s="1">
        <v>2019</v>
      </c>
      <c r="B1919" s="1" t="s">
        <v>65</v>
      </c>
      <c r="C1919" s="1" t="s">
        <v>56</v>
      </c>
      <c r="D1919" s="1">
        <v>1656</v>
      </c>
      <c r="E1919" s="1">
        <v>41035</v>
      </c>
      <c r="F1919" s="1" t="s">
        <v>10</v>
      </c>
    </row>
    <row r="1920" spans="1:6" x14ac:dyDescent="0.25">
      <c r="A1920" s="1">
        <v>2019</v>
      </c>
      <c r="B1920" s="1" t="s">
        <v>65</v>
      </c>
      <c r="C1920" s="1" t="s">
        <v>46</v>
      </c>
      <c r="D1920" s="1">
        <v>11490</v>
      </c>
      <c r="E1920" s="1">
        <v>38842</v>
      </c>
      <c r="F1920" s="1" t="s">
        <v>8</v>
      </c>
    </row>
    <row r="1921" spans="1:6" x14ac:dyDescent="0.25">
      <c r="A1921" s="1">
        <v>2019</v>
      </c>
      <c r="B1921" s="1" t="s">
        <v>65</v>
      </c>
      <c r="C1921" s="1" t="s">
        <v>47</v>
      </c>
      <c r="D1921" s="1">
        <v>2171</v>
      </c>
      <c r="E1921" s="1">
        <v>37403</v>
      </c>
      <c r="F1921" s="1" t="s">
        <v>10</v>
      </c>
    </row>
    <row r="1922" spans="1:6" x14ac:dyDescent="0.25">
      <c r="A1922" s="1">
        <v>2019</v>
      </c>
      <c r="B1922" s="1" t="s">
        <v>65</v>
      </c>
      <c r="C1922" s="1" t="s">
        <v>48</v>
      </c>
      <c r="D1922" s="1">
        <v>14618</v>
      </c>
      <c r="E1922" s="1">
        <v>40443</v>
      </c>
      <c r="F1922" s="1" t="s">
        <v>8</v>
      </c>
    </row>
    <row r="1923" spans="1:6" x14ac:dyDescent="0.25">
      <c r="A1923" s="1">
        <v>2019</v>
      </c>
      <c r="B1923" s="1" t="s">
        <v>65</v>
      </c>
      <c r="C1923" s="1" t="s">
        <v>49</v>
      </c>
      <c r="D1923" s="1">
        <v>56060</v>
      </c>
      <c r="E1923" s="1">
        <v>43841</v>
      </c>
      <c r="F1923" s="1" t="s">
        <v>8</v>
      </c>
    </row>
    <row r="1924" spans="1:6" x14ac:dyDescent="0.25">
      <c r="A1924" s="1">
        <v>2019</v>
      </c>
      <c r="B1924" s="1" t="s">
        <v>65</v>
      </c>
      <c r="C1924" s="1" t="s">
        <v>50</v>
      </c>
      <c r="D1924" s="1">
        <v>6084</v>
      </c>
      <c r="E1924" s="1">
        <v>40421</v>
      </c>
      <c r="F1924" s="1" t="s">
        <v>10</v>
      </c>
    </row>
    <row r="1925" spans="1:6" x14ac:dyDescent="0.25">
      <c r="A1925" s="1">
        <v>2019</v>
      </c>
      <c r="B1925" s="1" t="s">
        <v>65</v>
      </c>
      <c r="C1925" s="1" t="s">
        <v>51</v>
      </c>
      <c r="D1925" s="1">
        <v>1958</v>
      </c>
      <c r="E1925" s="1">
        <v>40757</v>
      </c>
      <c r="F1925" s="1" t="s">
        <v>10</v>
      </c>
    </row>
    <row r="1926" spans="1:6" x14ac:dyDescent="0.25">
      <c r="A1926" s="1">
        <v>2019</v>
      </c>
      <c r="B1926" s="1" t="s">
        <v>65</v>
      </c>
      <c r="C1926" s="1" t="s">
        <v>52</v>
      </c>
      <c r="D1926" s="1">
        <v>32154</v>
      </c>
      <c r="E1926" s="1">
        <v>48290</v>
      </c>
      <c r="F1926" s="1" t="s">
        <v>8</v>
      </c>
    </row>
    <row r="1927" spans="1:6" x14ac:dyDescent="0.25">
      <c r="A1927" s="1">
        <v>2019</v>
      </c>
      <c r="B1927" s="1" t="s">
        <v>65</v>
      </c>
      <c r="C1927" s="1" t="s">
        <v>53</v>
      </c>
      <c r="D1927" s="1">
        <v>19701</v>
      </c>
      <c r="E1927" s="1">
        <v>44822</v>
      </c>
      <c r="F1927" s="1" t="s">
        <v>8</v>
      </c>
    </row>
    <row r="1928" spans="1:6" x14ac:dyDescent="0.25">
      <c r="A1928" s="1">
        <v>2019</v>
      </c>
      <c r="B1928" s="1" t="s">
        <v>65</v>
      </c>
      <c r="C1928" s="1" t="s">
        <v>54</v>
      </c>
      <c r="D1928" s="1">
        <v>5237</v>
      </c>
      <c r="E1928" s="1">
        <v>35927</v>
      </c>
      <c r="F1928" s="1" t="s">
        <v>10</v>
      </c>
    </row>
    <row r="1929" spans="1:6" x14ac:dyDescent="0.25">
      <c r="A1929" s="1">
        <v>2019</v>
      </c>
      <c r="B1929" s="1" t="s">
        <v>65</v>
      </c>
      <c r="C1929" s="1" t="s">
        <v>55</v>
      </c>
      <c r="D1929" s="1">
        <v>14001</v>
      </c>
      <c r="E1929" s="1">
        <v>35242</v>
      </c>
      <c r="F1929" s="1" t="s">
        <v>10</v>
      </c>
    </row>
    <row r="1930" spans="1:6" x14ac:dyDescent="0.25">
      <c r="A1930" s="1">
        <v>2019</v>
      </c>
      <c r="B1930" s="1" t="s">
        <v>65</v>
      </c>
      <c r="C1930" s="1" t="s">
        <v>56</v>
      </c>
      <c r="D1930" s="1">
        <v>1656</v>
      </c>
      <c r="E1930" s="1">
        <v>41035</v>
      </c>
      <c r="F1930" s="1" t="s">
        <v>10</v>
      </c>
    </row>
    <row r="1931" spans="1:6" x14ac:dyDescent="0.25">
      <c r="A1931" s="1">
        <v>2019</v>
      </c>
      <c r="B1931" s="1" t="s">
        <v>63</v>
      </c>
      <c r="C1931" s="1" t="s">
        <v>43</v>
      </c>
      <c r="D1931" s="1">
        <v>15363</v>
      </c>
      <c r="E1931" s="1">
        <v>56908</v>
      </c>
      <c r="F1931" s="1" t="s">
        <v>10</v>
      </c>
    </row>
    <row r="1932" spans="1:6" x14ac:dyDescent="0.25">
      <c r="A1932" s="1">
        <v>2019</v>
      </c>
      <c r="B1932" s="1" t="s">
        <v>63</v>
      </c>
      <c r="C1932" s="1" t="s">
        <v>44</v>
      </c>
      <c r="D1932" s="1">
        <v>58709</v>
      </c>
      <c r="E1932" s="1">
        <v>56500</v>
      </c>
      <c r="F1932" s="1" t="s">
        <v>10</v>
      </c>
    </row>
    <row r="1933" spans="1:6" x14ac:dyDescent="0.25">
      <c r="A1933" s="1">
        <v>2019</v>
      </c>
      <c r="B1933" s="1" t="s">
        <v>63</v>
      </c>
      <c r="C1933" s="1" t="s">
        <v>45</v>
      </c>
      <c r="D1933" s="1">
        <v>4485</v>
      </c>
      <c r="E1933" s="1">
        <v>53941</v>
      </c>
      <c r="F1933" s="1" t="s">
        <v>8</v>
      </c>
    </row>
    <row r="1934" spans="1:6" x14ac:dyDescent="0.25">
      <c r="A1934" s="1">
        <v>2019</v>
      </c>
      <c r="B1934" s="1" t="s">
        <v>63</v>
      </c>
      <c r="C1934" s="1" t="s">
        <v>46</v>
      </c>
      <c r="D1934" s="1">
        <v>11574</v>
      </c>
      <c r="E1934" s="1">
        <v>51624</v>
      </c>
      <c r="F1934" s="1" t="s">
        <v>8</v>
      </c>
    </row>
    <row r="1935" spans="1:6" x14ac:dyDescent="0.25">
      <c r="A1935" s="1">
        <v>2019</v>
      </c>
      <c r="B1935" s="1" t="s">
        <v>63</v>
      </c>
      <c r="C1935" s="1" t="s">
        <v>47</v>
      </c>
      <c r="D1935" s="1">
        <v>2732</v>
      </c>
      <c r="E1935" s="1">
        <v>55512</v>
      </c>
      <c r="F1935" s="1" t="s">
        <v>10</v>
      </c>
    </row>
    <row r="1936" spans="1:6" x14ac:dyDescent="0.25">
      <c r="A1936" s="1">
        <v>2019</v>
      </c>
      <c r="B1936" s="1" t="s">
        <v>63</v>
      </c>
      <c r="C1936" s="1" t="s">
        <v>48</v>
      </c>
      <c r="D1936" s="1">
        <v>15761</v>
      </c>
      <c r="E1936" s="1">
        <v>56938</v>
      </c>
      <c r="F1936" s="1" t="s">
        <v>8</v>
      </c>
    </row>
    <row r="1937" spans="1:6" x14ac:dyDescent="0.25">
      <c r="A1937" s="1">
        <v>2019</v>
      </c>
      <c r="B1937" s="1" t="s">
        <v>63</v>
      </c>
      <c r="C1937" s="1" t="s">
        <v>49</v>
      </c>
      <c r="D1937" s="1">
        <v>87635</v>
      </c>
      <c r="E1937" s="1">
        <v>53096</v>
      </c>
      <c r="F1937" s="1" t="s">
        <v>8</v>
      </c>
    </row>
    <row r="1938" spans="1:6" x14ac:dyDescent="0.25">
      <c r="A1938" s="1">
        <v>2019</v>
      </c>
      <c r="B1938" s="1" t="s">
        <v>63</v>
      </c>
      <c r="C1938" s="1" t="s">
        <v>50</v>
      </c>
      <c r="D1938" s="1">
        <v>11679</v>
      </c>
      <c r="E1938" s="1">
        <v>48492</v>
      </c>
      <c r="F1938" s="1" t="s">
        <v>10</v>
      </c>
    </row>
    <row r="1939" spans="1:6" x14ac:dyDescent="0.25">
      <c r="A1939" s="1">
        <v>2019</v>
      </c>
      <c r="B1939" s="1" t="s">
        <v>63</v>
      </c>
      <c r="C1939" s="1" t="s">
        <v>51</v>
      </c>
      <c r="D1939" s="1">
        <v>2460</v>
      </c>
      <c r="E1939" s="1">
        <v>51259</v>
      </c>
      <c r="F1939" s="1" t="s">
        <v>10</v>
      </c>
    </row>
    <row r="1940" spans="1:6" x14ac:dyDescent="0.25">
      <c r="A1940" s="1">
        <v>2019</v>
      </c>
      <c r="B1940" s="1" t="s">
        <v>63</v>
      </c>
      <c r="C1940" s="1" t="s">
        <v>52</v>
      </c>
      <c r="D1940" s="1">
        <v>42910</v>
      </c>
      <c r="E1940" s="1">
        <v>54573</v>
      </c>
      <c r="F1940" s="1" t="s">
        <v>8</v>
      </c>
    </row>
    <row r="1941" spans="1:6" x14ac:dyDescent="0.25">
      <c r="A1941" s="1">
        <v>2019</v>
      </c>
      <c r="B1941" s="1" t="s">
        <v>63</v>
      </c>
      <c r="C1941" s="1" t="s">
        <v>53</v>
      </c>
      <c r="D1941" s="1">
        <v>56689</v>
      </c>
      <c r="E1941" s="1">
        <v>55782</v>
      </c>
      <c r="F1941" s="1" t="s">
        <v>8</v>
      </c>
    </row>
    <row r="1942" spans="1:6" x14ac:dyDescent="0.25">
      <c r="A1942" s="1">
        <v>2019</v>
      </c>
      <c r="B1942" s="1" t="s">
        <v>63</v>
      </c>
      <c r="C1942" s="1" t="s">
        <v>54</v>
      </c>
      <c r="D1942" s="1">
        <v>5679</v>
      </c>
      <c r="E1942" s="1">
        <v>50732</v>
      </c>
      <c r="F1942" s="1" t="s">
        <v>10</v>
      </c>
    </row>
    <row r="1943" spans="1:6" x14ac:dyDescent="0.25">
      <c r="A1943" s="1">
        <v>2019</v>
      </c>
      <c r="B1943" s="1" t="s">
        <v>63</v>
      </c>
      <c r="C1943" s="1" t="s">
        <v>55</v>
      </c>
      <c r="D1943" s="1">
        <v>25989</v>
      </c>
      <c r="E1943" s="1">
        <v>53663</v>
      </c>
      <c r="F1943" s="1" t="s">
        <v>8</v>
      </c>
    </row>
    <row r="1944" spans="1:6" x14ac:dyDescent="0.25">
      <c r="A1944" s="1">
        <v>2019</v>
      </c>
      <c r="B1944" s="1" t="s">
        <v>63</v>
      </c>
      <c r="C1944" s="1" t="s">
        <v>56</v>
      </c>
      <c r="D1944" s="1">
        <v>3268</v>
      </c>
      <c r="E1944" s="1">
        <v>47913</v>
      </c>
      <c r="F1944" s="1" t="s">
        <v>10</v>
      </c>
    </row>
    <row r="1945" spans="1:6" x14ac:dyDescent="0.25">
      <c r="A1945" s="1">
        <v>2019</v>
      </c>
      <c r="B1945" s="1" t="s">
        <v>64</v>
      </c>
      <c r="C1945" s="1" t="s">
        <v>7</v>
      </c>
      <c r="D1945" s="1">
        <v>10741</v>
      </c>
      <c r="E1945" s="1">
        <v>22222</v>
      </c>
      <c r="F1945" s="1" t="s">
        <v>8</v>
      </c>
    </row>
    <row r="1946" spans="1:6" x14ac:dyDescent="0.25">
      <c r="A1946" s="1">
        <v>2019</v>
      </c>
      <c r="B1946" s="1" t="s">
        <v>64</v>
      </c>
      <c r="C1946" s="1" t="s">
        <v>9</v>
      </c>
      <c r="D1946" s="1">
        <v>12771</v>
      </c>
      <c r="E1946" s="1">
        <v>29505</v>
      </c>
      <c r="F1946" s="1" t="s">
        <v>8</v>
      </c>
    </row>
    <row r="1947" spans="1:6" x14ac:dyDescent="0.25">
      <c r="A1947" s="1">
        <v>2019</v>
      </c>
      <c r="B1947" s="1" t="s">
        <v>64</v>
      </c>
      <c r="C1947" s="1" t="s">
        <v>11</v>
      </c>
      <c r="D1947" s="1">
        <v>7024</v>
      </c>
      <c r="E1947" s="1">
        <v>22181</v>
      </c>
      <c r="F1947" s="1" t="s">
        <v>10</v>
      </c>
    </row>
    <row r="1948" spans="1:6" x14ac:dyDescent="0.25">
      <c r="A1948" s="1">
        <v>2019</v>
      </c>
      <c r="B1948" s="1" t="s">
        <v>64</v>
      </c>
      <c r="C1948" s="1" t="s">
        <v>12</v>
      </c>
      <c r="D1948" s="1">
        <v>103495</v>
      </c>
      <c r="E1948" s="1">
        <v>35214</v>
      </c>
      <c r="F1948" s="1" t="s">
        <v>10</v>
      </c>
    </row>
    <row r="1949" spans="1:6" x14ac:dyDescent="0.25">
      <c r="A1949" s="1">
        <v>2019</v>
      </c>
      <c r="B1949" s="1" t="s">
        <v>64</v>
      </c>
      <c r="C1949" s="1" t="s">
        <v>13</v>
      </c>
      <c r="D1949" s="1">
        <v>16627</v>
      </c>
      <c r="E1949" s="1">
        <v>30462</v>
      </c>
      <c r="F1949" s="1" t="s">
        <v>8</v>
      </c>
    </row>
    <row r="1950" spans="1:6" x14ac:dyDescent="0.25">
      <c r="A1950" s="1">
        <v>2019</v>
      </c>
      <c r="B1950" s="1" t="s">
        <v>64</v>
      </c>
      <c r="C1950" s="1" t="s">
        <v>14</v>
      </c>
      <c r="D1950" s="1">
        <v>10338</v>
      </c>
      <c r="E1950" s="1">
        <v>29066</v>
      </c>
      <c r="F1950" s="1" t="s">
        <v>8</v>
      </c>
    </row>
    <row r="1951" spans="1:6" x14ac:dyDescent="0.25">
      <c r="A1951" s="1">
        <v>2019</v>
      </c>
      <c r="B1951" s="1" t="s">
        <v>64</v>
      </c>
      <c r="C1951" s="1" t="s">
        <v>15</v>
      </c>
      <c r="D1951" s="1">
        <v>2565</v>
      </c>
      <c r="E1951" s="1">
        <v>25997</v>
      </c>
      <c r="F1951" s="1" t="s">
        <v>10</v>
      </c>
    </row>
    <row r="1952" spans="1:6" x14ac:dyDescent="0.25">
      <c r="A1952" s="1">
        <v>2019</v>
      </c>
      <c r="B1952" s="1" t="s">
        <v>64</v>
      </c>
      <c r="C1952" s="1" t="s">
        <v>16</v>
      </c>
      <c r="D1952" s="1">
        <v>55396</v>
      </c>
      <c r="E1952" s="1">
        <v>30953</v>
      </c>
      <c r="F1952" s="1" t="s">
        <v>10</v>
      </c>
    </row>
    <row r="1953" spans="1:6" x14ac:dyDescent="0.25">
      <c r="A1953" s="1">
        <v>2019</v>
      </c>
      <c r="B1953" s="1" t="s">
        <v>64</v>
      </c>
      <c r="C1953" s="1" t="s">
        <v>17</v>
      </c>
      <c r="D1953" s="1">
        <v>23538</v>
      </c>
      <c r="E1953" s="1">
        <v>26142</v>
      </c>
      <c r="F1953" s="1" t="s">
        <v>10</v>
      </c>
    </row>
    <row r="1954" spans="1:6" x14ac:dyDescent="0.25">
      <c r="A1954" s="1">
        <v>2019</v>
      </c>
      <c r="B1954" s="1" t="s">
        <v>64</v>
      </c>
      <c r="C1954" s="1" t="s">
        <v>18</v>
      </c>
      <c r="D1954" s="1">
        <v>4906</v>
      </c>
      <c r="E1954" s="1">
        <v>22382</v>
      </c>
      <c r="F1954" s="1" t="s">
        <v>10</v>
      </c>
    </row>
    <row r="1955" spans="1:6" x14ac:dyDescent="0.25">
      <c r="A1955" s="1">
        <v>2019</v>
      </c>
      <c r="B1955" s="1" t="s">
        <v>64</v>
      </c>
      <c r="C1955" s="1" t="s">
        <v>19</v>
      </c>
      <c r="D1955" s="1">
        <v>32076</v>
      </c>
      <c r="E1955" s="1">
        <v>28930</v>
      </c>
      <c r="F1955" s="1" t="s">
        <v>10</v>
      </c>
    </row>
    <row r="1956" spans="1:6" x14ac:dyDescent="0.25">
      <c r="A1956" s="1">
        <v>2019</v>
      </c>
      <c r="B1956" s="1" t="s">
        <v>64</v>
      </c>
      <c r="C1956" s="1" t="s">
        <v>20</v>
      </c>
      <c r="D1956" s="1">
        <v>15273</v>
      </c>
      <c r="E1956" s="1">
        <v>24223</v>
      </c>
      <c r="F1956" s="1" t="s">
        <v>8</v>
      </c>
    </row>
    <row r="1957" spans="1:6" x14ac:dyDescent="0.25">
      <c r="A1957" s="1">
        <v>2019</v>
      </c>
      <c r="B1957" s="1" t="s">
        <v>64</v>
      </c>
      <c r="C1957" s="1" t="s">
        <v>21</v>
      </c>
      <c r="D1957" s="1">
        <v>8532</v>
      </c>
      <c r="E1957" s="1">
        <v>22280</v>
      </c>
      <c r="F1957" s="1" t="s">
        <v>8</v>
      </c>
    </row>
    <row r="1958" spans="1:6" x14ac:dyDescent="0.25">
      <c r="A1958" s="1">
        <v>2019</v>
      </c>
      <c r="B1958" s="1" t="s">
        <v>64</v>
      </c>
      <c r="C1958" s="1" t="s">
        <v>22</v>
      </c>
      <c r="D1958" s="1">
        <v>6839</v>
      </c>
      <c r="E1958" s="1">
        <v>22257</v>
      </c>
      <c r="F1958" s="1" t="s">
        <v>10</v>
      </c>
    </row>
    <row r="1959" spans="1:6" x14ac:dyDescent="0.25">
      <c r="A1959" s="1">
        <v>2019</v>
      </c>
      <c r="B1959" s="1" t="s">
        <v>64</v>
      </c>
      <c r="C1959" s="1" t="s">
        <v>23</v>
      </c>
      <c r="D1959" s="1">
        <v>10063</v>
      </c>
      <c r="E1959" s="1">
        <v>23160</v>
      </c>
      <c r="F1959" s="1" t="s">
        <v>8</v>
      </c>
    </row>
    <row r="1960" spans="1:6" x14ac:dyDescent="0.25">
      <c r="A1960" s="1">
        <v>2019</v>
      </c>
      <c r="B1960" s="1" t="s">
        <v>64</v>
      </c>
      <c r="C1960" s="1" t="s">
        <v>24</v>
      </c>
      <c r="D1960" s="1">
        <v>12015</v>
      </c>
      <c r="E1960" s="1">
        <v>26623</v>
      </c>
      <c r="F1960" s="1" t="s">
        <v>8</v>
      </c>
    </row>
    <row r="1961" spans="1:6" x14ac:dyDescent="0.25">
      <c r="A1961" s="1">
        <v>2019</v>
      </c>
      <c r="B1961" s="1" t="s">
        <v>64</v>
      </c>
      <c r="C1961" s="1" t="s">
        <v>25</v>
      </c>
      <c r="D1961" s="1">
        <v>5119</v>
      </c>
      <c r="E1961" s="1">
        <v>27119</v>
      </c>
      <c r="F1961" s="1" t="s">
        <v>10</v>
      </c>
    </row>
    <row r="1962" spans="1:6" x14ac:dyDescent="0.25">
      <c r="A1962" s="1">
        <v>2019</v>
      </c>
      <c r="B1962" s="1" t="s">
        <v>64</v>
      </c>
      <c r="C1962" s="1" t="s">
        <v>26</v>
      </c>
      <c r="D1962" s="1">
        <v>14733</v>
      </c>
      <c r="E1962" s="1">
        <v>29436</v>
      </c>
      <c r="F1962" s="1" t="s">
        <v>10</v>
      </c>
    </row>
    <row r="1963" spans="1:6" x14ac:dyDescent="0.25">
      <c r="A1963" s="1">
        <v>2019</v>
      </c>
      <c r="B1963" s="1" t="s">
        <v>64</v>
      </c>
      <c r="C1963" s="1" t="s">
        <v>27</v>
      </c>
      <c r="D1963" s="1">
        <v>20695</v>
      </c>
      <c r="E1963" s="1">
        <v>32779</v>
      </c>
      <c r="F1963" s="1" t="s">
        <v>8</v>
      </c>
    </row>
    <row r="1964" spans="1:6" x14ac:dyDescent="0.25">
      <c r="A1964" s="1">
        <v>2019</v>
      </c>
      <c r="B1964" s="1" t="s">
        <v>64</v>
      </c>
      <c r="C1964" s="1" t="s">
        <v>28</v>
      </c>
      <c r="D1964" s="1">
        <v>21783</v>
      </c>
      <c r="E1964" s="1">
        <v>25834</v>
      </c>
      <c r="F1964" s="1" t="s">
        <v>8</v>
      </c>
    </row>
    <row r="1965" spans="1:6" x14ac:dyDescent="0.25">
      <c r="A1965" s="1">
        <v>2019</v>
      </c>
      <c r="B1965" s="1" t="s">
        <v>64</v>
      </c>
      <c r="C1965" s="1" t="s">
        <v>29</v>
      </c>
      <c r="D1965" s="1">
        <v>14729</v>
      </c>
      <c r="E1965" s="1">
        <v>27386</v>
      </c>
      <c r="F1965" s="1" t="s">
        <v>10</v>
      </c>
    </row>
    <row r="1966" spans="1:6" x14ac:dyDescent="0.25">
      <c r="A1966" s="1">
        <v>2019</v>
      </c>
      <c r="B1966" s="1" t="s">
        <v>64</v>
      </c>
      <c r="C1966" s="1" t="s">
        <v>30</v>
      </c>
      <c r="D1966" s="1">
        <v>6381</v>
      </c>
      <c r="E1966" s="1">
        <v>23011</v>
      </c>
      <c r="F1966" s="1" t="s">
        <v>8</v>
      </c>
    </row>
    <row r="1967" spans="1:6" x14ac:dyDescent="0.25">
      <c r="A1967" s="1">
        <v>2019</v>
      </c>
      <c r="B1967" s="1" t="s">
        <v>64</v>
      </c>
      <c r="C1967" s="1" t="s">
        <v>31</v>
      </c>
      <c r="D1967" s="1">
        <v>14797</v>
      </c>
      <c r="E1967" s="1">
        <v>26276</v>
      </c>
      <c r="F1967" s="1" t="s">
        <v>10</v>
      </c>
    </row>
    <row r="1968" spans="1:6" x14ac:dyDescent="0.25">
      <c r="A1968" s="1">
        <v>2019</v>
      </c>
      <c r="B1968" s="1" t="s">
        <v>64</v>
      </c>
      <c r="C1968" s="1" t="s">
        <v>32</v>
      </c>
      <c r="D1968" s="1">
        <v>4978</v>
      </c>
      <c r="E1968" s="1">
        <v>24625</v>
      </c>
      <c r="F1968" s="1" t="s">
        <v>8</v>
      </c>
    </row>
    <row r="1969" spans="1:6" x14ac:dyDescent="0.25">
      <c r="A1969" s="1">
        <v>2019</v>
      </c>
      <c r="B1969" s="1" t="s">
        <v>64</v>
      </c>
      <c r="C1969" s="1" t="s">
        <v>33</v>
      </c>
      <c r="D1969" s="1">
        <v>5508</v>
      </c>
      <c r="E1969" s="1">
        <v>22253</v>
      </c>
      <c r="F1969" s="1" t="s">
        <v>8</v>
      </c>
    </row>
    <row r="1970" spans="1:6" x14ac:dyDescent="0.25">
      <c r="A1970" s="1">
        <v>2019</v>
      </c>
      <c r="B1970" s="1" t="s">
        <v>64</v>
      </c>
      <c r="C1970" s="1" t="s">
        <v>34</v>
      </c>
      <c r="D1970" s="1">
        <v>8246</v>
      </c>
      <c r="E1970" s="1">
        <v>39048</v>
      </c>
      <c r="F1970" s="1" t="s">
        <v>10</v>
      </c>
    </row>
    <row r="1971" spans="1:6" x14ac:dyDescent="0.25">
      <c r="A1971" s="1">
        <v>2019</v>
      </c>
      <c r="B1971" s="1" t="s">
        <v>64</v>
      </c>
      <c r="C1971" s="1" t="s">
        <v>35</v>
      </c>
      <c r="D1971" s="1">
        <v>4512</v>
      </c>
      <c r="E1971" s="1">
        <v>27058</v>
      </c>
      <c r="F1971" s="1" t="s">
        <v>10</v>
      </c>
    </row>
    <row r="1972" spans="1:6" x14ac:dyDescent="0.25">
      <c r="A1972" s="1">
        <v>2019</v>
      </c>
      <c r="B1972" s="1" t="s">
        <v>64</v>
      </c>
      <c r="C1972" s="1" t="s">
        <v>36</v>
      </c>
      <c r="D1972" s="1">
        <v>23501</v>
      </c>
      <c r="E1972" s="1">
        <v>30851</v>
      </c>
      <c r="F1972" s="1" t="s">
        <v>8</v>
      </c>
    </row>
    <row r="1973" spans="1:6" x14ac:dyDescent="0.25">
      <c r="A1973" s="1">
        <v>2019</v>
      </c>
      <c r="B1973" s="1" t="s">
        <v>64</v>
      </c>
      <c r="C1973" s="1" t="s">
        <v>37</v>
      </c>
      <c r="D1973" s="1">
        <v>4929</v>
      </c>
      <c r="E1973" s="1">
        <v>23901</v>
      </c>
      <c r="F1973" s="1" t="s">
        <v>8</v>
      </c>
    </row>
    <row r="1974" spans="1:6" x14ac:dyDescent="0.25">
      <c r="A1974" s="1">
        <v>2019</v>
      </c>
      <c r="B1974" s="1" t="s">
        <v>64</v>
      </c>
      <c r="C1974" s="1" t="s">
        <v>38</v>
      </c>
      <c r="D1974" s="1">
        <v>66166</v>
      </c>
      <c r="E1974" s="1">
        <v>38365</v>
      </c>
      <c r="F1974" s="1" t="s">
        <v>10</v>
      </c>
    </row>
    <row r="1975" spans="1:6" x14ac:dyDescent="0.25">
      <c r="A1975" s="1">
        <v>2019</v>
      </c>
      <c r="B1975" s="1" t="s">
        <v>64</v>
      </c>
      <c r="C1975" s="1" t="s">
        <v>39</v>
      </c>
      <c r="D1975" s="1">
        <v>25235</v>
      </c>
      <c r="E1975" s="1">
        <v>25111</v>
      </c>
      <c r="F1975" s="1" t="s">
        <v>10</v>
      </c>
    </row>
    <row r="1976" spans="1:6" x14ac:dyDescent="0.25">
      <c r="A1976" s="1">
        <v>2019</v>
      </c>
      <c r="B1976" s="1" t="s">
        <v>64</v>
      </c>
      <c r="C1976" s="1" t="s">
        <v>40</v>
      </c>
      <c r="D1976" s="1">
        <v>2600</v>
      </c>
      <c r="E1976" s="1">
        <v>23400</v>
      </c>
      <c r="F1976" s="1" t="s">
        <v>10</v>
      </c>
    </row>
    <row r="1977" spans="1:6" x14ac:dyDescent="0.25">
      <c r="A1977" s="1">
        <v>2019</v>
      </c>
      <c r="B1977" s="1" t="s">
        <v>64</v>
      </c>
      <c r="C1977" s="1" t="s">
        <v>41</v>
      </c>
      <c r="D1977" s="1">
        <v>28218</v>
      </c>
      <c r="E1977" s="1">
        <v>24856</v>
      </c>
      <c r="F1977" s="1" t="s">
        <v>10</v>
      </c>
    </row>
    <row r="1978" spans="1:6" x14ac:dyDescent="0.25">
      <c r="A1978" s="1">
        <v>2019</v>
      </c>
      <c r="B1978" s="1" t="s">
        <v>64</v>
      </c>
      <c r="C1978" s="1" t="s">
        <v>42</v>
      </c>
      <c r="D1978" s="1">
        <v>8969</v>
      </c>
      <c r="E1978" s="1">
        <v>23729</v>
      </c>
      <c r="F1978" s="1" t="s">
        <v>10</v>
      </c>
    </row>
    <row r="1979" spans="1:6" x14ac:dyDescent="0.25">
      <c r="A1979" s="1">
        <v>2019</v>
      </c>
      <c r="B1979" s="1" t="s">
        <v>64</v>
      </c>
      <c r="C1979" s="1" t="s">
        <v>43</v>
      </c>
      <c r="D1979" s="1">
        <v>13588</v>
      </c>
      <c r="E1979" s="1">
        <v>27379</v>
      </c>
      <c r="F1979" s="1" t="s">
        <v>8</v>
      </c>
    </row>
    <row r="1980" spans="1:6" x14ac:dyDescent="0.25">
      <c r="A1980" s="1">
        <v>2019</v>
      </c>
      <c r="B1980" s="1" t="s">
        <v>64</v>
      </c>
      <c r="C1980" s="1" t="s">
        <v>44</v>
      </c>
      <c r="D1980" s="1">
        <v>33146</v>
      </c>
      <c r="E1980" s="1">
        <v>26389</v>
      </c>
      <c r="F1980" s="1" t="s">
        <v>8</v>
      </c>
    </row>
    <row r="1981" spans="1:6" x14ac:dyDescent="0.25">
      <c r="A1981" s="1">
        <v>2019</v>
      </c>
      <c r="B1981" s="1" t="s">
        <v>64</v>
      </c>
      <c r="C1981" s="1" t="s">
        <v>45</v>
      </c>
      <c r="D1981" s="1">
        <v>3683</v>
      </c>
      <c r="E1981" s="1">
        <v>28353</v>
      </c>
      <c r="F1981" s="1" t="s">
        <v>10</v>
      </c>
    </row>
    <row r="1982" spans="1:6" x14ac:dyDescent="0.25">
      <c r="A1982" s="1">
        <v>2019</v>
      </c>
      <c r="B1982" s="1" t="s">
        <v>64</v>
      </c>
      <c r="C1982" s="1" t="s">
        <v>46</v>
      </c>
      <c r="D1982" s="1">
        <v>12337</v>
      </c>
      <c r="E1982" s="1">
        <v>23885</v>
      </c>
      <c r="F1982" s="1" t="s">
        <v>8</v>
      </c>
    </row>
    <row r="1983" spans="1:6" x14ac:dyDescent="0.25">
      <c r="A1983" s="1">
        <v>2019</v>
      </c>
      <c r="B1983" s="1" t="s">
        <v>64</v>
      </c>
      <c r="C1983" s="1" t="s">
        <v>47</v>
      </c>
      <c r="D1983" s="1">
        <v>3109</v>
      </c>
      <c r="E1983" s="1">
        <v>22460</v>
      </c>
      <c r="F1983" s="1" t="s">
        <v>8</v>
      </c>
    </row>
    <row r="1984" spans="1:6" x14ac:dyDescent="0.25">
      <c r="A1984" s="1">
        <v>2019</v>
      </c>
      <c r="B1984" s="1" t="s">
        <v>64</v>
      </c>
      <c r="C1984" s="1" t="s">
        <v>48</v>
      </c>
      <c r="D1984" s="1">
        <v>15932</v>
      </c>
      <c r="E1984" s="1">
        <v>28398</v>
      </c>
      <c r="F1984" s="1" t="s">
        <v>10</v>
      </c>
    </row>
    <row r="1985" spans="1:6" x14ac:dyDescent="0.25">
      <c r="A1985" s="1">
        <v>2019</v>
      </c>
      <c r="B1985" s="1" t="s">
        <v>64</v>
      </c>
      <c r="C1985" s="1" t="s">
        <v>49</v>
      </c>
      <c r="D1985" s="1">
        <v>60744</v>
      </c>
      <c r="E1985" s="1">
        <v>27234</v>
      </c>
      <c r="F1985" s="1" t="s">
        <v>10</v>
      </c>
    </row>
    <row r="1986" spans="1:6" x14ac:dyDescent="0.25">
      <c r="A1986" s="1">
        <v>2019</v>
      </c>
      <c r="B1986" s="1" t="s">
        <v>64</v>
      </c>
      <c r="C1986" s="1" t="s">
        <v>50</v>
      </c>
      <c r="D1986" s="1">
        <v>7068</v>
      </c>
      <c r="E1986" s="1">
        <v>25510</v>
      </c>
      <c r="F1986" s="1" t="s">
        <v>8</v>
      </c>
    </row>
    <row r="1987" spans="1:6" x14ac:dyDescent="0.25">
      <c r="A1987" s="1">
        <v>2019</v>
      </c>
      <c r="B1987" s="1" t="s">
        <v>64</v>
      </c>
      <c r="C1987" s="1" t="s">
        <v>51</v>
      </c>
      <c r="D1987" s="1">
        <v>2266</v>
      </c>
      <c r="E1987" s="1">
        <v>28375</v>
      </c>
      <c r="F1987" s="1" t="s">
        <v>8</v>
      </c>
    </row>
    <row r="1988" spans="1:6" x14ac:dyDescent="0.25">
      <c r="A1988" s="1">
        <v>2019</v>
      </c>
      <c r="B1988" s="1" t="s">
        <v>64</v>
      </c>
      <c r="C1988" s="1" t="s">
        <v>52</v>
      </c>
      <c r="D1988" s="1">
        <v>20269</v>
      </c>
      <c r="E1988" s="1">
        <v>26078</v>
      </c>
      <c r="F1988" s="1" t="s">
        <v>10</v>
      </c>
    </row>
    <row r="1989" spans="1:6" x14ac:dyDescent="0.25">
      <c r="A1989" s="1">
        <v>2019</v>
      </c>
      <c r="B1989" s="1" t="s">
        <v>64</v>
      </c>
      <c r="C1989" s="1" t="s">
        <v>53</v>
      </c>
      <c r="D1989" s="1">
        <v>20065</v>
      </c>
      <c r="E1989" s="1">
        <v>30250</v>
      </c>
      <c r="F1989" s="1" t="s">
        <v>8</v>
      </c>
    </row>
    <row r="1990" spans="1:6" x14ac:dyDescent="0.25">
      <c r="A1990" s="1">
        <v>2019</v>
      </c>
      <c r="B1990" s="1" t="s">
        <v>64</v>
      </c>
      <c r="C1990" s="1" t="s">
        <v>54</v>
      </c>
      <c r="D1990" s="1">
        <v>4646</v>
      </c>
      <c r="E1990" s="1">
        <v>23335</v>
      </c>
      <c r="F1990" s="1" t="s">
        <v>10</v>
      </c>
    </row>
    <row r="1991" spans="1:6" x14ac:dyDescent="0.25">
      <c r="A1991" s="1">
        <v>2019</v>
      </c>
      <c r="B1991" s="1" t="s">
        <v>64</v>
      </c>
      <c r="C1991" s="1" t="s">
        <v>55</v>
      </c>
      <c r="D1991" s="1">
        <v>16599</v>
      </c>
      <c r="E1991" s="1">
        <v>23248</v>
      </c>
      <c r="F1991" s="1" t="s">
        <v>8</v>
      </c>
    </row>
    <row r="1992" spans="1:6" x14ac:dyDescent="0.25">
      <c r="A1992" s="1">
        <v>2019</v>
      </c>
      <c r="B1992" s="1" t="s">
        <v>64</v>
      </c>
      <c r="C1992" s="1" t="s">
        <v>56</v>
      </c>
      <c r="D1992" s="1">
        <v>2355</v>
      </c>
      <c r="E1992" s="1">
        <v>25867</v>
      </c>
      <c r="F1992" s="1" t="s">
        <v>8</v>
      </c>
    </row>
    <row r="1993" spans="1:6" x14ac:dyDescent="0.25">
      <c r="A1993" s="1">
        <v>2019</v>
      </c>
      <c r="B1993" s="1" t="s">
        <v>65</v>
      </c>
      <c r="C1993" s="1" t="s">
        <v>7</v>
      </c>
      <c r="D1993" s="1">
        <v>9603</v>
      </c>
      <c r="E1993" s="1">
        <v>42539</v>
      </c>
      <c r="F1993" s="1" t="s">
        <v>10</v>
      </c>
    </row>
    <row r="1994" spans="1:6" x14ac:dyDescent="0.25">
      <c r="A1994" s="1">
        <v>2019</v>
      </c>
      <c r="B1994" s="1" t="s">
        <v>65</v>
      </c>
      <c r="C1994" s="1" t="s">
        <v>9</v>
      </c>
      <c r="D1994" s="1">
        <v>10297</v>
      </c>
      <c r="E1994" s="1">
        <v>43061</v>
      </c>
      <c r="F1994" s="1" t="s">
        <v>10</v>
      </c>
    </row>
    <row r="1995" spans="1:6" x14ac:dyDescent="0.25">
      <c r="A1995" s="1">
        <v>2019</v>
      </c>
      <c r="B1995" s="1" t="s">
        <v>65</v>
      </c>
      <c r="C1995" s="1" t="s">
        <v>11</v>
      </c>
      <c r="D1995" s="1">
        <v>5315</v>
      </c>
      <c r="E1995" s="1">
        <v>39179</v>
      </c>
      <c r="F1995" s="1" t="s">
        <v>8</v>
      </c>
    </row>
    <row r="1996" spans="1:6" x14ac:dyDescent="0.25">
      <c r="A1996" s="1">
        <v>2019</v>
      </c>
      <c r="B1996" s="1" t="s">
        <v>65</v>
      </c>
      <c r="C1996" s="1" t="s">
        <v>12</v>
      </c>
      <c r="D1996" s="1">
        <v>88470</v>
      </c>
      <c r="E1996" s="1">
        <v>46412</v>
      </c>
      <c r="F1996" s="1" t="s">
        <v>8</v>
      </c>
    </row>
    <row r="1997" spans="1:6" x14ac:dyDescent="0.25">
      <c r="A1997" s="1">
        <v>2019</v>
      </c>
      <c r="B1997" s="1" t="s">
        <v>65</v>
      </c>
      <c r="C1997" s="1" t="s">
        <v>13</v>
      </c>
      <c r="D1997" s="1">
        <v>15777</v>
      </c>
      <c r="E1997" s="1">
        <v>45558</v>
      </c>
      <c r="F1997" s="1" t="s">
        <v>10</v>
      </c>
    </row>
    <row r="1998" spans="1:6" x14ac:dyDescent="0.25">
      <c r="A1998" s="1">
        <v>2019</v>
      </c>
      <c r="B1998" s="1" t="s">
        <v>65</v>
      </c>
      <c r="C1998" s="1" t="s">
        <v>14</v>
      </c>
      <c r="D1998" s="1">
        <v>16529</v>
      </c>
      <c r="E1998" s="1">
        <v>39397</v>
      </c>
      <c r="F1998" s="1" t="s">
        <v>10</v>
      </c>
    </row>
    <row r="1999" spans="1:6" x14ac:dyDescent="0.25">
      <c r="A1999" s="1">
        <v>2019</v>
      </c>
      <c r="B1999" s="1" t="s">
        <v>65</v>
      </c>
      <c r="C1999" s="1" t="s">
        <v>15</v>
      </c>
      <c r="D1999" s="1">
        <v>2003</v>
      </c>
      <c r="E1999" s="1">
        <v>39610</v>
      </c>
      <c r="F1999" s="1" t="s">
        <v>10</v>
      </c>
    </row>
    <row r="2000" spans="1:6" x14ac:dyDescent="0.25">
      <c r="A2000" s="1">
        <v>2019</v>
      </c>
      <c r="B2000" s="1" t="s">
        <v>65</v>
      </c>
      <c r="C2000" s="1" t="s">
        <v>16</v>
      </c>
      <c r="D2000" s="1">
        <v>54928</v>
      </c>
      <c r="E2000" s="1">
        <v>41319</v>
      </c>
      <c r="F2000" s="1" t="s">
        <v>10</v>
      </c>
    </row>
    <row r="2001" spans="1:6" x14ac:dyDescent="0.25">
      <c r="A2001" s="1">
        <v>2019</v>
      </c>
      <c r="B2001" s="1" t="s">
        <v>65</v>
      </c>
      <c r="C2001" s="1" t="s">
        <v>17</v>
      </c>
      <c r="D2001" s="1">
        <v>18097</v>
      </c>
      <c r="E2001" s="1">
        <v>41520</v>
      </c>
      <c r="F2001" s="1" t="s">
        <v>10</v>
      </c>
    </row>
    <row r="2002" spans="1:6" x14ac:dyDescent="0.25">
      <c r="A2002" s="1">
        <v>2019</v>
      </c>
      <c r="B2002" s="1" t="s">
        <v>65</v>
      </c>
      <c r="C2002" s="1" t="s">
        <v>18</v>
      </c>
      <c r="D2002" s="1">
        <v>3888</v>
      </c>
      <c r="E2002" s="1">
        <v>36056</v>
      </c>
      <c r="F2002" s="1" t="s">
        <v>8</v>
      </c>
    </row>
    <row r="2003" spans="1:6" x14ac:dyDescent="0.25">
      <c r="A2003" s="1">
        <v>2019</v>
      </c>
      <c r="B2003" s="1" t="s">
        <v>65</v>
      </c>
      <c r="C2003" s="1" t="s">
        <v>19</v>
      </c>
      <c r="D2003" s="1">
        <v>39500</v>
      </c>
      <c r="E2003" s="1">
        <v>47240</v>
      </c>
      <c r="F2003" s="1" t="s">
        <v>8</v>
      </c>
    </row>
    <row r="2004" spans="1:6" x14ac:dyDescent="0.25">
      <c r="A2004" s="1">
        <v>2019</v>
      </c>
      <c r="B2004" s="1" t="s">
        <v>65</v>
      </c>
      <c r="C2004" s="1" t="s">
        <v>20</v>
      </c>
      <c r="D2004" s="1">
        <v>13113</v>
      </c>
      <c r="E2004" s="1">
        <v>37882</v>
      </c>
      <c r="F2004" s="1" t="s">
        <v>10</v>
      </c>
    </row>
    <row r="2005" spans="1:6" x14ac:dyDescent="0.25">
      <c r="A2005" s="1">
        <v>2019</v>
      </c>
      <c r="B2005" s="1" t="s">
        <v>65</v>
      </c>
      <c r="C2005" s="1" t="s">
        <v>21</v>
      </c>
      <c r="D2005" s="1">
        <v>8710</v>
      </c>
      <c r="E2005" s="1">
        <v>39069</v>
      </c>
      <c r="F2005" s="1" t="s">
        <v>8</v>
      </c>
    </row>
    <row r="2006" spans="1:6" x14ac:dyDescent="0.25">
      <c r="A2006" s="1">
        <v>2019</v>
      </c>
      <c r="B2006" s="1" t="s">
        <v>65</v>
      </c>
      <c r="C2006" s="1" t="s">
        <v>22</v>
      </c>
      <c r="D2006" s="1">
        <v>6031</v>
      </c>
      <c r="E2006" s="1">
        <v>39575</v>
      </c>
      <c r="F2006" s="1" t="s">
        <v>8</v>
      </c>
    </row>
    <row r="2007" spans="1:6" x14ac:dyDescent="0.25">
      <c r="A2007" s="1">
        <v>2019</v>
      </c>
      <c r="B2007" s="1" t="s">
        <v>65</v>
      </c>
      <c r="C2007" s="1" t="s">
        <v>23</v>
      </c>
      <c r="D2007" s="1">
        <v>10912</v>
      </c>
      <c r="E2007" s="1">
        <v>38330</v>
      </c>
      <c r="F2007" s="1" t="s">
        <v>10</v>
      </c>
    </row>
    <row r="2008" spans="1:6" x14ac:dyDescent="0.25">
      <c r="A2008" s="1">
        <v>2019</v>
      </c>
      <c r="B2008" s="1" t="s">
        <v>65</v>
      </c>
      <c r="C2008" s="1" t="s">
        <v>24</v>
      </c>
      <c r="D2008" s="1">
        <v>9250</v>
      </c>
      <c r="E2008" s="1">
        <v>42468</v>
      </c>
      <c r="F2008" s="1" t="s">
        <v>10</v>
      </c>
    </row>
    <row r="2009" spans="1:6" x14ac:dyDescent="0.25">
      <c r="A2009" s="1">
        <v>2019</v>
      </c>
      <c r="B2009" s="1" t="s">
        <v>65</v>
      </c>
      <c r="C2009" s="1" t="s">
        <v>25</v>
      </c>
      <c r="D2009" s="1">
        <v>4028</v>
      </c>
      <c r="E2009" s="1">
        <v>38993</v>
      </c>
      <c r="F2009" s="1" t="s">
        <v>8</v>
      </c>
    </row>
    <row r="2010" spans="1:6" x14ac:dyDescent="0.25">
      <c r="A2010" s="1">
        <v>2019</v>
      </c>
      <c r="B2010" s="1" t="s">
        <v>65</v>
      </c>
      <c r="C2010" s="1" t="s">
        <v>26</v>
      </c>
      <c r="D2010" s="1">
        <v>19506</v>
      </c>
      <c r="E2010" s="1">
        <v>47793</v>
      </c>
      <c r="F2010" s="1" t="s">
        <v>8</v>
      </c>
    </row>
    <row r="2011" spans="1:6" x14ac:dyDescent="0.25">
      <c r="A2011" s="1">
        <v>2019</v>
      </c>
      <c r="B2011" s="1" t="s">
        <v>65</v>
      </c>
      <c r="C2011" s="1" t="s">
        <v>27</v>
      </c>
      <c r="D2011" s="1">
        <v>21677</v>
      </c>
      <c r="E2011" s="1">
        <v>43032</v>
      </c>
      <c r="F2011" s="1" t="s">
        <v>10</v>
      </c>
    </row>
    <row r="2012" spans="1:6" x14ac:dyDescent="0.25">
      <c r="A2012" s="1">
        <v>2019</v>
      </c>
      <c r="B2012" s="1" t="s">
        <v>65</v>
      </c>
      <c r="C2012" s="1" t="s">
        <v>28</v>
      </c>
      <c r="D2012" s="1">
        <v>29930</v>
      </c>
      <c r="E2012" s="1">
        <v>38157</v>
      </c>
      <c r="F2012" s="1" t="s">
        <v>8</v>
      </c>
    </row>
    <row r="2013" spans="1:6" x14ac:dyDescent="0.25">
      <c r="A2013" s="1">
        <v>2019</v>
      </c>
      <c r="B2013" s="1" t="s">
        <v>65</v>
      </c>
      <c r="C2013" s="1" t="s">
        <v>29</v>
      </c>
      <c r="D2013" s="1">
        <v>16226</v>
      </c>
      <c r="E2013" s="1">
        <v>39237</v>
      </c>
      <c r="F2013" s="1" t="s">
        <v>10</v>
      </c>
    </row>
    <row r="2014" spans="1:6" x14ac:dyDescent="0.25">
      <c r="A2014" s="1">
        <v>2019</v>
      </c>
      <c r="B2014" s="1" t="s">
        <v>65</v>
      </c>
      <c r="C2014" s="1" t="s">
        <v>30</v>
      </c>
      <c r="D2014" s="1">
        <v>4726</v>
      </c>
      <c r="E2014" s="1">
        <v>39958</v>
      </c>
      <c r="F2014" s="1" t="s">
        <v>8</v>
      </c>
    </row>
    <row r="2015" spans="1:6" x14ac:dyDescent="0.25">
      <c r="A2015" s="1">
        <v>2019</v>
      </c>
      <c r="B2015" s="1" t="s">
        <v>65</v>
      </c>
      <c r="C2015" s="1" t="s">
        <v>31</v>
      </c>
      <c r="D2015" s="1">
        <v>13734</v>
      </c>
      <c r="E2015" s="1">
        <v>38705</v>
      </c>
      <c r="F2015" s="1" t="s">
        <v>8</v>
      </c>
    </row>
    <row r="2016" spans="1:6" x14ac:dyDescent="0.25">
      <c r="A2016" s="1">
        <v>2019</v>
      </c>
      <c r="B2016" s="1" t="s">
        <v>65</v>
      </c>
      <c r="C2016" s="1" t="s">
        <v>32</v>
      </c>
      <c r="D2016" s="1">
        <v>4094</v>
      </c>
      <c r="E2016" s="1">
        <v>35177</v>
      </c>
      <c r="F2016" s="1" t="s">
        <v>10</v>
      </c>
    </row>
    <row r="2017" spans="1:6" x14ac:dyDescent="0.25">
      <c r="A2017" s="1">
        <v>2019</v>
      </c>
      <c r="B2017" s="1" t="s">
        <v>65</v>
      </c>
      <c r="C2017" s="1" t="s">
        <v>33</v>
      </c>
      <c r="D2017" s="1">
        <v>4671</v>
      </c>
      <c r="E2017" s="1">
        <v>37310</v>
      </c>
      <c r="F2017" s="1" t="s">
        <v>10</v>
      </c>
    </row>
    <row r="2018" spans="1:6" x14ac:dyDescent="0.25">
      <c r="A2018" s="1">
        <v>2019</v>
      </c>
      <c r="B2018" s="1" t="s">
        <v>65</v>
      </c>
      <c r="C2018" s="1" t="s">
        <v>34</v>
      </c>
      <c r="D2018" s="1">
        <v>4959</v>
      </c>
      <c r="E2018" s="1">
        <v>42336</v>
      </c>
      <c r="F2018" s="1" t="s">
        <v>8</v>
      </c>
    </row>
    <row r="2019" spans="1:6" x14ac:dyDescent="0.25">
      <c r="A2019" s="1">
        <v>2019</v>
      </c>
      <c r="B2019" s="1" t="s">
        <v>65</v>
      </c>
      <c r="C2019" s="1" t="s">
        <v>35</v>
      </c>
      <c r="D2019" s="1">
        <v>3871</v>
      </c>
      <c r="E2019" s="1">
        <v>42646</v>
      </c>
      <c r="F2019" s="1" t="s">
        <v>8</v>
      </c>
    </row>
    <row r="2020" spans="1:6" x14ac:dyDescent="0.25">
      <c r="A2020" s="1">
        <v>2019</v>
      </c>
      <c r="B2020" s="1" t="s">
        <v>65</v>
      </c>
      <c r="C2020" s="1" t="s">
        <v>36</v>
      </c>
      <c r="D2020" s="1">
        <v>25881</v>
      </c>
      <c r="E2020" s="1">
        <v>41059</v>
      </c>
      <c r="F2020" s="1" t="s">
        <v>10</v>
      </c>
    </row>
    <row r="2021" spans="1:6" x14ac:dyDescent="0.25">
      <c r="A2021" s="1">
        <v>2019</v>
      </c>
      <c r="B2021" s="1" t="s">
        <v>65</v>
      </c>
      <c r="C2021" s="1" t="s">
        <v>37</v>
      </c>
      <c r="D2021" s="1">
        <v>3961</v>
      </c>
      <c r="E2021" s="1">
        <v>38578</v>
      </c>
      <c r="F2021" s="1" t="s">
        <v>10</v>
      </c>
    </row>
    <row r="2022" spans="1:6" x14ac:dyDescent="0.25">
      <c r="A2022" s="1">
        <v>2019</v>
      </c>
      <c r="B2022" s="1" t="s">
        <v>65</v>
      </c>
      <c r="C2022" s="1" t="s">
        <v>38</v>
      </c>
      <c r="D2022" s="1">
        <v>74536</v>
      </c>
      <c r="E2022" s="1">
        <v>46436</v>
      </c>
      <c r="F2022" s="1" t="s">
        <v>10</v>
      </c>
    </row>
    <row r="2023" spans="1:6" x14ac:dyDescent="0.25">
      <c r="A2023" s="1">
        <v>2019</v>
      </c>
      <c r="B2023" s="1" t="s">
        <v>65</v>
      </c>
      <c r="C2023" s="1" t="s">
        <v>39</v>
      </c>
      <c r="D2023" s="1">
        <v>23024</v>
      </c>
      <c r="E2023" s="1">
        <v>39978</v>
      </c>
      <c r="F2023" s="1" t="s">
        <v>10</v>
      </c>
    </row>
    <row r="2024" spans="1:6" x14ac:dyDescent="0.25">
      <c r="A2024" s="1">
        <v>2019</v>
      </c>
      <c r="B2024" s="1" t="s">
        <v>65</v>
      </c>
      <c r="C2024" s="1" t="s">
        <v>40</v>
      </c>
      <c r="D2024" s="1">
        <v>2040</v>
      </c>
      <c r="E2024" s="1">
        <v>40167</v>
      </c>
      <c r="F2024" s="1" t="s">
        <v>10</v>
      </c>
    </row>
    <row r="2025" spans="1:6" x14ac:dyDescent="0.25">
      <c r="A2025" s="1">
        <v>2019</v>
      </c>
      <c r="B2025" s="1" t="s">
        <v>65</v>
      </c>
      <c r="C2025" s="1" t="s">
        <v>41</v>
      </c>
      <c r="D2025" s="1">
        <v>23601</v>
      </c>
      <c r="E2025" s="1">
        <v>39039</v>
      </c>
      <c r="F2025" s="1" t="s">
        <v>8</v>
      </c>
    </row>
    <row r="2026" spans="1:6" x14ac:dyDescent="0.25">
      <c r="A2026" s="1">
        <v>2019</v>
      </c>
      <c r="B2026" s="1" t="s">
        <v>65</v>
      </c>
      <c r="C2026" s="1" t="s">
        <v>42</v>
      </c>
      <c r="D2026" s="1">
        <v>6751</v>
      </c>
      <c r="E2026" s="1">
        <v>40306</v>
      </c>
      <c r="F2026" s="1" t="s">
        <v>8</v>
      </c>
    </row>
    <row r="2027" spans="1:6" x14ac:dyDescent="0.25">
      <c r="A2027" s="1">
        <v>2019</v>
      </c>
      <c r="B2027" s="1" t="s">
        <v>65</v>
      </c>
      <c r="C2027" s="1" t="s">
        <v>43</v>
      </c>
      <c r="D2027" s="1">
        <v>22753</v>
      </c>
      <c r="E2027" s="1">
        <v>37901</v>
      </c>
      <c r="F2027" s="1" t="s">
        <v>10</v>
      </c>
    </row>
    <row r="2028" spans="1:6" x14ac:dyDescent="0.25">
      <c r="A2028" s="1">
        <v>2019</v>
      </c>
      <c r="B2028" s="1" t="s">
        <v>65</v>
      </c>
      <c r="C2028" s="1" t="s">
        <v>44</v>
      </c>
      <c r="D2028" s="1">
        <v>32259</v>
      </c>
      <c r="E2028" s="1">
        <v>38593</v>
      </c>
      <c r="F2028" s="1" t="s">
        <v>8</v>
      </c>
    </row>
    <row r="2029" spans="1:6" x14ac:dyDescent="0.25">
      <c r="A2029" s="1">
        <v>2019</v>
      </c>
      <c r="B2029" s="1" t="s">
        <v>65</v>
      </c>
      <c r="C2029" s="1" t="s">
        <v>45</v>
      </c>
      <c r="D2029" s="1">
        <v>3395</v>
      </c>
      <c r="E2029" s="1">
        <v>38566</v>
      </c>
      <c r="F2029" s="1" t="s">
        <v>8</v>
      </c>
    </row>
    <row r="2030" spans="1:6" x14ac:dyDescent="0.25">
      <c r="A2030" s="1">
        <v>2019</v>
      </c>
      <c r="B2030" s="1" t="s">
        <v>65</v>
      </c>
      <c r="C2030" s="1" t="s">
        <v>46</v>
      </c>
      <c r="D2030" s="1">
        <v>11490</v>
      </c>
      <c r="E2030" s="1">
        <v>38842</v>
      </c>
      <c r="F2030" s="1" t="s">
        <v>10</v>
      </c>
    </row>
    <row r="2031" spans="1:6" x14ac:dyDescent="0.25">
      <c r="A2031" s="1">
        <v>2019</v>
      </c>
      <c r="B2031" s="1" t="s">
        <v>65</v>
      </c>
      <c r="C2031" s="1" t="s">
        <v>47</v>
      </c>
      <c r="D2031" s="1">
        <v>2171</v>
      </c>
      <c r="E2031" s="1">
        <v>37403</v>
      </c>
      <c r="F2031" s="1" t="s">
        <v>10</v>
      </c>
    </row>
    <row r="2032" spans="1:6" x14ac:dyDescent="0.25">
      <c r="A2032" s="1">
        <v>2019</v>
      </c>
      <c r="B2032" s="1" t="s">
        <v>65</v>
      </c>
      <c r="C2032" s="1" t="s">
        <v>48</v>
      </c>
      <c r="D2032" s="1">
        <v>14618</v>
      </c>
      <c r="E2032" s="1">
        <v>40443</v>
      </c>
      <c r="F2032" s="1" t="s">
        <v>8</v>
      </c>
    </row>
    <row r="2033" spans="1:6" x14ac:dyDescent="0.25">
      <c r="A2033" s="1">
        <v>2019</v>
      </c>
      <c r="B2033" s="1" t="s">
        <v>65</v>
      </c>
      <c r="C2033" s="1" t="s">
        <v>49</v>
      </c>
      <c r="D2033" s="1">
        <v>56060</v>
      </c>
      <c r="E2033" s="1">
        <v>43841</v>
      </c>
      <c r="F2033" s="1" t="s">
        <v>8</v>
      </c>
    </row>
    <row r="2034" spans="1:6" x14ac:dyDescent="0.25">
      <c r="A2034" s="1">
        <v>2019</v>
      </c>
      <c r="B2034" s="1" t="s">
        <v>65</v>
      </c>
      <c r="C2034" s="1" t="s">
        <v>50</v>
      </c>
      <c r="D2034" s="1">
        <v>6084</v>
      </c>
      <c r="E2034" s="1">
        <v>40421</v>
      </c>
      <c r="F2034" s="1" t="s">
        <v>10</v>
      </c>
    </row>
    <row r="2035" spans="1:6" x14ac:dyDescent="0.25">
      <c r="A2035" s="1">
        <v>2019</v>
      </c>
      <c r="B2035" s="1" t="s">
        <v>65</v>
      </c>
      <c r="C2035" s="1" t="s">
        <v>51</v>
      </c>
      <c r="D2035" s="1">
        <v>1958</v>
      </c>
      <c r="E2035" s="1">
        <v>40757</v>
      </c>
      <c r="F2035" s="1" t="s">
        <v>8</v>
      </c>
    </row>
    <row r="2036" spans="1:6" x14ac:dyDescent="0.25">
      <c r="A2036" s="1">
        <v>2019</v>
      </c>
      <c r="B2036" s="1" t="s">
        <v>65</v>
      </c>
      <c r="C2036" s="1" t="s">
        <v>52</v>
      </c>
      <c r="D2036" s="1">
        <v>32154</v>
      </c>
      <c r="E2036" s="1">
        <v>48290</v>
      </c>
      <c r="F2036" s="1" t="s">
        <v>10</v>
      </c>
    </row>
    <row r="2037" spans="1:6" x14ac:dyDescent="0.25">
      <c r="A2037" s="1">
        <v>2019</v>
      </c>
      <c r="B2037" s="1" t="s">
        <v>65</v>
      </c>
      <c r="C2037" s="1" t="s">
        <v>53</v>
      </c>
      <c r="D2037" s="1">
        <v>19701</v>
      </c>
      <c r="E2037" s="1">
        <v>44822</v>
      </c>
      <c r="F2037" s="1" t="s">
        <v>8</v>
      </c>
    </row>
    <row r="2038" spans="1:6" x14ac:dyDescent="0.25">
      <c r="A2038" s="1">
        <v>2019</v>
      </c>
      <c r="B2038" s="1" t="s">
        <v>65</v>
      </c>
      <c r="C2038" s="1" t="s">
        <v>54</v>
      </c>
      <c r="D2038" s="1">
        <v>5237</v>
      </c>
      <c r="E2038" s="1">
        <v>35927</v>
      </c>
      <c r="F2038" s="1" t="s">
        <v>8</v>
      </c>
    </row>
    <row r="2039" spans="1:6" x14ac:dyDescent="0.25">
      <c r="A2039" s="1">
        <v>2019</v>
      </c>
      <c r="B2039" s="1" t="s">
        <v>65</v>
      </c>
      <c r="C2039" s="1" t="s">
        <v>55</v>
      </c>
      <c r="D2039" s="1">
        <v>14001</v>
      </c>
      <c r="E2039" s="1">
        <v>35242</v>
      </c>
      <c r="F2039" s="1" t="s">
        <v>10</v>
      </c>
    </row>
    <row r="2040" spans="1:6" x14ac:dyDescent="0.25">
      <c r="A2040" s="1">
        <v>2019</v>
      </c>
      <c r="B2040" s="1" t="s">
        <v>65</v>
      </c>
      <c r="C2040" s="1" t="s">
        <v>56</v>
      </c>
      <c r="D2040" s="1">
        <v>1656</v>
      </c>
      <c r="E2040" s="1">
        <v>41035</v>
      </c>
      <c r="F2040" s="1" t="s">
        <v>10</v>
      </c>
    </row>
    <row r="2041" spans="1:6" x14ac:dyDescent="0.25">
      <c r="A2041" s="1">
        <v>2019</v>
      </c>
      <c r="B2041" s="1" t="s">
        <v>65</v>
      </c>
      <c r="C2041" s="1" t="s">
        <v>46</v>
      </c>
      <c r="D2041" s="1">
        <v>11490</v>
      </c>
      <c r="E2041" s="1">
        <v>38842</v>
      </c>
      <c r="F2041" s="1" t="s">
        <v>8</v>
      </c>
    </row>
    <row r="2042" spans="1:6" x14ac:dyDescent="0.25">
      <c r="A2042" s="1">
        <v>2019</v>
      </c>
      <c r="B2042" s="1" t="s">
        <v>65</v>
      </c>
      <c r="C2042" s="1" t="s">
        <v>47</v>
      </c>
      <c r="D2042" s="1">
        <v>2171</v>
      </c>
      <c r="E2042" s="1">
        <v>37403</v>
      </c>
      <c r="F2042" s="1" t="s">
        <v>8</v>
      </c>
    </row>
    <row r="2043" spans="1:6" x14ac:dyDescent="0.25">
      <c r="A2043" s="1">
        <v>2019</v>
      </c>
      <c r="B2043" s="1" t="s">
        <v>65</v>
      </c>
      <c r="C2043" s="1" t="s">
        <v>48</v>
      </c>
      <c r="D2043" s="1">
        <v>14618</v>
      </c>
      <c r="E2043" s="1">
        <v>40443</v>
      </c>
      <c r="F2043" s="1" t="s">
        <v>10</v>
      </c>
    </row>
    <row r="2044" spans="1:6" x14ac:dyDescent="0.25">
      <c r="A2044" s="1">
        <v>2019</v>
      </c>
      <c r="B2044" s="1" t="s">
        <v>65</v>
      </c>
      <c r="C2044" s="1" t="s">
        <v>49</v>
      </c>
      <c r="D2044" s="1">
        <v>56060</v>
      </c>
      <c r="E2044" s="1">
        <v>43841</v>
      </c>
      <c r="F2044" s="1" t="s">
        <v>10</v>
      </c>
    </row>
    <row r="2045" spans="1:6" x14ac:dyDescent="0.25">
      <c r="A2045" s="1">
        <v>2019</v>
      </c>
      <c r="B2045" s="1" t="s">
        <v>65</v>
      </c>
      <c r="C2045" s="1" t="s">
        <v>50</v>
      </c>
      <c r="D2045" s="1">
        <v>6084</v>
      </c>
      <c r="E2045" s="1">
        <v>40421</v>
      </c>
      <c r="F2045" s="1" t="s">
        <v>10</v>
      </c>
    </row>
    <row r="2046" spans="1:6" x14ac:dyDescent="0.25">
      <c r="A2046" s="1">
        <v>2019</v>
      </c>
      <c r="B2046" s="1" t="s">
        <v>65</v>
      </c>
      <c r="C2046" s="1" t="s">
        <v>51</v>
      </c>
      <c r="D2046" s="1">
        <v>1958</v>
      </c>
      <c r="E2046" s="1">
        <v>40757</v>
      </c>
      <c r="F2046" s="1" t="s">
        <v>10</v>
      </c>
    </row>
    <row r="2047" spans="1:6" x14ac:dyDescent="0.25">
      <c r="A2047" s="1">
        <v>2022</v>
      </c>
      <c r="B2047" s="1" t="s">
        <v>6</v>
      </c>
      <c r="C2047" s="1" t="s">
        <v>11</v>
      </c>
      <c r="D2047" s="1">
        <v>2565</v>
      </c>
      <c r="E2047" s="1">
        <v>55909</v>
      </c>
      <c r="F2047" s="1" t="s">
        <v>10</v>
      </c>
    </row>
    <row r="2048" spans="1:6" x14ac:dyDescent="0.25">
      <c r="A2048" s="1">
        <v>2022</v>
      </c>
      <c r="B2048" s="1" t="s">
        <v>6</v>
      </c>
      <c r="C2048" s="1" t="s">
        <v>12</v>
      </c>
      <c r="D2048" s="1">
        <v>17651</v>
      </c>
      <c r="E2048" s="1">
        <v>48534</v>
      </c>
      <c r="F2048" s="1" t="s">
        <v>8</v>
      </c>
    </row>
    <row r="2049" spans="1:6" x14ac:dyDescent="0.25">
      <c r="A2049" s="1">
        <v>2022</v>
      </c>
      <c r="B2049" s="1" t="s">
        <v>6</v>
      </c>
      <c r="C2049" s="1" t="s">
        <v>13</v>
      </c>
      <c r="D2049" s="1">
        <v>3312</v>
      </c>
      <c r="E2049" s="1">
        <v>97879</v>
      </c>
      <c r="F2049" s="1" t="s">
        <v>8</v>
      </c>
    </row>
    <row r="2050" spans="1:6" x14ac:dyDescent="0.25">
      <c r="A2050" s="1">
        <v>2022</v>
      </c>
      <c r="B2050" s="1" t="s">
        <v>6</v>
      </c>
      <c r="C2050" s="1" t="s">
        <v>14</v>
      </c>
      <c r="D2050" s="1">
        <v>467</v>
      </c>
      <c r="E2050" s="1">
        <v>49142</v>
      </c>
      <c r="F2050" s="1" t="s">
        <v>10</v>
      </c>
    </row>
    <row r="2051" spans="1:6" x14ac:dyDescent="0.25">
      <c r="A2051" s="1">
        <v>2022</v>
      </c>
      <c r="B2051" s="1" t="s">
        <v>6</v>
      </c>
      <c r="C2051" s="1" t="s">
        <v>15</v>
      </c>
      <c r="D2051" s="1">
        <v>186</v>
      </c>
      <c r="E2051" s="1">
        <v>49290</v>
      </c>
      <c r="F2051" s="1" t="s">
        <v>8</v>
      </c>
    </row>
    <row r="2052" spans="1:6" x14ac:dyDescent="0.25">
      <c r="A2052" s="1">
        <v>2022</v>
      </c>
      <c r="B2052" s="1" t="s">
        <v>6</v>
      </c>
      <c r="C2052" s="1" t="s">
        <v>16</v>
      </c>
      <c r="D2052" s="1">
        <v>5394</v>
      </c>
      <c r="E2052" s="1">
        <v>43717</v>
      </c>
      <c r="F2052" s="1" t="s">
        <v>8</v>
      </c>
    </row>
    <row r="2053" spans="1:6" x14ac:dyDescent="0.25">
      <c r="A2053" s="1">
        <v>2022</v>
      </c>
      <c r="B2053" s="1" t="s">
        <v>6</v>
      </c>
      <c r="C2053" s="1" t="s">
        <v>17</v>
      </c>
      <c r="D2053" s="1">
        <v>2794</v>
      </c>
      <c r="E2053" s="1">
        <v>51978</v>
      </c>
      <c r="F2053" s="1" t="s">
        <v>10</v>
      </c>
    </row>
    <row r="2054" spans="1:6" x14ac:dyDescent="0.25">
      <c r="A2054" s="1">
        <v>2022</v>
      </c>
      <c r="B2054" s="1" t="s">
        <v>6</v>
      </c>
      <c r="C2054" s="1" t="s">
        <v>18</v>
      </c>
      <c r="D2054" s="1">
        <v>2531</v>
      </c>
      <c r="E2054" s="1">
        <v>48820</v>
      </c>
      <c r="F2054" s="1" t="s">
        <v>10</v>
      </c>
    </row>
    <row r="2055" spans="1:6" x14ac:dyDescent="0.25">
      <c r="A2055" s="1">
        <v>2022</v>
      </c>
      <c r="B2055" s="1" t="s">
        <v>6</v>
      </c>
      <c r="C2055" s="1" t="s">
        <v>19</v>
      </c>
      <c r="D2055" s="1">
        <v>2818</v>
      </c>
      <c r="E2055" s="1">
        <v>58259</v>
      </c>
      <c r="F2055" s="1" t="s">
        <v>8</v>
      </c>
    </row>
    <row r="2056" spans="1:6" x14ac:dyDescent="0.25">
      <c r="A2056" s="1">
        <v>2022</v>
      </c>
      <c r="B2056" s="1" t="s">
        <v>6</v>
      </c>
      <c r="C2056" s="1" t="s">
        <v>20</v>
      </c>
      <c r="D2056" s="1">
        <v>2302</v>
      </c>
      <c r="E2056" s="1">
        <v>56732</v>
      </c>
      <c r="F2056" s="1" t="s">
        <v>8</v>
      </c>
    </row>
    <row r="2057" spans="1:6" x14ac:dyDescent="0.25">
      <c r="A2057" s="1">
        <v>2022</v>
      </c>
      <c r="B2057" s="1" t="s">
        <v>6</v>
      </c>
      <c r="C2057" s="1" t="s">
        <v>21</v>
      </c>
      <c r="D2057" s="1">
        <v>2911</v>
      </c>
      <c r="E2057" s="1">
        <v>51588</v>
      </c>
      <c r="F2057" s="1" t="s">
        <v>10</v>
      </c>
    </row>
    <row r="2058" spans="1:6" x14ac:dyDescent="0.25">
      <c r="A2058" s="1">
        <v>2022</v>
      </c>
      <c r="B2058" s="1" t="s">
        <v>6</v>
      </c>
      <c r="C2058" s="1" t="s">
        <v>22</v>
      </c>
      <c r="D2058" s="1">
        <v>2613</v>
      </c>
      <c r="E2058" s="1">
        <v>53721</v>
      </c>
      <c r="F2058" s="1" t="s">
        <v>8</v>
      </c>
    </row>
    <row r="2059" spans="1:6" x14ac:dyDescent="0.25">
      <c r="A2059" s="1">
        <v>2022</v>
      </c>
      <c r="B2059" s="1" t="s">
        <v>6</v>
      </c>
      <c r="C2059" s="1" t="s">
        <v>23</v>
      </c>
      <c r="D2059" s="1">
        <v>1632</v>
      </c>
      <c r="E2059" s="1">
        <v>60605</v>
      </c>
      <c r="F2059" s="1" t="s">
        <v>10</v>
      </c>
    </row>
    <row r="2060" spans="1:6" x14ac:dyDescent="0.25">
      <c r="A2060" s="1">
        <v>2022</v>
      </c>
      <c r="B2060" s="1" t="s">
        <v>6</v>
      </c>
      <c r="C2060" s="1" t="s">
        <v>24</v>
      </c>
      <c r="D2060" s="1">
        <v>3143</v>
      </c>
      <c r="E2060" s="1">
        <v>92727</v>
      </c>
      <c r="F2060" s="1" t="s">
        <v>8</v>
      </c>
    </row>
    <row r="2061" spans="1:6" x14ac:dyDescent="0.25">
      <c r="A2061" s="1">
        <v>2022</v>
      </c>
      <c r="B2061" s="1" t="s">
        <v>6</v>
      </c>
      <c r="C2061" s="1" t="s">
        <v>25</v>
      </c>
      <c r="D2061" s="1">
        <v>1581</v>
      </c>
      <c r="E2061" s="1">
        <v>47422</v>
      </c>
      <c r="F2061" s="1" t="s">
        <v>8</v>
      </c>
    </row>
    <row r="2062" spans="1:6" x14ac:dyDescent="0.25">
      <c r="A2062" s="1">
        <v>2022</v>
      </c>
      <c r="B2062" s="1" t="s">
        <v>6</v>
      </c>
      <c r="C2062" s="1" t="s">
        <v>26</v>
      </c>
      <c r="D2062" s="1">
        <v>720</v>
      </c>
      <c r="E2062" s="1">
        <v>52887</v>
      </c>
      <c r="F2062" s="1" t="s">
        <v>10</v>
      </c>
    </row>
    <row r="2063" spans="1:6" x14ac:dyDescent="0.25">
      <c r="A2063" s="1">
        <v>2022</v>
      </c>
      <c r="B2063" s="1" t="s">
        <v>6</v>
      </c>
      <c r="C2063" s="1" t="s">
        <v>27</v>
      </c>
      <c r="D2063" s="1">
        <v>999</v>
      </c>
      <c r="E2063" s="1">
        <v>70628</v>
      </c>
      <c r="F2063" s="1" t="s">
        <v>10</v>
      </c>
    </row>
    <row r="2064" spans="1:6" x14ac:dyDescent="0.25">
      <c r="A2064" s="1">
        <v>2021</v>
      </c>
      <c r="B2064" s="1" t="s">
        <v>62</v>
      </c>
      <c r="C2064" s="1" t="s">
        <v>34</v>
      </c>
      <c r="D2064" s="1">
        <v>20106</v>
      </c>
      <c r="E2064" s="1">
        <v>68008</v>
      </c>
      <c r="F2064" s="1" t="s">
        <v>8</v>
      </c>
    </row>
    <row r="2065" spans="1:6" x14ac:dyDescent="0.25">
      <c r="A2065" s="1">
        <v>2021</v>
      </c>
      <c r="B2065" s="1" t="s">
        <v>62</v>
      </c>
      <c r="C2065" s="1" t="s">
        <v>35</v>
      </c>
      <c r="D2065" s="1">
        <v>12808</v>
      </c>
      <c r="E2065" s="1">
        <v>86647</v>
      </c>
      <c r="F2065" s="1" t="s">
        <v>8</v>
      </c>
    </row>
    <row r="2066" spans="1:6" x14ac:dyDescent="0.25">
      <c r="A2066" s="1">
        <v>2021</v>
      </c>
      <c r="B2066" s="1" t="s">
        <v>62</v>
      </c>
      <c r="C2066" s="1" t="s">
        <v>36</v>
      </c>
      <c r="D2066" s="1">
        <v>52040</v>
      </c>
      <c r="E2066" s="1">
        <v>100022</v>
      </c>
      <c r="F2066" s="1" t="s">
        <v>10</v>
      </c>
    </row>
    <row r="2067" spans="1:6" x14ac:dyDescent="0.25">
      <c r="A2067" s="1">
        <v>2021</v>
      </c>
      <c r="B2067" s="1" t="s">
        <v>62</v>
      </c>
      <c r="C2067" s="1" t="s">
        <v>37</v>
      </c>
      <c r="D2067" s="1">
        <v>11347</v>
      </c>
      <c r="E2067" s="1">
        <v>70156</v>
      </c>
      <c r="F2067" s="1" t="s">
        <v>10</v>
      </c>
    </row>
    <row r="2068" spans="1:6" x14ac:dyDescent="0.25">
      <c r="A2068" s="1">
        <v>2021</v>
      </c>
      <c r="B2068" s="1" t="s">
        <v>62</v>
      </c>
      <c r="C2068" s="1" t="s">
        <v>38</v>
      </c>
      <c r="D2068" s="1">
        <v>112890</v>
      </c>
      <c r="E2068" s="1">
        <v>105615</v>
      </c>
      <c r="F2068" s="1" t="s">
        <v>10</v>
      </c>
    </row>
    <row r="2069" spans="1:6" x14ac:dyDescent="0.25">
      <c r="A2069" s="1">
        <v>2021</v>
      </c>
      <c r="B2069" s="1" t="s">
        <v>62</v>
      </c>
      <c r="C2069" s="1" t="s">
        <v>39</v>
      </c>
      <c r="D2069" s="1">
        <v>61321</v>
      </c>
      <c r="E2069" s="1">
        <v>73705</v>
      </c>
      <c r="F2069" s="1" t="s">
        <v>10</v>
      </c>
    </row>
    <row r="2070" spans="1:6" x14ac:dyDescent="0.25">
      <c r="A2070" s="1">
        <v>2021</v>
      </c>
      <c r="B2070" s="1" t="s">
        <v>62</v>
      </c>
      <c r="C2070" s="1" t="s">
        <v>40</v>
      </c>
      <c r="D2070" s="1">
        <v>5198</v>
      </c>
      <c r="E2070" s="1">
        <v>69897</v>
      </c>
      <c r="F2070" s="1" t="s">
        <v>10</v>
      </c>
    </row>
    <row r="2071" spans="1:6" x14ac:dyDescent="0.25">
      <c r="A2071" s="1">
        <v>2021</v>
      </c>
      <c r="B2071" s="1" t="s">
        <v>62</v>
      </c>
      <c r="C2071" s="1" t="s">
        <v>41</v>
      </c>
      <c r="D2071" s="1">
        <v>54330</v>
      </c>
      <c r="E2071" s="1">
        <v>72752</v>
      </c>
      <c r="F2071" s="1" t="s">
        <v>8</v>
      </c>
    </row>
    <row r="2072" spans="1:6" x14ac:dyDescent="0.25">
      <c r="A2072" s="1">
        <v>2021</v>
      </c>
      <c r="B2072" s="1" t="s">
        <v>62</v>
      </c>
      <c r="C2072" s="1" t="s">
        <v>42</v>
      </c>
      <c r="D2072" s="1">
        <v>21148</v>
      </c>
      <c r="E2072" s="1">
        <v>60841</v>
      </c>
      <c r="F2072" s="1" t="s">
        <v>8</v>
      </c>
    </row>
    <row r="2073" spans="1:6" x14ac:dyDescent="0.25">
      <c r="A2073" s="1">
        <v>2021</v>
      </c>
      <c r="B2073" s="1" t="s">
        <v>62</v>
      </c>
      <c r="C2073" s="1" t="s">
        <v>43</v>
      </c>
      <c r="D2073" s="1">
        <v>26161</v>
      </c>
      <c r="E2073" s="1">
        <v>79460</v>
      </c>
      <c r="F2073" s="1" t="s">
        <v>10</v>
      </c>
    </row>
    <row r="2074" spans="1:6" x14ac:dyDescent="0.25">
      <c r="A2074" s="1">
        <v>2021</v>
      </c>
      <c r="B2074" s="1" t="s">
        <v>62</v>
      </c>
      <c r="C2074" s="1" t="s">
        <v>44</v>
      </c>
      <c r="D2074" s="1">
        <v>64541</v>
      </c>
      <c r="E2074" s="1">
        <v>87681</v>
      </c>
      <c r="F2074" s="1" t="s">
        <v>8</v>
      </c>
    </row>
    <row r="2075" spans="1:6" x14ac:dyDescent="0.25">
      <c r="A2075" s="1">
        <v>2021</v>
      </c>
      <c r="B2075" s="1" t="s">
        <v>62</v>
      </c>
      <c r="C2075" s="1" t="s">
        <v>45</v>
      </c>
      <c r="D2075" s="1">
        <v>9043</v>
      </c>
      <c r="E2075" s="1">
        <v>74454</v>
      </c>
      <c r="F2075" s="1" t="s">
        <v>8</v>
      </c>
    </row>
    <row r="2076" spans="1:6" x14ac:dyDescent="0.25">
      <c r="A2076" s="1">
        <v>2021</v>
      </c>
      <c r="B2076" s="1" t="s">
        <v>62</v>
      </c>
      <c r="C2076" s="1" t="s">
        <v>46</v>
      </c>
      <c r="D2076" s="1">
        <v>29329</v>
      </c>
      <c r="E2076" s="1">
        <v>58492</v>
      </c>
      <c r="F2076" s="1" t="s">
        <v>10</v>
      </c>
    </row>
    <row r="2077" spans="1:6" x14ac:dyDescent="0.25">
      <c r="A2077" s="1">
        <v>2021</v>
      </c>
      <c r="B2077" s="1" t="s">
        <v>62</v>
      </c>
      <c r="C2077" s="1" t="s">
        <v>47</v>
      </c>
      <c r="D2077" s="1">
        <v>5498</v>
      </c>
      <c r="E2077" s="1">
        <v>64619</v>
      </c>
      <c r="F2077" s="1" t="s">
        <v>10</v>
      </c>
    </row>
    <row r="2078" spans="1:6" x14ac:dyDescent="0.25">
      <c r="A2078" s="1">
        <v>2021</v>
      </c>
      <c r="B2078" s="1" t="s">
        <v>62</v>
      </c>
      <c r="C2078" s="1" t="s">
        <v>48</v>
      </c>
      <c r="D2078" s="1">
        <v>30774</v>
      </c>
      <c r="E2078" s="1">
        <v>68990</v>
      </c>
      <c r="F2078" s="1" t="s">
        <v>8</v>
      </c>
    </row>
    <row r="2079" spans="1:6" x14ac:dyDescent="0.25">
      <c r="A2079" s="1">
        <v>2021</v>
      </c>
      <c r="B2079" s="1" t="s">
        <v>62</v>
      </c>
      <c r="C2079" s="1" t="s">
        <v>49</v>
      </c>
      <c r="D2079" s="1">
        <v>139953</v>
      </c>
      <c r="E2079" s="1">
        <v>83197</v>
      </c>
      <c r="F2079" s="1" t="s">
        <v>8</v>
      </c>
    </row>
    <row r="2080" spans="1:6" x14ac:dyDescent="0.25">
      <c r="A2080" s="1">
        <v>2021</v>
      </c>
      <c r="B2080" s="1" t="s">
        <v>62</v>
      </c>
      <c r="C2080" s="1" t="s">
        <v>50</v>
      </c>
      <c r="D2080" s="1">
        <v>24485</v>
      </c>
      <c r="E2080" s="1">
        <v>70641</v>
      </c>
      <c r="F2080" s="1" t="s">
        <v>10</v>
      </c>
    </row>
    <row r="2081" spans="1:6" x14ac:dyDescent="0.25">
      <c r="A2081" s="1">
        <v>2021</v>
      </c>
      <c r="B2081" s="1" t="s">
        <v>62</v>
      </c>
      <c r="C2081" s="1" t="s">
        <v>51</v>
      </c>
      <c r="D2081" s="1">
        <v>5970</v>
      </c>
      <c r="E2081" s="1">
        <v>74986</v>
      </c>
      <c r="F2081" s="1" t="s">
        <v>8</v>
      </c>
    </row>
    <row r="2082" spans="1:6" x14ac:dyDescent="0.25">
      <c r="A2082" s="1">
        <v>2021</v>
      </c>
      <c r="B2082" s="1" t="s">
        <v>62</v>
      </c>
      <c r="C2082" s="1" t="s">
        <v>52</v>
      </c>
      <c r="D2082" s="1">
        <v>59342</v>
      </c>
      <c r="E2082" s="1">
        <v>96327</v>
      </c>
      <c r="F2082" s="1" t="s">
        <v>10</v>
      </c>
    </row>
    <row r="2083" spans="1:6" x14ac:dyDescent="0.25">
      <c r="A2083" s="1">
        <v>2021</v>
      </c>
      <c r="B2083" s="1" t="s">
        <v>62</v>
      </c>
      <c r="C2083" s="1" t="s">
        <v>53</v>
      </c>
      <c r="D2083" s="1">
        <v>41249</v>
      </c>
      <c r="E2083" s="1">
        <v>91460</v>
      </c>
      <c r="F2083" s="1" t="s">
        <v>8</v>
      </c>
    </row>
    <row r="2084" spans="1:6" x14ac:dyDescent="0.25">
      <c r="A2084" s="1">
        <v>2021</v>
      </c>
      <c r="B2084" s="1" t="s">
        <v>62</v>
      </c>
      <c r="C2084" s="1" t="s">
        <v>54</v>
      </c>
      <c r="D2084" s="1">
        <v>8381</v>
      </c>
      <c r="E2084" s="1">
        <v>58180</v>
      </c>
      <c r="F2084" s="1" t="s">
        <v>8</v>
      </c>
    </row>
    <row r="2085" spans="1:6" x14ac:dyDescent="0.25">
      <c r="A2085" s="1">
        <v>2021</v>
      </c>
      <c r="B2085" s="1" t="s">
        <v>62</v>
      </c>
      <c r="C2085" s="1" t="s">
        <v>55</v>
      </c>
      <c r="D2085" s="1">
        <v>26927</v>
      </c>
      <c r="E2085" s="1">
        <v>69192</v>
      </c>
      <c r="F2085" s="1" t="s">
        <v>10</v>
      </c>
    </row>
    <row r="2086" spans="1:6" x14ac:dyDescent="0.25">
      <c r="A2086" s="1">
        <v>2021</v>
      </c>
      <c r="B2086" s="1" t="s">
        <v>62</v>
      </c>
      <c r="C2086" s="1" t="s">
        <v>56</v>
      </c>
      <c r="D2086" s="1">
        <v>4728</v>
      </c>
      <c r="E2086" s="1">
        <v>62253</v>
      </c>
      <c r="F2086" s="1" t="s">
        <v>10</v>
      </c>
    </row>
    <row r="2087" spans="1:6" x14ac:dyDescent="0.25">
      <c r="A2087" s="1">
        <v>2021</v>
      </c>
      <c r="B2087" s="1" t="s">
        <v>63</v>
      </c>
      <c r="C2087" s="1" t="s">
        <v>7</v>
      </c>
      <c r="D2087" s="1">
        <v>13692</v>
      </c>
      <c r="E2087" s="1">
        <v>53785</v>
      </c>
      <c r="F2087" s="1" t="s">
        <v>8</v>
      </c>
    </row>
    <row r="2088" spans="1:6" x14ac:dyDescent="0.25">
      <c r="A2088" s="1">
        <v>2021</v>
      </c>
      <c r="B2088" s="1" t="s">
        <v>63</v>
      </c>
      <c r="C2088" s="1" t="s">
        <v>9</v>
      </c>
      <c r="D2088" s="1">
        <v>19924</v>
      </c>
      <c r="E2088" s="1">
        <v>58632</v>
      </c>
      <c r="F2088" s="1" t="s">
        <v>8</v>
      </c>
    </row>
    <row r="2089" spans="1:6" x14ac:dyDescent="0.25">
      <c r="A2089" s="1">
        <v>2021</v>
      </c>
      <c r="B2089" s="1" t="s">
        <v>63</v>
      </c>
      <c r="C2089" s="1" t="s">
        <v>11</v>
      </c>
      <c r="D2089" s="1">
        <v>15780</v>
      </c>
      <c r="E2089" s="1">
        <v>49983</v>
      </c>
      <c r="F2089" s="1" t="s">
        <v>10</v>
      </c>
    </row>
    <row r="2090" spans="1:6" x14ac:dyDescent="0.25">
      <c r="A2090" s="1">
        <v>2021</v>
      </c>
      <c r="B2090" s="1" t="s">
        <v>63</v>
      </c>
      <c r="C2090" s="1" t="s">
        <v>12</v>
      </c>
      <c r="D2090" s="1">
        <v>639529</v>
      </c>
      <c r="E2090" s="1">
        <v>59909</v>
      </c>
      <c r="F2090" s="1" t="s">
        <v>10</v>
      </c>
    </row>
    <row r="2091" spans="1:6" x14ac:dyDescent="0.25">
      <c r="A2091" s="1">
        <v>2021</v>
      </c>
      <c r="B2091" s="1" t="s">
        <v>63</v>
      </c>
      <c r="C2091" s="1" t="s">
        <v>13</v>
      </c>
      <c r="D2091" s="1">
        <v>21747</v>
      </c>
      <c r="E2091" s="1">
        <v>57600</v>
      </c>
      <c r="F2091" s="1" t="s">
        <v>10</v>
      </c>
    </row>
    <row r="2092" spans="1:6" x14ac:dyDescent="0.25">
      <c r="A2092" s="1">
        <v>2021</v>
      </c>
      <c r="B2092" s="1" t="s">
        <v>63</v>
      </c>
      <c r="C2092" s="1" t="s">
        <v>14</v>
      </c>
      <c r="D2092" s="1">
        <v>13478</v>
      </c>
      <c r="E2092" s="1">
        <v>63419</v>
      </c>
      <c r="F2092" s="1" t="s">
        <v>10</v>
      </c>
    </row>
    <row r="2093" spans="1:6" x14ac:dyDescent="0.25">
      <c r="A2093" s="1">
        <v>2021</v>
      </c>
      <c r="B2093" s="1" t="s">
        <v>63</v>
      </c>
      <c r="C2093" s="1" t="s">
        <v>15</v>
      </c>
      <c r="D2093" s="1">
        <v>5386</v>
      </c>
      <c r="E2093" s="1">
        <v>61284</v>
      </c>
      <c r="F2093" s="1" t="s">
        <v>10</v>
      </c>
    </row>
    <row r="2094" spans="1:6" x14ac:dyDescent="0.25">
      <c r="A2094" s="1">
        <v>2021</v>
      </c>
      <c r="B2094" s="1" t="s">
        <v>63</v>
      </c>
      <c r="C2094" s="1" t="s">
        <v>16</v>
      </c>
      <c r="D2094" s="1">
        <v>76615</v>
      </c>
      <c r="E2094" s="1">
        <v>58039</v>
      </c>
      <c r="F2094" s="1" t="s">
        <v>8</v>
      </c>
    </row>
    <row r="2095" spans="1:6" x14ac:dyDescent="0.25">
      <c r="A2095" s="1">
        <v>2021</v>
      </c>
      <c r="B2095" s="1" t="s">
        <v>63</v>
      </c>
      <c r="C2095" s="1" t="s">
        <v>17</v>
      </c>
      <c r="D2095" s="1">
        <v>29998</v>
      </c>
      <c r="E2095" s="1">
        <v>59810</v>
      </c>
      <c r="F2095" s="1" t="s">
        <v>8</v>
      </c>
    </row>
    <row r="2096" spans="1:6" x14ac:dyDescent="0.25">
      <c r="A2096" s="1">
        <v>2021</v>
      </c>
      <c r="B2096" s="1" t="s">
        <v>63</v>
      </c>
      <c r="C2096" s="1" t="s">
        <v>18</v>
      </c>
      <c r="D2096" s="1">
        <v>8163</v>
      </c>
      <c r="E2096" s="1">
        <v>49475</v>
      </c>
      <c r="F2096" s="1" t="s">
        <v>10</v>
      </c>
    </row>
    <row r="2097" spans="1:6" x14ac:dyDescent="0.25">
      <c r="A2097" s="1">
        <v>2021</v>
      </c>
      <c r="B2097" s="1" t="s">
        <v>63</v>
      </c>
      <c r="C2097" s="1" t="s">
        <v>19</v>
      </c>
      <c r="D2097" s="1">
        <v>35102</v>
      </c>
      <c r="E2097" s="1">
        <v>58038</v>
      </c>
      <c r="F2097" s="1" t="s">
        <v>8</v>
      </c>
    </row>
    <row r="2098" spans="1:6" x14ac:dyDescent="0.25">
      <c r="A2098" s="1">
        <v>2021</v>
      </c>
      <c r="B2098" s="1" t="s">
        <v>63</v>
      </c>
      <c r="C2098" s="1" t="s">
        <v>20</v>
      </c>
      <c r="D2098" s="1">
        <v>16247</v>
      </c>
      <c r="E2098" s="1">
        <v>55107</v>
      </c>
      <c r="F2098" s="1" t="s">
        <v>8</v>
      </c>
    </row>
    <row r="2099" spans="1:6" x14ac:dyDescent="0.25">
      <c r="A2099" s="1">
        <v>2021</v>
      </c>
      <c r="B2099" s="1" t="s">
        <v>63</v>
      </c>
      <c r="C2099" s="1" t="s">
        <v>21</v>
      </c>
      <c r="D2099" s="1">
        <v>11966</v>
      </c>
      <c r="E2099" s="1">
        <v>50392</v>
      </c>
      <c r="F2099" s="1" t="s">
        <v>10</v>
      </c>
    </row>
    <row r="2100" spans="1:6" x14ac:dyDescent="0.25">
      <c r="A2100" s="1">
        <v>2021</v>
      </c>
      <c r="B2100" s="1" t="s">
        <v>63</v>
      </c>
      <c r="C2100" s="1" t="s">
        <v>22</v>
      </c>
      <c r="D2100" s="1">
        <v>10085</v>
      </c>
      <c r="E2100" s="1">
        <v>49909</v>
      </c>
      <c r="F2100" s="1" t="s">
        <v>10</v>
      </c>
    </row>
    <row r="2101" spans="1:6" x14ac:dyDescent="0.25">
      <c r="A2101" s="1">
        <v>2021</v>
      </c>
      <c r="B2101" s="1" t="s">
        <v>63</v>
      </c>
      <c r="C2101" s="1" t="s">
        <v>23</v>
      </c>
      <c r="D2101" s="1">
        <v>18442</v>
      </c>
      <c r="E2101" s="1">
        <v>55141</v>
      </c>
      <c r="F2101" s="1" t="s">
        <v>8</v>
      </c>
    </row>
    <row r="2102" spans="1:6" x14ac:dyDescent="0.25">
      <c r="A2102" s="1">
        <v>2021</v>
      </c>
      <c r="B2102" s="1" t="s">
        <v>63</v>
      </c>
      <c r="C2102" s="1" t="s">
        <v>24</v>
      </c>
      <c r="D2102" s="1">
        <v>16110</v>
      </c>
      <c r="E2102" s="1">
        <v>50832</v>
      </c>
      <c r="F2102" s="1" t="s">
        <v>8</v>
      </c>
    </row>
    <row r="2103" spans="1:6" x14ac:dyDescent="0.25">
      <c r="A2103" s="1">
        <v>2021</v>
      </c>
      <c r="B2103" s="1" t="s">
        <v>63</v>
      </c>
      <c r="C2103" s="1" t="s">
        <v>25</v>
      </c>
      <c r="D2103" s="1">
        <v>5474</v>
      </c>
      <c r="E2103" s="1">
        <v>55342</v>
      </c>
      <c r="F2103" s="1" t="s">
        <v>10</v>
      </c>
    </row>
    <row r="2104" spans="1:6" x14ac:dyDescent="0.25">
      <c r="A2104" s="1">
        <v>2021</v>
      </c>
      <c r="B2104" s="1" t="s">
        <v>63</v>
      </c>
      <c r="C2104" s="1" t="s">
        <v>26</v>
      </c>
      <c r="D2104" s="1">
        <v>21419</v>
      </c>
      <c r="E2104" s="1">
        <v>61476</v>
      </c>
      <c r="F2104" s="1" t="s">
        <v>8</v>
      </c>
    </row>
    <row r="2105" spans="1:6" x14ac:dyDescent="0.25">
      <c r="A2105" s="1">
        <v>2021</v>
      </c>
      <c r="B2105" s="1" t="s">
        <v>63</v>
      </c>
      <c r="C2105" s="1" t="s">
        <v>27</v>
      </c>
      <c r="D2105" s="1">
        <v>68761</v>
      </c>
      <c r="E2105" s="1">
        <v>65886</v>
      </c>
      <c r="F2105" s="1" t="s">
        <v>10</v>
      </c>
    </row>
    <row r="2106" spans="1:6" x14ac:dyDescent="0.25">
      <c r="A2106" s="1">
        <v>2021</v>
      </c>
      <c r="B2106" s="1" t="s">
        <v>63</v>
      </c>
      <c r="C2106" s="1" t="s">
        <v>28</v>
      </c>
      <c r="D2106" s="1">
        <v>25357</v>
      </c>
      <c r="E2106" s="1">
        <v>56845</v>
      </c>
      <c r="F2106" s="1" t="s">
        <v>8</v>
      </c>
    </row>
    <row r="2107" spans="1:6" x14ac:dyDescent="0.25">
      <c r="A2107" s="1">
        <v>2021</v>
      </c>
      <c r="B2107" s="1" t="s">
        <v>63</v>
      </c>
      <c r="C2107" s="1" t="s">
        <v>29</v>
      </c>
      <c r="D2107" s="1">
        <v>20728</v>
      </c>
      <c r="E2107" s="1">
        <v>58656</v>
      </c>
      <c r="F2107" s="1" t="s">
        <v>8</v>
      </c>
    </row>
    <row r="2108" spans="1:6" x14ac:dyDescent="0.25">
      <c r="A2108" s="1">
        <v>2021</v>
      </c>
      <c r="B2108" s="1" t="s">
        <v>63</v>
      </c>
      <c r="C2108" s="1" t="s">
        <v>30</v>
      </c>
      <c r="D2108" s="1">
        <v>7557</v>
      </c>
      <c r="E2108" s="1">
        <v>48620</v>
      </c>
      <c r="F2108" s="1" t="s">
        <v>10</v>
      </c>
    </row>
    <row r="2109" spans="1:6" x14ac:dyDescent="0.25">
      <c r="A2109" s="1">
        <v>2021</v>
      </c>
      <c r="B2109" s="1" t="s">
        <v>63</v>
      </c>
      <c r="C2109" s="1" t="s">
        <v>31</v>
      </c>
      <c r="D2109" s="1">
        <v>52078</v>
      </c>
      <c r="E2109" s="1">
        <v>53562</v>
      </c>
      <c r="F2109" s="1" t="s">
        <v>10</v>
      </c>
    </row>
    <row r="2110" spans="1:6" x14ac:dyDescent="0.25">
      <c r="A2110" s="1">
        <v>2021</v>
      </c>
      <c r="B2110" s="1" t="s">
        <v>63</v>
      </c>
      <c r="C2110" s="1" t="s">
        <v>32</v>
      </c>
      <c r="D2110" s="1">
        <v>4834</v>
      </c>
      <c r="E2110" s="1">
        <v>55258</v>
      </c>
      <c r="F2110" s="1" t="s">
        <v>8</v>
      </c>
    </row>
    <row r="2111" spans="1:6" x14ac:dyDescent="0.25">
      <c r="A2111" s="1">
        <v>2021</v>
      </c>
      <c r="B2111" s="1" t="s">
        <v>63</v>
      </c>
      <c r="C2111" s="1" t="s">
        <v>33</v>
      </c>
      <c r="D2111" s="1">
        <v>11559</v>
      </c>
      <c r="E2111" s="1">
        <v>54735</v>
      </c>
      <c r="F2111" s="1" t="s">
        <v>8</v>
      </c>
    </row>
    <row r="2112" spans="1:6" x14ac:dyDescent="0.25">
      <c r="A2112" s="1">
        <v>2021</v>
      </c>
      <c r="B2112" s="1" t="s">
        <v>63</v>
      </c>
      <c r="C2112" s="1" t="s">
        <v>34</v>
      </c>
      <c r="D2112" s="1">
        <v>8934</v>
      </c>
      <c r="E2112" s="1">
        <v>60808</v>
      </c>
      <c r="F2112" s="1" t="s">
        <v>10</v>
      </c>
    </row>
    <row r="2113" spans="1:6" x14ac:dyDescent="0.25">
      <c r="A2113" s="1">
        <v>2021</v>
      </c>
      <c r="B2113" s="1" t="s">
        <v>63</v>
      </c>
      <c r="C2113" s="1" t="s">
        <v>35</v>
      </c>
      <c r="D2113" s="1">
        <v>4773</v>
      </c>
      <c r="E2113" s="1">
        <v>64363</v>
      </c>
      <c r="F2113" s="1" t="s">
        <v>10</v>
      </c>
    </row>
    <row r="2114" spans="1:6" x14ac:dyDescent="0.25">
      <c r="A2114" s="1">
        <v>2021</v>
      </c>
      <c r="B2114" s="1" t="s">
        <v>63</v>
      </c>
      <c r="C2114" s="1" t="s">
        <v>36</v>
      </c>
      <c r="D2114" s="1">
        <v>40687</v>
      </c>
      <c r="E2114" s="1">
        <v>61124</v>
      </c>
      <c r="F2114" s="1" t="s">
        <v>10</v>
      </c>
    </row>
    <row r="2115" spans="1:6" x14ac:dyDescent="0.25">
      <c r="A2115" s="1">
        <v>2021</v>
      </c>
      <c r="B2115" s="1" t="s">
        <v>63</v>
      </c>
      <c r="C2115" s="1" t="s">
        <v>37</v>
      </c>
      <c r="D2115" s="1">
        <v>10974</v>
      </c>
      <c r="E2115" s="1">
        <v>48852</v>
      </c>
      <c r="F2115" s="1" t="s">
        <v>10</v>
      </c>
    </row>
    <row r="2116" spans="1:6" x14ac:dyDescent="0.25">
      <c r="A2116" s="1">
        <v>2021</v>
      </c>
      <c r="B2116" s="1" t="s">
        <v>63</v>
      </c>
      <c r="C2116" s="1" t="s">
        <v>38</v>
      </c>
      <c r="D2116" s="1">
        <v>67202</v>
      </c>
      <c r="E2116" s="1">
        <v>60638</v>
      </c>
      <c r="F2116" s="1" t="s">
        <v>10</v>
      </c>
    </row>
    <row r="2117" spans="1:6" x14ac:dyDescent="0.25">
      <c r="A2117" s="1">
        <v>2021</v>
      </c>
      <c r="B2117" s="1" t="s">
        <v>63</v>
      </c>
      <c r="C2117" s="1" t="s">
        <v>39</v>
      </c>
      <c r="D2117" s="1">
        <v>28199</v>
      </c>
      <c r="E2117" s="1">
        <v>56123</v>
      </c>
      <c r="F2117" s="1" t="s">
        <v>8</v>
      </c>
    </row>
    <row r="2118" spans="1:6" x14ac:dyDescent="0.25">
      <c r="A2118" s="1">
        <v>2021</v>
      </c>
      <c r="B2118" s="1" t="s">
        <v>63</v>
      </c>
      <c r="C2118" s="1" t="s">
        <v>40</v>
      </c>
      <c r="D2118" s="1">
        <v>2581</v>
      </c>
      <c r="E2118" s="1">
        <v>58585</v>
      </c>
      <c r="F2118" s="1" t="s">
        <v>8</v>
      </c>
    </row>
    <row r="2119" spans="1:6" x14ac:dyDescent="0.25">
      <c r="A2119" s="1">
        <v>2021</v>
      </c>
      <c r="B2119" s="1" t="s">
        <v>63</v>
      </c>
      <c r="C2119" s="1" t="s">
        <v>41</v>
      </c>
      <c r="D2119" s="1">
        <v>35525</v>
      </c>
      <c r="E2119" s="1">
        <v>53891</v>
      </c>
      <c r="F2119" s="1" t="s">
        <v>10</v>
      </c>
    </row>
    <row r="2120" spans="1:6" x14ac:dyDescent="0.25">
      <c r="A2120" s="1">
        <v>2021</v>
      </c>
      <c r="B2120" s="1" t="s">
        <v>63</v>
      </c>
      <c r="C2120" s="1" t="s">
        <v>42</v>
      </c>
      <c r="D2120" s="1">
        <v>13345</v>
      </c>
      <c r="E2120" s="1">
        <v>52841</v>
      </c>
      <c r="F2120" s="1" t="s">
        <v>8</v>
      </c>
    </row>
    <row r="2121" spans="1:6" x14ac:dyDescent="0.25">
      <c r="A2121" s="1">
        <v>2021</v>
      </c>
      <c r="B2121" s="1" t="s">
        <v>63</v>
      </c>
      <c r="C2121" s="1" t="s">
        <v>43</v>
      </c>
      <c r="D2121" s="1">
        <v>16113</v>
      </c>
      <c r="E2121" s="1">
        <v>57842</v>
      </c>
      <c r="F2121" s="1" t="s">
        <v>8</v>
      </c>
    </row>
    <row r="2122" spans="1:6" x14ac:dyDescent="0.25">
      <c r="A2122" s="1">
        <v>2021</v>
      </c>
      <c r="B2122" s="1" t="s">
        <v>63</v>
      </c>
      <c r="C2122" s="1" t="s">
        <v>44</v>
      </c>
      <c r="D2122" s="1">
        <v>57945</v>
      </c>
      <c r="E2122" s="1">
        <v>59416</v>
      </c>
      <c r="F2122" s="1" t="s">
        <v>10</v>
      </c>
    </row>
    <row r="2123" spans="1:6" x14ac:dyDescent="0.25">
      <c r="A2123" s="1">
        <v>2021</v>
      </c>
      <c r="B2123" s="1" t="s">
        <v>63</v>
      </c>
      <c r="C2123" s="1" t="s">
        <v>45</v>
      </c>
      <c r="D2123" s="1">
        <v>4664</v>
      </c>
      <c r="E2123" s="1">
        <v>56458</v>
      </c>
      <c r="F2123" s="1" t="s">
        <v>10</v>
      </c>
    </row>
    <row r="2124" spans="1:6" x14ac:dyDescent="0.25">
      <c r="A2124" s="1">
        <v>2021</v>
      </c>
      <c r="B2124" s="1" t="s">
        <v>63</v>
      </c>
      <c r="C2124" s="1" t="s">
        <v>46</v>
      </c>
      <c r="D2124" s="1">
        <v>12757</v>
      </c>
      <c r="E2124" s="1">
        <v>53296</v>
      </c>
      <c r="F2124" s="1" t="s">
        <v>8</v>
      </c>
    </row>
    <row r="2125" spans="1:6" x14ac:dyDescent="0.25">
      <c r="A2125" s="1">
        <v>2021</v>
      </c>
      <c r="B2125" s="1" t="s">
        <v>63</v>
      </c>
      <c r="C2125" s="1" t="s">
        <v>47</v>
      </c>
      <c r="D2125" s="1">
        <v>2904</v>
      </c>
      <c r="E2125" s="1">
        <v>58412</v>
      </c>
      <c r="F2125" s="1" t="s">
        <v>8</v>
      </c>
    </row>
    <row r="2126" spans="1:6" x14ac:dyDescent="0.25">
      <c r="A2126" s="1">
        <v>2021</v>
      </c>
      <c r="B2126" s="1" t="s">
        <v>63</v>
      </c>
      <c r="C2126" s="1" t="s">
        <v>48</v>
      </c>
      <c r="D2126" s="1">
        <v>16563</v>
      </c>
      <c r="E2126" s="1">
        <v>59183</v>
      </c>
      <c r="F2126" s="1" t="s">
        <v>10</v>
      </c>
    </row>
    <row r="2127" spans="1:6" x14ac:dyDescent="0.25">
      <c r="A2127" s="1">
        <v>2021</v>
      </c>
      <c r="B2127" s="1" t="s">
        <v>63</v>
      </c>
      <c r="C2127" s="1" t="s">
        <v>49</v>
      </c>
      <c r="D2127" s="1">
        <v>94237</v>
      </c>
      <c r="E2127" s="1">
        <v>55322</v>
      </c>
      <c r="F2127" s="1" t="s">
        <v>8</v>
      </c>
    </row>
    <row r="2128" spans="1:6" x14ac:dyDescent="0.25">
      <c r="A2128" s="1">
        <v>2021</v>
      </c>
      <c r="B2128" s="1" t="s">
        <v>63</v>
      </c>
      <c r="C2128" s="1" t="s">
        <v>50</v>
      </c>
      <c r="D2128" s="1">
        <v>12857</v>
      </c>
      <c r="E2128" s="1">
        <v>50983</v>
      </c>
      <c r="F2128" s="1" t="s">
        <v>10</v>
      </c>
    </row>
    <row r="2129" spans="1:6" x14ac:dyDescent="0.25">
      <c r="A2129" s="1">
        <v>2021</v>
      </c>
      <c r="B2129" s="1" t="s">
        <v>63</v>
      </c>
      <c r="C2129" s="1" t="s">
        <v>51</v>
      </c>
      <c r="D2129" s="1">
        <v>2503</v>
      </c>
      <c r="E2129" s="1">
        <v>54501</v>
      </c>
      <c r="F2129" s="1" t="s">
        <v>8</v>
      </c>
    </row>
    <row r="2130" spans="1:6" x14ac:dyDescent="0.25">
      <c r="A2130" s="1">
        <v>2021</v>
      </c>
      <c r="B2130" s="1" t="s">
        <v>63</v>
      </c>
      <c r="C2130" s="1" t="s">
        <v>52</v>
      </c>
      <c r="D2130" s="1">
        <v>50144</v>
      </c>
      <c r="E2130" s="1">
        <v>56876</v>
      </c>
      <c r="F2130" s="1" t="s">
        <v>8</v>
      </c>
    </row>
    <row r="2131" spans="1:6" x14ac:dyDescent="0.25">
      <c r="A2131" s="1">
        <v>2021</v>
      </c>
      <c r="B2131" s="1" t="s">
        <v>63</v>
      </c>
      <c r="C2131" s="1" t="s">
        <v>53</v>
      </c>
      <c r="D2131" s="1">
        <v>64023</v>
      </c>
      <c r="E2131" s="1">
        <v>59267</v>
      </c>
      <c r="F2131" s="1" t="s">
        <v>10</v>
      </c>
    </row>
    <row r="2132" spans="1:6" x14ac:dyDescent="0.25">
      <c r="A2132" s="1">
        <v>2021</v>
      </c>
      <c r="B2132" s="1" t="s">
        <v>63</v>
      </c>
      <c r="C2132" s="1" t="s">
        <v>54</v>
      </c>
      <c r="D2132" s="1">
        <v>5755</v>
      </c>
      <c r="E2132" s="1">
        <v>53876</v>
      </c>
      <c r="F2132" s="1" t="s">
        <v>10</v>
      </c>
    </row>
    <row r="2133" spans="1:6" x14ac:dyDescent="0.25">
      <c r="A2133" s="1">
        <v>2021</v>
      </c>
      <c r="B2133" s="1" t="s">
        <v>63</v>
      </c>
      <c r="C2133" s="1" t="s">
        <v>55</v>
      </c>
      <c r="D2133" s="1">
        <v>29257</v>
      </c>
      <c r="E2133" s="1">
        <v>56951</v>
      </c>
      <c r="F2133" s="1" t="s">
        <v>8</v>
      </c>
    </row>
    <row r="2134" spans="1:6" x14ac:dyDescent="0.25">
      <c r="A2134" s="1">
        <v>2021</v>
      </c>
      <c r="B2134" s="1" t="s">
        <v>63</v>
      </c>
      <c r="C2134" s="1" t="s">
        <v>56</v>
      </c>
      <c r="D2134" s="1">
        <v>3384</v>
      </c>
      <c r="E2134" s="1">
        <v>50083</v>
      </c>
      <c r="F2134" s="1" t="s">
        <v>8</v>
      </c>
    </row>
    <row r="2135" spans="1:6" x14ac:dyDescent="0.25">
      <c r="A2135" s="1">
        <v>2021</v>
      </c>
      <c r="B2135" s="1" t="s">
        <v>64</v>
      </c>
      <c r="C2135" s="1" t="s">
        <v>7</v>
      </c>
      <c r="D2135" s="1">
        <v>11180</v>
      </c>
      <c r="E2135" s="1">
        <v>23618</v>
      </c>
      <c r="F2135" s="1" t="s">
        <v>10</v>
      </c>
    </row>
    <row r="2136" spans="1:6" x14ac:dyDescent="0.25">
      <c r="A2136" s="1">
        <v>2021</v>
      </c>
      <c r="B2136" s="1" t="s">
        <v>61</v>
      </c>
      <c r="C2136" s="1" t="s">
        <v>38</v>
      </c>
      <c r="D2136" s="1">
        <v>63310</v>
      </c>
      <c r="E2136" s="1">
        <v>197494</v>
      </c>
      <c r="F2136" s="1" t="s">
        <v>10</v>
      </c>
    </row>
    <row r="2137" spans="1:6" x14ac:dyDescent="0.25">
      <c r="A2137" s="1">
        <v>2021</v>
      </c>
      <c r="B2137" s="1" t="s">
        <v>61</v>
      </c>
      <c r="C2137" s="1" t="s">
        <v>39</v>
      </c>
      <c r="D2137" s="1">
        <v>28672</v>
      </c>
      <c r="E2137" s="1">
        <v>95886</v>
      </c>
      <c r="F2137" s="1" t="s">
        <v>10</v>
      </c>
    </row>
    <row r="2138" spans="1:6" x14ac:dyDescent="0.25">
      <c r="A2138" s="1">
        <v>2021</v>
      </c>
      <c r="B2138" s="1" t="s">
        <v>61</v>
      </c>
      <c r="C2138" s="1" t="s">
        <v>40</v>
      </c>
      <c r="D2138" s="1">
        <v>2985</v>
      </c>
      <c r="E2138" s="1">
        <v>71784</v>
      </c>
      <c r="F2138" s="1" t="s">
        <v>10</v>
      </c>
    </row>
    <row r="2139" spans="1:6" x14ac:dyDescent="0.25">
      <c r="A2139" s="1">
        <v>2021</v>
      </c>
      <c r="B2139" s="1" t="s">
        <v>61</v>
      </c>
      <c r="C2139" s="1" t="s">
        <v>41</v>
      </c>
      <c r="D2139" s="1">
        <v>29119</v>
      </c>
      <c r="E2139" s="1">
        <v>81683</v>
      </c>
      <c r="F2139" s="1" t="s">
        <v>10</v>
      </c>
    </row>
    <row r="2140" spans="1:6" x14ac:dyDescent="0.25">
      <c r="A2140" s="1">
        <v>2021</v>
      </c>
      <c r="B2140" s="1" t="s">
        <v>61</v>
      </c>
      <c r="C2140" s="1" t="s">
        <v>42</v>
      </c>
      <c r="D2140" s="1">
        <v>11672</v>
      </c>
      <c r="E2140" s="1">
        <v>65814</v>
      </c>
      <c r="F2140" s="1" t="s">
        <v>8</v>
      </c>
    </row>
    <row r="2141" spans="1:6" x14ac:dyDescent="0.25">
      <c r="A2141" s="1">
        <v>2021</v>
      </c>
      <c r="B2141" s="1" t="s">
        <v>61</v>
      </c>
      <c r="C2141" s="1" t="s">
        <v>43</v>
      </c>
      <c r="D2141" s="1">
        <v>13190</v>
      </c>
      <c r="E2141" s="1">
        <v>79291</v>
      </c>
      <c r="F2141" s="1" t="s">
        <v>8</v>
      </c>
    </row>
    <row r="2142" spans="1:6" x14ac:dyDescent="0.25">
      <c r="A2142" s="1">
        <v>2021</v>
      </c>
      <c r="B2142" s="1" t="s">
        <v>61</v>
      </c>
      <c r="C2142" s="1" t="s">
        <v>44</v>
      </c>
      <c r="D2142" s="1">
        <v>29264</v>
      </c>
      <c r="E2142" s="1">
        <v>96778</v>
      </c>
      <c r="F2142" s="1" t="s">
        <v>10</v>
      </c>
    </row>
    <row r="2143" spans="1:6" x14ac:dyDescent="0.25">
      <c r="A2143" s="1">
        <v>2021</v>
      </c>
      <c r="B2143" s="1" t="s">
        <v>61</v>
      </c>
      <c r="C2143" s="1" t="s">
        <v>45</v>
      </c>
      <c r="D2143" s="1">
        <v>2934</v>
      </c>
      <c r="E2143" s="1">
        <v>97537</v>
      </c>
      <c r="F2143" s="1" t="s">
        <v>8</v>
      </c>
    </row>
    <row r="2144" spans="1:6" x14ac:dyDescent="0.25">
      <c r="A2144" s="1">
        <v>2021</v>
      </c>
      <c r="B2144" s="1" t="s">
        <v>61</v>
      </c>
      <c r="C2144" s="1" t="s">
        <v>46</v>
      </c>
      <c r="D2144" s="1">
        <v>14196</v>
      </c>
      <c r="E2144" s="1">
        <v>70481</v>
      </c>
      <c r="F2144" s="1" t="s">
        <v>8</v>
      </c>
    </row>
    <row r="2145" spans="1:6" x14ac:dyDescent="0.25">
      <c r="A2145" s="1">
        <v>2021</v>
      </c>
      <c r="B2145" s="1" t="s">
        <v>61</v>
      </c>
      <c r="C2145" s="1" t="s">
        <v>47</v>
      </c>
      <c r="D2145" s="1">
        <v>3315</v>
      </c>
      <c r="E2145" s="1">
        <v>69499</v>
      </c>
      <c r="F2145" s="1" t="s">
        <v>10</v>
      </c>
    </row>
    <row r="2146" spans="1:6" x14ac:dyDescent="0.25">
      <c r="A2146" s="1">
        <v>2021</v>
      </c>
      <c r="B2146" s="1" t="s">
        <v>61</v>
      </c>
      <c r="C2146" s="1" t="s">
        <v>48</v>
      </c>
      <c r="D2146" s="1">
        <v>16270</v>
      </c>
      <c r="E2146" s="1">
        <v>83805</v>
      </c>
      <c r="F2146" s="1" t="s">
        <v>10</v>
      </c>
    </row>
    <row r="2147" spans="1:6" x14ac:dyDescent="0.25">
      <c r="A2147" s="1">
        <v>2021</v>
      </c>
      <c r="B2147" s="1" t="s">
        <v>61</v>
      </c>
      <c r="C2147" s="1" t="s">
        <v>49</v>
      </c>
      <c r="D2147" s="1">
        <v>76169</v>
      </c>
      <c r="E2147" s="1">
        <v>92718</v>
      </c>
      <c r="F2147" s="1" t="s">
        <v>8</v>
      </c>
    </row>
    <row r="2148" spans="1:6" x14ac:dyDescent="0.25">
      <c r="A2148" s="1">
        <v>2021</v>
      </c>
      <c r="B2148" s="1" t="s">
        <v>61</v>
      </c>
      <c r="C2148" s="1" t="s">
        <v>50</v>
      </c>
      <c r="D2148" s="1">
        <v>11885</v>
      </c>
      <c r="E2148" s="1">
        <v>76967</v>
      </c>
      <c r="F2148" s="1" t="s">
        <v>8</v>
      </c>
    </row>
    <row r="2149" spans="1:6" x14ac:dyDescent="0.25">
      <c r="A2149" s="1">
        <v>2021</v>
      </c>
      <c r="B2149" s="1" t="s">
        <v>61</v>
      </c>
      <c r="C2149" s="1" t="s">
        <v>51</v>
      </c>
      <c r="D2149" s="1">
        <v>1709</v>
      </c>
      <c r="E2149" s="1">
        <v>80642</v>
      </c>
      <c r="F2149" s="1" t="s">
        <v>10</v>
      </c>
    </row>
    <row r="2150" spans="1:6" x14ac:dyDescent="0.25">
      <c r="A2150" s="1">
        <v>2021</v>
      </c>
      <c r="B2150" s="1" t="s">
        <v>61</v>
      </c>
      <c r="C2150" s="1" t="s">
        <v>52</v>
      </c>
      <c r="D2150" s="1">
        <v>22249</v>
      </c>
      <c r="E2150" s="1">
        <v>94029</v>
      </c>
      <c r="F2150" s="1" t="s">
        <v>8</v>
      </c>
    </row>
    <row r="2151" spans="1:6" x14ac:dyDescent="0.25">
      <c r="A2151" s="1">
        <v>2021</v>
      </c>
      <c r="B2151" s="1" t="s">
        <v>61</v>
      </c>
      <c r="C2151" s="1" t="s">
        <v>53</v>
      </c>
      <c r="D2151" s="1">
        <v>17624</v>
      </c>
      <c r="E2151" s="1">
        <v>91242</v>
      </c>
      <c r="F2151" s="1" t="s">
        <v>10</v>
      </c>
    </row>
    <row r="2152" spans="1:6" x14ac:dyDescent="0.25">
      <c r="A2152" s="1">
        <v>2021</v>
      </c>
      <c r="B2152" s="1" t="s">
        <v>61</v>
      </c>
      <c r="C2152" s="1" t="s">
        <v>54</v>
      </c>
      <c r="D2152" s="1">
        <v>4003</v>
      </c>
      <c r="E2152" s="1">
        <v>60528</v>
      </c>
      <c r="F2152" s="1" t="s">
        <v>8</v>
      </c>
    </row>
    <row r="2153" spans="1:6" x14ac:dyDescent="0.25">
      <c r="A2153" s="1">
        <v>2021</v>
      </c>
      <c r="B2153" s="1" t="s">
        <v>61</v>
      </c>
      <c r="C2153" s="1" t="s">
        <v>55</v>
      </c>
      <c r="D2153" s="1">
        <v>14066</v>
      </c>
      <c r="E2153" s="1">
        <v>80040</v>
      </c>
      <c r="F2153" s="1" t="s">
        <v>8</v>
      </c>
    </row>
    <row r="2154" spans="1:6" x14ac:dyDescent="0.25">
      <c r="A2154" s="1">
        <v>2021</v>
      </c>
      <c r="B2154" s="1" t="s">
        <v>61</v>
      </c>
      <c r="C2154" s="1" t="s">
        <v>56</v>
      </c>
      <c r="D2154" s="1">
        <v>2306</v>
      </c>
      <c r="E2154" s="1">
        <v>66849</v>
      </c>
      <c r="F2154" s="1" t="s">
        <v>10</v>
      </c>
    </row>
    <row r="2155" spans="1:6" x14ac:dyDescent="0.25">
      <c r="A2155" s="1">
        <v>2021</v>
      </c>
      <c r="B2155" s="1" t="s">
        <v>62</v>
      </c>
      <c r="C2155" s="1" t="s">
        <v>7</v>
      </c>
      <c r="D2155" s="1">
        <v>22186</v>
      </c>
      <c r="E2155" s="1">
        <v>63061</v>
      </c>
      <c r="F2155" s="1" t="s">
        <v>10</v>
      </c>
    </row>
    <row r="2156" spans="1:6" x14ac:dyDescent="0.25">
      <c r="A2156" s="1">
        <v>2021</v>
      </c>
      <c r="B2156" s="1" t="s">
        <v>62</v>
      </c>
      <c r="C2156" s="1" t="s">
        <v>9</v>
      </c>
      <c r="D2156" s="1">
        <v>38940</v>
      </c>
      <c r="E2156" s="1">
        <v>64892</v>
      </c>
      <c r="F2156" s="1" t="s">
        <v>8</v>
      </c>
    </row>
    <row r="2157" spans="1:6" x14ac:dyDescent="0.25">
      <c r="A2157" s="1">
        <v>2021</v>
      </c>
      <c r="B2157" s="1" t="s">
        <v>62</v>
      </c>
      <c r="C2157" s="1" t="s">
        <v>11</v>
      </c>
      <c r="D2157" s="1">
        <v>14911</v>
      </c>
      <c r="E2157" s="1">
        <v>69354</v>
      </c>
      <c r="F2157" s="1" t="s">
        <v>8</v>
      </c>
    </row>
    <row r="2158" spans="1:6" x14ac:dyDescent="0.25">
      <c r="A2158" s="1">
        <v>2021</v>
      </c>
      <c r="B2158" s="1" t="s">
        <v>62</v>
      </c>
      <c r="C2158" s="1" t="s">
        <v>12</v>
      </c>
      <c r="D2158" s="1">
        <v>215691</v>
      </c>
      <c r="E2158" s="1">
        <v>101348</v>
      </c>
      <c r="F2158" s="1" t="s">
        <v>10</v>
      </c>
    </row>
    <row r="2159" spans="1:6" x14ac:dyDescent="0.25">
      <c r="A2159" s="1">
        <v>2021</v>
      </c>
      <c r="B2159" s="1" t="s">
        <v>62</v>
      </c>
      <c r="C2159" s="1" t="s">
        <v>13</v>
      </c>
      <c r="D2159" s="1">
        <v>55003</v>
      </c>
      <c r="E2159" s="1">
        <v>92477</v>
      </c>
      <c r="F2159" s="1" t="s">
        <v>10</v>
      </c>
    </row>
    <row r="2160" spans="1:6" x14ac:dyDescent="0.25">
      <c r="A2160" s="1">
        <v>2021</v>
      </c>
      <c r="B2160" s="1" t="s">
        <v>62</v>
      </c>
      <c r="C2160" s="1" t="s">
        <v>14</v>
      </c>
      <c r="D2160" s="1">
        <v>23755</v>
      </c>
      <c r="E2160" s="1">
        <v>98139</v>
      </c>
      <c r="F2160" s="1" t="s">
        <v>10</v>
      </c>
    </row>
    <row r="2161" spans="1:6" x14ac:dyDescent="0.25">
      <c r="A2161" s="1">
        <v>2021</v>
      </c>
      <c r="B2161" s="1" t="s">
        <v>62</v>
      </c>
      <c r="C2161" s="1" t="s">
        <v>15</v>
      </c>
      <c r="D2161" s="1">
        <v>9421</v>
      </c>
      <c r="E2161" s="1">
        <v>88658</v>
      </c>
      <c r="F2161" s="1" t="s">
        <v>10</v>
      </c>
    </row>
    <row r="2162" spans="1:6" x14ac:dyDescent="0.25">
      <c r="A2162" s="1">
        <v>2021</v>
      </c>
      <c r="B2162" s="1" t="s">
        <v>62</v>
      </c>
      <c r="C2162" s="1" t="s">
        <v>16</v>
      </c>
      <c r="D2162" s="1">
        <v>170397</v>
      </c>
      <c r="E2162" s="1">
        <v>69740</v>
      </c>
      <c r="F2162" s="1" t="s">
        <v>10</v>
      </c>
    </row>
    <row r="2163" spans="1:6" x14ac:dyDescent="0.25">
      <c r="A2163" s="1">
        <v>2021</v>
      </c>
      <c r="B2163" s="1" t="s">
        <v>62</v>
      </c>
      <c r="C2163" s="1" t="s">
        <v>17</v>
      </c>
      <c r="D2163" s="1">
        <v>56304</v>
      </c>
      <c r="E2163" s="1">
        <v>77861</v>
      </c>
      <c r="F2163" s="1" t="s">
        <v>8</v>
      </c>
    </row>
    <row r="2164" spans="1:6" x14ac:dyDescent="0.25">
      <c r="A2164" s="1">
        <v>2021</v>
      </c>
      <c r="B2164" s="1" t="s">
        <v>62</v>
      </c>
      <c r="C2164" s="1" t="s">
        <v>18</v>
      </c>
      <c r="D2164" s="1">
        <v>11359</v>
      </c>
      <c r="E2164" s="1">
        <v>61072</v>
      </c>
      <c r="F2164" s="1" t="s">
        <v>8</v>
      </c>
    </row>
    <row r="2165" spans="1:6" x14ac:dyDescent="0.25">
      <c r="A2165" s="1">
        <v>2021</v>
      </c>
      <c r="B2165" s="1" t="s">
        <v>62</v>
      </c>
      <c r="C2165" s="1" t="s">
        <v>19</v>
      </c>
      <c r="D2165" s="1">
        <v>75870</v>
      </c>
      <c r="E2165" s="1">
        <v>84228</v>
      </c>
      <c r="F2165" s="1" t="s">
        <v>10</v>
      </c>
    </row>
    <row r="2166" spans="1:6" x14ac:dyDescent="0.25">
      <c r="A2166" s="1">
        <v>2021</v>
      </c>
      <c r="B2166" s="1" t="s">
        <v>62</v>
      </c>
      <c r="C2166" s="1" t="s">
        <v>20</v>
      </c>
      <c r="D2166" s="1">
        <v>30165</v>
      </c>
      <c r="E2166" s="1">
        <v>59817</v>
      </c>
      <c r="F2166" s="1" t="s">
        <v>8</v>
      </c>
    </row>
    <row r="2167" spans="1:6" x14ac:dyDescent="0.25">
      <c r="A2167" s="1">
        <v>2021</v>
      </c>
      <c r="B2167" s="1" t="s">
        <v>62</v>
      </c>
      <c r="C2167" s="1" t="s">
        <v>21</v>
      </c>
      <c r="D2167" s="1">
        <v>16421</v>
      </c>
      <c r="E2167" s="1">
        <v>62755</v>
      </c>
      <c r="F2167" s="1" t="s">
        <v>8</v>
      </c>
    </row>
    <row r="2168" spans="1:6" x14ac:dyDescent="0.25">
      <c r="A2168" s="1">
        <v>2021</v>
      </c>
      <c r="B2168" s="1" t="s">
        <v>62</v>
      </c>
      <c r="C2168" s="1" t="s">
        <v>22</v>
      </c>
      <c r="D2168" s="1">
        <v>16598</v>
      </c>
      <c r="E2168" s="1">
        <v>70554</v>
      </c>
      <c r="F2168" s="1" t="s">
        <v>10</v>
      </c>
    </row>
    <row r="2169" spans="1:6" x14ac:dyDescent="0.25">
      <c r="A2169" s="1">
        <v>2021</v>
      </c>
      <c r="B2169" s="1" t="s">
        <v>62</v>
      </c>
      <c r="C2169" s="1" t="s">
        <v>23</v>
      </c>
      <c r="D2169" s="1">
        <v>20866</v>
      </c>
      <c r="E2169" s="1">
        <v>58511</v>
      </c>
      <c r="F2169" s="1" t="s">
        <v>10</v>
      </c>
    </row>
    <row r="2170" spans="1:6" x14ac:dyDescent="0.25">
      <c r="A2170" s="1">
        <v>2021</v>
      </c>
      <c r="B2170" s="1" t="s">
        <v>62</v>
      </c>
      <c r="C2170" s="1" t="s">
        <v>24</v>
      </c>
      <c r="D2170" s="1">
        <v>25304</v>
      </c>
      <c r="E2170" s="1">
        <v>63624</v>
      </c>
      <c r="F2170" s="1" t="s">
        <v>8</v>
      </c>
    </row>
    <row r="2171" spans="1:6" x14ac:dyDescent="0.25">
      <c r="A2171" s="1">
        <v>2021</v>
      </c>
      <c r="B2171" s="1" t="s">
        <v>62</v>
      </c>
      <c r="C2171" s="1" t="s">
        <v>25</v>
      </c>
      <c r="D2171" s="1">
        <v>10504</v>
      </c>
      <c r="E2171" s="1">
        <v>66893</v>
      </c>
      <c r="F2171" s="1" t="s">
        <v>8</v>
      </c>
    </row>
    <row r="2172" spans="1:6" x14ac:dyDescent="0.25">
      <c r="A2172" s="1">
        <v>2021</v>
      </c>
      <c r="B2172" s="1" t="s">
        <v>62</v>
      </c>
      <c r="C2172" s="1" t="s">
        <v>26</v>
      </c>
      <c r="D2172" s="1">
        <v>44172</v>
      </c>
      <c r="E2172" s="1">
        <v>88573</v>
      </c>
      <c r="F2172" s="1" t="s">
        <v>10</v>
      </c>
    </row>
    <row r="2173" spans="1:6" x14ac:dyDescent="0.25">
      <c r="A2173" s="1">
        <v>2021</v>
      </c>
      <c r="B2173" s="1" t="s">
        <v>62</v>
      </c>
      <c r="C2173" s="1" t="s">
        <v>27</v>
      </c>
      <c r="D2173" s="1">
        <v>47892</v>
      </c>
      <c r="E2173" s="1">
        <v>119872</v>
      </c>
      <c r="F2173" s="1" t="s">
        <v>8</v>
      </c>
    </row>
    <row r="2174" spans="1:6" x14ac:dyDescent="0.25">
      <c r="A2174" s="1">
        <v>2021</v>
      </c>
      <c r="B2174" s="1" t="s">
        <v>62</v>
      </c>
      <c r="C2174" s="1" t="s">
        <v>28</v>
      </c>
      <c r="D2174" s="1">
        <v>44483</v>
      </c>
      <c r="E2174" s="1">
        <v>76805</v>
      </c>
      <c r="F2174" s="1" t="s">
        <v>10</v>
      </c>
    </row>
    <row r="2175" spans="1:6" x14ac:dyDescent="0.25">
      <c r="A2175" s="1">
        <v>2021</v>
      </c>
      <c r="B2175" s="1" t="s">
        <v>62</v>
      </c>
      <c r="C2175" s="1" t="s">
        <v>29</v>
      </c>
      <c r="D2175" s="1">
        <v>32903</v>
      </c>
      <c r="E2175" s="1">
        <v>91736</v>
      </c>
      <c r="F2175" s="1" t="s">
        <v>8</v>
      </c>
    </row>
    <row r="2176" spans="1:6" x14ac:dyDescent="0.25">
      <c r="A2176" s="1">
        <v>2021</v>
      </c>
      <c r="B2176" s="1" t="s">
        <v>62</v>
      </c>
      <c r="C2176" s="1" t="s">
        <v>30</v>
      </c>
      <c r="D2176" s="1">
        <v>12421</v>
      </c>
      <c r="E2176" s="1">
        <v>49023</v>
      </c>
      <c r="F2176" s="1" t="s">
        <v>8</v>
      </c>
    </row>
    <row r="2177" spans="1:6" x14ac:dyDescent="0.25">
      <c r="A2177" s="1">
        <v>2021</v>
      </c>
      <c r="B2177" s="1" t="s">
        <v>62</v>
      </c>
      <c r="C2177" s="1" t="s">
        <v>31</v>
      </c>
      <c r="D2177" s="1">
        <v>34349</v>
      </c>
      <c r="E2177" s="1">
        <v>74700</v>
      </c>
      <c r="F2177" s="1" t="s">
        <v>10</v>
      </c>
    </row>
    <row r="2178" spans="1:6" x14ac:dyDescent="0.25">
      <c r="A2178" s="1">
        <v>2021</v>
      </c>
      <c r="B2178" s="1" t="s">
        <v>62</v>
      </c>
      <c r="C2178" s="1" t="s">
        <v>32</v>
      </c>
      <c r="D2178" s="1">
        <v>9482</v>
      </c>
      <c r="E2178" s="1">
        <v>60553</v>
      </c>
      <c r="F2178" s="1" t="s">
        <v>10</v>
      </c>
    </row>
    <row r="2179" spans="1:6" x14ac:dyDescent="0.25">
      <c r="A2179" s="1">
        <v>2021</v>
      </c>
      <c r="B2179" s="1" t="s">
        <v>62</v>
      </c>
      <c r="C2179" s="1" t="s">
        <v>33</v>
      </c>
      <c r="D2179" s="1">
        <v>11737</v>
      </c>
      <c r="E2179" s="1">
        <v>66603</v>
      </c>
      <c r="F2179" s="1" t="s">
        <v>8</v>
      </c>
    </row>
    <row r="2180" spans="1:6" x14ac:dyDescent="0.25">
      <c r="A2180" s="1">
        <v>2021</v>
      </c>
      <c r="B2180" s="1" t="s">
        <v>62</v>
      </c>
      <c r="C2180" s="1" t="s">
        <v>34</v>
      </c>
      <c r="D2180" s="1">
        <v>20106</v>
      </c>
      <c r="E2180" s="1">
        <v>68008</v>
      </c>
      <c r="F2180" s="1" t="s">
        <v>8</v>
      </c>
    </row>
    <row r="2181" spans="1:6" x14ac:dyDescent="0.25">
      <c r="A2181" s="1">
        <v>2021</v>
      </c>
      <c r="B2181" s="1" t="s">
        <v>62</v>
      </c>
      <c r="C2181" s="1" t="s">
        <v>35</v>
      </c>
      <c r="D2181" s="1">
        <v>12808</v>
      </c>
      <c r="E2181" s="1">
        <v>86647</v>
      </c>
      <c r="F2181" s="1" t="s">
        <v>10</v>
      </c>
    </row>
    <row r="2182" spans="1:6" x14ac:dyDescent="0.25">
      <c r="A2182" s="1">
        <v>2021</v>
      </c>
      <c r="B2182" s="1" t="s">
        <v>62</v>
      </c>
      <c r="C2182" s="1" t="s">
        <v>36</v>
      </c>
      <c r="D2182" s="1">
        <v>52040</v>
      </c>
      <c r="E2182" s="1">
        <v>100022</v>
      </c>
      <c r="F2182" s="1" t="s">
        <v>10</v>
      </c>
    </row>
    <row r="2183" spans="1:6" x14ac:dyDescent="0.25">
      <c r="A2183" s="1">
        <v>2021</v>
      </c>
      <c r="B2183" s="1" t="s">
        <v>62</v>
      </c>
      <c r="C2183" s="1" t="s">
        <v>37</v>
      </c>
      <c r="D2183" s="1">
        <v>11347</v>
      </c>
      <c r="E2183" s="1">
        <v>70156</v>
      </c>
      <c r="F2183" s="1" t="s">
        <v>10</v>
      </c>
    </row>
    <row r="2184" spans="1:6" x14ac:dyDescent="0.25">
      <c r="A2184" s="1">
        <v>2021</v>
      </c>
      <c r="B2184" s="1" t="s">
        <v>62</v>
      </c>
      <c r="C2184" s="1" t="s">
        <v>38</v>
      </c>
      <c r="D2184" s="1">
        <v>112890</v>
      </c>
      <c r="E2184" s="1">
        <v>105615</v>
      </c>
      <c r="F2184" s="1" t="s">
        <v>10</v>
      </c>
    </row>
    <row r="2185" spans="1:6" x14ac:dyDescent="0.25">
      <c r="A2185" s="1">
        <v>2021</v>
      </c>
      <c r="B2185" s="1" t="s">
        <v>62</v>
      </c>
      <c r="C2185" s="1" t="s">
        <v>39</v>
      </c>
      <c r="D2185" s="1">
        <v>61321</v>
      </c>
      <c r="E2185" s="1">
        <v>73705</v>
      </c>
      <c r="F2185" s="1" t="s">
        <v>10</v>
      </c>
    </row>
    <row r="2186" spans="1:6" x14ac:dyDescent="0.25">
      <c r="A2186" s="1">
        <v>2021</v>
      </c>
      <c r="B2186" s="1" t="s">
        <v>62</v>
      </c>
      <c r="C2186" s="1" t="s">
        <v>40</v>
      </c>
      <c r="D2186" s="1">
        <v>5198</v>
      </c>
      <c r="E2186" s="1">
        <v>69897</v>
      </c>
      <c r="F2186" s="1" t="s">
        <v>8</v>
      </c>
    </row>
    <row r="2187" spans="1:6" x14ac:dyDescent="0.25">
      <c r="A2187" s="1">
        <v>2021</v>
      </c>
      <c r="B2187" s="1" t="s">
        <v>62</v>
      </c>
      <c r="C2187" s="1" t="s">
        <v>41</v>
      </c>
      <c r="D2187" s="1">
        <v>54330</v>
      </c>
      <c r="E2187" s="1">
        <v>72752</v>
      </c>
      <c r="F2187" s="1" t="s">
        <v>8</v>
      </c>
    </row>
    <row r="2188" spans="1:6" x14ac:dyDescent="0.25">
      <c r="A2188" s="1">
        <v>2021</v>
      </c>
      <c r="B2188" s="1" t="s">
        <v>62</v>
      </c>
      <c r="C2188" s="1" t="s">
        <v>42</v>
      </c>
      <c r="D2188" s="1">
        <v>21148</v>
      </c>
      <c r="E2188" s="1">
        <v>60841</v>
      </c>
      <c r="F2188" s="1" t="s">
        <v>10</v>
      </c>
    </row>
    <row r="2189" spans="1:6" x14ac:dyDescent="0.25">
      <c r="A2189" s="1">
        <v>2021</v>
      </c>
      <c r="B2189" s="1" t="s">
        <v>62</v>
      </c>
      <c r="C2189" s="1" t="s">
        <v>43</v>
      </c>
      <c r="D2189" s="1">
        <v>26161</v>
      </c>
      <c r="E2189" s="1">
        <v>79460</v>
      </c>
      <c r="F2189" s="1" t="s">
        <v>8</v>
      </c>
    </row>
    <row r="2190" spans="1:6" x14ac:dyDescent="0.25">
      <c r="A2190" s="1">
        <v>2021</v>
      </c>
      <c r="B2190" s="1" t="s">
        <v>62</v>
      </c>
      <c r="C2190" s="1" t="s">
        <v>44</v>
      </c>
      <c r="D2190" s="1">
        <v>64541</v>
      </c>
      <c r="E2190" s="1">
        <v>87681</v>
      </c>
      <c r="F2190" s="1" t="s">
        <v>8</v>
      </c>
    </row>
    <row r="2191" spans="1:6" x14ac:dyDescent="0.25">
      <c r="A2191" s="1">
        <v>2021</v>
      </c>
      <c r="B2191" s="1" t="s">
        <v>62</v>
      </c>
      <c r="C2191" s="1" t="s">
        <v>45</v>
      </c>
      <c r="D2191" s="1">
        <v>9043</v>
      </c>
      <c r="E2191" s="1">
        <v>74454</v>
      </c>
      <c r="F2191" s="1" t="s">
        <v>10</v>
      </c>
    </row>
    <row r="2192" spans="1:6" x14ac:dyDescent="0.25">
      <c r="A2192" s="1">
        <v>2021</v>
      </c>
      <c r="B2192" s="1" t="s">
        <v>62</v>
      </c>
      <c r="C2192" s="1" t="s">
        <v>46</v>
      </c>
      <c r="D2192" s="1">
        <v>29329</v>
      </c>
      <c r="E2192" s="1">
        <v>58492</v>
      </c>
      <c r="F2192" s="1" t="s">
        <v>10</v>
      </c>
    </row>
    <row r="2193" spans="1:6" x14ac:dyDescent="0.25">
      <c r="A2193" s="1">
        <v>2021</v>
      </c>
      <c r="B2193" s="1" t="s">
        <v>62</v>
      </c>
      <c r="C2193" s="1" t="s">
        <v>47</v>
      </c>
      <c r="D2193" s="1">
        <v>5498</v>
      </c>
      <c r="E2193" s="1">
        <v>64619</v>
      </c>
      <c r="F2193" s="1" t="s">
        <v>8</v>
      </c>
    </row>
    <row r="2194" spans="1:6" x14ac:dyDescent="0.25">
      <c r="A2194" s="1">
        <v>2021</v>
      </c>
      <c r="B2194" s="1" t="s">
        <v>62</v>
      </c>
      <c r="C2194" s="1" t="s">
        <v>48</v>
      </c>
      <c r="D2194" s="1">
        <v>30774</v>
      </c>
      <c r="E2194" s="1">
        <v>68990</v>
      </c>
      <c r="F2194" s="1" t="s">
        <v>8</v>
      </c>
    </row>
    <row r="2195" spans="1:6" x14ac:dyDescent="0.25">
      <c r="A2195" s="1">
        <v>2021</v>
      </c>
      <c r="B2195" s="1" t="s">
        <v>62</v>
      </c>
      <c r="C2195" s="1" t="s">
        <v>49</v>
      </c>
      <c r="D2195" s="1">
        <v>139953</v>
      </c>
      <c r="E2195" s="1">
        <v>83197</v>
      </c>
      <c r="F2195" s="1" t="s">
        <v>10</v>
      </c>
    </row>
    <row r="2196" spans="1:6" x14ac:dyDescent="0.25">
      <c r="A2196" s="1">
        <v>2021</v>
      </c>
      <c r="B2196" s="1" t="s">
        <v>62</v>
      </c>
      <c r="C2196" s="1" t="s">
        <v>50</v>
      </c>
      <c r="D2196" s="1">
        <v>24485</v>
      </c>
      <c r="E2196" s="1">
        <v>70641</v>
      </c>
      <c r="F2196" s="1" t="s">
        <v>8</v>
      </c>
    </row>
    <row r="2197" spans="1:6" x14ac:dyDescent="0.25">
      <c r="A2197" s="1">
        <v>2021</v>
      </c>
      <c r="B2197" s="1" t="s">
        <v>62</v>
      </c>
      <c r="C2197" s="1" t="s">
        <v>51</v>
      </c>
      <c r="D2197" s="1">
        <v>5970</v>
      </c>
      <c r="E2197" s="1">
        <v>74986</v>
      </c>
      <c r="F2197" s="1" t="s">
        <v>10</v>
      </c>
    </row>
    <row r="2198" spans="1:6" x14ac:dyDescent="0.25">
      <c r="A2198" s="1">
        <v>2021</v>
      </c>
      <c r="B2198" s="1" t="s">
        <v>62</v>
      </c>
      <c r="C2198" s="1" t="s">
        <v>52</v>
      </c>
      <c r="D2198" s="1">
        <v>59342</v>
      </c>
      <c r="E2198" s="1">
        <v>96327</v>
      </c>
      <c r="F2198" s="1" t="s">
        <v>8</v>
      </c>
    </row>
    <row r="2199" spans="1:6" x14ac:dyDescent="0.25">
      <c r="A2199" s="1">
        <v>2021</v>
      </c>
      <c r="B2199" s="1" t="s">
        <v>62</v>
      </c>
      <c r="C2199" s="1" t="s">
        <v>53</v>
      </c>
      <c r="D2199" s="1">
        <v>41249</v>
      </c>
      <c r="E2199" s="1">
        <v>91460</v>
      </c>
      <c r="F2199" s="1" t="s">
        <v>8</v>
      </c>
    </row>
    <row r="2200" spans="1:6" x14ac:dyDescent="0.25">
      <c r="A2200" s="1">
        <v>2021</v>
      </c>
      <c r="B2200" s="1" t="s">
        <v>62</v>
      </c>
      <c r="C2200" s="1" t="s">
        <v>54</v>
      </c>
      <c r="D2200" s="1">
        <v>8381</v>
      </c>
      <c r="E2200" s="1">
        <v>58180</v>
      </c>
      <c r="F2200" s="1" t="s">
        <v>10</v>
      </c>
    </row>
    <row r="2201" spans="1:6" x14ac:dyDescent="0.25">
      <c r="A2201" s="1">
        <v>2021</v>
      </c>
      <c r="B2201" s="1" t="s">
        <v>62</v>
      </c>
      <c r="C2201" s="1" t="s">
        <v>55</v>
      </c>
      <c r="D2201" s="1">
        <v>26927</v>
      </c>
      <c r="E2201" s="1">
        <v>69192</v>
      </c>
      <c r="F2201" s="1" t="s">
        <v>10</v>
      </c>
    </row>
    <row r="2202" spans="1:6" x14ac:dyDescent="0.25">
      <c r="A2202" s="1">
        <v>2021</v>
      </c>
      <c r="B2202" s="1" t="s">
        <v>62</v>
      </c>
      <c r="C2202" s="1" t="s">
        <v>56</v>
      </c>
      <c r="D2202" s="1">
        <v>4728</v>
      </c>
      <c r="E2202" s="1">
        <v>62253</v>
      </c>
      <c r="F2202" s="1" t="s">
        <v>8</v>
      </c>
    </row>
    <row r="2203" spans="1:6" x14ac:dyDescent="0.25">
      <c r="A2203" s="1">
        <v>2021</v>
      </c>
      <c r="B2203" s="1" t="s">
        <v>63</v>
      </c>
      <c r="C2203" s="1" t="s">
        <v>7</v>
      </c>
      <c r="D2203" s="1">
        <v>13692</v>
      </c>
      <c r="E2203" s="1">
        <v>53785</v>
      </c>
      <c r="F2203" s="1" t="s">
        <v>8</v>
      </c>
    </row>
    <row r="2204" spans="1:6" x14ac:dyDescent="0.25">
      <c r="A2204" s="1">
        <v>2021</v>
      </c>
      <c r="B2204" s="1" t="s">
        <v>63</v>
      </c>
      <c r="C2204" s="1" t="s">
        <v>9</v>
      </c>
      <c r="D2204" s="1">
        <v>19924</v>
      </c>
      <c r="E2204" s="1">
        <v>58632</v>
      </c>
      <c r="F2204" s="1" t="s">
        <v>10</v>
      </c>
    </row>
    <row r="2205" spans="1:6" x14ac:dyDescent="0.25">
      <c r="A2205" s="1">
        <v>2021</v>
      </c>
      <c r="B2205" s="1" t="s">
        <v>63</v>
      </c>
      <c r="C2205" s="1" t="s">
        <v>11</v>
      </c>
      <c r="D2205" s="1">
        <v>15780</v>
      </c>
      <c r="E2205" s="1">
        <v>49983</v>
      </c>
      <c r="F2205" s="1" t="s">
        <v>10</v>
      </c>
    </row>
    <row r="2206" spans="1:6" x14ac:dyDescent="0.25">
      <c r="A2206" s="1">
        <v>2021</v>
      </c>
      <c r="B2206" s="1" t="s">
        <v>63</v>
      </c>
      <c r="C2206" s="1" t="s">
        <v>12</v>
      </c>
      <c r="D2206" s="1">
        <v>639529</v>
      </c>
      <c r="E2206" s="1">
        <v>59909</v>
      </c>
      <c r="F2206" s="1" t="s">
        <v>10</v>
      </c>
    </row>
    <row r="2207" spans="1:6" x14ac:dyDescent="0.25">
      <c r="A2207" s="1">
        <v>2021</v>
      </c>
      <c r="B2207" s="1" t="s">
        <v>63</v>
      </c>
      <c r="C2207" s="1" t="s">
        <v>13</v>
      </c>
      <c r="D2207" s="1">
        <v>21747</v>
      </c>
      <c r="E2207" s="1">
        <v>57600</v>
      </c>
      <c r="F2207" s="1" t="s">
        <v>10</v>
      </c>
    </row>
    <row r="2208" spans="1:6" x14ac:dyDescent="0.25">
      <c r="A2208" s="1">
        <v>2021</v>
      </c>
      <c r="B2208" s="1" t="s">
        <v>63</v>
      </c>
      <c r="C2208" s="1" t="s">
        <v>14</v>
      </c>
      <c r="D2208" s="1">
        <v>13478</v>
      </c>
      <c r="E2208" s="1">
        <v>63419</v>
      </c>
      <c r="F2208" s="1" t="s">
        <v>10</v>
      </c>
    </row>
    <row r="2209" spans="1:6" x14ac:dyDescent="0.25">
      <c r="A2209" s="1">
        <v>2021</v>
      </c>
      <c r="B2209" s="1" t="s">
        <v>63</v>
      </c>
      <c r="C2209" s="1" t="s">
        <v>15</v>
      </c>
      <c r="D2209" s="1">
        <v>5386</v>
      </c>
      <c r="E2209" s="1">
        <v>61284</v>
      </c>
      <c r="F2209" s="1" t="s">
        <v>8</v>
      </c>
    </row>
    <row r="2210" spans="1:6" x14ac:dyDescent="0.25">
      <c r="A2210" s="1">
        <v>2021</v>
      </c>
      <c r="B2210" s="1" t="s">
        <v>63</v>
      </c>
      <c r="C2210" s="1" t="s">
        <v>16</v>
      </c>
      <c r="D2210" s="1">
        <v>76615</v>
      </c>
      <c r="E2210" s="1">
        <v>58039</v>
      </c>
      <c r="F2210" s="1" t="s">
        <v>8</v>
      </c>
    </row>
    <row r="2211" spans="1:6" x14ac:dyDescent="0.25">
      <c r="A2211" s="1">
        <v>2021</v>
      </c>
      <c r="B2211" s="1" t="s">
        <v>63</v>
      </c>
      <c r="C2211" s="1" t="s">
        <v>17</v>
      </c>
      <c r="D2211" s="1">
        <v>29998</v>
      </c>
      <c r="E2211" s="1">
        <v>59810</v>
      </c>
      <c r="F2211" s="1" t="s">
        <v>10</v>
      </c>
    </row>
    <row r="2212" spans="1:6" x14ac:dyDescent="0.25">
      <c r="A2212" s="1">
        <v>2021</v>
      </c>
      <c r="B2212" s="1" t="s">
        <v>63</v>
      </c>
      <c r="C2212" s="1" t="s">
        <v>18</v>
      </c>
      <c r="D2212" s="1">
        <v>8163</v>
      </c>
      <c r="E2212" s="1">
        <v>49475</v>
      </c>
      <c r="F2212" s="1" t="s">
        <v>8</v>
      </c>
    </row>
    <row r="2213" spans="1:6" x14ac:dyDescent="0.25">
      <c r="A2213" s="1">
        <v>2021</v>
      </c>
      <c r="B2213" s="1" t="s">
        <v>63</v>
      </c>
      <c r="C2213" s="1" t="s">
        <v>19</v>
      </c>
      <c r="D2213" s="1">
        <v>35102</v>
      </c>
      <c r="E2213" s="1">
        <v>58038</v>
      </c>
      <c r="F2213" s="1" t="s">
        <v>8</v>
      </c>
    </row>
    <row r="2214" spans="1:6" x14ac:dyDescent="0.25">
      <c r="A2214" s="1">
        <v>2021</v>
      </c>
      <c r="B2214" s="1" t="s">
        <v>63</v>
      </c>
      <c r="C2214" s="1" t="s">
        <v>20</v>
      </c>
      <c r="D2214" s="1">
        <v>16247</v>
      </c>
      <c r="E2214" s="1">
        <v>55107</v>
      </c>
      <c r="F2214" s="1" t="s">
        <v>10</v>
      </c>
    </row>
    <row r="2215" spans="1:6" x14ac:dyDescent="0.25">
      <c r="A2215" s="1">
        <v>2021</v>
      </c>
      <c r="B2215" s="1" t="s">
        <v>63</v>
      </c>
      <c r="C2215" s="1" t="s">
        <v>21</v>
      </c>
      <c r="D2215" s="1">
        <v>11966</v>
      </c>
      <c r="E2215" s="1">
        <v>50392</v>
      </c>
      <c r="F2215" s="1" t="s">
        <v>10</v>
      </c>
    </row>
    <row r="2216" spans="1:6" x14ac:dyDescent="0.25">
      <c r="A2216" s="1">
        <v>2021</v>
      </c>
      <c r="B2216" s="1" t="s">
        <v>63</v>
      </c>
      <c r="C2216" s="1" t="s">
        <v>22</v>
      </c>
      <c r="D2216" s="1">
        <v>10085</v>
      </c>
      <c r="E2216" s="1">
        <v>49909</v>
      </c>
      <c r="F2216" s="1" t="s">
        <v>8</v>
      </c>
    </row>
    <row r="2217" spans="1:6" x14ac:dyDescent="0.25">
      <c r="A2217" s="1">
        <v>2021</v>
      </c>
      <c r="B2217" s="1" t="s">
        <v>63</v>
      </c>
      <c r="C2217" s="1" t="s">
        <v>23</v>
      </c>
      <c r="D2217" s="1">
        <v>18442</v>
      </c>
      <c r="E2217" s="1">
        <v>55141</v>
      </c>
      <c r="F2217" s="1" t="s">
        <v>8</v>
      </c>
    </row>
    <row r="2218" spans="1:6" x14ac:dyDescent="0.25">
      <c r="A2218" s="1">
        <v>2021</v>
      </c>
      <c r="B2218" s="1" t="s">
        <v>63</v>
      </c>
      <c r="C2218" s="1" t="s">
        <v>24</v>
      </c>
      <c r="D2218" s="1">
        <v>16110</v>
      </c>
      <c r="E2218" s="1">
        <v>50832</v>
      </c>
      <c r="F2218" s="1" t="s">
        <v>10</v>
      </c>
    </row>
    <row r="2219" spans="1:6" x14ac:dyDescent="0.25">
      <c r="A2219" s="1">
        <v>2021</v>
      </c>
      <c r="B2219" s="1" t="s">
        <v>63</v>
      </c>
      <c r="C2219" s="1" t="s">
        <v>25</v>
      </c>
      <c r="D2219" s="1">
        <v>5474</v>
      </c>
      <c r="E2219" s="1">
        <v>55342</v>
      </c>
      <c r="F2219" s="1" t="s">
        <v>8</v>
      </c>
    </row>
    <row r="2220" spans="1:6" x14ac:dyDescent="0.25">
      <c r="A2220" s="1">
        <v>2021</v>
      </c>
      <c r="B2220" s="1" t="s">
        <v>63</v>
      </c>
      <c r="C2220" s="1" t="s">
        <v>26</v>
      </c>
      <c r="D2220" s="1">
        <v>21419</v>
      </c>
      <c r="E2220" s="1">
        <v>61476</v>
      </c>
      <c r="F2220" s="1" t="s">
        <v>10</v>
      </c>
    </row>
    <row r="2221" spans="1:6" x14ac:dyDescent="0.25">
      <c r="A2221" s="1">
        <v>2021</v>
      </c>
      <c r="B2221" s="1" t="s">
        <v>63</v>
      </c>
      <c r="C2221" s="1" t="s">
        <v>27</v>
      </c>
      <c r="D2221" s="1">
        <v>68761</v>
      </c>
      <c r="E2221" s="1">
        <v>65886</v>
      </c>
      <c r="F2221" s="1" t="s">
        <v>8</v>
      </c>
    </row>
    <row r="2222" spans="1:6" x14ac:dyDescent="0.25">
      <c r="A2222" s="1">
        <v>2021</v>
      </c>
      <c r="B2222" s="1" t="s">
        <v>63</v>
      </c>
      <c r="C2222" s="1" t="s">
        <v>28</v>
      </c>
      <c r="D2222" s="1">
        <v>25357</v>
      </c>
      <c r="E2222" s="1">
        <v>56845</v>
      </c>
      <c r="F2222" s="1" t="s">
        <v>8</v>
      </c>
    </row>
    <row r="2223" spans="1:6" x14ac:dyDescent="0.25">
      <c r="A2223" s="1">
        <v>2021</v>
      </c>
      <c r="B2223" s="1" t="s">
        <v>63</v>
      </c>
      <c r="C2223" s="1" t="s">
        <v>29</v>
      </c>
      <c r="D2223" s="1">
        <v>20728</v>
      </c>
      <c r="E2223" s="1">
        <v>58656</v>
      </c>
      <c r="F2223" s="1" t="s">
        <v>10</v>
      </c>
    </row>
    <row r="2224" spans="1:6" x14ac:dyDescent="0.25">
      <c r="A2224" s="1">
        <v>2021</v>
      </c>
      <c r="B2224" s="1" t="s">
        <v>63</v>
      </c>
      <c r="C2224" s="1" t="s">
        <v>30</v>
      </c>
      <c r="D2224" s="1">
        <v>7557</v>
      </c>
      <c r="E2224" s="1">
        <v>48620</v>
      </c>
      <c r="F2224" s="1" t="s">
        <v>10</v>
      </c>
    </row>
    <row r="2225" spans="1:6" x14ac:dyDescent="0.25">
      <c r="A2225" s="1">
        <v>2021</v>
      </c>
      <c r="B2225" s="1" t="s">
        <v>63</v>
      </c>
      <c r="C2225" s="1" t="s">
        <v>31</v>
      </c>
      <c r="D2225" s="1">
        <v>52078</v>
      </c>
      <c r="E2225" s="1">
        <v>53562</v>
      </c>
      <c r="F2225" s="1" t="s">
        <v>8</v>
      </c>
    </row>
    <row r="2226" spans="1:6" x14ac:dyDescent="0.25">
      <c r="A2226" s="1">
        <v>2021</v>
      </c>
      <c r="B2226" s="1" t="s">
        <v>63</v>
      </c>
      <c r="C2226" s="1" t="s">
        <v>32</v>
      </c>
      <c r="D2226" s="1">
        <v>4834</v>
      </c>
      <c r="E2226" s="1">
        <v>55258</v>
      </c>
      <c r="F2226" s="1" t="s">
        <v>8</v>
      </c>
    </row>
    <row r="2227" spans="1:6" x14ac:dyDescent="0.25">
      <c r="A2227" s="1">
        <v>2021</v>
      </c>
      <c r="B2227" s="1" t="s">
        <v>63</v>
      </c>
      <c r="C2227" s="1" t="s">
        <v>33</v>
      </c>
      <c r="D2227" s="1">
        <v>11559</v>
      </c>
      <c r="E2227" s="1">
        <v>54735</v>
      </c>
      <c r="F2227" s="1" t="s">
        <v>10</v>
      </c>
    </row>
    <row r="2228" spans="1:6" x14ac:dyDescent="0.25">
      <c r="A2228" s="1">
        <v>2021</v>
      </c>
      <c r="B2228" s="1" t="s">
        <v>63</v>
      </c>
      <c r="C2228" s="1" t="s">
        <v>34</v>
      </c>
      <c r="D2228" s="1">
        <v>8934</v>
      </c>
      <c r="E2228" s="1">
        <v>60808</v>
      </c>
      <c r="F2228" s="1" t="s">
        <v>10</v>
      </c>
    </row>
    <row r="2229" spans="1:6" x14ac:dyDescent="0.25">
      <c r="A2229" s="1">
        <v>2021</v>
      </c>
      <c r="B2229" s="1" t="s">
        <v>63</v>
      </c>
      <c r="C2229" s="1" t="s">
        <v>35</v>
      </c>
      <c r="D2229" s="1">
        <v>4773</v>
      </c>
      <c r="E2229" s="1">
        <v>64363</v>
      </c>
      <c r="F2229" s="1" t="s">
        <v>10</v>
      </c>
    </row>
    <row r="2230" spans="1:6" x14ac:dyDescent="0.25">
      <c r="A2230" s="1">
        <v>2021</v>
      </c>
      <c r="B2230" s="1" t="s">
        <v>63</v>
      </c>
      <c r="C2230" s="1" t="s">
        <v>36</v>
      </c>
      <c r="D2230" s="1">
        <v>40687</v>
      </c>
      <c r="E2230" s="1">
        <v>61124</v>
      </c>
      <c r="F2230" s="1" t="s">
        <v>10</v>
      </c>
    </row>
    <row r="2231" spans="1:6" x14ac:dyDescent="0.25">
      <c r="A2231" s="1">
        <v>2021</v>
      </c>
      <c r="B2231" s="1" t="s">
        <v>63</v>
      </c>
      <c r="C2231" s="1" t="s">
        <v>37</v>
      </c>
      <c r="D2231" s="1">
        <v>10974</v>
      </c>
      <c r="E2231" s="1">
        <v>48852</v>
      </c>
      <c r="F2231" s="1" t="s">
        <v>10</v>
      </c>
    </row>
    <row r="2232" spans="1:6" x14ac:dyDescent="0.25">
      <c r="A2232" s="1">
        <v>2021</v>
      </c>
      <c r="B2232" s="1" t="s">
        <v>63</v>
      </c>
      <c r="C2232" s="1" t="s">
        <v>38</v>
      </c>
      <c r="D2232" s="1">
        <v>67202</v>
      </c>
      <c r="E2232" s="1">
        <v>60638</v>
      </c>
      <c r="F2232" s="1" t="s">
        <v>8</v>
      </c>
    </row>
    <row r="2233" spans="1:6" x14ac:dyDescent="0.25">
      <c r="A2233" s="1">
        <v>2021</v>
      </c>
      <c r="B2233" s="1" t="s">
        <v>63</v>
      </c>
      <c r="C2233" s="1" t="s">
        <v>39</v>
      </c>
      <c r="D2233" s="1">
        <v>28199</v>
      </c>
      <c r="E2233" s="1">
        <v>56123</v>
      </c>
      <c r="F2233" s="1" t="s">
        <v>8</v>
      </c>
    </row>
    <row r="2234" spans="1:6" x14ac:dyDescent="0.25">
      <c r="A2234" s="1">
        <v>2021</v>
      </c>
      <c r="B2234" s="1" t="s">
        <v>63</v>
      </c>
      <c r="C2234" s="1" t="s">
        <v>40</v>
      </c>
      <c r="D2234" s="1">
        <v>2581</v>
      </c>
      <c r="E2234" s="1">
        <v>58585</v>
      </c>
      <c r="F2234" s="1" t="s">
        <v>10</v>
      </c>
    </row>
    <row r="2235" spans="1:6" x14ac:dyDescent="0.25">
      <c r="A2235" s="1">
        <v>2021</v>
      </c>
      <c r="B2235" s="1" t="s">
        <v>63</v>
      </c>
      <c r="C2235" s="1" t="s">
        <v>41</v>
      </c>
      <c r="D2235" s="1">
        <v>35525</v>
      </c>
      <c r="E2235" s="1">
        <v>53891</v>
      </c>
      <c r="F2235" s="1" t="s">
        <v>8</v>
      </c>
    </row>
    <row r="2236" spans="1:6" x14ac:dyDescent="0.25">
      <c r="A2236" s="1">
        <v>2021</v>
      </c>
      <c r="B2236" s="1" t="s">
        <v>63</v>
      </c>
      <c r="C2236" s="1" t="s">
        <v>42</v>
      </c>
      <c r="D2236" s="1">
        <v>13345</v>
      </c>
      <c r="E2236" s="1">
        <v>52841</v>
      </c>
      <c r="F2236" s="1" t="s">
        <v>8</v>
      </c>
    </row>
    <row r="2237" spans="1:6" x14ac:dyDescent="0.25">
      <c r="A2237" s="1">
        <v>2021</v>
      </c>
      <c r="B2237" s="1" t="s">
        <v>63</v>
      </c>
      <c r="C2237" s="1" t="s">
        <v>43</v>
      </c>
      <c r="D2237" s="1">
        <v>16113</v>
      </c>
      <c r="E2237" s="1">
        <v>57842</v>
      </c>
      <c r="F2237" s="1" t="s">
        <v>10</v>
      </c>
    </row>
    <row r="2238" spans="1:6" x14ac:dyDescent="0.25">
      <c r="A2238" s="1">
        <v>2021</v>
      </c>
      <c r="B2238" s="1" t="s">
        <v>63</v>
      </c>
      <c r="C2238" s="1" t="s">
        <v>44</v>
      </c>
      <c r="D2238" s="1">
        <v>57945</v>
      </c>
      <c r="E2238" s="1">
        <v>59416</v>
      </c>
      <c r="F2238" s="1" t="s">
        <v>10</v>
      </c>
    </row>
    <row r="2239" spans="1:6" x14ac:dyDescent="0.25">
      <c r="A2239" s="1">
        <v>2021</v>
      </c>
      <c r="B2239" s="1" t="s">
        <v>63</v>
      </c>
      <c r="C2239" s="1" t="s">
        <v>45</v>
      </c>
      <c r="D2239" s="1">
        <v>4664</v>
      </c>
      <c r="E2239" s="1">
        <v>56458</v>
      </c>
      <c r="F2239" s="1" t="s">
        <v>8</v>
      </c>
    </row>
    <row r="2240" spans="1:6" x14ac:dyDescent="0.25">
      <c r="A2240" s="1">
        <v>2021</v>
      </c>
      <c r="B2240" s="1" t="s">
        <v>63</v>
      </c>
      <c r="C2240" s="1" t="s">
        <v>46</v>
      </c>
      <c r="D2240" s="1">
        <v>12757</v>
      </c>
      <c r="E2240" s="1">
        <v>53296</v>
      </c>
      <c r="F2240" s="1" t="s">
        <v>8</v>
      </c>
    </row>
    <row r="2241" spans="1:6" x14ac:dyDescent="0.25">
      <c r="A2241" s="1">
        <v>2021</v>
      </c>
      <c r="B2241" s="1" t="s">
        <v>63</v>
      </c>
      <c r="C2241" s="1" t="s">
        <v>47</v>
      </c>
      <c r="D2241" s="1">
        <v>2904</v>
      </c>
      <c r="E2241" s="1">
        <v>58412</v>
      </c>
      <c r="F2241" s="1" t="s">
        <v>10</v>
      </c>
    </row>
    <row r="2242" spans="1:6" x14ac:dyDescent="0.25">
      <c r="A2242" s="1">
        <v>2021</v>
      </c>
      <c r="B2242" s="1" t="s">
        <v>63</v>
      </c>
      <c r="C2242" s="1" t="s">
        <v>48</v>
      </c>
      <c r="D2242" s="1">
        <v>16563</v>
      </c>
      <c r="E2242" s="1">
        <v>59183</v>
      </c>
      <c r="F2242" s="1" t="s">
        <v>8</v>
      </c>
    </row>
    <row r="2243" spans="1:6" x14ac:dyDescent="0.25">
      <c r="A2243" s="1">
        <v>2021</v>
      </c>
      <c r="B2243" s="1" t="s">
        <v>63</v>
      </c>
      <c r="C2243" s="1" t="s">
        <v>49</v>
      </c>
      <c r="D2243" s="1">
        <v>94237</v>
      </c>
      <c r="E2243" s="1">
        <v>55322</v>
      </c>
      <c r="F2243" s="1" t="s">
        <v>10</v>
      </c>
    </row>
    <row r="2244" spans="1:6" x14ac:dyDescent="0.25">
      <c r="A2244" s="1">
        <v>2021</v>
      </c>
      <c r="B2244" s="1" t="s">
        <v>63</v>
      </c>
      <c r="C2244" s="1" t="s">
        <v>50</v>
      </c>
      <c r="D2244" s="1">
        <v>12857</v>
      </c>
      <c r="E2244" s="1">
        <v>50983</v>
      </c>
      <c r="F2244" s="1" t="s">
        <v>8</v>
      </c>
    </row>
    <row r="2245" spans="1:6" x14ac:dyDescent="0.25">
      <c r="A2245" s="1">
        <v>2021</v>
      </c>
      <c r="B2245" s="1" t="s">
        <v>63</v>
      </c>
      <c r="C2245" s="1" t="s">
        <v>51</v>
      </c>
      <c r="D2245" s="1">
        <v>2503</v>
      </c>
      <c r="E2245" s="1">
        <v>54501</v>
      </c>
      <c r="F2245" s="1" t="s">
        <v>8</v>
      </c>
    </row>
    <row r="2246" spans="1:6" x14ac:dyDescent="0.25">
      <c r="A2246" s="1">
        <v>2021</v>
      </c>
      <c r="B2246" s="1" t="s">
        <v>63</v>
      </c>
      <c r="C2246" s="1" t="s">
        <v>52</v>
      </c>
      <c r="D2246" s="1">
        <v>50144</v>
      </c>
      <c r="E2246" s="1">
        <v>56876</v>
      </c>
      <c r="F2246" s="1" t="s">
        <v>10</v>
      </c>
    </row>
    <row r="2247" spans="1:6" x14ac:dyDescent="0.25">
      <c r="A2247" s="1">
        <v>2021</v>
      </c>
      <c r="B2247" s="1" t="s">
        <v>63</v>
      </c>
      <c r="C2247" s="1" t="s">
        <v>53</v>
      </c>
      <c r="D2247" s="1">
        <v>64023</v>
      </c>
      <c r="E2247" s="1">
        <v>59267</v>
      </c>
      <c r="F2247" s="1" t="s">
        <v>10</v>
      </c>
    </row>
    <row r="2248" spans="1:6" x14ac:dyDescent="0.25">
      <c r="A2248" s="1">
        <v>2021</v>
      </c>
      <c r="B2248" s="1" t="s">
        <v>63</v>
      </c>
      <c r="C2248" s="1" t="s">
        <v>54</v>
      </c>
      <c r="D2248" s="1">
        <v>5755</v>
      </c>
      <c r="E2248" s="1">
        <v>53876</v>
      </c>
      <c r="F2248" s="1" t="s">
        <v>8</v>
      </c>
    </row>
    <row r="2249" spans="1:6" x14ac:dyDescent="0.25">
      <c r="A2249" s="1">
        <v>2021</v>
      </c>
      <c r="B2249" s="1" t="s">
        <v>63</v>
      </c>
      <c r="C2249" s="1" t="s">
        <v>55</v>
      </c>
      <c r="D2249" s="1">
        <v>29257</v>
      </c>
      <c r="E2249" s="1">
        <v>56951</v>
      </c>
      <c r="F2249" s="1" t="s">
        <v>8</v>
      </c>
    </row>
    <row r="2250" spans="1:6" x14ac:dyDescent="0.25">
      <c r="A2250" s="1">
        <v>2021</v>
      </c>
      <c r="B2250" s="1" t="s">
        <v>63</v>
      </c>
      <c r="C2250" s="1" t="s">
        <v>56</v>
      </c>
      <c r="D2250" s="1">
        <v>3384</v>
      </c>
      <c r="E2250" s="1">
        <v>50083</v>
      </c>
      <c r="F2250" s="1" t="s">
        <v>10</v>
      </c>
    </row>
    <row r="2251" spans="1:6" x14ac:dyDescent="0.25">
      <c r="A2251" s="1">
        <v>2021</v>
      </c>
      <c r="B2251" s="1" t="s">
        <v>64</v>
      </c>
      <c r="C2251" s="1" t="s">
        <v>7</v>
      </c>
      <c r="D2251" s="1">
        <v>11180</v>
      </c>
      <c r="E2251" s="1">
        <v>23618</v>
      </c>
      <c r="F2251" s="1" t="s">
        <v>10</v>
      </c>
    </row>
    <row r="2252" spans="1:6" x14ac:dyDescent="0.25">
      <c r="A2252" s="1">
        <v>2021</v>
      </c>
      <c r="B2252" s="1" t="s">
        <v>64</v>
      </c>
      <c r="C2252" s="1" t="s">
        <v>9</v>
      </c>
      <c r="D2252" s="1">
        <v>14256</v>
      </c>
      <c r="E2252" s="1">
        <v>31557</v>
      </c>
      <c r="F2252" s="1" t="s">
        <v>10</v>
      </c>
    </row>
    <row r="2253" spans="1:6" x14ac:dyDescent="0.25">
      <c r="A2253" s="1">
        <v>2021</v>
      </c>
      <c r="B2253" s="1" t="s">
        <v>64</v>
      </c>
      <c r="C2253" s="1" t="s">
        <v>11</v>
      </c>
      <c r="D2253" s="1">
        <v>7315</v>
      </c>
      <c r="E2253" s="1">
        <v>23299</v>
      </c>
      <c r="F2253" s="1" t="s">
        <v>10</v>
      </c>
    </row>
    <row r="2254" spans="1:6" x14ac:dyDescent="0.25">
      <c r="A2254" s="1">
        <v>2021</v>
      </c>
      <c r="B2254" s="1" t="s">
        <v>64</v>
      </c>
      <c r="C2254" s="1" t="s">
        <v>12</v>
      </c>
      <c r="D2254" s="1">
        <v>116191</v>
      </c>
      <c r="E2254" s="1">
        <v>38379</v>
      </c>
      <c r="F2254" s="1" t="s">
        <v>10</v>
      </c>
    </row>
    <row r="2255" spans="1:6" x14ac:dyDescent="0.25">
      <c r="A2255" s="1">
        <v>2021</v>
      </c>
      <c r="B2255" s="1" t="s">
        <v>64</v>
      </c>
      <c r="C2255" s="1" t="s">
        <v>13</v>
      </c>
      <c r="D2255" s="1">
        <v>17317</v>
      </c>
      <c r="E2255" s="1">
        <v>33131</v>
      </c>
      <c r="F2255" s="1" t="s">
        <v>8</v>
      </c>
    </row>
    <row r="2256" spans="1:6" x14ac:dyDescent="0.25">
      <c r="A2256" s="1">
        <v>2021</v>
      </c>
      <c r="B2256" s="1" t="s">
        <v>64</v>
      </c>
      <c r="C2256" s="1" t="s">
        <v>14</v>
      </c>
      <c r="D2256" s="1">
        <v>10917</v>
      </c>
      <c r="E2256" s="1">
        <v>30451</v>
      </c>
      <c r="F2256" s="1" t="s">
        <v>8</v>
      </c>
    </row>
    <row r="2257" spans="1:6" x14ac:dyDescent="0.25">
      <c r="A2257" s="1">
        <v>2021</v>
      </c>
      <c r="B2257" s="1" t="s">
        <v>64</v>
      </c>
      <c r="C2257" s="1" t="s">
        <v>15</v>
      </c>
      <c r="D2257" s="1">
        <v>2710</v>
      </c>
      <c r="E2257" s="1">
        <v>27264</v>
      </c>
      <c r="F2257" s="1" t="s">
        <v>10</v>
      </c>
    </row>
    <row r="2258" spans="1:6" x14ac:dyDescent="0.25">
      <c r="A2258" s="1">
        <v>2021</v>
      </c>
      <c r="B2258" s="1" t="s">
        <v>64</v>
      </c>
      <c r="C2258" s="1" t="s">
        <v>16</v>
      </c>
      <c r="D2258" s="1">
        <v>58596</v>
      </c>
      <c r="E2258" s="1">
        <v>32675</v>
      </c>
      <c r="F2258" s="1" t="s">
        <v>8</v>
      </c>
    </row>
    <row r="2259" spans="1:6" x14ac:dyDescent="0.25">
      <c r="A2259" s="1">
        <v>2021</v>
      </c>
      <c r="B2259" s="1" t="s">
        <v>64</v>
      </c>
      <c r="C2259" s="1" t="s">
        <v>17</v>
      </c>
      <c r="D2259" s="1">
        <v>25254</v>
      </c>
      <c r="E2259" s="1">
        <v>27342</v>
      </c>
      <c r="F2259" s="1" t="s">
        <v>8</v>
      </c>
    </row>
    <row r="2260" spans="1:6" x14ac:dyDescent="0.25">
      <c r="A2260" s="1">
        <v>2021</v>
      </c>
      <c r="B2260" s="1" t="s">
        <v>64</v>
      </c>
      <c r="C2260" s="1" t="s">
        <v>18</v>
      </c>
      <c r="D2260" s="1">
        <v>5038</v>
      </c>
      <c r="E2260" s="1">
        <v>23770</v>
      </c>
      <c r="F2260" s="1" t="s">
        <v>10</v>
      </c>
    </row>
    <row r="2261" spans="1:6" x14ac:dyDescent="0.25">
      <c r="A2261" s="1">
        <v>2021</v>
      </c>
      <c r="B2261" s="1" t="s">
        <v>64</v>
      </c>
      <c r="C2261" s="1" t="s">
        <v>19</v>
      </c>
      <c r="D2261" s="1">
        <v>33183</v>
      </c>
      <c r="E2261" s="1">
        <v>30703</v>
      </c>
      <c r="F2261" s="1" t="s">
        <v>10</v>
      </c>
    </row>
    <row r="2262" spans="1:6" x14ac:dyDescent="0.25">
      <c r="A2262" s="1">
        <v>2021</v>
      </c>
      <c r="B2262" s="1" t="s">
        <v>64</v>
      </c>
      <c r="C2262" s="1" t="s">
        <v>20</v>
      </c>
      <c r="D2262" s="1">
        <v>15776</v>
      </c>
      <c r="E2262" s="1">
        <v>25660</v>
      </c>
      <c r="F2262" s="1" t="s">
        <v>8</v>
      </c>
    </row>
    <row r="2263" spans="1:6" x14ac:dyDescent="0.25">
      <c r="A2263" s="1">
        <v>2021</v>
      </c>
      <c r="B2263" s="1" t="s">
        <v>64</v>
      </c>
      <c r="C2263" s="1" t="s">
        <v>21</v>
      </c>
      <c r="D2263" s="1">
        <v>8796</v>
      </c>
      <c r="E2263" s="1">
        <v>23261</v>
      </c>
      <c r="F2263" s="1" t="s">
        <v>8</v>
      </c>
    </row>
    <row r="2264" spans="1:6" x14ac:dyDescent="0.25">
      <c r="A2264" s="1">
        <v>2021</v>
      </c>
      <c r="B2264" s="1" t="s">
        <v>64</v>
      </c>
      <c r="C2264" s="1" t="s">
        <v>22</v>
      </c>
      <c r="D2264" s="1">
        <v>6871</v>
      </c>
      <c r="E2264" s="1">
        <v>23333</v>
      </c>
      <c r="F2264" s="1" t="s">
        <v>10</v>
      </c>
    </row>
    <row r="2265" spans="1:6" x14ac:dyDescent="0.25">
      <c r="A2265" s="1">
        <v>2021</v>
      </c>
      <c r="B2265" s="1" t="s">
        <v>64</v>
      </c>
      <c r="C2265" s="1" t="s">
        <v>23</v>
      </c>
      <c r="D2265" s="1">
        <v>10118</v>
      </c>
      <c r="E2265" s="1">
        <v>24350</v>
      </c>
      <c r="F2265" s="1" t="s">
        <v>8</v>
      </c>
    </row>
    <row r="2266" spans="1:6" x14ac:dyDescent="0.25">
      <c r="A2266" s="1">
        <v>2021</v>
      </c>
      <c r="B2266" s="1" t="s">
        <v>64</v>
      </c>
      <c r="C2266" s="1" t="s">
        <v>24</v>
      </c>
      <c r="D2266" s="1">
        <v>12912</v>
      </c>
      <c r="E2266" s="1">
        <v>27789</v>
      </c>
      <c r="F2266" s="1" t="s">
        <v>10</v>
      </c>
    </row>
    <row r="2267" spans="1:6" x14ac:dyDescent="0.25">
      <c r="A2267" s="1">
        <v>2021</v>
      </c>
      <c r="B2267" s="1" t="s">
        <v>64</v>
      </c>
      <c r="C2267" s="1" t="s">
        <v>25</v>
      </c>
      <c r="D2267" s="1">
        <v>5132</v>
      </c>
      <c r="E2267" s="1">
        <v>29169</v>
      </c>
      <c r="F2267" s="1" t="s">
        <v>8</v>
      </c>
    </row>
    <row r="2268" spans="1:6" x14ac:dyDescent="0.25">
      <c r="A2268" s="1">
        <v>2021</v>
      </c>
      <c r="B2268" s="1" t="s">
        <v>64</v>
      </c>
      <c r="C2268" s="1" t="s">
        <v>26</v>
      </c>
      <c r="D2268" s="1">
        <v>15043</v>
      </c>
      <c r="E2268" s="1">
        <v>30758</v>
      </c>
      <c r="F2268" s="1" t="s">
        <v>8</v>
      </c>
    </row>
    <row r="2269" spans="1:6" x14ac:dyDescent="0.25">
      <c r="A2269" s="1">
        <v>2021</v>
      </c>
      <c r="B2269" s="1" t="s">
        <v>64</v>
      </c>
      <c r="C2269" s="1" t="s">
        <v>27</v>
      </c>
      <c r="D2269" s="1">
        <v>20740</v>
      </c>
      <c r="E2269" s="1">
        <v>35500</v>
      </c>
      <c r="F2269" s="1" t="s">
        <v>10</v>
      </c>
    </row>
    <row r="2270" spans="1:6" x14ac:dyDescent="0.25">
      <c r="A2270" s="1">
        <v>2021</v>
      </c>
      <c r="B2270" s="1" t="s">
        <v>64</v>
      </c>
      <c r="C2270" s="1" t="s">
        <v>28</v>
      </c>
      <c r="D2270" s="1">
        <v>23113</v>
      </c>
      <c r="E2270" s="1">
        <v>27121</v>
      </c>
      <c r="F2270" s="1" t="s">
        <v>10</v>
      </c>
    </row>
    <row r="2271" spans="1:6" x14ac:dyDescent="0.25">
      <c r="A2271" s="1">
        <v>2021</v>
      </c>
      <c r="B2271" s="1" t="s">
        <v>64</v>
      </c>
      <c r="C2271" s="1" t="s">
        <v>29</v>
      </c>
      <c r="D2271" s="1">
        <v>15325</v>
      </c>
      <c r="E2271" s="1">
        <v>29261</v>
      </c>
      <c r="F2271" s="1" t="s">
        <v>8</v>
      </c>
    </row>
    <row r="2272" spans="1:6" x14ac:dyDescent="0.25">
      <c r="A2272" s="1">
        <v>2021</v>
      </c>
      <c r="B2272" s="1" t="s">
        <v>64</v>
      </c>
      <c r="C2272" s="1" t="s">
        <v>30</v>
      </c>
      <c r="D2272" s="1">
        <v>6514</v>
      </c>
      <c r="E2272" s="1">
        <v>23817</v>
      </c>
      <c r="F2272" s="1" t="s">
        <v>8</v>
      </c>
    </row>
    <row r="2273" spans="1:6" x14ac:dyDescent="0.25">
      <c r="A2273" s="1">
        <v>2021</v>
      </c>
      <c r="B2273" s="1" t="s">
        <v>64</v>
      </c>
      <c r="C2273" s="1" t="s">
        <v>31</v>
      </c>
      <c r="D2273" s="1">
        <v>15195</v>
      </c>
      <c r="E2273" s="1">
        <v>27614</v>
      </c>
      <c r="F2273" s="1" t="s">
        <v>10</v>
      </c>
    </row>
    <row r="2274" spans="1:6" x14ac:dyDescent="0.25">
      <c r="A2274" s="1">
        <v>2021</v>
      </c>
      <c r="B2274" s="1" t="s">
        <v>64</v>
      </c>
      <c r="C2274" s="1" t="s">
        <v>32</v>
      </c>
      <c r="D2274" s="1">
        <v>5052</v>
      </c>
      <c r="E2274" s="1">
        <v>25955</v>
      </c>
      <c r="F2274" s="1" t="s">
        <v>10</v>
      </c>
    </row>
    <row r="2275" spans="1:6" x14ac:dyDescent="0.25">
      <c r="A2275" s="1">
        <v>2021</v>
      </c>
      <c r="B2275" s="1" t="s">
        <v>64</v>
      </c>
      <c r="C2275" s="1" t="s">
        <v>33</v>
      </c>
      <c r="D2275" s="1">
        <v>5609</v>
      </c>
      <c r="E2275" s="1">
        <v>23213</v>
      </c>
      <c r="F2275" s="1" t="s">
        <v>10</v>
      </c>
    </row>
    <row r="2276" spans="1:6" x14ac:dyDescent="0.25">
      <c r="A2276" s="1">
        <v>2021</v>
      </c>
      <c r="B2276" s="1" t="s">
        <v>64</v>
      </c>
      <c r="C2276" s="1" t="s">
        <v>34</v>
      </c>
      <c r="D2276" s="1">
        <v>8716</v>
      </c>
      <c r="E2276" s="1">
        <v>40432</v>
      </c>
      <c r="F2276" s="1" t="s">
        <v>10</v>
      </c>
    </row>
    <row r="2277" spans="1:6" x14ac:dyDescent="0.25">
      <c r="A2277" s="1">
        <v>2021</v>
      </c>
      <c r="B2277" s="1" t="s">
        <v>64</v>
      </c>
      <c r="C2277" s="1" t="s">
        <v>35</v>
      </c>
      <c r="D2277" s="1">
        <v>4675</v>
      </c>
      <c r="E2277" s="1">
        <v>28783</v>
      </c>
      <c r="F2277" s="1" t="s">
        <v>10</v>
      </c>
    </row>
    <row r="2278" spans="1:6" x14ac:dyDescent="0.25">
      <c r="A2278" s="1">
        <v>2021</v>
      </c>
      <c r="B2278" s="1" t="s">
        <v>64</v>
      </c>
      <c r="C2278" s="1" t="s">
        <v>36</v>
      </c>
      <c r="D2278" s="1">
        <v>24526</v>
      </c>
      <c r="E2278" s="1">
        <v>32347</v>
      </c>
      <c r="F2278" s="1" t="s">
        <v>8</v>
      </c>
    </row>
    <row r="2279" spans="1:6" x14ac:dyDescent="0.25">
      <c r="A2279" s="1">
        <v>2021</v>
      </c>
      <c r="B2279" s="1" t="s">
        <v>64</v>
      </c>
      <c r="C2279" s="1" t="s">
        <v>37</v>
      </c>
      <c r="D2279" s="1">
        <v>5277</v>
      </c>
      <c r="E2279" s="1">
        <v>25571</v>
      </c>
      <c r="F2279" s="1" t="s">
        <v>8</v>
      </c>
    </row>
    <row r="2280" spans="1:6" x14ac:dyDescent="0.25">
      <c r="A2280" s="1">
        <v>2021</v>
      </c>
      <c r="B2280" s="1" t="s">
        <v>64</v>
      </c>
      <c r="C2280" s="1" t="s">
        <v>38</v>
      </c>
      <c r="D2280" s="1">
        <v>65868</v>
      </c>
      <c r="E2280" s="1">
        <v>41828</v>
      </c>
      <c r="F2280" s="1" t="s">
        <v>10</v>
      </c>
    </row>
    <row r="2281" spans="1:6" x14ac:dyDescent="0.25">
      <c r="A2281" s="1">
        <v>2021</v>
      </c>
      <c r="B2281" s="1" t="s">
        <v>64</v>
      </c>
      <c r="C2281" s="1" t="s">
        <v>39</v>
      </c>
      <c r="D2281" s="1">
        <v>26474</v>
      </c>
      <c r="E2281" s="1">
        <v>26460</v>
      </c>
      <c r="F2281" s="1" t="s">
        <v>8</v>
      </c>
    </row>
    <row r="2282" spans="1:6" x14ac:dyDescent="0.25">
      <c r="A2282" s="1">
        <v>2021</v>
      </c>
      <c r="B2282" s="1" t="s">
        <v>64</v>
      </c>
      <c r="C2282" s="1" t="s">
        <v>40</v>
      </c>
      <c r="D2282" s="1">
        <v>2610</v>
      </c>
      <c r="E2282" s="1">
        <v>24573</v>
      </c>
      <c r="F2282" s="1" t="s">
        <v>8</v>
      </c>
    </row>
    <row r="2283" spans="1:6" x14ac:dyDescent="0.25">
      <c r="A2283" s="1">
        <v>2021</v>
      </c>
      <c r="B2283" s="1" t="s">
        <v>64</v>
      </c>
      <c r="C2283" s="1" t="s">
        <v>41</v>
      </c>
      <c r="D2283" s="1">
        <v>29035</v>
      </c>
      <c r="E2283" s="1">
        <v>26197</v>
      </c>
      <c r="F2283" s="1" t="s">
        <v>10</v>
      </c>
    </row>
    <row r="2284" spans="1:6" x14ac:dyDescent="0.25">
      <c r="A2284" s="1">
        <v>2021</v>
      </c>
      <c r="B2284" s="1" t="s">
        <v>64</v>
      </c>
      <c r="C2284" s="1" t="s">
        <v>42</v>
      </c>
      <c r="D2284" s="1">
        <v>9209</v>
      </c>
      <c r="E2284" s="1">
        <v>24600</v>
      </c>
      <c r="F2284" s="1" t="s">
        <v>10</v>
      </c>
    </row>
    <row r="2285" spans="1:6" x14ac:dyDescent="0.25">
      <c r="A2285" s="1">
        <v>2021</v>
      </c>
      <c r="B2285" s="1" t="s">
        <v>64</v>
      </c>
      <c r="C2285" s="1" t="s">
        <v>43</v>
      </c>
      <c r="D2285" s="1">
        <v>14116</v>
      </c>
      <c r="E2285" s="1">
        <v>29818</v>
      </c>
      <c r="F2285" s="1" t="s">
        <v>8</v>
      </c>
    </row>
    <row r="2286" spans="1:6" x14ac:dyDescent="0.25">
      <c r="A2286" s="1">
        <v>2021</v>
      </c>
      <c r="B2286" s="1" t="s">
        <v>64</v>
      </c>
      <c r="C2286" s="1" t="s">
        <v>44</v>
      </c>
      <c r="D2286" s="1">
        <v>33729</v>
      </c>
      <c r="E2286" s="1">
        <v>28011</v>
      </c>
      <c r="F2286" s="1" t="s">
        <v>8</v>
      </c>
    </row>
    <row r="2287" spans="1:6" x14ac:dyDescent="0.25">
      <c r="A2287" s="1">
        <v>2021</v>
      </c>
      <c r="B2287" s="1" t="s">
        <v>64</v>
      </c>
      <c r="C2287" s="1" t="s">
        <v>45</v>
      </c>
      <c r="D2287" s="1">
        <v>3873</v>
      </c>
      <c r="E2287" s="1">
        <v>29680</v>
      </c>
      <c r="F2287" s="1" t="s">
        <v>10</v>
      </c>
    </row>
    <row r="2288" spans="1:6" x14ac:dyDescent="0.25">
      <c r="A2288" s="1">
        <v>2021</v>
      </c>
      <c r="B2288" s="1" t="s">
        <v>64</v>
      </c>
      <c r="C2288" s="1" t="s">
        <v>46</v>
      </c>
      <c r="D2288" s="1">
        <v>13400</v>
      </c>
      <c r="E2288" s="1">
        <v>24816</v>
      </c>
      <c r="F2288" s="1" t="s">
        <v>8</v>
      </c>
    </row>
    <row r="2289" spans="1:6" x14ac:dyDescent="0.25">
      <c r="A2289" s="1">
        <v>2021</v>
      </c>
      <c r="B2289" s="1" t="s">
        <v>64</v>
      </c>
      <c r="C2289" s="1" t="s">
        <v>47</v>
      </c>
      <c r="D2289" s="1">
        <v>3191</v>
      </c>
      <c r="E2289" s="1">
        <v>23519</v>
      </c>
      <c r="F2289" s="1" t="s">
        <v>10</v>
      </c>
    </row>
    <row r="2290" spans="1:6" x14ac:dyDescent="0.25">
      <c r="A2290" s="1">
        <v>2021</v>
      </c>
      <c r="B2290" s="1" t="s">
        <v>64</v>
      </c>
      <c r="C2290" s="1" t="s">
        <v>48</v>
      </c>
      <c r="D2290" s="1">
        <v>16924</v>
      </c>
      <c r="E2290" s="1">
        <v>29878</v>
      </c>
      <c r="F2290" s="1" t="s">
        <v>8</v>
      </c>
    </row>
    <row r="2291" spans="1:6" x14ac:dyDescent="0.25">
      <c r="A2291" s="1">
        <v>2021</v>
      </c>
      <c r="B2291" s="1" t="s">
        <v>64</v>
      </c>
      <c r="C2291" s="1" t="s">
        <v>49</v>
      </c>
      <c r="D2291" s="1">
        <v>65057</v>
      </c>
      <c r="E2291" s="1">
        <v>28762</v>
      </c>
      <c r="F2291" s="1" t="s">
        <v>8</v>
      </c>
    </row>
    <row r="2292" spans="1:6" x14ac:dyDescent="0.25">
      <c r="A2292" s="1">
        <v>2021</v>
      </c>
      <c r="B2292" s="1" t="s">
        <v>64</v>
      </c>
      <c r="C2292" s="1" t="s">
        <v>50</v>
      </c>
      <c r="D2292" s="1">
        <v>7570</v>
      </c>
      <c r="E2292" s="1">
        <v>26955</v>
      </c>
      <c r="F2292" s="1" t="s">
        <v>10</v>
      </c>
    </row>
    <row r="2293" spans="1:6" x14ac:dyDescent="0.25">
      <c r="A2293" s="1">
        <v>2021</v>
      </c>
      <c r="B2293" s="1" t="s">
        <v>64</v>
      </c>
      <c r="C2293" s="1" t="s">
        <v>51</v>
      </c>
      <c r="D2293" s="1">
        <v>2268</v>
      </c>
      <c r="E2293" s="1">
        <v>29863</v>
      </c>
      <c r="F2293" s="1" t="s">
        <v>10</v>
      </c>
    </row>
    <row r="2294" spans="1:6" x14ac:dyDescent="0.25">
      <c r="A2294" s="1">
        <v>2021</v>
      </c>
      <c r="B2294" s="1" t="s">
        <v>64</v>
      </c>
      <c r="C2294" s="1" t="s">
        <v>52</v>
      </c>
      <c r="D2294" s="1">
        <v>20743</v>
      </c>
      <c r="E2294" s="1">
        <v>27582</v>
      </c>
      <c r="F2294" s="1" t="s">
        <v>8</v>
      </c>
    </row>
    <row r="2295" spans="1:6" x14ac:dyDescent="0.25">
      <c r="A2295" s="1">
        <v>2021</v>
      </c>
      <c r="B2295" s="1" t="s">
        <v>64</v>
      </c>
      <c r="C2295" s="1" t="s">
        <v>53</v>
      </c>
      <c r="D2295" s="1">
        <v>20637</v>
      </c>
      <c r="E2295" s="1">
        <v>32566</v>
      </c>
      <c r="F2295" s="1" t="s">
        <v>8</v>
      </c>
    </row>
    <row r="2296" spans="1:6" x14ac:dyDescent="0.25">
      <c r="A2296" s="1">
        <v>2021</v>
      </c>
      <c r="B2296" s="1" t="s">
        <v>64</v>
      </c>
      <c r="C2296" s="1" t="s">
        <v>54</v>
      </c>
      <c r="D2296" s="1">
        <v>4658</v>
      </c>
      <c r="E2296" s="1">
        <v>24256</v>
      </c>
      <c r="F2296" s="1" t="s">
        <v>10</v>
      </c>
    </row>
    <row r="2297" spans="1:6" x14ac:dyDescent="0.25">
      <c r="A2297" s="1">
        <v>2021</v>
      </c>
      <c r="B2297" s="1" t="s">
        <v>64</v>
      </c>
      <c r="C2297" s="1" t="s">
        <v>55</v>
      </c>
      <c r="D2297" s="1">
        <v>17015</v>
      </c>
      <c r="E2297" s="1">
        <v>24758</v>
      </c>
      <c r="F2297" s="1" t="s">
        <v>10</v>
      </c>
    </row>
    <row r="2298" spans="1:6" x14ac:dyDescent="0.25">
      <c r="A2298" s="1">
        <v>2021</v>
      </c>
      <c r="B2298" s="1" t="s">
        <v>64</v>
      </c>
      <c r="C2298" s="1" t="s">
        <v>56</v>
      </c>
      <c r="D2298" s="1">
        <v>2398</v>
      </c>
      <c r="E2298" s="1">
        <v>27994</v>
      </c>
      <c r="F2298" s="1" t="s">
        <v>10</v>
      </c>
    </row>
    <row r="2299" spans="1:6" x14ac:dyDescent="0.25">
      <c r="A2299" s="1">
        <v>2021</v>
      </c>
      <c r="B2299" s="1" t="s">
        <v>65</v>
      </c>
      <c r="C2299" s="1" t="s">
        <v>7</v>
      </c>
      <c r="D2299" s="1">
        <v>10189</v>
      </c>
      <c r="E2299" s="1">
        <v>44607</v>
      </c>
      <c r="F2299" s="1" t="s">
        <v>10</v>
      </c>
    </row>
    <row r="2300" spans="1:6" x14ac:dyDescent="0.25">
      <c r="A2300" s="1">
        <v>2021</v>
      </c>
      <c r="B2300" s="1" t="s">
        <v>65</v>
      </c>
      <c r="C2300" s="1" t="s">
        <v>9</v>
      </c>
      <c r="D2300" s="1">
        <v>10674</v>
      </c>
      <c r="E2300" s="1">
        <v>45965</v>
      </c>
      <c r="F2300" s="1" t="s">
        <v>10</v>
      </c>
    </row>
    <row r="2301" spans="1:6" x14ac:dyDescent="0.25">
      <c r="A2301" s="1">
        <v>2021</v>
      </c>
      <c r="B2301" s="1" t="s">
        <v>65</v>
      </c>
      <c r="C2301" s="1" t="s">
        <v>11</v>
      </c>
      <c r="D2301" s="1">
        <v>5359</v>
      </c>
      <c r="E2301" s="1">
        <v>42115</v>
      </c>
      <c r="F2301" s="1" t="s">
        <v>8</v>
      </c>
    </row>
    <row r="2302" spans="1:6" x14ac:dyDescent="0.25">
      <c r="A2302" s="1">
        <v>2021</v>
      </c>
      <c r="B2302" s="1" t="s">
        <v>65</v>
      </c>
      <c r="C2302" s="1" t="s">
        <v>12</v>
      </c>
      <c r="D2302" s="1">
        <v>97442</v>
      </c>
      <c r="E2302" s="1">
        <v>48293</v>
      </c>
      <c r="F2302" s="1" t="s">
        <v>8</v>
      </c>
    </row>
    <row r="2303" spans="1:6" x14ac:dyDescent="0.25">
      <c r="A2303" s="1">
        <v>2021</v>
      </c>
      <c r="B2303" s="1" t="s">
        <v>65</v>
      </c>
      <c r="C2303" s="1" t="s">
        <v>13</v>
      </c>
      <c r="D2303" s="1">
        <v>17008</v>
      </c>
      <c r="E2303" s="1">
        <v>48381</v>
      </c>
      <c r="F2303" s="1" t="s">
        <v>10</v>
      </c>
    </row>
    <row r="2304" spans="1:6" x14ac:dyDescent="0.25">
      <c r="A2304" s="1">
        <v>2021</v>
      </c>
      <c r="B2304" s="1" t="s">
        <v>65</v>
      </c>
      <c r="C2304" s="1" t="s">
        <v>14</v>
      </c>
      <c r="D2304" s="1">
        <v>18146</v>
      </c>
      <c r="E2304" s="1">
        <v>40861</v>
      </c>
      <c r="F2304" s="1" t="s">
        <v>8</v>
      </c>
    </row>
    <row r="2305" spans="1:6" x14ac:dyDescent="0.25">
      <c r="A2305" s="1">
        <v>2021</v>
      </c>
      <c r="B2305" s="1" t="s">
        <v>65</v>
      </c>
      <c r="C2305" s="1" t="s">
        <v>15</v>
      </c>
      <c r="D2305" s="1">
        <v>2052</v>
      </c>
      <c r="E2305" s="1">
        <v>41636</v>
      </c>
      <c r="F2305" s="1" t="s">
        <v>8</v>
      </c>
    </row>
    <row r="2306" spans="1:6" x14ac:dyDescent="0.25">
      <c r="A2306" s="1">
        <v>2021</v>
      </c>
      <c r="B2306" s="1" t="s">
        <v>65</v>
      </c>
      <c r="C2306" s="1" t="s">
        <v>16</v>
      </c>
      <c r="D2306" s="1">
        <v>56765</v>
      </c>
      <c r="E2306" s="1">
        <v>43969</v>
      </c>
      <c r="F2306" s="1" t="s">
        <v>10</v>
      </c>
    </row>
    <row r="2307" spans="1:6" x14ac:dyDescent="0.25">
      <c r="A2307" s="1">
        <v>2021</v>
      </c>
      <c r="B2307" s="1" t="s">
        <v>65</v>
      </c>
      <c r="C2307" s="1" t="s">
        <v>17</v>
      </c>
      <c r="D2307" s="1">
        <v>18227</v>
      </c>
      <c r="E2307" s="1">
        <v>43971</v>
      </c>
      <c r="F2307" s="1" t="s">
        <v>10</v>
      </c>
    </row>
    <row r="2308" spans="1:6" x14ac:dyDescent="0.25">
      <c r="A2308" s="1">
        <v>2021</v>
      </c>
      <c r="B2308" s="1" t="s">
        <v>65</v>
      </c>
      <c r="C2308" s="1" t="s">
        <v>18</v>
      </c>
      <c r="D2308" s="1">
        <v>3845</v>
      </c>
      <c r="E2308" s="1">
        <v>38615</v>
      </c>
      <c r="F2308" s="1" t="s">
        <v>8</v>
      </c>
    </row>
    <row r="2309" spans="1:6" x14ac:dyDescent="0.25">
      <c r="A2309" s="1">
        <v>2021</v>
      </c>
      <c r="B2309" s="1" t="s">
        <v>65</v>
      </c>
      <c r="C2309" s="1" t="s">
        <v>19</v>
      </c>
      <c r="D2309" s="1">
        <v>39884</v>
      </c>
      <c r="E2309" s="1">
        <v>49714</v>
      </c>
      <c r="F2309" s="1" t="s">
        <v>8</v>
      </c>
    </row>
    <row r="2310" spans="1:6" x14ac:dyDescent="0.25">
      <c r="A2310" s="1">
        <v>2021</v>
      </c>
      <c r="B2310" s="1" t="s">
        <v>65</v>
      </c>
      <c r="C2310" s="1" t="s">
        <v>20</v>
      </c>
      <c r="D2310" s="1">
        <v>12916</v>
      </c>
      <c r="E2310" s="1">
        <v>39759</v>
      </c>
      <c r="F2310" s="1" t="s">
        <v>10</v>
      </c>
    </row>
    <row r="2311" spans="1:6" x14ac:dyDescent="0.25">
      <c r="A2311" s="1">
        <v>2021</v>
      </c>
      <c r="B2311" s="1" t="s">
        <v>65</v>
      </c>
      <c r="C2311" s="1" t="s">
        <v>21</v>
      </c>
      <c r="D2311" s="1">
        <v>8547</v>
      </c>
      <c r="E2311" s="1">
        <v>42534</v>
      </c>
      <c r="F2311" s="1" t="s">
        <v>8</v>
      </c>
    </row>
    <row r="2312" spans="1:6" x14ac:dyDescent="0.25">
      <c r="A2312" s="1">
        <v>2021</v>
      </c>
      <c r="B2312" s="1" t="s">
        <v>65</v>
      </c>
      <c r="C2312" s="1" t="s">
        <v>22</v>
      </c>
      <c r="D2312" s="1">
        <v>5938</v>
      </c>
      <c r="E2312" s="1">
        <v>41624</v>
      </c>
      <c r="F2312" s="1" t="s">
        <v>10</v>
      </c>
    </row>
    <row r="2313" spans="1:6" x14ac:dyDescent="0.25">
      <c r="A2313" s="1">
        <v>2021</v>
      </c>
      <c r="B2313" s="1" t="s">
        <v>65</v>
      </c>
      <c r="C2313" s="1" t="s">
        <v>23</v>
      </c>
      <c r="D2313" s="1">
        <v>10404</v>
      </c>
      <c r="E2313" s="1">
        <v>40846</v>
      </c>
      <c r="F2313" s="1" t="s">
        <v>8</v>
      </c>
    </row>
    <row r="2314" spans="1:6" x14ac:dyDescent="0.25">
      <c r="A2314" s="1">
        <v>2021</v>
      </c>
      <c r="B2314" s="1" t="s">
        <v>65</v>
      </c>
      <c r="C2314" s="1" t="s">
        <v>24</v>
      </c>
      <c r="D2314" s="1">
        <v>9280</v>
      </c>
      <c r="E2314" s="1">
        <v>44963</v>
      </c>
      <c r="F2314" s="1" t="s">
        <v>8</v>
      </c>
    </row>
    <row r="2315" spans="1:6" x14ac:dyDescent="0.25">
      <c r="A2315" s="1">
        <v>2021</v>
      </c>
      <c r="B2315" s="1" t="s">
        <v>65</v>
      </c>
      <c r="C2315" s="1" t="s">
        <v>25</v>
      </c>
      <c r="D2315" s="1">
        <v>3777</v>
      </c>
      <c r="E2315" s="1">
        <v>41322</v>
      </c>
      <c r="F2315" s="1" t="s">
        <v>10</v>
      </c>
    </row>
    <row r="2316" spans="1:6" x14ac:dyDescent="0.25">
      <c r="A2316" s="1">
        <v>2021</v>
      </c>
      <c r="B2316" s="1" t="s">
        <v>65</v>
      </c>
      <c r="C2316" s="1" t="s">
        <v>26</v>
      </c>
      <c r="D2316" s="1">
        <v>19358</v>
      </c>
      <c r="E2316" s="1">
        <v>50150</v>
      </c>
      <c r="F2316" s="1" t="s">
        <v>10</v>
      </c>
    </row>
    <row r="2317" spans="1:6" x14ac:dyDescent="0.25">
      <c r="A2317" s="1">
        <v>2021</v>
      </c>
      <c r="B2317" s="1" t="s">
        <v>65</v>
      </c>
      <c r="C2317" s="1" t="s">
        <v>27</v>
      </c>
      <c r="D2317" s="1">
        <v>22046</v>
      </c>
      <c r="E2317" s="1">
        <v>46421</v>
      </c>
      <c r="F2317" s="1" t="s">
        <v>8</v>
      </c>
    </row>
    <row r="2318" spans="1:6" x14ac:dyDescent="0.25">
      <c r="A2318" s="1">
        <v>2021</v>
      </c>
      <c r="B2318" s="1" t="s">
        <v>65</v>
      </c>
      <c r="C2318" s="1" t="s">
        <v>28</v>
      </c>
      <c r="D2318" s="1">
        <v>32480</v>
      </c>
      <c r="E2318" s="1">
        <v>40330</v>
      </c>
      <c r="F2318" s="1" t="s">
        <v>8</v>
      </c>
    </row>
    <row r="2319" spans="1:6" x14ac:dyDescent="0.25">
      <c r="A2319" s="1">
        <v>2021</v>
      </c>
      <c r="B2319" s="1" t="s">
        <v>65</v>
      </c>
      <c r="C2319" s="1" t="s">
        <v>29</v>
      </c>
      <c r="D2319" s="1">
        <v>17266</v>
      </c>
      <c r="E2319" s="1">
        <v>41478</v>
      </c>
      <c r="F2319" s="1" t="s">
        <v>10</v>
      </c>
    </row>
    <row r="2320" spans="1:6" x14ac:dyDescent="0.25">
      <c r="A2320" s="1">
        <v>2021</v>
      </c>
      <c r="B2320" s="1" t="s">
        <v>65</v>
      </c>
      <c r="C2320" s="1" t="s">
        <v>30</v>
      </c>
      <c r="D2320" s="1">
        <v>4589</v>
      </c>
      <c r="E2320" s="1">
        <v>42243</v>
      </c>
      <c r="F2320" s="1" t="s">
        <v>10</v>
      </c>
    </row>
    <row r="2321" spans="1:6" x14ac:dyDescent="0.25">
      <c r="A2321" s="1">
        <v>2021</v>
      </c>
      <c r="B2321" s="1" t="s">
        <v>65</v>
      </c>
      <c r="C2321" s="1" t="s">
        <v>31</v>
      </c>
      <c r="D2321" s="1">
        <v>13240</v>
      </c>
      <c r="E2321" s="1">
        <v>41224</v>
      </c>
      <c r="F2321" s="1" t="s">
        <v>10</v>
      </c>
    </row>
    <row r="2322" spans="1:6" x14ac:dyDescent="0.25">
      <c r="A2322" s="1">
        <v>2021</v>
      </c>
      <c r="B2322" s="1" t="s">
        <v>65</v>
      </c>
      <c r="C2322" s="1" t="s">
        <v>32</v>
      </c>
      <c r="D2322" s="1">
        <v>4153</v>
      </c>
      <c r="E2322" s="1">
        <v>37791</v>
      </c>
      <c r="F2322" s="1" t="s">
        <v>10</v>
      </c>
    </row>
    <row r="2323" spans="1:6" x14ac:dyDescent="0.25">
      <c r="A2323" s="1">
        <v>2021</v>
      </c>
      <c r="B2323" s="1" t="s">
        <v>65</v>
      </c>
      <c r="C2323" s="1" t="s">
        <v>33</v>
      </c>
      <c r="D2323" s="1">
        <v>4572</v>
      </c>
      <c r="E2323" s="1">
        <v>39587</v>
      </c>
      <c r="F2323" s="1" t="s">
        <v>10</v>
      </c>
    </row>
    <row r="2324" spans="1:6" x14ac:dyDescent="0.25">
      <c r="A2324" s="1">
        <v>2021</v>
      </c>
      <c r="B2324" s="1" t="s">
        <v>65</v>
      </c>
      <c r="C2324" s="1" t="s">
        <v>34</v>
      </c>
      <c r="D2324" s="1">
        <v>5140</v>
      </c>
      <c r="E2324" s="1">
        <v>44479</v>
      </c>
      <c r="F2324" s="1" t="s">
        <v>8</v>
      </c>
    </row>
    <row r="2325" spans="1:6" x14ac:dyDescent="0.25">
      <c r="A2325" s="1">
        <v>2021</v>
      </c>
      <c r="B2325" s="1" t="s">
        <v>65</v>
      </c>
      <c r="C2325" s="1" t="s">
        <v>35</v>
      </c>
      <c r="D2325" s="1">
        <v>4011</v>
      </c>
      <c r="E2325" s="1">
        <v>45236</v>
      </c>
      <c r="F2325" s="1" t="s">
        <v>8</v>
      </c>
    </row>
    <row r="2326" spans="1:6" x14ac:dyDescent="0.25">
      <c r="A2326" s="1">
        <v>2021</v>
      </c>
      <c r="B2326" s="1" t="s">
        <v>65</v>
      </c>
      <c r="C2326" s="1" t="s">
        <v>36</v>
      </c>
      <c r="D2326" s="1">
        <v>24469</v>
      </c>
      <c r="E2326" s="1">
        <v>43373</v>
      </c>
      <c r="F2326" s="1" t="s">
        <v>10</v>
      </c>
    </row>
    <row r="2327" spans="1:6" x14ac:dyDescent="0.25">
      <c r="A2327" s="1">
        <v>2021</v>
      </c>
      <c r="B2327" s="1" t="s">
        <v>65</v>
      </c>
      <c r="C2327" s="1" t="s">
        <v>37</v>
      </c>
      <c r="D2327" s="1">
        <v>4216</v>
      </c>
      <c r="E2327" s="1">
        <v>41417</v>
      </c>
      <c r="F2327" s="1" t="s">
        <v>8</v>
      </c>
    </row>
    <row r="2328" spans="1:6" x14ac:dyDescent="0.25">
      <c r="A2328" s="1">
        <v>2021</v>
      </c>
      <c r="B2328" s="1" t="s">
        <v>65</v>
      </c>
      <c r="C2328" s="1" t="s">
        <v>38</v>
      </c>
      <c r="D2328" s="1">
        <v>72430</v>
      </c>
      <c r="E2328" s="1">
        <v>49410</v>
      </c>
      <c r="F2328" s="1" t="s">
        <v>8</v>
      </c>
    </row>
    <row r="2329" spans="1:6" x14ac:dyDescent="0.25">
      <c r="A2329" s="1">
        <v>2021</v>
      </c>
      <c r="B2329" s="1" t="s">
        <v>65</v>
      </c>
      <c r="C2329" s="1" t="s">
        <v>39</v>
      </c>
      <c r="D2329" s="1">
        <v>24457</v>
      </c>
      <c r="E2329" s="1">
        <v>42624</v>
      </c>
      <c r="F2329" s="1" t="s">
        <v>10</v>
      </c>
    </row>
    <row r="2330" spans="1:6" x14ac:dyDescent="0.25">
      <c r="A2330" s="1">
        <v>2021</v>
      </c>
      <c r="B2330" s="1" t="s">
        <v>65</v>
      </c>
      <c r="C2330" s="1" t="s">
        <v>40</v>
      </c>
      <c r="D2330" s="1">
        <v>2047</v>
      </c>
      <c r="E2330" s="1">
        <v>44696</v>
      </c>
      <c r="F2330" s="1" t="s">
        <v>10</v>
      </c>
    </row>
    <row r="2331" spans="1:6" x14ac:dyDescent="0.25">
      <c r="A2331" s="1">
        <v>2021</v>
      </c>
      <c r="B2331" s="1" t="s">
        <v>65</v>
      </c>
      <c r="C2331" s="1" t="s">
        <v>41</v>
      </c>
      <c r="D2331" s="1">
        <v>23639</v>
      </c>
      <c r="E2331" s="1">
        <v>41006</v>
      </c>
      <c r="F2331" s="1" t="s">
        <v>8</v>
      </c>
    </row>
    <row r="2332" spans="1:6" x14ac:dyDescent="0.25">
      <c r="A2332" s="1">
        <v>2021</v>
      </c>
      <c r="B2332" s="1" t="s">
        <v>65</v>
      </c>
      <c r="C2332" s="1" t="s">
        <v>42</v>
      </c>
      <c r="D2332" s="1">
        <v>6589</v>
      </c>
      <c r="E2332" s="1">
        <v>42151</v>
      </c>
      <c r="F2332" s="1" t="s">
        <v>8</v>
      </c>
    </row>
    <row r="2333" spans="1:6" x14ac:dyDescent="0.25">
      <c r="A2333" s="1">
        <v>2021</v>
      </c>
      <c r="B2333" s="1" t="s">
        <v>65</v>
      </c>
      <c r="C2333" s="1" t="s">
        <v>43</v>
      </c>
      <c r="D2333" s="1">
        <v>25468</v>
      </c>
      <c r="E2333" s="1">
        <v>41467</v>
      </c>
      <c r="F2333" s="1" t="s">
        <v>10</v>
      </c>
    </row>
    <row r="2334" spans="1:6" x14ac:dyDescent="0.25">
      <c r="A2334" s="1">
        <v>2021</v>
      </c>
      <c r="B2334" s="1" t="s">
        <v>65</v>
      </c>
      <c r="C2334" s="1" t="s">
        <v>44</v>
      </c>
      <c r="D2334" s="1">
        <v>33082</v>
      </c>
      <c r="E2334" s="1">
        <v>41131</v>
      </c>
      <c r="F2334" s="1" t="s">
        <v>8</v>
      </c>
    </row>
    <row r="2335" spans="1:6" x14ac:dyDescent="0.25">
      <c r="A2335" s="1">
        <v>2021</v>
      </c>
      <c r="B2335" s="1" t="s">
        <v>65</v>
      </c>
      <c r="C2335" s="1" t="s">
        <v>45</v>
      </c>
      <c r="D2335" s="1">
        <v>3537</v>
      </c>
      <c r="E2335" s="1">
        <v>40466</v>
      </c>
      <c r="F2335" s="1" t="s">
        <v>10</v>
      </c>
    </row>
    <row r="2336" spans="1:6" x14ac:dyDescent="0.25">
      <c r="A2336" s="1">
        <v>2021</v>
      </c>
      <c r="B2336" s="1" t="s">
        <v>65</v>
      </c>
      <c r="C2336" s="1" t="s">
        <v>46</v>
      </c>
      <c r="D2336" s="1">
        <v>12142</v>
      </c>
      <c r="E2336" s="1">
        <v>40386</v>
      </c>
      <c r="F2336" s="1" t="s">
        <v>8</v>
      </c>
    </row>
    <row r="2337" spans="1:6" x14ac:dyDescent="0.25">
      <c r="A2337" s="1">
        <v>2021</v>
      </c>
      <c r="B2337" s="1" t="s">
        <v>65</v>
      </c>
      <c r="C2337" s="1" t="s">
        <v>47</v>
      </c>
      <c r="D2337" s="1">
        <v>2223</v>
      </c>
      <c r="E2337" s="1">
        <v>40233</v>
      </c>
      <c r="F2337" s="1" t="s">
        <v>8</v>
      </c>
    </row>
    <row r="2338" spans="1:6" x14ac:dyDescent="0.25">
      <c r="A2338" s="1">
        <v>2021</v>
      </c>
      <c r="B2338" s="1" t="s">
        <v>65</v>
      </c>
      <c r="C2338" s="1" t="s">
        <v>48</v>
      </c>
      <c r="D2338" s="1">
        <v>15931</v>
      </c>
      <c r="E2338" s="1">
        <v>42227</v>
      </c>
      <c r="F2338" s="1" t="s">
        <v>10</v>
      </c>
    </row>
    <row r="2339" spans="1:6" x14ac:dyDescent="0.25">
      <c r="A2339" s="1">
        <v>2021</v>
      </c>
      <c r="B2339" s="1" t="s">
        <v>65</v>
      </c>
      <c r="C2339" s="1" t="s">
        <v>49</v>
      </c>
      <c r="D2339" s="1">
        <v>57504</v>
      </c>
      <c r="E2339" s="1">
        <v>47110</v>
      </c>
      <c r="F2339" s="1" t="s">
        <v>10</v>
      </c>
    </row>
    <row r="2340" spans="1:6" x14ac:dyDescent="0.25">
      <c r="A2340" s="1">
        <v>2021</v>
      </c>
      <c r="B2340" s="1" t="s">
        <v>65</v>
      </c>
      <c r="C2340" s="1" t="s">
        <v>50</v>
      </c>
      <c r="D2340" s="1">
        <v>6492</v>
      </c>
      <c r="E2340" s="1">
        <v>43389</v>
      </c>
      <c r="F2340" s="1" t="s">
        <v>8</v>
      </c>
    </row>
    <row r="2341" spans="1:6" x14ac:dyDescent="0.25">
      <c r="A2341" s="1">
        <v>2021</v>
      </c>
      <c r="B2341" s="1" t="s">
        <v>65</v>
      </c>
      <c r="C2341" s="1" t="s">
        <v>51</v>
      </c>
      <c r="D2341" s="1">
        <v>1990</v>
      </c>
      <c r="E2341" s="1">
        <v>43394</v>
      </c>
      <c r="F2341" s="1" t="s">
        <v>8</v>
      </c>
    </row>
    <row r="2342" spans="1:6" x14ac:dyDescent="0.25">
      <c r="A2342" s="1">
        <v>2021</v>
      </c>
      <c r="B2342" s="1" t="s">
        <v>65</v>
      </c>
      <c r="C2342" s="1" t="s">
        <v>52</v>
      </c>
      <c r="D2342" s="1">
        <v>29777</v>
      </c>
      <c r="E2342" s="1">
        <v>51136</v>
      </c>
      <c r="F2342" s="1" t="s">
        <v>10</v>
      </c>
    </row>
    <row r="2343" spans="1:6" x14ac:dyDescent="0.25">
      <c r="A2343" s="1">
        <v>2021</v>
      </c>
      <c r="B2343" s="1" t="s">
        <v>65</v>
      </c>
      <c r="C2343" s="1" t="s">
        <v>53</v>
      </c>
      <c r="D2343" s="1">
        <v>19915</v>
      </c>
      <c r="E2343" s="1">
        <v>48585</v>
      </c>
      <c r="F2343" s="1" t="s">
        <v>10</v>
      </c>
    </row>
    <row r="2344" spans="1:6" x14ac:dyDescent="0.25">
      <c r="A2344" s="1">
        <v>2021</v>
      </c>
      <c r="B2344" s="1" t="s">
        <v>65</v>
      </c>
      <c r="C2344" s="1" t="s">
        <v>54</v>
      </c>
      <c r="D2344" s="1">
        <v>5797</v>
      </c>
      <c r="E2344" s="1">
        <v>38080</v>
      </c>
      <c r="F2344" s="1" t="s">
        <v>10</v>
      </c>
    </row>
    <row r="2345" spans="1:6" x14ac:dyDescent="0.25">
      <c r="A2345" s="1">
        <v>2021</v>
      </c>
      <c r="B2345" s="1" t="s">
        <v>65</v>
      </c>
      <c r="C2345" s="1" t="s">
        <v>55</v>
      </c>
      <c r="D2345" s="1">
        <v>13757</v>
      </c>
      <c r="E2345" s="1">
        <v>37908</v>
      </c>
      <c r="F2345" s="1" t="s">
        <v>10</v>
      </c>
    </row>
    <row r="2346" spans="1:6" x14ac:dyDescent="0.25">
      <c r="A2346" s="1">
        <v>2021</v>
      </c>
      <c r="B2346" s="1" t="s">
        <v>65</v>
      </c>
      <c r="C2346" s="1" t="s">
        <v>56</v>
      </c>
      <c r="D2346" s="1">
        <v>1655</v>
      </c>
      <c r="E2346" s="1">
        <v>45255</v>
      </c>
      <c r="F2346" s="1" t="s">
        <v>10</v>
      </c>
    </row>
    <row r="2347" spans="1:6" x14ac:dyDescent="0.25">
      <c r="A2347" s="1">
        <v>2020</v>
      </c>
      <c r="B2347" s="1" t="s">
        <v>6</v>
      </c>
      <c r="C2347" s="1" t="s">
        <v>7</v>
      </c>
      <c r="D2347" s="1">
        <v>1843</v>
      </c>
      <c r="E2347" s="1">
        <v>62388</v>
      </c>
      <c r="F2347" s="1" t="s">
        <v>8</v>
      </c>
    </row>
    <row r="2348" spans="1:6" x14ac:dyDescent="0.25">
      <c r="A2348" s="1">
        <v>2020</v>
      </c>
      <c r="B2348" s="1" t="s">
        <v>6</v>
      </c>
      <c r="C2348" s="1" t="s">
        <v>9</v>
      </c>
      <c r="D2348" s="1">
        <v>1328</v>
      </c>
      <c r="E2348" s="1">
        <v>56854</v>
      </c>
      <c r="F2348" s="1" t="s">
        <v>8</v>
      </c>
    </row>
    <row r="2349" spans="1:6" x14ac:dyDescent="0.25">
      <c r="A2349" s="1">
        <v>2020</v>
      </c>
      <c r="B2349" s="1" t="s">
        <v>6</v>
      </c>
      <c r="C2349" s="1" t="s">
        <v>11</v>
      </c>
      <c r="D2349" s="1">
        <v>2525</v>
      </c>
      <c r="E2349" s="1">
        <v>53616</v>
      </c>
      <c r="F2349" s="1" t="s">
        <v>10</v>
      </c>
    </row>
    <row r="2350" spans="1:6" x14ac:dyDescent="0.25">
      <c r="A2350" s="1">
        <v>2020</v>
      </c>
      <c r="B2350" s="1" t="s">
        <v>6</v>
      </c>
      <c r="C2350" s="1" t="s">
        <v>12</v>
      </c>
      <c r="D2350" s="1">
        <v>17605</v>
      </c>
      <c r="E2350" s="1">
        <v>44595</v>
      </c>
      <c r="F2350" s="1" t="s">
        <v>8</v>
      </c>
    </row>
    <row r="2351" spans="1:6" x14ac:dyDescent="0.25">
      <c r="A2351" s="1">
        <v>2020</v>
      </c>
      <c r="B2351" s="1" t="s">
        <v>6</v>
      </c>
      <c r="C2351" s="1" t="s">
        <v>13</v>
      </c>
      <c r="D2351" s="1">
        <v>3256</v>
      </c>
      <c r="E2351" s="1">
        <v>94489</v>
      </c>
      <c r="F2351" s="1" t="s">
        <v>8</v>
      </c>
    </row>
    <row r="2352" spans="1:6" x14ac:dyDescent="0.25">
      <c r="A2352" s="1">
        <v>2020</v>
      </c>
      <c r="B2352" s="1" t="s">
        <v>6</v>
      </c>
      <c r="C2352" s="1" t="s">
        <v>14</v>
      </c>
      <c r="D2352" s="1">
        <v>441</v>
      </c>
      <c r="E2352" s="1">
        <v>46054</v>
      </c>
      <c r="F2352" s="1" t="s">
        <v>10</v>
      </c>
    </row>
    <row r="2353" spans="1:6" x14ac:dyDescent="0.25">
      <c r="A2353" s="1">
        <v>2020</v>
      </c>
      <c r="B2353" s="1" t="s">
        <v>6</v>
      </c>
      <c r="C2353" s="1" t="s">
        <v>15</v>
      </c>
      <c r="D2353" s="1">
        <v>177</v>
      </c>
      <c r="E2353" s="1">
        <v>45987</v>
      </c>
      <c r="F2353" s="1" t="s">
        <v>10</v>
      </c>
    </row>
    <row r="2354" spans="1:6" x14ac:dyDescent="0.25">
      <c r="A2354" s="1">
        <v>2020</v>
      </c>
      <c r="B2354" s="1" t="s">
        <v>6</v>
      </c>
      <c r="C2354" s="1" t="s">
        <v>16</v>
      </c>
      <c r="D2354" s="1">
        <v>5289</v>
      </c>
      <c r="E2354" s="1">
        <v>40681</v>
      </c>
      <c r="F2354" s="1" t="s">
        <v>8</v>
      </c>
    </row>
    <row r="2355" spans="1:6" x14ac:dyDescent="0.25">
      <c r="A2355" s="1">
        <v>2020</v>
      </c>
      <c r="B2355" s="1" t="s">
        <v>6</v>
      </c>
      <c r="C2355" s="1" t="s">
        <v>17</v>
      </c>
      <c r="D2355" s="1">
        <v>2630</v>
      </c>
      <c r="E2355" s="1">
        <v>48010</v>
      </c>
      <c r="F2355" s="1" t="s">
        <v>8</v>
      </c>
    </row>
    <row r="2356" spans="1:6" x14ac:dyDescent="0.25">
      <c r="A2356" s="1">
        <v>2020</v>
      </c>
      <c r="B2356" s="1" t="s">
        <v>6</v>
      </c>
      <c r="C2356" s="1" t="s">
        <v>18</v>
      </c>
      <c r="D2356" s="1">
        <v>2500</v>
      </c>
      <c r="E2356" s="1">
        <v>45998</v>
      </c>
      <c r="F2356" s="1" t="s">
        <v>10</v>
      </c>
    </row>
    <row r="2357" spans="1:6" x14ac:dyDescent="0.25">
      <c r="A2357" s="1">
        <v>2020</v>
      </c>
      <c r="B2357" s="1" t="s">
        <v>6</v>
      </c>
      <c r="C2357" s="1" t="s">
        <v>19</v>
      </c>
      <c r="D2357" s="1">
        <v>2785</v>
      </c>
      <c r="E2357" s="1">
        <v>56101</v>
      </c>
      <c r="F2357" s="1" t="s">
        <v>8</v>
      </c>
    </row>
    <row r="2358" spans="1:6" x14ac:dyDescent="0.25">
      <c r="A2358" s="1">
        <v>2020</v>
      </c>
      <c r="B2358" s="1" t="s">
        <v>6</v>
      </c>
      <c r="C2358" s="1" t="s">
        <v>20</v>
      </c>
      <c r="D2358" s="1">
        <v>2217</v>
      </c>
      <c r="E2358" s="1">
        <v>54605</v>
      </c>
      <c r="F2358" s="1" t="s">
        <v>10</v>
      </c>
    </row>
    <row r="2359" spans="1:6" x14ac:dyDescent="0.25">
      <c r="A2359" s="1">
        <v>2020</v>
      </c>
      <c r="B2359" s="1" t="s">
        <v>6</v>
      </c>
      <c r="C2359" s="1" t="s">
        <v>21</v>
      </c>
      <c r="D2359" s="1">
        <v>2830</v>
      </c>
      <c r="E2359" s="1">
        <v>48989</v>
      </c>
      <c r="F2359" s="1" t="s">
        <v>8</v>
      </c>
    </row>
    <row r="2360" spans="1:6" x14ac:dyDescent="0.25">
      <c r="A2360" s="1">
        <v>2020</v>
      </c>
      <c r="B2360" s="1" t="s">
        <v>6</v>
      </c>
      <c r="C2360" s="1" t="s">
        <v>22</v>
      </c>
      <c r="D2360" s="1">
        <v>2658</v>
      </c>
      <c r="E2360" s="1">
        <v>53004</v>
      </c>
      <c r="F2360" s="1" t="s">
        <v>8</v>
      </c>
    </row>
    <row r="2361" spans="1:6" x14ac:dyDescent="0.25">
      <c r="A2361" s="1">
        <v>2020</v>
      </c>
      <c r="B2361" s="1" t="s">
        <v>6</v>
      </c>
      <c r="C2361" s="1" t="s">
        <v>23</v>
      </c>
      <c r="D2361" s="1">
        <v>1559</v>
      </c>
      <c r="E2361" s="1">
        <v>62223</v>
      </c>
      <c r="F2361" s="1" t="s">
        <v>10</v>
      </c>
    </row>
    <row r="2362" spans="1:6" x14ac:dyDescent="0.25">
      <c r="A2362" s="1">
        <v>2020</v>
      </c>
      <c r="B2362" s="1" t="s">
        <v>6</v>
      </c>
      <c r="C2362" s="1" t="s">
        <v>24</v>
      </c>
      <c r="D2362" s="1">
        <v>3089</v>
      </c>
      <c r="E2362" s="1">
        <v>90277</v>
      </c>
      <c r="F2362" s="1" t="s">
        <v>10</v>
      </c>
    </row>
    <row r="2363" spans="1:6" x14ac:dyDescent="0.25">
      <c r="A2363" s="1">
        <v>2020</v>
      </c>
      <c r="B2363" s="1" t="s">
        <v>6</v>
      </c>
      <c r="C2363" s="1" t="s">
        <v>25</v>
      </c>
      <c r="D2363" s="1">
        <v>1372</v>
      </c>
      <c r="E2363" s="1">
        <v>47187</v>
      </c>
      <c r="F2363" s="1" t="s">
        <v>8</v>
      </c>
    </row>
    <row r="2364" spans="1:6" x14ac:dyDescent="0.25">
      <c r="A2364" s="1">
        <v>2020</v>
      </c>
      <c r="B2364" s="1" t="s">
        <v>6</v>
      </c>
      <c r="C2364" s="1" t="s">
        <v>26</v>
      </c>
      <c r="D2364" s="1">
        <v>723</v>
      </c>
      <c r="E2364" s="1">
        <v>49100</v>
      </c>
      <c r="F2364" s="1" t="s">
        <v>8</v>
      </c>
    </row>
    <row r="2365" spans="1:6" x14ac:dyDescent="0.25">
      <c r="A2365" s="1">
        <v>2020</v>
      </c>
      <c r="B2365" s="1" t="s">
        <v>6</v>
      </c>
      <c r="C2365" s="1" t="s">
        <v>27</v>
      </c>
      <c r="D2365" s="1">
        <v>985</v>
      </c>
      <c r="E2365" s="1">
        <v>67244</v>
      </c>
      <c r="F2365" s="1" t="s">
        <v>10</v>
      </c>
    </row>
    <row r="2366" spans="1:6" x14ac:dyDescent="0.25">
      <c r="A2366" s="1">
        <v>2020</v>
      </c>
      <c r="B2366" s="1" t="s">
        <v>6</v>
      </c>
      <c r="C2366" s="1" t="s">
        <v>28</v>
      </c>
      <c r="D2366" s="1">
        <v>3282</v>
      </c>
      <c r="E2366" s="1">
        <v>46516</v>
      </c>
      <c r="F2366" s="1" t="s">
        <v>10</v>
      </c>
    </row>
    <row r="2367" spans="1:6" x14ac:dyDescent="0.25">
      <c r="A2367" s="1">
        <v>2020</v>
      </c>
      <c r="B2367" s="1" t="s">
        <v>6</v>
      </c>
      <c r="C2367" s="1" t="s">
        <v>29</v>
      </c>
      <c r="D2367" s="1">
        <v>3071</v>
      </c>
      <c r="E2367" s="1">
        <v>56521</v>
      </c>
      <c r="F2367" s="1" t="s">
        <v>10</v>
      </c>
    </row>
    <row r="2368" spans="1:6" x14ac:dyDescent="0.25">
      <c r="A2368" s="1">
        <v>2020</v>
      </c>
      <c r="B2368" s="1" t="s">
        <v>6</v>
      </c>
      <c r="C2368" s="1" t="s">
        <v>30</v>
      </c>
      <c r="D2368" s="1">
        <v>2153</v>
      </c>
      <c r="E2368" s="1">
        <v>53028</v>
      </c>
      <c r="F2368" s="1" t="s">
        <v>10</v>
      </c>
    </row>
    <row r="2369" spans="1:6" x14ac:dyDescent="0.25">
      <c r="A2369" s="1">
        <v>2020</v>
      </c>
      <c r="B2369" s="1" t="s">
        <v>6</v>
      </c>
      <c r="C2369" s="1" t="s">
        <v>31</v>
      </c>
      <c r="D2369" s="1">
        <v>1935</v>
      </c>
      <c r="E2369" s="1">
        <v>49331</v>
      </c>
      <c r="F2369" s="1" t="s">
        <v>10</v>
      </c>
    </row>
    <row r="2370" spans="1:6" x14ac:dyDescent="0.25">
      <c r="A2370" s="1">
        <v>2020</v>
      </c>
      <c r="B2370" s="1" t="s">
        <v>6</v>
      </c>
      <c r="C2370" s="1" t="s">
        <v>32</v>
      </c>
      <c r="D2370" s="1">
        <v>1771</v>
      </c>
      <c r="E2370" s="1">
        <v>73090</v>
      </c>
      <c r="F2370" s="1" t="s">
        <v>8</v>
      </c>
    </row>
    <row r="2371" spans="1:6" x14ac:dyDescent="0.25">
      <c r="A2371" s="1">
        <v>2020</v>
      </c>
      <c r="B2371" s="1" t="s">
        <v>6</v>
      </c>
      <c r="C2371" s="1" t="s">
        <v>33</v>
      </c>
      <c r="D2371" s="1">
        <v>2378</v>
      </c>
      <c r="E2371" s="1">
        <v>47084</v>
      </c>
      <c r="F2371" s="1" t="s">
        <v>8</v>
      </c>
    </row>
    <row r="2372" spans="1:6" x14ac:dyDescent="0.25">
      <c r="A2372" s="1">
        <v>2020</v>
      </c>
      <c r="B2372" s="1" t="s">
        <v>6</v>
      </c>
      <c r="C2372" s="1" t="s">
        <v>34</v>
      </c>
      <c r="D2372" s="1">
        <v>641</v>
      </c>
      <c r="E2372" s="1">
        <v>88872</v>
      </c>
      <c r="F2372" s="1" t="s">
        <v>10</v>
      </c>
    </row>
    <row r="2373" spans="1:6" x14ac:dyDescent="0.25">
      <c r="A2373" s="1">
        <v>2020</v>
      </c>
      <c r="B2373" s="1" t="s">
        <v>6</v>
      </c>
      <c r="C2373" s="1" t="s">
        <v>35</v>
      </c>
      <c r="D2373" s="1">
        <v>344</v>
      </c>
      <c r="E2373" s="1">
        <v>48081</v>
      </c>
      <c r="F2373" s="1" t="s">
        <v>8</v>
      </c>
    </row>
    <row r="2374" spans="1:6" x14ac:dyDescent="0.25">
      <c r="A2374" s="1">
        <v>2020</v>
      </c>
      <c r="B2374" s="1" t="s">
        <v>6</v>
      </c>
      <c r="C2374" s="1" t="s">
        <v>36</v>
      </c>
      <c r="D2374" s="1">
        <v>1003</v>
      </c>
      <c r="E2374" s="1">
        <v>45981</v>
      </c>
      <c r="F2374" s="1" t="s">
        <v>8</v>
      </c>
    </row>
    <row r="2375" spans="1:6" x14ac:dyDescent="0.25">
      <c r="A2375" s="1">
        <v>2020</v>
      </c>
      <c r="B2375" s="1" t="s">
        <v>6</v>
      </c>
      <c r="C2375" s="1" t="s">
        <v>37</v>
      </c>
      <c r="D2375" s="1">
        <v>2007</v>
      </c>
      <c r="E2375" s="1">
        <v>70393</v>
      </c>
      <c r="F2375" s="1" t="s">
        <v>10</v>
      </c>
    </row>
    <row r="2376" spans="1:6" x14ac:dyDescent="0.25">
      <c r="A2376" s="1">
        <v>2020</v>
      </c>
      <c r="B2376" s="1" t="s">
        <v>6</v>
      </c>
      <c r="C2376" s="1" t="s">
        <v>38</v>
      </c>
      <c r="D2376" s="1">
        <v>3062</v>
      </c>
      <c r="E2376" s="1">
        <v>47230</v>
      </c>
      <c r="F2376" s="1" t="s">
        <v>10</v>
      </c>
    </row>
    <row r="2377" spans="1:6" x14ac:dyDescent="0.25">
      <c r="A2377" s="1">
        <v>2020</v>
      </c>
      <c r="B2377" s="1" t="s">
        <v>6</v>
      </c>
      <c r="C2377" s="1" t="s">
        <v>39</v>
      </c>
      <c r="D2377" s="1">
        <v>3330</v>
      </c>
      <c r="E2377" s="1">
        <v>45062</v>
      </c>
      <c r="F2377" s="1" t="s">
        <v>8</v>
      </c>
    </row>
    <row r="2378" spans="1:6" x14ac:dyDescent="0.25">
      <c r="A2378" s="1">
        <v>2020</v>
      </c>
      <c r="B2378" s="1" t="s">
        <v>6</v>
      </c>
      <c r="C2378" s="1" t="s">
        <v>40</v>
      </c>
      <c r="D2378" s="1">
        <v>1766</v>
      </c>
      <c r="E2378" s="1">
        <v>101073</v>
      </c>
      <c r="F2378" s="1" t="s">
        <v>8</v>
      </c>
    </row>
    <row r="2379" spans="1:6" x14ac:dyDescent="0.25">
      <c r="A2379" s="1">
        <v>2020</v>
      </c>
      <c r="B2379" s="1" t="s">
        <v>6</v>
      </c>
      <c r="C2379" s="1" t="s">
        <v>41</v>
      </c>
      <c r="D2379" s="1">
        <v>2470</v>
      </c>
      <c r="E2379" s="1">
        <v>57145</v>
      </c>
      <c r="F2379" s="1" t="s">
        <v>10</v>
      </c>
    </row>
    <row r="2380" spans="1:6" x14ac:dyDescent="0.25">
      <c r="A2380" s="1">
        <v>2020</v>
      </c>
      <c r="B2380" s="1" t="s">
        <v>6</v>
      </c>
      <c r="C2380" s="1" t="s">
        <v>42</v>
      </c>
      <c r="D2380" s="1">
        <v>4348</v>
      </c>
      <c r="E2380" s="1">
        <v>97135</v>
      </c>
      <c r="F2380" s="1" t="s">
        <v>8</v>
      </c>
    </row>
    <row r="2381" spans="1:6" x14ac:dyDescent="0.25">
      <c r="A2381" s="1">
        <v>2020</v>
      </c>
      <c r="B2381" s="1" t="s">
        <v>6</v>
      </c>
      <c r="C2381" s="1" t="s">
        <v>43</v>
      </c>
      <c r="D2381" s="1">
        <v>4560</v>
      </c>
      <c r="E2381" s="1">
        <v>43495</v>
      </c>
      <c r="F2381" s="1" t="s">
        <v>10</v>
      </c>
    </row>
    <row r="2382" spans="1:6" x14ac:dyDescent="0.25">
      <c r="A2382" s="1">
        <v>2020</v>
      </c>
      <c r="B2382" s="1" t="s">
        <v>6</v>
      </c>
      <c r="C2382" s="1" t="s">
        <v>44</v>
      </c>
      <c r="D2382" s="1">
        <v>3585</v>
      </c>
      <c r="E2382" s="1">
        <v>68951</v>
      </c>
      <c r="F2382" s="1" t="s">
        <v>8</v>
      </c>
    </row>
    <row r="2383" spans="1:6" x14ac:dyDescent="0.25">
      <c r="A2383" s="1">
        <v>2020</v>
      </c>
      <c r="B2383" s="1" t="s">
        <v>6</v>
      </c>
      <c r="C2383" s="1" t="s">
        <v>45</v>
      </c>
      <c r="D2383" s="1">
        <v>194</v>
      </c>
      <c r="E2383" s="1">
        <v>45071</v>
      </c>
      <c r="F2383" s="1" t="s">
        <v>8</v>
      </c>
    </row>
    <row r="2384" spans="1:6" x14ac:dyDescent="0.25">
      <c r="A2384" s="1">
        <v>2020</v>
      </c>
      <c r="B2384" s="1" t="s">
        <v>6</v>
      </c>
      <c r="C2384" s="1" t="s">
        <v>46</v>
      </c>
      <c r="D2384" s="1">
        <v>1286</v>
      </c>
      <c r="E2384" s="1">
        <v>46536</v>
      </c>
      <c r="F2384" s="1" t="s">
        <v>10</v>
      </c>
    </row>
    <row r="2385" spans="1:6" x14ac:dyDescent="0.25">
      <c r="A2385" s="1">
        <v>2020</v>
      </c>
      <c r="B2385" s="1" t="s">
        <v>6</v>
      </c>
      <c r="C2385" s="1" t="s">
        <v>47</v>
      </c>
      <c r="D2385" s="1">
        <v>1047</v>
      </c>
      <c r="E2385" s="1">
        <v>48904</v>
      </c>
      <c r="F2385" s="1" t="s">
        <v>10</v>
      </c>
    </row>
    <row r="2386" spans="1:6" x14ac:dyDescent="0.25">
      <c r="A2386" s="1">
        <v>2020</v>
      </c>
      <c r="B2386" s="1" t="s">
        <v>6</v>
      </c>
      <c r="C2386" s="1" t="s">
        <v>48</v>
      </c>
      <c r="D2386" s="1">
        <v>1099</v>
      </c>
      <c r="E2386" s="1">
        <v>52634</v>
      </c>
      <c r="F2386" s="1" t="s">
        <v>8</v>
      </c>
    </row>
    <row r="2387" spans="1:6" x14ac:dyDescent="0.25">
      <c r="A2387" s="1">
        <v>2020</v>
      </c>
      <c r="B2387" s="1" t="s">
        <v>6</v>
      </c>
      <c r="C2387" s="1" t="s">
        <v>49</v>
      </c>
      <c r="D2387" s="1">
        <v>19761</v>
      </c>
      <c r="E2387" s="1">
        <v>115449</v>
      </c>
      <c r="F2387" s="1" t="s">
        <v>8</v>
      </c>
    </row>
    <row r="2388" spans="1:6" x14ac:dyDescent="0.25">
      <c r="A2388" s="1">
        <v>2020</v>
      </c>
      <c r="B2388" s="1" t="s">
        <v>6</v>
      </c>
      <c r="C2388" s="1" t="s">
        <v>50</v>
      </c>
      <c r="D2388" s="1">
        <v>1002</v>
      </c>
      <c r="E2388" s="1">
        <v>67171</v>
      </c>
      <c r="F2388" s="1" t="s">
        <v>10</v>
      </c>
    </row>
    <row r="2389" spans="1:6" x14ac:dyDescent="0.25">
      <c r="A2389" s="1">
        <v>2020</v>
      </c>
      <c r="B2389" s="1" t="s">
        <v>6</v>
      </c>
      <c r="C2389" s="1" t="s">
        <v>51</v>
      </c>
      <c r="D2389" s="1">
        <v>548</v>
      </c>
      <c r="E2389" s="1">
        <v>44605</v>
      </c>
      <c r="F2389" s="1" t="s">
        <v>10</v>
      </c>
    </row>
    <row r="2390" spans="1:6" x14ac:dyDescent="0.25">
      <c r="A2390" s="1">
        <v>2020</v>
      </c>
      <c r="B2390" s="1" t="s">
        <v>6</v>
      </c>
      <c r="C2390" s="1" t="s">
        <v>52</v>
      </c>
      <c r="D2390" s="1">
        <v>2101</v>
      </c>
      <c r="E2390" s="1">
        <v>53043</v>
      </c>
      <c r="F2390" s="1" t="s">
        <v>10</v>
      </c>
    </row>
    <row r="2391" spans="1:6" x14ac:dyDescent="0.25">
      <c r="A2391" s="1">
        <v>2020</v>
      </c>
      <c r="B2391" s="1" t="s">
        <v>6</v>
      </c>
      <c r="C2391" s="1" t="s">
        <v>53</v>
      </c>
      <c r="D2391" s="1">
        <v>7317</v>
      </c>
      <c r="E2391" s="1">
        <v>39346</v>
      </c>
      <c r="F2391" s="1" t="s">
        <v>10</v>
      </c>
    </row>
    <row r="2392" spans="1:6" x14ac:dyDescent="0.25">
      <c r="A2392" s="1">
        <v>2020</v>
      </c>
      <c r="B2392" s="1" t="s">
        <v>6</v>
      </c>
      <c r="C2392" s="1" t="s">
        <v>54</v>
      </c>
      <c r="D2392" s="1">
        <v>1199</v>
      </c>
      <c r="E2392" s="1">
        <v>86012</v>
      </c>
      <c r="F2392" s="1" t="s">
        <v>10</v>
      </c>
    </row>
    <row r="2393" spans="1:6" x14ac:dyDescent="0.25">
      <c r="A2393" s="1">
        <v>2020</v>
      </c>
      <c r="B2393" s="1" t="s">
        <v>6</v>
      </c>
      <c r="C2393" s="1" t="s">
        <v>55</v>
      </c>
      <c r="D2393" s="1">
        <v>2926</v>
      </c>
      <c r="E2393" s="1">
        <v>45437</v>
      </c>
      <c r="F2393" s="1" t="s">
        <v>8</v>
      </c>
    </row>
    <row r="2394" spans="1:6" x14ac:dyDescent="0.25">
      <c r="A2394" s="1">
        <v>2020</v>
      </c>
      <c r="B2394" s="1" t="s">
        <v>6</v>
      </c>
      <c r="C2394" s="1" t="s">
        <v>56</v>
      </c>
      <c r="D2394" s="1">
        <v>1438</v>
      </c>
      <c r="E2394" s="1">
        <v>89751</v>
      </c>
      <c r="F2394" s="1" t="s">
        <v>8</v>
      </c>
    </row>
    <row r="2395" spans="1:6" x14ac:dyDescent="0.25">
      <c r="A2395" s="1">
        <v>2020</v>
      </c>
      <c r="B2395" s="1" t="s">
        <v>57</v>
      </c>
      <c r="C2395" s="1" t="s">
        <v>7</v>
      </c>
      <c r="D2395" s="1">
        <v>9897</v>
      </c>
      <c r="E2395" s="1">
        <v>59957</v>
      </c>
      <c r="F2395" s="1" t="s">
        <v>10</v>
      </c>
    </row>
    <row r="2396" spans="1:6" x14ac:dyDescent="0.25">
      <c r="A2396" s="1">
        <v>2020</v>
      </c>
      <c r="B2396" s="1" t="s">
        <v>57</v>
      </c>
      <c r="C2396" s="1" t="s">
        <v>9</v>
      </c>
      <c r="D2396" s="1">
        <v>12867</v>
      </c>
      <c r="E2396" s="1">
        <v>61989</v>
      </c>
      <c r="F2396" s="1" t="s">
        <v>8</v>
      </c>
    </row>
    <row r="2397" spans="1:6" x14ac:dyDescent="0.25">
      <c r="A2397" s="1">
        <v>2020</v>
      </c>
      <c r="B2397" s="1" t="s">
        <v>57</v>
      </c>
      <c r="C2397" s="1" t="s">
        <v>11</v>
      </c>
      <c r="D2397" s="1">
        <v>6945</v>
      </c>
      <c r="E2397" s="1">
        <v>53988</v>
      </c>
      <c r="F2397" s="1" t="s">
        <v>8</v>
      </c>
    </row>
    <row r="2398" spans="1:6" x14ac:dyDescent="0.25">
      <c r="A2398" s="1">
        <v>2020</v>
      </c>
      <c r="B2398" s="1" t="s">
        <v>57</v>
      </c>
      <c r="C2398" s="1" t="s">
        <v>12</v>
      </c>
      <c r="D2398" s="1">
        <v>80657</v>
      </c>
      <c r="E2398" s="1">
        <v>76084</v>
      </c>
      <c r="F2398" s="1" t="s">
        <v>10</v>
      </c>
    </row>
    <row r="2399" spans="1:6" x14ac:dyDescent="0.25">
      <c r="A2399" s="1">
        <v>2020</v>
      </c>
      <c r="B2399" s="1" t="s">
        <v>57</v>
      </c>
      <c r="C2399" s="1" t="s">
        <v>13</v>
      </c>
      <c r="D2399" s="1">
        <v>19884</v>
      </c>
      <c r="E2399" s="1">
        <v>68414</v>
      </c>
      <c r="F2399" s="1" t="s">
        <v>10</v>
      </c>
    </row>
    <row r="2400" spans="1:6" x14ac:dyDescent="0.25">
      <c r="A2400" s="1">
        <v>2020</v>
      </c>
      <c r="B2400" s="1" t="s">
        <v>57</v>
      </c>
      <c r="C2400" s="1" t="s">
        <v>14</v>
      </c>
      <c r="D2400" s="1">
        <v>9399</v>
      </c>
      <c r="E2400" s="1">
        <v>75727</v>
      </c>
      <c r="F2400" s="1" t="s">
        <v>8</v>
      </c>
    </row>
    <row r="2401" spans="1:6" x14ac:dyDescent="0.25">
      <c r="A2401" s="1">
        <v>2020</v>
      </c>
      <c r="B2401" s="1" t="s">
        <v>57</v>
      </c>
      <c r="C2401" s="1" t="s">
        <v>15</v>
      </c>
      <c r="D2401" s="1">
        <v>2871</v>
      </c>
      <c r="E2401" s="1">
        <v>65797</v>
      </c>
      <c r="F2401" s="1" t="s">
        <v>8</v>
      </c>
    </row>
    <row r="2402" spans="1:6" x14ac:dyDescent="0.25">
      <c r="A2402" s="1">
        <v>2020</v>
      </c>
      <c r="B2402" s="1" t="s">
        <v>57</v>
      </c>
      <c r="C2402" s="1" t="s">
        <v>16</v>
      </c>
      <c r="D2402" s="1">
        <v>70819</v>
      </c>
      <c r="E2402" s="1">
        <v>57286</v>
      </c>
      <c r="F2402" s="1" t="s">
        <v>10</v>
      </c>
    </row>
    <row r="2403" spans="1:6" x14ac:dyDescent="0.25">
      <c r="A2403" s="1">
        <v>2020</v>
      </c>
      <c r="B2403" s="1" t="s">
        <v>57</v>
      </c>
      <c r="C2403" s="1" t="s">
        <v>17</v>
      </c>
      <c r="D2403" s="1">
        <v>20577</v>
      </c>
      <c r="E2403" s="1">
        <v>67018</v>
      </c>
      <c r="F2403" s="1" t="s">
        <v>8</v>
      </c>
    </row>
    <row r="2404" spans="1:6" x14ac:dyDescent="0.25">
      <c r="A2404" s="1">
        <v>2020</v>
      </c>
      <c r="B2404" s="1" t="s">
        <v>57</v>
      </c>
      <c r="C2404" s="1" t="s">
        <v>18</v>
      </c>
      <c r="D2404" s="1">
        <v>8174</v>
      </c>
      <c r="E2404" s="1">
        <v>50285</v>
      </c>
      <c r="F2404" s="1" t="s">
        <v>10</v>
      </c>
    </row>
    <row r="2405" spans="1:6" x14ac:dyDescent="0.25">
      <c r="A2405" s="1">
        <v>2020</v>
      </c>
      <c r="B2405" s="1" t="s">
        <v>57</v>
      </c>
      <c r="C2405" s="1" t="s">
        <v>19</v>
      </c>
      <c r="D2405" s="1">
        <v>32305</v>
      </c>
      <c r="E2405" s="1">
        <v>77957</v>
      </c>
      <c r="F2405" s="1" t="s">
        <v>8</v>
      </c>
    </row>
    <row r="2406" spans="1:6" x14ac:dyDescent="0.25">
      <c r="A2406" s="1">
        <v>2020</v>
      </c>
      <c r="B2406" s="1" t="s">
        <v>57</v>
      </c>
      <c r="C2406" s="1" t="s">
        <v>20</v>
      </c>
      <c r="D2406" s="1">
        <v>15176</v>
      </c>
      <c r="E2406" s="1">
        <v>64404</v>
      </c>
      <c r="F2406" s="1" t="s">
        <v>8</v>
      </c>
    </row>
    <row r="2407" spans="1:6" x14ac:dyDescent="0.25">
      <c r="A2407" s="1">
        <v>2020</v>
      </c>
      <c r="B2407" s="1" t="s">
        <v>57</v>
      </c>
      <c r="C2407" s="1" t="s">
        <v>21</v>
      </c>
      <c r="D2407" s="1">
        <v>9447</v>
      </c>
      <c r="E2407" s="1">
        <v>63435</v>
      </c>
      <c r="F2407" s="1" t="s">
        <v>10</v>
      </c>
    </row>
    <row r="2408" spans="1:6" x14ac:dyDescent="0.25">
      <c r="A2408" s="1">
        <v>2020</v>
      </c>
      <c r="B2408" s="1" t="s">
        <v>57</v>
      </c>
      <c r="C2408" s="1" t="s">
        <v>22</v>
      </c>
      <c r="D2408" s="1">
        <v>7555</v>
      </c>
      <c r="E2408" s="1">
        <v>60735</v>
      </c>
      <c r="F2408" s="1" t="s">
        <v>10</v>
      </c>
    </row>
    <row r="2409" spans="1:6" x14ac:dyDescent="0.25">
      <c r="A2409" s="1">
        <v>2020</v>
      </c>
      <c r="B2409" s="1" t="s">
        <v>57</v>
      </c>
      <c r="C2409" s="1" t="s">
        <v>23</v>
      </c>
      <c r="D2409" s="1">
        <v>9466</v>
      </c>
      <c r="E2409" s="1">
        <v>59957</v>
      </c>
      <c r="F2409" s="1" t="s">
        <v>8</v>
      </c>
    </row>
    <row r="2410" spans="1:6" x14ac:dyDescent="0.25">
      <c r="A2410" s="1">
        <v>2020</v>
      </c>
      <c r="B2410" s="1" t="s">
        <v>57</v>
      </c>
      <c r="C2410" s="1" t="s">
        <v>24</v>
      </c>
      <c r="D2410" s="1">
        <v>10844</v>
      </c>
      <c r="E2410" s="1">
        <v>69892</v>
      </c>
      <c r="F2410" s="1" t="s">
        <v>8</v>
      </c>
    </row>
    <row r="2411" spans="1:6" x14ac:dyDescent="0.25">
      <c r="A2411" s="1">
        <v>2020</v>
      </c>
      <c r="B2411" s="1" t="s">
        <v>57</v>
      </c>
      <c r="C2411" s="1" t="s">
        <v>25</v>
      </c>
      <c r="D2411" s="1">
        <v>5475</v>
      </c>
      <c r="E2411" s="1">
        <v>55575</v>
      </c>
      <c r="F2411" s="1" t="s">
        <v>10</v>
      </c>
    </row>
    <row r="2412" spans="1:6" x14ac:dyDescent="0.25">
      <c r="A2412" s="1">
        <v>2020</v>
      </c>
      <c r="B2412" s="1" t="s">
        <v>57</v>
      </c>
      <c r="C2412" s="1" t="s">
        <v>26</v>
      </c>
      <c r="D2412" s="1">
        <v>16487</v>
      </c>
      <c r="E2412" s="1">
        <v>71971</v>
      </c>
      <c r="F2412" s="1" t="s">
        <v>10</v>
      </c>
    </row>
    <row r="2413" spans="1:6" x14ac:dyDescent="0.25">
      <c r="A2413" s="1">
        <v>2020</v>
      </c>
      <c r="B2413" s="1" t="s">
        <v>57</v>
      </c>
      <c r="C2413" s="1" t="s">
        <v>27</v>
      </c>
      <c r="D2413" s="1">
        <v>21120</v>
      </c>
      <c r="E2413" s="1">
        <v>84802</v>
      </c>
      <c r="F2413" s="1" t="s">
        <v>10</v>
      </c>
    </row>
    <row r="2414" spans="1:6" x14ac:dyDescent="0.25">
      <c r="A2414" s="1">
        <v>2020</v>
      </c>
      <c r="B2414" s="1" t="s">
        <v>57</v>
      </c>
      <c r="C2414" s="1" t="s">
        <v>28</v>
      </c>
      <c r="D2414" s="1">
        <v>19952</v>
      </c>
      <c r="E2414" s="1">
        <v>68378</v>
      </c>
      <c r="F2414" s="1" t="s">
        <v>10</v>
      </c>
    </row>
    <row r="2415" spans="1:6" x14ac:dyDescent="0.25">
      <c r="A2415" s="1">
        <v>2020</v>
      </c>
      <c r="B2415" s="1" t="s">
        <v>57</v>
      </c>
      <c r="C2415" s="1" t="s">
        <v>29</v>
      </c>
      <c r="D2415" s="1">
        <v>16480</v>
      </c>
      <c r="E2415" s="1">
        <v>73248</v>
      </c>
      <c r="F2415" s="1" t="s">
        <v>10</v>
      </c>
    </row>
    <row r="2416" spans="1:6" x14ac:dyDescent="0.25">
      <c r="A2416" s="1">
        <v>2020</v>
      </c>
      <c r="B2416" s="1" t="s">
        <v>57</v>
      </c>
      <c r="C2416" s="1" t="s">
        <v>30</v>
      </c>
      <c r="D2416" s="1">
        <v>5760</v>
      </c>
      <c r="E2416" s="1">
        <v>56325</v>
      </c>
      <c r="F2416" s="1" t="s">
        <v>8</v>
      </c>
    </row>
    <row r="2417" spans="1:6" x14ac:dyDescent="0.25">
      <c r="A2417" s="1">
        <v>2020</v>
      </c>
      <c r="B2417" s="1" t="s">
        <v>57</v>
      </c>
      <c r="C2417" s="1" t="s">
        <v>31</v>
      </c>
      <c r="D2417" s="1">
        <v>14591</v>
      </c>
      <c r="E2417" s="1">
        <v>65442</v>
      </c>
      <c r="F2417" s="1" t="s">
        <v>8</v>
      </c>
    </row>
    <row r="2418" spans="1:6" x14ac:dyDescent="0.25">
      <c r="A2418" s="1">
        <v>2020</v>
      </c>
      <c r="B2418" s="1" t="s">
        <v>57</v>
      </c>
      <c r="C2418" s="1" t="s">
        <v>32</v>
      </c>
      <c r="D2418" s="1">
        <v>6514</v>
      </c>
      <c r="E2418" s="1">
        <v>58969</v>
      </c>
      <c r="F2418" s="1" t="s">
        <v>10</v>
      </c>
    </row>
    <row r="2419" spans="1:6" x14ac:dyDescent="0.25">
      <c r="A2419" s="1">
        <v>2020</v>
      </c>
      <c r="B2419" s="1" t="s">
        <v>57</v>
      </c>
      <c r="C2419" s="1" t="s">
        <v>33</v>
      </c>
      <c r="D2419" s="1">
        <v>7068</v>
      </c>
      <c r="E2419" s="1">
        <v>57657</v>
      </c>
      <c r="F2419" s="1" t="s">
        <v>8</v>
      </c>
    </row>
    <row r="2420" spans="1:6" x14ac:dyDescent="0.25">
      <c r="A2420" s="1">
        <v>2020</v>
      </c>
      <c r="B2420" s="1" t="s">
        <v>57</v>
      </c>
      <c r="C2420" s="1" t="s">
        <v>34</v>
      </c>
      <c r="D2420" s="1">
        <v>5898</v>
      </c>
      <c r="E2420" s="1">
        <v>67123</v>
      </c>
      <c r="F2420" s="1" t="s">
        <v>8</v>
      </c>
    </row>
    <row r="2421" spans="1:6" x14ac:dyDescent="0.25">
      <c r="A2421" s="1">
        <v>2020</v>
      </c>
      <c r="B2421" s="1" t="s">
        <v>57</v>
      </c>
      <c r="C2421" s="1" t="s">
        <v>35</v>
      </c>
      <c r="D2421" s="1">
        <v>4498</v>
      </c>
      <c r="E2421" s="1">
        <v>68661</v>
      </c>
      <c r="F2421" s="1" t="s">
        <v>10</v>
      </c>
    </row>
    <row r="2422" spans="1:6" x14ac:dyDescent="0.25">
      <c r="A2422" s="1">
        <v>2020</v>
      </c>
      <c r="B2422" s="1" t="s">
        <v>57</v>
      </c>
      <c r="C2422" s="1" t="s">
        <v>36</v>
      </c>
      <c r="D2422" s="1">
        <v>22416</v>
      </c>
      <c r="E2422" s="1">
        <v>78658</v>
      </c>
      <c r="F2422" s="1" t="s">
        <v>10</v>
      </c>
    </row>
    <row r="2423" spans="1:6" x14ac:dyDescent="0.25">
      <c r="A2423" s="1">
        <v>2020</v>
      </c>
      <c r="B2423" s="1" t="s">
        <v>57</v>
      </c>
      <c r="C2423" s="1" t="s">
        <v>37</v>
      </c>
      <c r="D2423" s="1">
        <v>5337</v>
      </c>
      <c r="E2423" s="1">
        <v>55350</v>
      </c>
      <c r="F2423" s="1" t="s">
        <v>8</v>
      </c>
    </row>
    <row r="2424" spans="1:6" x14ac:dyDescent="0.25">
      <c r="A2424" s="1">
        <v>2020</v>
      </c>
      <c r="B2424" s="1" t="s">
        <v>57</v>
      </c>
      <c r="C2424" s="1" t="s">
        <v>38</v>
      </c>
      <c r="D2424" s="1">
        <v>50281</v>
      </c>
      <c r="E2424" s="1">
        <v>79248</v>
      </c>
      <c r="F2424" s="1" t="s">
        <v>8</v>
      </c>
    </row>
    <row r="2425" spans="1:6" x14ac:dyDescent="0.25">
      <c r="A2425" s="1">
        <v>2020</v>
      </c>
      <c r="B2425" s="1" t="s">
        <v>57</v>
      </c>
      <c r="C2425" s="1" t="s">
        <v>39</v>
      </c>
      <c r="D2425" s="1">
        <v>26741</v>
      </c>
      <c r="E2425" s="1">
        <v>60587</v>
      </c>
      <c r="F2425" s="1" t="s">
        <v>10</v>
      </c>
    </row>
    <row r="2426" spans="1:6" x14ac:dyDescent="0.25">
      <c r="A2426" s="1">
        <v>2020</v>
      </c>
      <c r="B2426" s="1" t="s">
        <v>57</v>
      </c>
      <c r="C2426" s="1" t="s">
        <v>40</v>
      </c>
      <c r="D2426" s="1">
        <v>3798</v>
      </c>
      <c r="E2426" s="1">
        <v>70586</v>
      </c>
      <c r="F2426" s="1" t="s">
        <v>8</v>
      </c>
    </row>
    <row r="2427" spans="1:6" x14ac:dyDescent="0.25">
      <c r="A2427" s="1">
        <v>2020</v>
      </c>
      <c r="B2427" s="1" t="s">
        <v>57</v>
      </c>
      <c r="C2427" s="1" t="s">
        <v>41</v>
      </c>
      <c r="D2427" s="1">
        <v>23076</v>
      </c>
      <c r="E2427" s="1">
        <v>67194</v>
      </c>
      <c r="F2427" s="1" t="s">
        <v>10</v>
      </c>
    </row>
    <row r="2428" spans="1:6" x14ac:dyDescent="0.25">
      <c r="A2428" s="1">
        <v>2020</v>
      </c>
      <c r="B2428" s="1" t="s">
        <v>57</v>
      </c>
      <c r="C2428" s="1" t="s">
        <v>42</v>
      </c>
      <c r="D2428" s="1">
        <v>9765</v>
      </c>
      <c r="E2428" s="1">
        <v>58777</v>
      </c>
      <c r="F2428" s="1" t="s">
        <v>8</v>
      </c>
    </row>
    <row r="2429" spans="1:6" x14ac:dyDescent="0.25">
      <c r="A2429" s="1">
        <v>2020</v>
      </c>
      <c r="B2429" s="1" t="s">
        <v>57</v>
      </c>
      <c r="C2429" s="1" t="s">
        <v>43</v>
      </c>
      <c r="D2429" s="1">
        <v>14244</v>
      </c>
      <c r="E2429" s="1">
        <v>66523</v>
      </c>
      <c r="F2429" s="1" t="s">
        <v>8</v>
      </c>
    </row>
    <row r="2430" spans="1:6" x14ac:dyDescent="0.25">
      <c r="A2430" s="1">
        <v>2020</v>
      </c>
      <c r="B2430" s="1" t="s">
        <v>57</v>
      </c>
      <c r="C2430" s="1" t="s">
        <v>44</v>
      </c>
      <c r="D2430" s="1">
        <v>28749</v>
      </c>
      <c r="E2430" s="1">
        <v>72852</v>
      </c>
      <c r="F2430" s="1" t="s">
        <v>10</v>
      </c>
    </row>
    <row r="2431" spans="1:6" x14ac:dyDescent="0.25">
      <c r="A2431" s="1">
        <v>2020</v>
      </c>
      <c r="B2431" s="1" t="s">
        <v>57</v>
      </c>
      <c r="C2431" s="1" t="s">
        <v>45</v>
      </c>
      <c r="D2431" s="1">
        <v>3743</v>
      </c>
      <c r="E2431" s="1">
        <v>67579</v>
      </c>
      <c r="F2431" s="1" t="s">
        <v>10</v>
      </c>
    </row>
    <row r="2432" spans="1:6" x14ac:dyDescent="0.25">
      <c r="A2432" s="1">
        <v>2020</v>
      </c>
      <c r="B2432" s="1" t="s">
        <v>57</v>
      </c>
      <c r="C2432" s="1" t="s">
        <v>46</v>
      </c>
      <c r="D2432" s="1">
        <v>12124</v>
      </c>
      <c r="E2432" s="1">
        <v>58634</v>
      </c>
      <c r="F2432" s="1" t="s">
        <v>8</v>
      </c>
    </row>
    <row r="2433" spans="1:6" x14ac:dyDescent="0.25">
      <c r="A2433" s="1">
        <v>2020</v>
      </c>
      <c r="B2433" s="1" t="s">
        <v>57</v>
      </c>
      <c r="C2433" s="1" t="s">
        <v>47</v>
      </c>
      <c r="D2433" s="1">
        <v>3884</v>
      </c>
      <c r="E2433" s="1">
        <v>54981</v>
      </c>
      <c r="F2433" s="1" t="s">
        <v>8</v>
      </c>
    </row>
    <row r="2434" spans="1:6" x14ac:dyDescent="0.25">
      <c r="A2434" s="1">
        <v>2020</v>
      </c>
      <c r="B2434" s="1" t="s">
        <v>57</v>
      </c>
      <c r="C2434" s="1" t="s">
        <v>48</v>
      </c>
      <c r="D2434" s="1">
        <v>12110</v>
      </c>
      <c r="E2434" s="1">
        <v>63033</v>
      </c>
      <c r="F2434" s="1" t="s">
        <v>10</v>
      </c>
    </row>
    <row r="2435" spans="1:6" x14ac:dyDescent="0.25">
      <c r="A2435" s="1">
        <v>2020</v>
      </c>
      <c r="B2435" s="1" t="s">
        <v>57</v>
      </c>
      <c r="C2435" s="1" t="s">
        <v>49</v>
      </c>
      <c r="D2435" s="1">
        <v>51405</v>
      </c>
      <c r="E2435" s="1">
        <v>71554</v>
      </c>
      <c r="F2435" s="1" t="s">
        <v>10</v>
      </c>
    </row>
    <row r="2436" spans="1:6" x14ac:dyDescent="0.25">
      <c r="A2436" s="1">
        <v>2020</v>
      </c>
      <c r="B2436" s="1" t="s">
        <v>57</v>
      </c>
      <c r="C2436" s="1" t="s">
        <v>50</v>
      </c>
      <c r="D2436" s="1">
        <v>11572</v>
      </c>
      <c r="E2436" s="1">
        <v>57052</v>
      </c>
      <c r="F2436" s="1" t="s">
        <v>10</v>
      </c>
    </row>
    <row r="2437" spans="1:6" x14ac:dyDescent="0.25">
      <c r="A2437" s="1">
        <v>2020</v>
      </c>
      <c r="B2437" s="1" t="s">
        <v>57</v>
      </c>
      <c r="C2437" s="1" t="s">
        <v>51</v>
      </c>
      <c r="D2437" s="1">
        <v>2878</v>
      </c>
      <c r="E2437" s="1">
        <v>57025</v>
      </c>
      <c r="F2437" s="1" t="s">
        <v>10</v>
      </c>
    </row>
    <row r="2438" spans="1:6" x14ac:dyDescent="0.25">
      <c r="A2438" s="1">
        <v>2020</v>
      </c>
      <c r="B2438" s="1" t="s">
        <v>57</v>
      </c>
      <c r="C2438" s="1" t="s">
        <v>52</v>
      </c>
      <c r="D2438" s="1">
        <v>21508</v>
      </c>
      <c r="E2438" s="1">
        <v>64050</v>
      </c>
      <c r="F2438" s="1" t="s">
        <v>10</v>
      </c>
    </row>
    <row r="2439" spans="1:6" x14ac:dyDescent="0.25">
      <c r="A2439" s="1">
        <v>2020</v>
      </c>
      <c r="B2439" s="1" t="s">
        <v>57</v>
      </c>
      <c r="C2439" s="1" t="s">
        <v>53</v>
      </c>
      <c r="D2439" s="1">
        <v>26015</v>
      </c>
      <c r="E2439" s="1">
        <v>70432</v>
      </c>
      <c r="F2439" s="1" t="s">
        <v>8</v>
      </c>
    </row>
    <row r="2440" spans="1:6" x14ac:dyDescent="0.25">
      <c r="A2440" s="1">
        <v>2020</v>
      </c>
      <c r="B2440" s="1" t="s">
        <v>57</v>
      </c>
      <c r="C2440" s="1" t="s">
        <v>54</v>
      </c>
      <c r="D2440" s="1">
        <v>4435</v>
      </c>
      <c r="E2440" s="1">
        <v>78255</v>
      </c>
      <c r="F2440" s="1" t="s">
        <v>8</v>
      </c>
    </row>
    <row r="2441" spans="1:6" x14ac:dyDescent="0.25">
      <c r="A2441" s="1">
        <v>2020</v>
      </c>
      <c r="B2441" s="1" t="s">
        <v>57</v>
      </c>
      <c r="C2441" s="1" t="s">
        <v>55</v>
      </c>
      <c r="D2441" s="1">
        <v>14814</v>
      </c>
      <c r="E2441" s="1">
        <v>68063</v>
      </c>
      <c r="F2441" s="1" t="s">
        <v>10</v>
      </c>
    </row>
    <row r="2442" spans="1:6" x14ac:dyDescent="0.25">
      <c r="A2442" s="1">
        <v>2020</v>
      </c>
      <c r="B2442" s="1" t="s">
        <v>57</v>
      </c>
      <c r="C2442" s="1" t="s">
        <v>56</v>
      </c>
      <c r="D2442" s="1">
        <v>3375</v>
      </c>
      <c r="E2442" s="1">
        <v>59554</v>
      </c>
      <c r="F2442" s="1" t="s">
        <v>8</v>
      </c>
    </row>
    <row r="2443" spans="1:6" x14ac:dyDescent="0.25">
      <c r="A2443" s="1">
        <v>2020</v>
      </c>
      <c r="B2443" s="1" t="s">
        <v>58</v>
      </c>
      <c r="C2443" s="1" t="s">
        <v>7</v>
      </c>
      <c r="D2443" s="1">
        <v>5566</v>
      </c>
      <c r="E2443" s="1">
        <v>63068</v>
      </c>
      <c r="F2443" s="1" t="s">
        <v>8</v>
      </c>
    </row>
    <row r="2444" spans="1:6" x14ac:dyDescent="0.25">
      <c r="A2444" s="1">
        <v>2020</v>
      </c>
      <c r="B2444" s="1" t="s">
        <v>58</v>
      </c>
      <c r="C2444" s="1" t="s">
        <v>9</v>
      </c>
      <c r="D2444" s="1">
        <v>4926</v>
      </c>
      <c r="E2444" s="1">
        <v>82139</v>
      </c>
      <c r="F2444" s="1" t="s">
        <v>10</v>
      </c>
    </row>
    <row r="2445" spans="1:6" x14ac:dyDescent="0.25">
      <c r="A2445" s="1">
        <v>2020</v>
      </c>
      <c r="B2445" s="1" t="s">
        <v>58</v>
      </c>
      <c r="C2445" s="1" t="s">
        <v>11</v>
      </c>
      <c r="D2445" s="1">
        <v>2918</v>
      </c>
      <c r="E2445" s="1">
        <v>53984</v>
      </c>
      <c r="F2445" s="1" t="s">
        <v>10</v>
      </c>
    </row>
    <row r="2446" spans="1:6" x14ac:dyDescent="0.25">
      <c r="A2446" s="1">
        <v>2020</v>
      </c>
      <c r="B2446" s="1" t="s">
        <v>58</v>
      </c>
      <c r="C2446" s="1" t="s">
        <v>12</v>
      </c>
      <c r="D2446" s="1">
        <v>44706</v>
      </c>
      <c r="E2446" s="1">
        <v>101627</v>
      </c>
      <c r="F2446" s="1" t="s">
        <v>8</v>
      </c>
    </row>
    <row r="2447" spans="1:6" x14ac:dyDescent="0.25">
      <c r="A2447" s="1">
        <v>2020</v>
      </c>
      <c r="B2447" s="1" t="s">
        <v>58</v>
      </c>
      <c r="C2447" s="1" t="s">
        <v>13</v>
      </c>
      <c r="D2447" s="1">
        <v>5804</v>
      </c>
      <c r="E2447" s="1">
        <v>76677</v>
      </c>
      <c r="F2447" s="1" t="s">
        <v>8</v>
      </c>
    </row>
    <row r="2448" spans="1:6" x14ac:dyDescent="0.25">
      <c r="A2448" s="1">
        <v>2020</v>
      </c>
      <c r="B2448" s="1" t="s">
        <v>58</v>
      </c>
      <c r="C2448" s="1" t="s">
        <v>14</v>
      </c>
      <c r="D2448" s="1">
        <v>4408</v>
      </c>
      <c r="E2448" s="1">
        <v>88569</v>
      </c>
      <c r="F2448" s="1" t="s">
        <v>10</v>
      </c>
    </row>
    <row r="2449" spans="1:6" x14ac:dyDescent="0.25">
      <c r="A2449" s="1">
        <v>2020</v>
      </c>
      <c r="B2449" s="1" t="s">
        <v>58</v>
      </c>
      <c r="C2449" s="1" t="s">
        <v>15</v>
      </c>
      <c r="D2449" s="1">
        <v>661</v>
      </c>
      <c r="E2449" s="1">
        <v>70153</v>
      </c>
      <c r="F2449" s="1" t="s">
        <v>8</v>
      </c>
    </row>
    <row r="2450" spans="1:6" x14ac:dyDescent="0.25">
      <c r="A2450" s="1">
        <v>2020</v>
      </c>
      <c r="B2450" s="1" t="s">
        <v>58</v>
      </c>
      <c r="C2450" s="1" t="s">
        <v>16</v>
      </c>
      <c r="D2450" s="1">
        <v>20548</v>
      </c>
      <c r="E2450" s="1">
        <v>67740</v>
      </c>
      <c r="F2450" s="1" t="s">
        <v>10</v>
      </c>
    </row>
    <row r="2451" spans="1:6" x14ac:dyDescent="0.25">
      <c r="A2451" s="1">
        <v>2020</v>
      </c>
      <c r="B2451" s="1" t="s">
        <v>58</v>
      </c>
      <c r="C2451" s="1" t="s">
        <v>17</v>
      </c>
      <c r="D2451" s="1">
        <v>9884</v>
      </c>
      <c r="E2451" s="1">
        <v>65168</v>
      </c>
      <c r="F2451" s="1" t="s">
        <v>8</v>
      </c>
    </row>
    <row r="2452" spans="1:6" x14ac:dyDescent="0.25">
      <c r="A2452" s="1">
        <v>2020</v>
      </c>
      <c r="B2452" s="1" t="s">
        <v>58</v>
      </c>
      <c r="C2452" s="1" t="s">
        <v>18</v>
      </c>
      <c r="D2452" s="1">
        <v>2807</v>
      </c>
      <c r="E2452" s="1">
        <v>69932</v>
      </c>
      <c r="F2452" s="1" t="s">
        <v>8</v>
      </c>
    </row>
    <row r="2453" spans="1:6" x14ac:dyDescent="0.25">
      <c r="A2453" s="1">
        <v>2020</v>
      </c>
      <c r="B2453" s="1" t="s">
        <v>58</v>
      </c>
      <c r="C2453" s="1" t="s">
        <v>19</v>
      </c>
      <c r="D2453" s="1">
        <v>17883</v>
      </c>
      <c r="E2453" s="1">
        <v>77895</v>
      </c>
      <c r="F2453" s="1" t="s">
        <v>10</v>
      </c>
    </row>
    <row r="2454" spans="1:6" x14ac:dyDescent="0.25">
      <c r="A2454" s="1">
        <v>2020</v>
      </c>
      <c r="B2454" s="1" t="s">
        <v>58</v>
      </c>
      <c r="C2454" s="1" t="s">
        <v>20</v>
      </c>
      <c r="D2454" s="1">
        <v>8825</v>
      </c>
      <c r="E2454" s="1">
        <v>68680</v>
      </c>
      <c r="F2454" s="1" t="s">
        <v>10</v>
      </c>
    </row>
    <row r="2455" spans="1:6" x14ac:dyDescent="0.25">
      <c r="A2455" s="1">
        <v>2020</v>
      </c>
      <c r="B2455" s="1" t="s">
        <v>58</v>
      </c>
      <c r="C2455" s="1" t="s">
        <v>21</v>
      </c>
      <c r="D2455" s="1">
        <v>4142</v>
      </c>
      <c r="E2455" s="1">
        <v>66257</v>
      </c>
      <c r="F2455" s="1" t="s">
        <v>8</v>
      </c>
    </row>
    <row r="2456" spans="1:6" x14ac:dyDescent="0.25">
      <c r="A2456" s="1">
        <v>2020</v>
      </c>
      <c r="B2456" s="1" t="s">
        <v>58</v>
      </c>
      <c r="C2456" s="1" t="s">
        <v>22</v>
      </c>
      <c r="D2456" s="1">
        <v>3143</v>
      </c>
      <c r="E2456" s="1">
        <v>65206</v>
      </c>
      <c r="F2456" s="1" t="s">
        <v>8</v>
      </c>
    </row>
    <row r="2457" spans="1:6" x14ac:dyDescent="0.25">
      <c r="A2457" s="1">
        <v>2020</v>
      </c>
      <c r="B2457" s="1" t="s">
        <v>58</v>
      </c>
      <c r="C2457" s="1" t="s">
        <v>23</v>
      </c>
      <c r="D2457" s="1">
        <v>4443</v>
      </c>
      <c r="E2457" s="1">
        <v>65208</v>
      </c>
      <c r="F2457" s="1" t="s">
        <v>10</v>
      </c>
    </row>
    <row r="2458" spans="1:6" x14ac:dyDescent="0.25">
      <c r="A2458" s="1">
        <v>2020</v>
      </c>
      <c r="B2458" s="1" t="s">
        <v>58</v>
      </c>
      <c r="C2458" s="1" t="s">
        <v>24</v>
      </c>
      <c r="D2458" s="1">
        <v>4428</v>
      </c>
      <c r="E2458" s="1">
        <v>81881</v>
      </c>
      <c r="F2458" s="1" t="s">
        <v>10</v>
      </c>
    </row>
    <row r="2459" spans="1:6" x14ac:dyDescent="0.25">
      <c r="A2459" s="1">
        <v>2020</v>
      </c>
      <c r="B2459" s="1" t="s">
        <v>58</v>
      </c>
      <c r="C2459" s="1" t="s">
        <v>25</v>
      </c>
      <c r="D2459" s="1">
        <v>1856</v>
      </c>
      <c r="E2459" s="1">
        <v>61894</v>
      </c>
      <c r="F2459" s="1" t="s">
        <v>10</v>
      </c>
    </row>
    <row r="2460" spans="1:6" x14ac:dyDescent="0.25">
      <c r="A2460" s="1">
        <v>2020</v>
      </c>
      <c r="B2460" s="1" t="s">
        <v>58</v>
      </c>
      <c r="C2460" s="1" t="s">
        <v>26</v>
      </c>
      <c r="D2460" s="1">
        <v>4035</v>
      </c>
      <c r="E2460" s="1">
        <v>84350</v>
      </c>
      <c r="F2460" s="1" t="s">
        <v>10</v>
      </c>
    </row>
    <row r="2461" spans="1:6" x14ac:dyDescent="0.25">
      <c r="A2461" s="1">
        <v>2020</v>
      </c>
      <c r="B2461" s="1" t="s">
        <v>58</v>
      </c>
      <c r="C2461" s="1" t="s">
        <v>27</v>
      </c>
      <c r="D2461" s="1">
        <v>6711</v>
      </c>
      <c r="E2461" s="1">
        <v>94576</v>
      </c>
      <c r="F2461" s="1" t="s">
        <v>10</v>
      </c>
    </row>
    <row r="2462" spans="1:6" x14ac:dyDescent="0.25">
      <c r="A2462" s="1">
        <v>2020</v>
      </c>
      <c r="B2462" s="1" t="s">
        <v>58</v>
      </c>
      <c r="C2462" s="1" t="s">
        <v>28</v>
      </c>
      <c r="D2462" s="1">
        <v>16070</v>
      </c>
      <c r="E2462" s="1">
        <v>73537</v>
      </c>
      <c r="F2462" s="1" t="s">
        <v>8</v>
      </c>
    </row>
    <row r="2463" spans="1:6" x14ac:dyDescent="0.25">
      <c r="A2463" s="1">
        <v>2020</v>
      </c>
      <c r="B2463" s="1" t="s">
        <v>58</v>
      </c>
      <c r="C2463" s="1" t="s">
        <v>29</v>
      </c>
      <c r="D2463" s="1">
        <v>8487</v>
      </c>
      <c r="E2463" s="1">
        <v>73096</v>
      </c>
      <c r="F2463" s="1" t="s">
        <v>8</v>
      </c>
    </row>
    <row r="2464" spans="1:6" x14ac:dyDescent="0.25">
      <c r="A2464" s="1">
        <v>2020</v>
      </c>
      <c r="B2464" s="1" t="s">
        <v>58</v>
      </c>
      <c r="C2464" s="1" t="s">
        <v>30</v>
      </c>
      <c r="D2464" s="1">
        <v>2421</v>
      </c>
      <c r="E2464" s="1">
        <v>55254</v>
      </c>
      <c r="F2464" s="1" t="s">
        <v>10</v>
      </c>
    </row>
    <row r="2465" spans="1:6" x14ac:dyDescent="0.25">
      <c r="A2465" s="1">
        <v>2020</v>
      </c>
      <c r="B2465" s="1" t="s">
        <v>58</v>
      </c>
      <c r="C2465" s="1" t="s">
        <v>31</v>
      </c>
      <c r="D2465" s="1">
        <v>6476</v>
      </c>
      <c r="E2465" s="1">
        <v>64359</v>
      </c>
      <c r="F2465" s="1" t="s">
        <v>8</v>
      </c>
    </row>
    <row r="2466" spans="1:6" x14ac:dyDescent="0.25">
      <c r="A2466" s="1">
        <v>2020</v>
      </c>
      <c r="B2466" s="1" t="s">
        <v>58</v>
      </c>
      <c r="C2466" s="1" t="s">
        <v>32</v>
      </c>
      <c r="D2466" s="1">
        <v>1634</v>
      </c>
      <c r="E2466" s="1">
        <v>56194</v>
      </c>
      <c r="F2466" s="1" t="s">
        <v>8</v>
      </c>
    </row>
    <row r="2467" spans="1:6" x14ac:dyDescent="0.25">
      <c r="A2467" s="1">
        <v>2020</v>
      </c>
      <c r="B2467" s="1" t="s">
        <v>58</v>
      </c>
      <c r="C2467" s="1" t="s">
        <v>33</v>
      </c>
      <c r="D2467" s="1">
        <v>1988</v>
      </c>
      <c r="E2467" s="1">
        <v>57566</v>
      </c>
      <c r="F2467" s="1" t="s">
        <v>10</v>
      </c>
    </row>
    <row r="2468" spans="1:6" x14ac:dyDescent="0.25">
      <c r="A2468" s="1">
        <v>2020</v>
      </c>
      <c r="B2468" s="1" t="s">
        <v>58</v>
      </c>
      <c r="C2468" s="1" t="s">
        <v>34</v>
      </c>
      <c r="D2468" s="1">
        <v>2066</v>
      </c>
      <c r="E2468" s="1">
        <v>64543</v>
      </c>
      <c r="F2468" s="1" t="s">
        <v>10</v>
      </c>
    </row>
    <row r="2469" spans="1:6" x14ac:dyDescent="0.25">
      <c r="A2469" s="1">
        <v>2020</v>
      </c>
      <c r="B2469" s="1" t="s">
        <v>58</v>
      </c>
      <c r="C2469" s="1" t="s">
        <v>35</v>
      </c>
      <c r="D2469" s="1">
        <v>2032</v>
      </c>
      <c r="E2469" s="1">
        <v>77722</v>
      </c>
      <c r="F2469" s="1" t="s">
        <v>8</v>
      </c>
    </row>
    <row r="2470" spans="1:6" x14ac:dyDescent="0.25">
      <c r="A2470" s="1">
        <v>2020</v>
      </c>
      <c r="B2470" s="1" t="s">
        <v>58</v>
      </c>
      <c r="C2470" s="1" t="s">
        <v>36</v>
      </c>
      <c r="D2470" s="1">
        <v>8976</v>
      </c>
      <c r="E2470" s="1">
        <v>86088</v>
      </c>
      <c r="F2470" s="1" t="s">
        <v>8</v>
      </c>
    </row>
    <row r="2471" spans="1:6" x14ac:dyDescent="0.25">
      <c r="A2471" s="1">
        <v>2020</v>
      </c>
      <c r="B2471" s="1" t="s">
        <v>58</v>
      </c>
      <c r="C2471" s="1" t="s">
        <v>37</v>
      </c>
      <c r="D2471" s="1">
        <v>1768</v>
      </c>
      <c r="E2471" s="1">
        <v>59139</v>
      </c>
      <c r="F2471" s="1" t="s">
        <v>10</v>
      </c>
    </row>
    <row r="2472" spans="1:6" x14ac:dyDescent="0.25">
      <c r="A2472" s="1">
        <v>2020</v>
      </c>
      <c r="B2472" s="1" t="s">
        <v>58</v>
      </c>
      <c r="C2472" s="1" t="s">
        <v>38</v>
      </c>
      <c r="D2472" s="1">
        <v>16910</v>
      </c>
      <c r="E2472" s="1">
        <v>73614</v>
      </c>
      <c r="F2472" s="1" t="s">
        <v>8</v>
      </c>
    </row>
    <row r="2473" spans="1:6" x14ac:dyDescent="0.25">
      <c r="A2473" s="1">
        <v>2020</v>
      </c>
      <c r="B2473" s="1" t="s">
        <v>58</v>
      </c>
      <c r="C2473" s="1" t="s">
        <v>39</v>
      </c>
      <c r="D2473" s="1">
        <v>10219</v>
      </c>
      <c r="E2473" s="1">
        <v>65827</v>
      </c>
      <c r="F2473" s="1" t="s">
        <v>10</v>
      </c>
    </row>
    <row r="2474" spans="1:6" x14ac:dyDescent="0.25">
      <c r="A2474" s="1">
        <v>2020</v>
      </c>
      <c r="B2474" s="1" t="s">
        <v>58</v>
      </c>
      <c r="C2474" s="1" t="s">
        <v>40</v>
      </c>
      <c r="D2474" s="1">
        <v>807</v>
      </c>
      <c r="E2474" s="1">
        <v>59882</v>
      </c>
      <c r="F2474" s="1" t="s">
        <v>8</v>
      </c>
    </row>
    <row r="2475" spans="1:6" x14ac:dyDescent="0.25">
      <c r="A2475" s="1">
        <v>2020</v>
      </c>
      <c r="B2475" s="1" t="s">
        <v>58</v>
      </c>
      <c r="C2475" s="1" t="s">
        <v>41</v>
      </c>
      <c r="D2475" s="1">
        <v>15409</v>
      </c>
      <c r="E2475" s="1">
        <v>67487</v>
      </c>
      <c r="F2475" s="1" t="s">
        <v>8</v>
      </c>
    </row>
    <row r="2476" spans="1:6" x14ac:dyDescent="0.25">
      <c r="A2476" s="1">
        <v>2020</v>
      </c>
      <c r="B2476" s="1" t="s">
        <v>58</v>
      </c>
      <c r="C2476" s="1" t="s">
        <v>42</v>
      </c>
      <c r="D2476" s="1">
        <v>4164</v>
      </c>
      <c r="E2476" s="1">
        <v>64770</v>
      </c>
      <c r="F2476" s="1" t="s">
        <v>10</v>
      </c>
    </row>
    <row r="2477" spans="1:6" x14ac:dyDescent="0.25">
      <c r="A2477" s="1">
        <v>2020</v>
      </c>
      <c r="B2477" s="1" t="s">
        <v>58</v>
      </c>
      <c r="C2477" s="1" t="s">
        <v>43</v>
      </c>
      <c r="D2477" s="1">
        <v>6240</v>
      </c>
      <c r="E2477" s="1">
        <v>76641</v>
      </c>
      <c r="F2477" s="1" t="s">
        <v>10</v>
      </c>
    </row>
    <row r="2478" spans="1:6" x14ac:dyDescent="0.25">
      <c r="A2478" s="1">
        <v>2020</v>
      </c>
      <c r="B2478" s="1" t="s">
        <v>58</v>
      </c>
      <c r="C2478" s="1" t="s">
        <v>44</v>
      </c>
      <c r="D2478" s="1">
        <v>14407</v>
      </c>
      <c r="E2478" s="1">
        <v>68561</v>
      </c>
      <c r="F2478" s="1" t="s">
        <v>8</v>
      </c>
    </row>
    <row r="2479" spans="1:6" x14ac:dyDescent="0.25">
      <c r="A2479" s="1">
        <v>2020</v>
      </c>
      <c r="B2479" s="1" t="s">
        <v>58</v>
      </c>
      <c r="C2479" s="1" t="s">
        <v>45</v>
      </c>
      <c r="D2479" s="1">
        <v>1572</v>
      </c>
      <c r="E2479" s="1">
        <v>64468</v>
      </c>
      <c r="F2479" s="1" t="s">
        <v>8</v>
      </c>
    </row>
    <row r="2480" spans="1:6" x14ac:dyDescent="0.25">
      <c r="A2480" s="1">
        <v>2020</v>
      </c>
      <c r="B2480" s="1" t="s">
        <v>58</v>
      </c>
      <c r="C2480" s="1" t="s">
        <v>46</v>
      </c>
      <c r="D2480" s="1">
        <v>6087</v>
      </c>
      <c r="E2480" s="1">
        <v>65522</v>
      </c>
      <c r="F2480" s="1" t="s">
        <v>10</v>
      </c>
    </row>
    <row r="2481" spans="1:6" x14ac:dyDescent="0.25">
      <c r="A2481" s="1">
        <v>2020</v>
      </c>
      <c r="B2481" s="1" t="s">
        <v>58</v>
      </c>
      <c r="C2481" s="1" t="s">
        <v>47</v>
      </c>
      <c r="D2481" s="1">
        <v>1084</v>
      </c>
      <c r="E2481" s="1">
        <v>55320</v>
      </c>
      <c r="F2481" s="1" t="s">
        <v>10</v>
      </c>
    </row>
    <row r="2482" spans="1:6" x14ac:dyDescent="0.25">
      <c r="A2482" s="1">
        <v>2020</v>
      </c>
      <c r="B2482" s="1" t="s">
        <v>58</v>
      </c>
      <c r="C2482" s="1" t="s">
        <v>48</v>
      </c>
      <c r="D2482" s="1">
        <v>7051</v>
      </c>
      <c r="E2482" s="1">
        <v>65495</v>
      </c>
      <c r="F2482" s="1" t="s">
        <v>10</v>
      </c>
    </row>
    <row r="2483" spans="1:6" x14ac:dyDescent="0.25">
      <c r="A2483" s="1">
        <v>2020</v>
      </c>
      <c r="B2483" s="1" t="s">
        <v>58</v>
      </c>
      <c r="C2483" s="1" t="s">
        <v>49</v>
      </c>
      <c r="D2483" s="1">
        <v>24758</v>
      </c>
      <c r="E2483" s="1">
        <v>83648</v>
      </c>
      <c r="F2483" s="1" t="s">
        <v>10</v>
      </c>
    </row>
    <row r="2484" spans="1:6" x14ac:dyDescent="0.25">
      <c r="A2484" s="1">
        <v>2020</v>
      </c>
      <c r="B2484" s="1" t="s">
        <v>58</v>
      </c>
      <c r="C2484" s="1" t="s">
        <v>50</v>
      </c>
      <c r="D2484" s="1">
        <v>4386</v>
      </c>
      <c r="E2484" s="1">
        <v>64006</v>
      </c>
      <c r="F2484" s="1" t="s">
        <v>10</v>
      </c>
    </row>
    <row r="2485" spans="1:6" x14ac:dyDescent="0.25">
      <c r="A2485" s="1">
        <v>2020</v>
      </c>
      <c r="B2485" s="1" t="s">
        <v>58</v>
      </c>
      <c r="C2485" s="1" t="s">
        <v>51</v>
      </c>
      <c r="D2485" s="1">
        <v>1108</v>
      </c>
      <c r="E2485" s="1">
        <v>65390</v>
      </c>
      <c r="F2485" s="1" t="s">
        <v>8</v>
      </c>
    </row>
    <row r="2486" spans="1:6" x14ac:dyDescent="0.25">
      <c r="A2486" s="1">
        <v>2020</v>
      </c>
      <c r="B2486" s="1" t="s">
        <v>58</v>
      </c>
      <c r="C2486" s="1" t="s">
        <v>52</v>
      </c>
      <c r="D2486" s="1">
        <v>6750</v>
      </c>
      <c r="E2486" s="1">
        <v>65974</v>
      </c>
      <c r="F2486" s="1" t="s">
        <v>8</v>
      </c>
    </row>
    <row r="2487" spans="1:6" x14ac:dyDescent="0.25">
      <c r="A2487" s="1">
        <v>2020</v>
      </c>
      <c r="B2487" s="1" t="s">
        <v>58</v>
      </c>
      <c r="C2487" s="1" t="s">
        <v>53</v>
      </c>
      <c r="D2487" s="1">
        <v>7798</v>
      </c>
      <c r="E2487" s="1">
        <v>85321</v>
      </c>
      <c r="F2487" s="1" t="s">
        <v>10</v>
      </c>
    </row>
    <row r="2488" spans="1:6" x14ac:dyDescent="0.25">
      <c r="A2488" s="1">
        <v>2020</v>
      </c>
      <c r="B2488" s="1" t="s">
        <v>58</v>
      </c>
      <c r="C2488" s="1" t="s">
        <v>54</v>
      </c>
      <c r="D2488" s="1">
        <v>1268</v>
      </c>
      <c r="E2488" s="1">
        <v>66459</v>
      </c>
      <c r="F2488" s="1" t="s">
        <v>8</v>
      </c>
    </row>
    <row r="2489" spans="1:6" x14ac:dyDescent="0.25">
      <c r="A2489" s="1">
        <v>2020</v>
      </c>
      <c r="B2489" s="1" t="s">
        <v>58</v>
      </c>
      <c r="C2489" s="1" t="s">
        <v>55</v>
      </c>
      <c r="D2489" s="1">
        <v>9432</v>
      </c>
      <c r="E2489" s="1">
        <v>64047</v>
      </c>
      <c r="F2489" s="1" t="s">
        <v>8</v>
      </c>
    </row>
    <row r="2490" spans="1:6" x14ac:dyDescent="0.25">
      <c r="A2490" s="1">
        <v>2020</v>
      </c>
      <c r="B2490" s="1" t="s">
        <v>58</v>
      </c>
      <c r="C2490" s="1" t="s">
        <v>56</v>
      </c>
      <c r="D2490" s="1">
        <v>600</v>
      </c>
      <c r="E2490" s="1">
        <v>73060</v>
      </c>
      <c r="F2490" s="1" t="s">
        <v>10</v>
      </c>
    </row>
    <row r="2491" spans="1:6" x14ac:dyDescent="0.25">
      <c r="A2491" s="1">
        <v>2020</v>
      </c>
      <c r="B2491" s="1" t="s">
        <v>59</v>
      </c>
      <c r="C2491" s="1" t="s">
        <v>7</v>
      </c>
      <c r="D2491" s="1">
        <v>32481</v>
      </c>
      <c r="E2491" s="1">
        <v>47970</v>
      </c>
      <c r="F2491" s="1" t="s">
        <v>10</v>
      </c>
    </row>
    <row r="2492" spans="1:6" x14ac:dyDescent="0.25">
      <c r="A2492" s="1">
        <v>2020</v>
      </c>
      <c r="B2492" s="1" t="s">
        <v>59</v>
      </c>
      <c r="C2492" s="1" t="s">
        <v>9</v>
      </c>
      <c r="D2492" s="1">
        <v>31775</v>
      </c>
      <c r="E2492" s="1">
        <v>52734</v>
      </c>
      <c r="F2492" s="1" t="s">
        <v>8</v>
      </c>
    </row>
    <row r="2493" spans="1:6" x14ac:dyDescent="0.25">
      <c r="A2493" s="1">
        <v>2020</v>
      </c>
      <c r="B2493" s="1" t="s">
        <v>59</v>
      </c>
      <c r="C2493" s="1" t="s">
        <v>11</v>
      </c>
      <c r="D2493" s="1">
        <v>21642</v>
      </c>
      <c r="E2493" s="1">
        <v>47450</v>
      </c>
      <c r="F2493" s="1" t="s">
        <v>8</v>
      </c>
    </row>
    <row r="2494" spans="1:6" x14ac:dyDescent="0.25">
      <c r="A2494" s="1">
        <v>2020</v>
      </c>
      <c r="B2494" s="1" t="s">
        <v>59</v>
      </c>
      <c r="C2494" s="1" t="s">
        <v>12</v>
      </c>
      <c r="D2494" s="1">
        <v>196511</v>
      </c>
      <c r="E2494" s="1">
        <v>58020</v>
      </c>
      <c r="F2494" s="1" t="s">
        <v>10</v>
      </c>
    </row>
    <row r="2495" spans="1:6" x14ac:dyDescent="0.25">
      <c r="A2495" s="1">
        <v>2020</v>
      </c>
      <c r="B2495" s="1" t="s">
        <v>59</v>
      </c>
      <c r="C2495" s="1" t="s">
        <v>13</v>
      </c>
      <c r="D2495" s="1">
        <v>35891</v>
      </c>
      <c r="E2495" s="1">
        <v>56043</v>
      </c>
      <c r="F2495" s="1" t="s">
        <v>8</v>
      </c>
    </row>
    <row r="2496" spans="1:6" x14ac:dyDescent="0.25">
      <c r="A2496" s="1">
        <v>2020</v>
      </c>
      <c r="B2496" s="1" t="s">
        <v>59</v>
      </c>
      <c r="C2496" s="1" t="s">
        <v>14</v>
      </c>
      <c r="D2496" s="1">
        <v>24902</v>
      </c>
      <c r="E2496" s="1">
        <v>57041</v>
      </c>
      <c r="F2496" s="1" t="s">
        <v>10</v>
      </c>
    </row>
    <row r="2497" spans="1:6" x14ac:dyDescent="0.25">
      <c r="A2497" s="1">
        <v>2020</v>
      </c>
      <c r="B2497" s="1" t="s">
        <v>59</v>
      </c>
      <c r="C2497" s="1" t="s">
        <v>15</v>
      </c>
      <c r="D2497" s="1">
        <v>6850</v>
      </c>
      <c r="E2497" s="1">
        <v>46843</v>
      </c>
      <c r="F2497" s="1" t="s">
        <v>8</v>
      </c>
    </row>
    <row r="2498" spans="1:6" x14ac:dyDescent="0.25">
      <c r="A2498" s="1">
        <v>2020</v>
      </c>
      <c r="B2498" s="1" t="s">
        <v>59</v>
      </c>
      <c r="C2498" s="1" t="s">
        <v>16</v>
      </c>
      <c r="D2498" s="1">
        <v>139486</v>
      </c>
      <c r="E2498" s="1">
        <v>50766</v>
      </c>
      <c r="F2498" s="1" t="s">
        <v>8</v>
      </c>
    </row>
    <row r="2499" spans="1:6" x14ac:dyDescent="0.25">
      <c r="A2499" s="1">
        <v>2020</v>
      </c>
      <c r="B2499" s="1" t="s">
        <v>59</v>
      </c>
      <c r="C2499" s="1" t="s">
        <v>17</v>
      </c>
      <c r="D2499" s="1">
        <v>60996</v>
      </c>
      <c r="E2499" s="1">
        <v>55352</v>
      </c>
      <c r="F2499" s="1" t="s">
        <v>10</v>
      </c>
    </row>
    <row r="2500" spans="1:6" x14ac:dyDescent="0.25">
      <c r="A2500" s="1">
        <v>2020</v>
      </c>
      <c r="B2500" s="1" t="s">
        <v>59</v>
      </c>
      <c r="C2500" s="1" t="s">
        <v>18</v>
      </c>
      <c r="D2500" s="1">
        <v>11969</v>
      </c>
      <c r="E2500" s="1">
        <v>45972</v>
      </c>
      <c r="F2500" s="1" t="s">
        <v>10</v>
      </c>
    </row>
    <row r="2501" spans="1:6" x14ac:dyDescent="0.25">
      <c r="A2501" s="1">
        <v>2020</v>
      </c>
      <c r="B2501" s="1" t="s">
        <v>59</v>
      </c>
      <c r="C2501" s="1" t="s">
        <v>19</v>
      </c>
      <c r="D2501" s="1">
        <v>78063</v>
      </c>
      <c r="E2501" s="1">
        <v>57570</v>
      </c>
      <c r="F2501" s="1" t="s">
        <v>8</v>
      </c>
    </row>
    <row r="2502" spans="1:6" x14ac:dyDescent="0.25">
      <c r="A2502" s="1">
        <v>2020</v>
      </c>
      <c r="B2502" s="1" t="s">
        <v>59</v>
      </c>
      <c r="C2502" s="1" t="s">
        <v>20</v>
      </c>
      <c r="D2502" s="1">
        <v>40681</v>
      </c>
      <c r="E2502" s="1">
        <v>48092</v>
      </c>
      <c r="F2502" s="1" t="s">
        <v>8</v>
      </c>
    </row>
    <row r="2503" spans="1:6" x14ac:dyDescent="0.25">
      <c r="A2503" s="1">
        <v>2020</v>
      </c>
      <c r="B2503" s="1" t="s">
        <v>59</v>
      </c>
      <c r="C2503" s="1" t="s">
        <v>21</v>
      </c>
      <c r="D2503" s="1">
        <v>23521</v>
      </c>
      <c r="E2503" s="1">
        <v>46539</v>
      </c>
      <c r="F2503" s="1" t="s">
        <v>10</v>
      </c>
    </row>
    <row r="2504" spans="1:6" x14ac:dyDescent="0.25">
      <c r="A2504" s="1">
        <v>2020</v>
      </c>
      <c r="B2504" s="1" t="s">
        <v>59</v>
      </c>
      <c r="C2504" s="1" t="s">
        <v>22</v>
      </c>
      <c r="D2504" s="1">
        <v>20370</v>
      </c>
      <c r="E2504" s="1">
        <v>48235</v>
      </c>
      <c r="F2504" s="1" t="s">
        <v>10</v>
      </c>
    </row>
    <row r="2505" spans="1:6" x14ac:dyDescent="0.25">
      <c r="A2505" s="1">
        <v>2020</v>
      </c>
      <c r="B2505" s="1" t="s">
        <v>59</v>
      </c>
      <c r="C2505" s="1" t="s">
        <v>23</v>
      </c>
      <c r="D2505" s="1">
        <v>28056</v>
      </c>
      <c r="E2505" s="1">
        <v>48623</v>
      </c>
      <c r="F2505" s="1" t="s">
        <v>10</v>
      </c>
    </row>
    <row r="2506" spans="1:6" x14ac:dyDescent="0.25">
      <c r="A2506" s="1">
        <v>2020</v>
      </c>
      <c r="B2506" s="1" t="s">
        <v>59</v>
      </c>
      <c r="C2506" s="1" t="s">
        <v>24</v>
      </c>
      <c r="D2506" s="1">
        <v>30545</v>
      </c>
      <c r="E2506" s="1">
        <v>48196</v>
      </c>
      <c r="F2506" s="1" t="s">
        <v>10</v>
      </c>
    </row>
    <row r="2507" spans="1:6" x14ac:dyDescent="0.25">
      <c r="A2507" s="1">
        <v>2020</v>
      </c>
      <c r="B2507" s="1" t="s">
        <v>59</v>
      </c>
      <c r="C2507" s="1" t="s">
        <v>25</v>
      </c>
      <c r="D2507" s="1">
        <v>10761</v>
      </c>
      <c r="E2507" s="1">
        <v>43589</v>
      </c>
      <c r="F2507" s="1" t="s">
        <v>10</v>
      </c>
    </row>
    <row r="2508" spans="1:6" x14ac:dyDescent="0.25">
      <c r="A2508" s="1">
        <v>2020</v>
      </c>
      <c r="B2508" s="1" t="s">
        <v>59</v>
      </c>
      <c r="C2508" s="1" t="s">
        <v>26</v>
      </c>
      <c r="D2508" s="1">
        <v>32767</v>
      </c>
      <c r="E2508" s="1">
        <v>52648</v>
      </c>
      <c r="F2508" s="1" t="s">
        <v>8</v>
      </c>
    </row>
    <row r="2509" spans="1:6" x14ac:dyDescent="0.25">
      <c r="A2509" s="1">
        <v>2020</v>
      </c>
      <c r="B2509" s="1" t="s">
        <v>59</v>
      </c>
      <c r="C2509" s="1" t="s">
        <v>27</v>
      </c>
      <c r="D2509" s="1">
        <v>42171</v>
      </c>
      <c r="E2509" s="1">
        <v>58937</v>
      </c>
      <c r="F2509" s="1" t="s">
        <v>8</v>
      </c>
    </row>
    <row r="2510" spans="1:6" x14ac:dyDescent="0.25">
      <c r="A2510" s="1">
        <v>2020</v>
      </c>
      <c r="B2510" s="1" t="s">
        <v>59</v>
      </c>
      <c r="C2510" s="1" t="s">
        <v>28</v>
      </c>
      <c r="D2510" s="1">
        <v>52459</v>
      </c>
      <c r="E2510" s="1">
        <v>53200</v>
      </c>
      <c r="F2510" s="1" t="s">
        <v>10</v>
      </c>
    </row>
    <row r="2511" spans="1:6" x14ac:dyDescent="0.25">
      <c r="A2511" s="1">
        <v>2020</v>
      </c>
      <c r="B2511" s="1" t="s">
        <v>59</v>
      </c>
      <c r="C2511" s="1" t="s">
        <v>29</v>
      </c>
      <c r="D2511" s="1">
        <v>37272</v>
      </c>
      <c r="E2511" s="1">
        <v>55570</v>
      </c>
      <c r="F2511" s="1" t="s">
        <v>8</v>
      </c>
    </row>
    <row r="2512" spans="1:6" x14ac:dyDescent="0.25">
      <c r="A2512" s="1">
        <v>2020</v>
      </c>
      <c r="B2512" s="1" t="s">
        <v>59</v>
      </c>
      <c r="C2512" s="1" t="s">
        <v>30</v>
      </c>
      <c r="D2512" s="1">
        <v>19763</v>
      </c>
      <c r="E2512" s="1">
        <v>42497</v>
      </c>
      <c r="F2512" s="1" t="s">
        <v>8</v>
      </c>
    </row>
    <row r="2513" spans="1:6" x14ac:dyDescent="0.25">
      <c r="A2513" s="1">
        <v>2020</v>
      </c>
      <c r="B2513" s="1" t="s">
        <v>59</v>
      </c>
      <c r="C2513" s="1" t="s">
        <v>31</v>
      </c>
      <c r="D2513" s="1">
        <v>38808</v>
      </c>
      <c r="E2513" s="1">
        <v>48469</v>
      </c>
      <c r="F2513" s="1" t="s">
        <v>10</v>
      </c>
    </row>
    <row r="2514" spans="1:6" x14ac:dyDescent="0.25">
      <c r="A2514" s="1">
        <v>2020</v>
      </c>
      <c r="B2514" s="1" t="s">
        <v>59</v>
      </c>
      <c r="C2514" s="1" t="s">
        <v>32</v>
      </c>
      <c r="D2514" s="1">
        <v>9250</v>
      </c>
      <c r="E2514" s="1">
        <v>45170</v>
      </c>
      <c r="F2514" s="1" t="s">
        <v>10</v>
      </c>
    </row>
    <row r="2515" spans="1:6" x14ac:dyDescent="0.25">
      <c r="A2515" s="1">
        <v>2020</v>
      </c>
      <c r="B2515" s="1" t="s">
        <v>59</v>
      </c>
      <c r="C2515" s="1" t="s">
        <v>33</v>
      </c>
      <c r="D2515" s="1">
        <v>14923</v>
      </c>
      <c r="E2515" s="1">
        <v>45891</v>
      </c>
      <c r="F2515" s="1" t="s">
        <v>8</v>
      </c>
    </row>
    <row r="2516" spans="1:6" x14ac:dyDescent="0.25">
      <c r="A2516" s="1">
        <v>2020</v>
      </c>
      <c r="B2516" s="1" t="s">
        <v>59</v>
      </c>
      <c r="C2516" s="1" t="s">
        <v>34</v>
      </c>
      <c r="D2516" s="1">
        <v>15829</v>
      </c>
      <c r="E2516" s="1">
        <v>50190</v>
      </c>
      <c r="F2516" s="1" t="s">
        <v>8</v>
      </c>
    </row>
    <row r="2517" spans="1:6" x14ac:dyDescent="0.25">
      <c r="A2517" s="1">
        <v>2020</v>
      </c>
      <c r="B2517" s="1" t="s">
        <v>59</v>
      </c>
      <c r="C2517" s="1" t="s">
        <v>35</v>
      </c>
      <c r="D2517" s="1">
        <v>12509</v>
      </c>
      <c r="E2517" s="1">
        <v>53777</v>
      </c>
      <c r="F2517" s="1" t="s">
        <v>10</v>
      </c>
    </row>
    <row r="2518" spans="1:6" x14ac:dyDescent="0.25">
      <c r="A2518" s="1">
        <v>2020</v>
      </c>
      <c r="B2518" s="1" t="s">
        <v>59</v>
      </c>
      <c r="C2518" s="1" t="s">
        <v>36</v>
      </c>
      <c r="D2518" s="1">
        <v>54238</v>
      </c>
      <c r="E2518" s="1">
        <v>59723</v>
      </c>
      <c r="F2518" s="1" t="s">
        <v>8</v>
      </c>
    </row>
    <row r="2519" spans="1:6" x14ac:dyDescent="0.25">
      <c r="A2519" s="1">
        <v>2020</v>
      </c>
      <c r="B2519" s="1" t="s">
        <v>59</v>
      </c>
      <c r="C2519" s="1" t="s">
        <v>37</v>
      </c>
      <c r="D2519" s="1">
        <v>10758</v>
      </c>
      <c r="E2519" s="1">
        <v>44078</v>
      </c>
      <c r="F2519" s="1" t="s">
        <v>10</v>
      </c>
    </row>
    <row r="2520" spans="1:6" x14ac:dyDescent="0.25">
      <c r="A2520" s="1">
        <v>2020</v>
      </c>
      <c r="B2520" s="1" t="s">
        <v>59</v>
      </c>
      <c r="C2520" s="1" t="s">
        <v>38</v>
      </c>
      <c r="D2520" s="1">
        <v>123741</v>
      </c>
      <c r="E2520" s="1">
        <v>57832</v>
      </c>
      <c r="F2520" s="1" t="s">
        <v>8</v>
      </c>
    </row>
    <row r="2521" spans="1:6" x14ac:dyDescent="0.25">
      <c r="A2521" s="1">
        <v>2020</v>
      </c>
      <c r="B2521" s="1" t="s">
        <v>59</v>
      </c>
      <c r="C2521" s="1" t="s">
        <v>39</v>
      </c>
      <c r="D2521" s="1">
        <v>61525</v>
      </c>
      <c r="E2521" s="1">
        <v>49092</v>
      </c>
      <c r="F2521" s="1" t="s">
        <v>8</v>
      </c>
    </row>
    <row r="2522" spans="1:6" x14ac:dyDescent="0.25">
      <c r="A2522" s="1">
        <v>2020</v>
      </c>
      <c r="B2522" s="1" t="s">
        <v>59</v>
      </c>
      <c r="C2522" s="1" t="s">
        <v>40</v>
      </c>
      <c r="D2522" s="1">
        <v>7753</v>
      </c>
      <c r="E2522" s="1">
        <v>55819</v>
      </c>
      <c r="F2522" s="1" t="s">
        <v>10</v>
      </c>
    </row>
    <row r="2523" spans="1:6" x14ac:dyDescent="0.25">
      <c r="A2523" s="1">
        <v>2020</v>
      </c>
      <c r="B2523" s="1" t="s">
        <v>59</v>
      </c>
      <c r="C2523" s="1" t="s">
        <v>41</v>
      </c>
      <c r="D2523" s="1">
        <v>68615</v>
      </c>
      <c r="E2523" s="1">
        <v>50247</v>
      </c>
      <c r="F2523" s="1" t="s">
        <v>10</v>
      </c>
    </row>
    <row r="2524" spans="1:6" x14ac:dyDescent="0.25">
      <c r="A2524" s="1">
        <v>2020</v>
      </c>
      <c r="B2524" s="1" t="s">
        <v>59</v>
      </c>
      <c r="C2524" s="1" t="s">
        <v>42</v>
      </c>
      <c r="D2524" s="1">
        <v>23748</v>
      </c>
      <c r="E2524" s="1">
        <v>47554</v>
      </c>
      <c r="F2524" s="1" t="s">
        <v>8</v>
      </c>
    </row>
    <row r="2525" spans="1:6" x14ac:dyDescent="0.25">
      <c r="A2525" s="1">
        <v>2020</v>
      </c>
      <c r="B2525" s="1" t="s">
        <v>59</v>
      </c>
      <c r="C2525" s="1" t="s">
        <v>43</v>
      </c>
      <c r="D2525" s="1">
        <v>26503</v>
      </c>
      <c r="E2525" s="1">
        <v>50347</v>
      </c>
      <c r="F2525" s="1" t="s">
        <v>8</v>
      </c>
    </row>
    <row r="2526" spans="1:6" x14ac:dyDescent="0.25">
      <c r="A2526" s="1">
        <v>2020</v>
      </c>
      <c r="B2526" s="1" t="s">
        <v>59</v>
      </c>
      <c r="C2526" s="1" t="s">
        <v>44</v>
      </c>
      <c r="D2526" s="1">
        <v>74845</v>
      </c>
      <c r="E2526" s="1">
        <v>51000</v>
      </c>
      <c r="F2526" s="1" t="s">
        <v>10</v>
      </c>
    </row>
    <row r="2527" spans="1:6" x14ac:dyDescent="0.25">
      <c r="A2527" s="1">
        <v>2020</v>
      </c>
      <c r="B2527" s="1" t="s">
        <v>59</v>
      </c>
      <c r="C2527" s="1" t="s">
        <v>45</v>
      </c>
      <c r="D2527" s="1">
        <v>7658</v>
      </c>
      <c r="E2527" s="1">
        <v>49902</v>
      </c>
      <c r="F2527" s="1" t="s">
        <v>10</v>
      </c>
    </row>
    <row r="2528" spans="1:6" x14ac:dyDescent="0.25">
      <c r="A2528" s="1">
        <v>2020</v>
      </c>
      <c r="B2528" s="1" t="s">
        <v>59</v>
      </c>
      <c r="C2528" s="1" t="s">
        <v>46</v>
      </c>
      <c r="D2528" s="1">
        <v>30013</v>
      </c>
      <c r="E2528" s="1">
        <v>45429</v>
      </c>
      <c r="F2528" s="1" t="s">
        <v>10</v>
      </c>
    </row>
    <row r="2529" spans="1:6" x14ac:dyDescent="0.25">
      <c r="A2529" s="1">
        <v>2020</v>
      </c>
      <c r="B2529" s="1" t="s">
        <v>59</v>
      </c>
      <c r="C2529" s="1" t="s">
        <v>47</v>
      </c>
      <c r="D2529" s="1">
        <v>8059</v>
      </c>
      <c r="E2529" s="1">
        <v>45650</v>
      </c>
      <c r="F2529" s="1" t="s">
        <v>10</v>
      </c>
    </row>
    <row r="2530" spans="1:6" x14ac:dyDescent="0.25">
      <c r="A2530" s="1">
        <v>2020</v>
      </c>
      <c r="B2530" s="1" t="s">
        <v>59</v>
      </c>
      <c r="C2530" s="1" t="s">
        <v>48</v>
      </c>
      <c r="D2530" s="1">
        <v>40040</v>
      </c>
      <c r="E2530" s="1">
        <v>52137</v>
      </c>
      <c r="F2530" s="1" t="s">
        <v>10</v>
      </c>
    </row>
    <row r="2531" spans="1:6" x14ac:dyDescent="0.25">
      <c r="A2531" s="1">
        <v>2020</v>
      </c>
      <c r="B2531" s="1" t="s">
        <v>59</v>
      </c>
      <c r="C2531" s="1" t="s">
        <v>49</v>
      </c>
      <c r="D2531" s="1">
        <v>147447</v>
      </c>
      <c r="E2531" s="1">
        <v>58337</v>
      </c>
      <c r="F2531" s="1" t="s">
        <v>8</v>
      </c>
    </row>
    <row r="2532" spans="1:6" x14ac:dyDescent="0.25">
      <c r="A2532" s="1">
        <v>2020</v>
      </c>
      <c r="B2532" s="1" t="s">
        <v>59</v>
      </c>
      <c r="C2532" s="1" t="s">
        <v>50</v>
      </c>
      <c r="D2532" s="1">
        <v>19531</v>
      </c>
      <c r="E2532" s="1">
        <v>50163</v>
      </c>
      <c r="F2532" s="1" t="s">
        <v>8</v>
      </c>
    </row>
    <row r="2533" spans="1:6" x14ac:dyDescent="0.25">
      <c r="A2533" s="1">
        <v>2020</v>
      </c>
      <c r="B2533" s="1" t="s">
        <v>59</v>
      </c>
      <c r="C2533" s="1" t="s">
        <v>51</v>
      </c>
      <c r="D2533" s="1">
        <v>5084</v>
      </c>
      <c r="E2533" s="1">
        <v>46351</v>
      </c>
      <c r="F2533" s="1" t="s">
        <v>10</v>
      </c>
    </row>
    <row r="2534" spans="1:6" x14ac:dyDescent="0.25">
      <c r="A2534" s="1">
        <v>2020</v>
      </c>
      <c r="B2534" s="1" t="s">
        <v>59</v>
      </c>
      <c r="C2534" s="1" t="s">
        <v>52</v>
      </c>
      <c r="D2534" s="1">
        <v>43180</v>
      </c>
      <c r="E2534" s="1">
        <v>49886</v>
      </c>
      <c r="F2534" s="1" t="s">
        <v>8</v>
      </c>
    </row>
    <row r="2535" spans="1:6" x14ac:dyDescent="0.25">
      <c r="A2535" s="1">
        <v>2020</v>
      </c>
      <c r="B2535" s="1" t="s">
        <v>59</v>
      </c>
      <c r="C2535" s="1" t="s">
        <v>53</v>
      </c>
      <c r="D2535" s="1">
        <v>39324</v>
      </c>
      <c r="E2535" s="1">
        <v>69994</v>
      </c>
      <c r="F2535" s="1" t="s">
        <v>8</v>
      </c>
    </row>
    <row r="2536" spans="1:6" x14ac:dyDescent="0.25">
      <c r="A2536" s="1">
        <v>2020</v>
      </c>
      <c r="B2536" s="1" t="s">
        <v>59</v>
      </c>
      <c r="C2536" s="1" t="s">
        <v>54</v>
      </c>
      <c r="D2536" s="1">
        <v>10925</v>
      </c>
      <c r="E2536" s="1">
        <v>44698</v>
      </c>
      <c r="F2536" s="1" t="s">
        <v>10</v>
      </c>
    </row>
    <row r="2537" spans="1:6" x14ac:dyDescent="0.25">
      <c r="A2537" s="1">
        <v>2020</v>
      </c>
      <c r="B2537" s="1" t="s">
        <v>59</v>
      </c>
      <c r="C2537" s="1" t="s">
        <v>55</v>
      </c>
      <c r="D2537" s="1">
        <v>36496</v>
      </c>
      <c r="E2537" s="1">
        <v>47512</v>
      </c>
      <c r="F2537" s="1" t="s">
        <v>10</v>
      </c>
    </row>
    <row r="2538" spans="1:6" x14ac:dyDescent="0.25">
      <c r="A2538" s="1">
        <v>2020</v>
      </c>
      <c r="B2538" s="1" t="s">
        <v>59</v>
      </c>
      <c r="C2538" s="1" t="s">
        <v>56</v>
      </c>
      <c r="D2538" s="1">
        <v>4830</v>
      </c>
      <c r="E2538" s="1">
        <v>48737</v>
      </c>
      <c r="F2538" s="1" t="s">
        <v>8</v>
      </c>
    </row>
    <row r="2539" spans="1:6" x14ac:dyDescent="0.25">
      <c r="A2539" s="1">
        <v>2020</v>
      </c>
      <c r="B2539" s="1" t="s">
        <v>60</v>
      </c>
      <c r="C2539" s="1" t="s">
        <v>7</v>
      </c>
      <c r="D2539" s="1">
        <v>2168</v>
      </c>
      <c r="E2539" s="1">
        <v>66025</v>
      </c>
      <c r="F2539" s="1" t="s">
        <v>8</v>
      </c>
    </row>
    <row r="2540" spans="1:6" x14ac:dyDescent="0.25">
      <c r="A2540" s="1">
        <v>2020</v>
      </c>
      <c r="B2540" s="1" t="s">
        <v>60</v>
      </c>
      <c r="C2540" s="1" t="s">
        <v>9</v>
      </c>
      <c r="D2540" s="1">
        <v>3113</v>
      </c>
      <c r="E2540" s="1">
        <v>81499</v>
      </c>
      <c r="F2540" s="1" t="s">
        <v>10</v>
      </c>
    </row>
    <row r="2541" spans="1:6" x14ac:dyDescent="0.25">
      <c r="A2541" s="1">
        <v>2020</v>
      </c>
      <c r="B2541" s="1" t="s">
        <v>60</v>
      </c>
      <c r="C2541" s="1" t="s">
        <v>11</v>
      </c>
      <c r="D2541" s="1">
        <v>1210</v>
      </c>
      <c r="E2541" s="1">
        <v>59828</v>
      </c>
      <c r="F2541" s="1" t="s">
        <v>8</v>
      </c>
    </row>
    <row r="2542" spans="1:6" x14ac:dyDescent="0.25">
      <c r="A2542" s="1">
        <v>2020</v>
      </c>
      <c r="B2542" s="1" t="s">
        <v>60</v>
      </c>
      <c r="C2542" s="1" t="s">
        <v>12</v>
      </c>
      <c r="D2542" s="1">
        <v>26592</v>
      </c>
      <c r="E2542" s="1">
        <v>194173</v>
      </c>
      <c r="F2542" s="1" t="s">
        <v>10</v>
      </c>
    </row>
    <row r="2543" spans="1:6" x14ac:dyDescent="0.25">
      <c r="A2543" s="1">
        <v>2020</v>
      </c>
      <c r="B2543" s="1" t="s">
        <v>60</v>
      </c>
      <c r="C2543" s="1" t="s">
        <v>13</v>
      </c>
      <c r="D2543" s="1">
        <v>4173</v>
      </c>
      <c r="E2543" s="1">
        <v>106735</v>
      </c>
      <c r="F2543" s="1" t="s">
        <v>8</v>
      </c>
    </row>
    <row r="2544" spans="1:6" x14ac:dyDescent="0.25">
      <c r="A2544" s="1">
        <v>2020</v>
      </c>
      <c r="B2544" s="1" t="s">
        <v>60</v>
      </c>
      <c r="C2544" s="1" t="s">
        <v>14</v>
      </c>
      <c r="D2544" s="1">
        <v>2306</v>
      </c>
      <c r="E2544" s="1">
        <v>116642</v>
      </c>
      <c r="F2544" s="1" t="s">
        <v>8</v>
      </c>
    </row>
    <row r="2545" spans="1:6" x14ac:dyDescent="0.25">
      <c r="A2545" s="1">
        <v>2020</v>
      </c>
      <c r="B2545" s="1" t="s">
        <v>60</v>
      </c>
      <c r="C2545" s="1" t="s">
        <v>15</v>
      </c>
      <c r="D2545" s="1">
        <v>433</v>
      </c>
      <c r="E2545" s="1">
        <v>71782</v>
      </c>
      <c r="F2545" s="1" t="s">
        <v>10</v>
      </c>
    </row>
    <row r="2546" spans="1:6" x14ac:dyDescent="0.25">
      <c r="A2546" s="1">
        <v>2020</v>
      </c>
      <c r="B2546" s="1" t="s">
        <v>60</v>
      </c>
      <c r="C2546" s="1" t="s">
        <v>16</v>
      </c>
      <c r="D2546" s="1">
        <v>11205</v>
      </c>
      <c r="E2546" s="1">
        <v>87168</v>
      </c>
      <c r="F2546" s="1" t="s">
        <v>10</v>
      </c>
    </row>
    <row r="2547" spans="1:6" x14ac:dyDescent="0.25">
      <c r="A2547" s="1">
        <v>2020</v>
      </c>
      <c r="B2547" s="1" t="s">
        <v>60</v>
      </c>
      <c r="C2547" s="1" t="s">
        <v>17</v>
      </c>
      <c r="D2547" s="1">
        <v>5113</v>
      </c>
      <c r="E2547" s="1">
        <v>102613</v>
      </c>
      <c r="F2547" s="1" t="s">
        <v>8</v>
      </c>
    </row>
    <row r="2548" spans="1:6" x14ac:dyDescent="0.25">
      <c r="A2548" s="1">
        <v>2020</v>
      </c>
      <c r="B2548" s="1" t="s">
        <v>60</v>
      </c>
      <c r="C2548" s="1" t="s">
        <v>18</v>
      </c>
      <c r="D2548" s="1">
        <v>1223</v>
      </c>
      <c r="E2548" s="1">
        <v>58761</v>
      </c>
      <c r="F2548" s="1" t="s">
        <v>8</v>
      </c>
    </row>
    <row r="2549" spans="1:6" x14ac:dyDescent="0.25">
      <c r="A2549" s="1">
        <v>2020</v>
      </c>
      <c r="B2549" s="1" t="s">
        <v>60</v>
      </c>
      <c r="C2549" s="1" t="s">
        <v>19</v>
      </c>
      <c r="D2549" s="1">
        <v>6688</v>
      </c>
      <c r="E2549" s="1">
        <v>97164</v>
      </c>
      <c r="F2549" s="1" t="s">
        <v>10</v>
      </c>
    </row>
    <row r="2550" spans="1:6" x14ac:dyDescent="0.25">
      <c r="A2550" s="1">
        <v>2020</v>
      </c>
      <c r="B2550" s="1" t="s">
        <v>60</v>
      </c>
      <c r="C2550" s="1" t="s">
        <v>20</v>
      </c>
      <c r="D2550" s="1">
        <v>2123</v>
      </c>
      <c r="E2550" s="1">
        <v>66371</v>
      </c>
      <c r="F2550" s="1" t="s">
        <v>10</v>
      </c>
    </row>
    <row r="2551" spans="1:6" x14ac:dyDescent="0.25">
      <c r="A2551" s="1">
        <v>2020</v>
      </c>
      <c r="B2551" s="1" t="s">
        <v>60</v>
      </c>
      <c r="C2551" s="1" t="s">
        <v>21</v>
      </c>
      <c r="D2551" s="1">
        <v>1742</v>
      </c>
      <c r="E2551" s="1">
        <v>64519</v>
      </c>
      <c r="F2551" s="1" t="s">
        <v>10</v>
      </c>
    </row>
    <row r="2552" spans="1:6" x14ac:dyDescent="0.25">
      <c r="A2552" s="1">
        <v>2020</v>
      </c>
      <c r="B2552" s="1" t="s">
        <v>60</v>
      </c>
      <c r="C2552" s="1" t="s">
        <v>22</v>
      </c>
      <c r="D2552" s="1">
        <v>1308</v>
      </c>
      <c r="E2552" s="1">
        <v>69399</v>
      </c>
      <c r="F2552" s="1" t="s">
        <v>10</v>
      </c>
    </row>
    <row r="2553" spans="1:6" x14ac:dyDescent="0.25">
      <c r="A2553" s="1">
        <v>2020</v>
      </c>
      <c r="B2553" s="1" t="s">
        <v>60</v>
      </c>
      <c r="C2553" s="1" t="s">
        <v>23</v>
      </c>
      <c r="D2553" s="1">
        <v>1785</v>
      </c>
      <c r="E2553" s="1">
        <v>60629</v>
      </c>
      <c r="F2553" s="1" t="s">
        <v>10</v>
      </c>
    </row>
    <row r="2554" spans="1:6" x14ac:dyDescent="0.25">
      <c r="A2554" s="1">
        <v>2020</v>
      </c>
      <c r="B2554" s="1" t="s">
        <v>60</v>
      </c>
      <c r="C2554" s="1" t="s">
        <v>24</v>
      </c>
      <c r="D2554" s="1">
        <v>1716</v>
      </c>
      <c r="E2554" s="1">
        <v>64223</v>
      </c>
      <c r="F2554" s="1" t="s">
        <v>8</v>
      </c>
    </row>
    <row r="2555" spans="1:6" x14ac:dyDescent="0.25">
      <c r="A2555" s="1">
        <v>2020</v>
      </c>
      <c r="B2555" s="1" t="s">
        <v>60</v>
      </c>
      <c r="C2555" s="1" t="s">
        <v>25</v>
      </c>
      <c r="D2555" s="1">
        <v>849</v>
      </c>
      <c r="E2555" s="1">
        <v>60502</v>
      </c>
      <c r="F2555" s="1" t="s">
        <v>8</v>
      </c>
    </row>
    <row r="2556" spans="1:6" x14ac:dyDescent="0.25">
      <c r="A2556" s="1">
        <v>2020</v>
      </c>
      <c r="B2556" s="1" t="s">
        <v>60</v>
      </c>
      <c r="C2556" s="1" t="s">
        <v>26</v>
      </c>
      <c r="D2556" s="1">
        <v>2737</v>
      </c>
      <c r="E2556" s="1">
        <v>98844</v>
      </c>
      <c r="F2556" s="1" t="s">
        <v>10</v>
      </c>
    </row>
    <row r="2557" spans="1:6" x14ac:dyDescent="0.25">
      <c r="A2557" s="1">
        <v>2020</v>
      </c>
      <c r="B2557" s="1" t="s">
        <v>60</v>
      </c>
      <c r="C2557" s="1" t="s">
        <v>27</v>
      </c>
      <c r="D2557" s="1">
        <v>5379</v>
      </c>
      <c r="E2557" s="1">
        <v>129118</v>
      </c>
      <c r="F2557" s="1" t="s">
        <v>8</v>
      </c>
    </row>
    <row r="2558" spans="1:6" x14ac:dyDescent="0.25">
      <c r="A2558" s="1">
        <v>2020</v>
      </c>
      <c r="B2558" s="1" t="s">
        <v>60</v>
      </c>
      <c r="C2558" s="1" t="s">
        <v>28</v>
      </c>
      <c r="D2558" s="1">
        <v>6287</v>
      </c>
      <c r="E2558" s="1">
        <v>79556</v>
      </c>
      <c r="F2558" s="1" t="s">
        <v>8</v>
      </c>
    </row>
    <row r="2559" spans="1:6" x14ac:dyDescent="0.25">
      <c r="A2559" s="1">
        <v>2020</v>
      </c>
      <c r="B2559" s="1" t="s">
        <v>60</v>
      </c>
      <c r="C2559" s="1" t="s">
        <v>29</v>
      </c>
      <c r="D2559" s="1">
        <v>3977</v>
      </c>
      <c r="E2559" s="1">
        <v>84903</v>
      </c>
      <c r="F2559" s="1" t="s">
        <v>10</v>
      </c>
    </row>
    <row r="2560" spans="1:6" x14ac:dyDescent="0.25">
      <c r="A2560" s="1">
        <v>2020</v>
      </c>
      <c r="B2560" s="1" t="s">
        <v>60</v>
      </c>
      <c r="C2560" s="1" t="s">
        <v>30</v>
      </c>
      <c r="D2560" s="1">
        <v>940</v>
      </c>
      <c r="E2560" s="1">
        <v>55173</v>
      </c>
      <c r="F2560" s="1" t="s">
        <v>10</v>
      </c>
    </row>
    <row r="2561" spans="1:6" x14ac:dyDescent="0.25">
      <c r="A2561" s="1">
        <v>2020</v>
      </c>
      <c r="B2561" s="1" t="s">
        <v>60</v>
      </c>
      <c r="C2561" s="1" t="s">
        <v>31</v>
      </c>
      <c r="D2561" s="1">
        <v>3049</v>
      </c>
      <c r="E2561" s="1">
        <v>87842</v>
      </c>
      <c r="F2561" s="1" t="s">
        <v>8</v>
      </c>
    </row>
    <row r="2562" spans="1:6" x14ac:dyDescent="0.25">
      <c r="A2562" s="1">
        <v>2020</v>
      </c>
      <c r="B2562" s="1" t="s">
        <v>60</v>
      </c>
      <c r="C2562" s="1" t="s">
        <v>32</v>
      </c>
      <c r="D2562" s="1">
        <v>801</v>
      </c>
      <c r="E2562" s="1">
        <v>60475</v>
      </c>
      <c r="F2562" s="1" t="s">
        <v>8</v>
      </c>
    </row>
    <row r="2563" spans="1:6" x14ac:dyDescent="0.25">
      <c r="A2563" s="1">
        <v>2020</v>
      </c>
      <c r="B2563" s="1" t="s">
        <v>60</v>
      </c>
      <c r="C2563" s="1" t="s">
        <v>33</v>
      </c>
      <c r="D2563" s="1">
        <v>973</v>
      </c>
      <c r="E2563" s="1">
        <v>70407</v>
      </c>
      <c r="F2563" s="1" t="s">
        <v>10</v>
      </c>
    </row>
    <row r="2564" spans="1:6" x14ac:dyDescent="0.25">
      <c r="A2564" s="1">
        <v>2020</v>
      </c>
      <c r="B2564" s="1" t="s">
        <v>60</v>
      </c>
      <c r="C2564" s="1" t="s">
        <v>34</v>
      </c>
      <c r="D2564" s="1">
        <v>1541</v>
      </c>
      <c r="E2564" s="1">
        <v>76292</v>
      </c>
      <c r="F2564" s="1" t="s">
        <v>8</v>
      </c>
    </row>
    <row r="2565" spans="1:6" x14ac:dyDescent="0.25">
      <c r="A2565" s="1">
        <v>2022</v>
      </c>
      <c r="B2565" s="1" t="s">
        <v>62</v>
      </c>
      <c r="C2565" s="1" t="s">
        <v>12</v>
      </c>
      <c r="D2565" s="1">
        <v>5876</v>
      </c>
      <c r="E2565" s="1">
        <v>69709</v>
      </c>
      <c r="F2565" s="1" t="s">
        <v>10</v>
      </c>
    </row>
    <row r="2566" spans="1:6" x14ac:dyDescent="0.25">
      <c r="A2566" s="1">
        <v>2022</v>
      </c>
      <c r="B2566" s="1" t="s">
        <v>62</v>
      </c>
      <c r="C2566" s="1" t="s">
        <v>66</v>
      </c>
      <c r="D2566" s="1">
        <v>32595</v>
      </c>
      <c r="E2566" s="1">
        <v>72460</v>
      </c>
      <c r="F2566" s="1" t="s">
        <v>8</v>
      </c>
    </row>
    <row r="2567" spans="1:6" x14ac:dyDescent="0.25">
      <c r="A2567" s="1">
        <v>2022</v>
      </c>
      <c r="B2567" s="1" t="s">
        <v>62</v>
      </c>
      <c r="C2567" s="1" t="s">
        <v>49</v>
      </c>
      <c r="D2567" s="1">
        <v>146639</v>
      </c>
      <c r="E2567" s="1">
        <v>87123</v>
      </c>
      <c r="F2567" s="1" t="s">
        <v>8</v>
      </c>
    </row>
    <row r="2568" spans="1:6" x14ac:dyDescent="0.25">
      <c r="A2568" s="1">
        <v>2022</v>
      </c>
      <c r="B2568" s="1" t="s">
        <v>62</v>
      </c>
      <c r="C2568" s="1" t="s">
        <v>12</v>
      </c>
      <c r="D2568" s="1">
        <v>25941</v>
      </c>
      <c r="E2568" s="1">
        <v>74355</v>
      </c>
      <c r="F2568" s="1" t="s">
        <v>10</v>
      </c>
    </row>
    <row r="2569" spans="1:6" x14ac:dyDescent="0.25">
      <c r="A2569" s="1">
        <v>2022</v>
      </c>
      <c r="B2569" s="1" t="s">
        <v>62</v>
      </c>
      <c r="C2569" s="1" t="s">
        <v>66</v>
      </c>
      <c r="D2569" s="1">
        <v>6346</v>
      </c>
      <c r="E2569" s="1">
        <v>80442</v>
      </c>
      <c r="F2569" s="1" t="s">
        <v>10</v>
      </c>
    </row>
    <row r="2570" spans="1:6" x14ac:dyDescent="0.25">
      <c r="A2570" s="1">
        <v>2022</v>
      </c>
      <c r="B2570" s="1" t="s">
        <v>62</v>
      </c>
      <c r="C2570" s="1" t="s">
        <v>49</v>
      </c>
      <c r="D2570" s="1">
        <v>60099</v>
      </c>
      <c r="E2570" s="1">
        <v>102046</v>
      </c>
      <c r="F2570" s="1" t="s">
        <v>8</v>
      </c>
    </row>
    <row r="2571" spans="1:6" x14ac:dyDescent="0.25">
      <c r="A2571" s="1">
        <v>2022</v>
      </c>
      <c r="B2571" s="1" t="s">
        <v>62</v>
      </c>
      <c r="C2571" s="1" t="s">
        <v>12</v>
      </c>
      <c r="D2571" s="1">
        <v>43094</v>
      </c>
      <c r="E2571" s="1">
        <v>98279</v>
      </c>
      <c r="F2571" s="1" t="s">
        <v>8</v>
      </c>
    </row>
    <row r="2572" spans="1:6" x14ac:dyDescent="0.25">
      <c r="A2572" s="1">
        <v>2022</v>
      </c>
      <c r="B2572" s="1" t="s">
        <v>62</v>
      </c>
      <c r="C2572" s="1" t="s">
        <v>66</v>
      </c>
      <c r="D2572" s="1">
        <v>8599</v>
      </c>
      <c r="E2572" s="1">
        <v>59557</v>
      </c>
      <c r="F2572" s="1" t="s">
        <v>10</v>
      </c>
    </row>
    <row r="2573" spans="1:6" x14ac:dyDescent="0.25">
      <c r="A2573" s="1">
        <v>2022</v>
      </c>
      <c r="B2573" s="1" t="s">
        <v>62</v>
      </c>
      <c r="C2573" s="1" t="s">
        <v>49</v>
      </c>
      <c r="D2573" s="1">
        <v>27048</v>
      </c>
      <c r="E2573" s="1">
        <v>73254</v>
      </c>
      <c r="F2573" s="1" t="s">
        <v>10</v>
      </c>
    </row>
    <row r="2574" spans="1:6" x14ac:dyDescent="0.25">
      <c r="A2574" s="1">
        <v>2022</v>
      </c>
      <c r="B2574" s="1" t="s">
        <v>62</v>
      </c>
      <c r="C2574" s="1" t="s">
        <v>12</v>
      </c>
      <c r="D2574" s="1">
        <v>4986</v>
      </c>
      <c r="E2574" s="1">
        <v>66233</v>
      </c>
      <c r="F2574" s="1" t="s">
        <v>10</v>
      </c>
    </row>
    <row r="2575" spans="1:6" x14ac:dyDescent="0.25">
      <c r="A2575" s="1">
        <v>2022</v>
      </c>
      <c r="B2575" s="1" t="s">
        <v>63</v>
      </c>
      <c r="C2575" s="1" t="s">
        <v>66</v>
      </c>
      <c r="D2575" s="1">
        <v>15859</v>
      </c>
      <c r="E2575" s="1">
        <v>57193</v>
      </c>
      <c r="F2575" s="1" t="s">
        <v>10</v>
      </c>
    </row>
    <row r="2576" spans="1:6" x14ac:dyDescent="0.25">
      <c r="A2576" s="1">
        <v>2022</v>
      </c>
      <c r="B2576" s="1" t="s">
        <v>63</v>
      </c>
      <c r="C2576" s="1" t="s">
        <v>49</v>
      </c>
      <c r="D2576" s="1">
        <v>20727</v>
      </c>
      <c r="E2576" s="1">
        <v>62159</v>
      </c>
      <c r="F2576" s="1" t="s">
        <v>10</v>
      </c>
    </row>
    <row r="2577" spans="1:6" x14ac:dyDescent="0.25">
      <c r="A2577" s="1">
        <v>2022</v>
      </c>
      <c r="B2577" s="1" t="s">
        <v>63</v>
      </c>
      <c r="C2577" s="1" t="s">
        <v>12</v>
      </c>
      <c r="D2577" s="1">
        <v>15656</v>
      </c>
      <c r="E2577" s="1">
        <v>53435</v>
      </c>
      <c r="F2577" s="1" t="s">
        <v>8</v>
      </c>
    </row>
    <row r="2578" spans="1:6" x14ac:dyDescent="0.25">
      <c r="A2578" s="1">
        <v>2022</v>
      </c>
      <c r="B2578" s="1" t="s">
        <v>63</v>
      </c>
      <c r="C2578" s="1" t="s">
        <v>66</v>
      </c>
      <c r="D2578" s="1">
        <v>656765</v>
      </c>
      <c r="E2578" s="1">
        <v>63668</v>
      </c>
      <c r="F2578" s="1" t="s">
        <v>8</v>
      </c>
    </row>
    <row r="2579" spans="1:6" x14ac:dyDescent="0.25">
      <c r="A2579" s="1">
        <v>2022</v>
      </c>
      <c r="B2579" s="1" t="s">
        <v>63</v>
      </c>
      <c r="C2579" s="1" t="s">
        <v>49</v>
      </c>
      <c r="D2579" s="1">
        <v>23475</v>
      </c>
      <c r="E2579" s="1">
        <v>61198</v>
      </c>
      <c r="F2579" s="1" t="s">
        <v>10</v>
      </c>
    </row>
    <row r="2580" spans="1:6" x14ac:dyDescent="0.25">
      <c r="A2580" s="1">
        <v>2022</v>
      </c>
      <c r="B2580" s="1" t="s">
        <v>63</v>
      </c>
      <c r="C2580" s="1" t="s">
        <v>12</v>
      </c>
      <c r="D2580" s="1">
        <v>19964</v>
      </c>
      <c r="E2580" s="1">
        <v>67215</v>
      </c>
      <c r="F2580" s="1" t="s">
        <v>8</v>
      </c>
    </row>
    <row r="2581" spans="1:6" x14ac:dyDescent="0.25">
      <c r="A2581" s="1">
        <v>2022</v>
      </c>
      <c r="B2581" s="1" t="s">
        <v>63</v>
      </c>
      <c r="C2581" s="1" t="s">
        <v>66</v>
      </c>
      <c r="D2581" s="1">
        <v>5522</v>
      </c>
      <c r="E2581" s="1">
        <v>63470</v>
      </c>
      <c r="F2581" s="1" t="s">
        <v>8</v>
      </c>
    </row>
    <row r="2582" spans="1:6" x14ac:dyDescent="0.25">
      <c r="A2582" s="1">
        <v>2022</v>
      </c>
      <c r="B2582" s="1" t="s">
        <v>63</v>
      </c>
      <c r="C2582" s="1" t="s">
        <v>49</v>
      </c>
      <c r="D2582" s="1">
        <v>85058</v>
      </c>
      <c r="E2582" s="1">
        <v>61114</v>
      </c>
      <c r="F2582" s="1" t="s">
        <v>10</v>
      </c>
    </row>
    <row r="2583" spans="1:6" x14ac:dyDescent="0.25">
      <c r="A2583" s="1">
        <v>2022</v>
      </c>
      <c r="B2583" s="1" t="s">
        <v>63</v>
      </c>
      <c r="C2583" s="1" t="s">
        <v>12</v>
      </c>
      <c r="D2583" s="1">
        <v>31842</v>
      </c>
      <c r="E2583" s="1">
        <v>63141</v>
      </c>
      <c r="F2583" s="1" t="s">
        <v>10</v>
      </c>
    </row>
    <row r="2584" spans="1:6" x14ac:dyDescent="0.25">
      <c r="A2584" s="1">
        <v>2022</v>
      </c>
      <c r="B2584" s="1" t="s">
        <v>63</v>
      </c>
      <c r="C2584" s="1" t="s">
        <v>66</v>
      </c>
      <c r="D2584" s="1">
        <v>9128</v>
      </c>
      <c r="E2584" s="1">
        <v>51479</v>
      </c>
      <c r="F2584" s="1" t="s">
        <v>8</v>
      </c>
    </row>
    <row r="2585" spans="1:6" x14ac:dyDescent="0.25">
      <c r="A2585" s="1">
        <v>2022</v>
      </c>
      <c r="B2585" s="1" t="s">
        <v>63</v>
      </c>
      <c r="C2585" s="1" t="s">
        <v>49</v>
      </c>
      <c r="D2585" s="1">
        <v>39684</v>
      </c>
      <c r="E2585" s="1">
        <v>61678</v>
      </c>
      <c r="F2585" s="1" t="s">
        <v>8</v>
      </c>
    </row>
    <row r="2586" spans="1:6" x14ac:dyDescent="0.25">
      <c r="A2586" s="1">
        <v>2022</v>
      </c>
      <c r="B2586" s="1" t="s">
        <v>63</v>
      </c>
      <c r="C2586" s="1" t="s">
        <v>12</v>
      </c>
      <c r="D2586" s="1">
        <v>16899</v>
      </c>
      <c r="E2586" s="1">
        <v>58802</v>
      </c>
      <c r="F2586" s="1" t="s">
        <v>10</v>
      </c>
    </row>
    <row r="2587" spans="1:6" x14ac:dyDescent="0.25">
      <c r="A2587" s="1">
        <v>2022</v>
      </c>
      <c r="B2587" s="1" t="s">
        <v>63</v>
      </c>
      <c r="C2587" s="1" t="s">
        <v>21</v>
      </c>
      <c r="D2587" s="1">
        <v>13294</v>
      </c>
      <c r="E2587" s="1">
        <v>53222</v>
      </c>
      <c r="F2587" s="1" t="s">
        <v>8</v>
      </c>
    </row>
    <row r="2588" spans="1:6" x14ac:dyDescent="0.25">
      <c r="A2588" s="1">
        <v>2022</v>
      </c>
      <c r="B2588" s="1" t="s">
        <v>63</v>
      </c>
      <c r="C2588" s="1" t="s">
        <v>22</v>
      </c>
      <c r="D2588" s="1">
        <v>10330</v>
      </c>
      <c r="E2588" s="1">
        <v>54486</v>
      </c>
      <c r="F2588" s="1" t="s">
        <v>10</v>
      </c>
    </row>
    <row r="2589" spans="1:6" x14ac:dyDescent="0.25">
      <c r="A2589" s="1">
        <v>2022</v>
      </c>
      <c r="B2589" s="1" t="s">
        <v>63</v>
      </c>
      <c r="C2589" s="1" t="s">
        <v>23</v>
      </c>
      <c r="D2589" s="1">
        <v>20809</v>
      </c>
      <c r="E2589" s="1">
        <v>58098</v>
      </c>
      <c r="F2589" s="1" t="s">
        <v>8</v>
      </c>
    </row>
    <row r="2590" spans="1:6" x14ac:dyDescent="0.25">
      <c r="A2590" s="1">
        <v>2022</v>
      </c>
      <c r="B2590" s="1" t="s">
        <v>63</v>
      </c>
      <c r="C2590" s="1" t="s">
        <v>24</v>
      </c>
      <c r="D2590" s="1">
        <v>16834</v>
      </c>
      <c r="E2590" s="1">
        <v>54222</v>
      </c>
      <c r="F2590" s="1" t="s">
        <v>8</v>
      </c>
    </row>
    <row r="2591" spans="1:6" x14ac:dyDescent="0.25">
      <c r="A2591" s="1">
        <v>2022</v>
      </c>
      <c r="B2591" s="1" t="s">
        <v>63</v>
      </c>
      <c r="C2591" s="1" t="s">
        <v>25</v>
      </c>
      <c r="D2591" s="1">
        <v>5591</v>
      </c>
      <c r="E2591" s="1">
        <v>59739</v>
      </c>
      <c r="F2591" s="1" t="s">
        <v>10</v>
      </c>
    </row>
    <row r="2592" spans="1:6" x14ac:dyDescent="0.25">
      <c r="A2592" s="1">
        <v>2022</v>
      </c>
      <c r="B2592" s="1" t="s">
        <v>63</v>
      </c>
      <c r="C2592" s="1" t="s">
        <v>26</v>
      </c>
      <c r="D2592" s="1">
        <v>21505</v>
      </c>
      <c r="E2592" s="1">
        <v>65854</v>
      </c>
      <c r="F2592" s="1" t="s">
        <v>10</v>
      </c>
    </row>
    <row r="2593" spans="1:6" x14ac:dyDescent="0.25">
      <c r="A2593" s="1">
        <v>2022</v>
      </c>
      <c r="B2593" s="1" t="s">
        <v>6</v>
      </c>
      <c r="C2593" s="1" t="s">
        <v>7</v>
      </c>
      <c r="D2593" s="1">
        <v>1829</v>
      </c>
      <c r="E2593" s="1">
        <v>64872</v>
      </c>
      <c r="F2593" s="1" t="s">
        <v>8</v>
      </c>
    </row>
    <row r="2594" spans="1:6" x14ac:dyDescent="0.25">
      <c r="A2594" s="1">
        <v>2022</v>
      </c>
      <c r="B2594" s="1" t="s">
        <v>6</v>
      </c>
      <c r="C2594" s="1" t="s">
        <v>9</v>
      </c>
      <c r="D2594" s="1">
        <v>1354</v>
      </c>
      <c r="E2594" s="1">
        <v>61216</v>
      </c>
      <c r="F2594" s="1" t="s">
        <v>10</v>
      </c>
    </row>
    <row r="2595" spans="1:6" x14ac:dyDescent="0.25">
      <c r="A2595" s="1">
        <v>2022</v>
      </c>
      <c r="B2595" s="1" t="s">
        <v>6</v>
      </c>
      <c r="C2595" s="1" t="s">
        <v>11</v>
      </c>
      <c r="D2595" s="1">
        <v>2565</v>
      </c>
      <c r="E2595" s="1">
        <v>55909</v>
      </c>
      <c r="F2595" s="1" t="s">
        <v>8</v>
      </c>
    </row>
    <row r="2596" spans="1:6" x14ac:dyDescent="0.25">
      <c r="A2596" s="1">
        <v>2022</v>
      </c>
      <c r="B2596" s="1" t="s">
        <v>6</v>
      </c>
      <c r="C2596" s="1" t="s">
        <v>12</v>
      </c>
      <c r="D2596" s="1">
        <v>17651</v>
      </c>
      <c r="E2596" s="1">
        <v>48534</v>
      </c>
      <c r="F2596" s="1" t="s">
        <v>8</v>
      </c>
    </row>
    <row r="2597" spans="1:6" x14ac:dyDescent="0.25">
      <c r="A2597" s="1">
        <v>2022</v>
      </c>
      <c r="B2597" s="1" t="s">
        <v>6</v>
      </c>
      <c r="C2597" s="1" t="s">
        <v>13</v>
      </c>
      <c r="D2597" s="1">
        <v>3312</v>
      </c>
      <c r="E2597" s="1">
        <v>97879</v>
      </c>
      <c r="F2597" s="1" t="s">
        <v>10</v>
      </c>
    </row>
    <row r="2598" spans="1:6" x14ac:dyDescent="0.25">
      <c r="A2598" s="1">
        <v>2022</v>
      </c>
      <c r="B2598" s="1" t="s">
        <v>6</v>
      </c>
      <c r="C2598" s="1" t="s">
        <v>14</v>
      </c>
      <c r="D2598" s="1">
        <v>467</v>
      </c>
      <c r="E2598" s="1">
        <v>49142</v>
      </c>
      <c r="F2598" s="1" t="s">
        <v>10</v>
      </c>
    </row>
    <row r="2599" spans="1:6" x14ac:dyDescent="0.25">
      <c r="A2599" s="1">
        <v>2022</v>
      </c>
      <c r="B2599" s="1" t="s">
        <v>6</v>
      </c>
      <c r="C2599" s="1" t="s">
        <v>15</v>
      </c>
      <c r="D2599" s="1">
        <v>186</v>
      </c>
      <c r="E2599" s="1">
        <v>49290</v>
      </c>
      <c r="F2599" s="1" t="s">
        <v>8</v>
      </c>
    </row>
    <row r="2600" spans="1:6" x14ac:dyDescent="0.25">
      <c r="A2600" s="1">
        <v>2022</v>
      </c>
      <c r="B2600" s="1" t="s">
        <v>6</v>
      </c>
      <c r="C2600" s="1" t="s">
        <v>16</v>
      </c>
      <c r="D2600" s="1">
        <v>5394</v>
      </c>
      <c r="E2600" s="1">
        <v>43717</v>
      </c>
      <c r="F2600" s="1" t="s">
        <v>8</v>
      </c>
    </row>
    <row r="2601" spans="1:6" x14ac:dyDescent="0.25">
      <c r="A2601" s="1">
        <v>2022</v>
      </c>
      <c r="B2601" s="1" t="s">
        <v>6</v>
      </c>
      <c r="C2601" s="1" t="s">
        <v>17</v>
      </c>
      <c r="D2601" s="1">
        <v>2794</v>
      </c>
      <c r="E2601" s="1">
        <v>51978</v>
      </c>
      <c r="F2601" s="1" t="s">
        <v>10</v>
      </c>
    </row>
    <row r="2602" spans="1:6" x14ac:dyDescent="0.25">
      <c r="A2602" s="1">
        <v>2022</v>
      </c>
      <c r="B2602" s="1" t="s">
        <v>6</v>
      </c>
      <c r="C2602" s="1" t="s">
        <v>18</v>
      </c>
      <c r="D2602" s="1">
        <v>2531</v>
      </c>
      <c r="E2602" s="1">
        <v>48820</v>
      </c>
      <c r="F2602" s="1" t="s">
        <v>10</v>
      </c>
    </row>
    <row r="2603" spans="1:6" x14ac:dyDescent="0.25">
      <c r="A2603" s="1">
        <v>2022</v>
      </c>
      <c r="B2603" s="1" t="s">
        <v>6</v>
      </c>
      <c r="C2603" s="1" t="s">
        <v>19</v>
      </c>
      <c r="D2603" s="1">
        <v>2818</v>
      </c>
      <c r="E2603" s="1">
        <v>58259</v>
      </c>
      <c r="F2603" s="1" t="s">
        <v>10</v>
      </c>
    </row>
    <row r="2604" spans="1:6" x14ac:dyDescent="0.25">
      <c r="A2604" s="1">
        <v>2022</v>
      </c>
      <c r="B2604" s="1" t="s">
        <v>6</v>
      </c>
      <c r="C2604" s="1" t="s">
        <v>20</v>
      </c>
      <c r="D2604" s="1">
        <v>2302</v>
      </c>
      <c r="E2604" s="1">
        <v>56732</v>
      </c>
      <c r="F2604" s="1" t="s">
        <v>10</v>
      </c>
    </row>
    <row r="2605" spans="1:6" x14ac:dyDescent="0.25">
      <c r="A2605" s="1">
        <v>2022</v>
      </c>
      <c r="B2605" s="1" t="s">
        <v>6</v>
      </c>
      <c r="C2605" s="1" t="s">
        <v>21</v>
      </c>
      <c r="D2605" s="1">
        <v>2911</v>
      </c>
      <c r="E2605" s="1">
        <v>51588</v>
      </c>
      <c r="F2605" s="1" t="s">
        <v>10</v>
      </c>
    </row>
    <row r="2606" spans="1:6" x14ac:dyDescent="0.25">
      <c r="A2606" s="1">
        <v>2022</v>
      </c>
      <c r="B2606" s="1" t="s">
        <v>6</v>
      </c>
      <c r="C2606" s="1" t="s">
        <v>22</v>
      </c>
      <c r="D2606" s="1">
        <v>2613</v>
      </c>
      <c r="E2606" s="1">
        <v>53721</v>
      </c>
      <c r="F2606" s="1" t="s">
        <v>10</v>
      </c>
    </row>
    <row r="2607" spans="1:6" x14ac:dyDescent="0.25">
      <c r="A2607" s="1">
        <v>2022</v>
      </c>
      <c r="B2607" s="1" t="s">
        <v>6</v>
      </c>
      <c r="C2607" s="1" t="s">
        <v>23</v>
      </c>
      <c r="D2607" s="1">
        <v>1632</v>
      </c>
      <c r="E2607" s="1">
        <v>60605</v>
      </c>
      <c r="F2607" s="1" t="s">
        <v>10</v>
      </c>
    </row>
    <row r="2608" spans="1:6" x14ac:dyDescent="0.25">
      <c r="A2608" s="1">
        <v>2022</v>
      </c>
      <c r="B2608" s="1" t="s">
        <v>6</v>
      </c>
      <c r="C2608" s="1" t="s">
        <v>24</v>
      </c>
      <c r="D2608" s="1">
        <v>3143</v>
      </c>
      <c r="E2608" s="1">
        <v>92727</v>
      </c>
      <c r="F2608" s="1" t="s">
        <v>10</v>
      </c>
    </row>
    <row r="2609" spans="1:6" x14ac:dyDescent="0.25">
      <c r="A2609" s="1">
        <v>2022</v>
      </c>
      <c r="B2609" s="1" t="s">
        <v>6</v>
      </c>
      <c r="C2609" s="1" t="s">
        <v>25</v>
      </c>
      <c r="D2609" s="1">
        <v>1581</v>
      </c>
      <c r="E2609" s="1">
        <v>47422</v>
      </c>
      <c r="F2609" s="1" t="s">
        <v>10</v>
      </c>
    </row>
    <row r="2610" spans="1:6" x14ac:dyDescent="0.25">
      <c r="A2610" s="1">
        <v>2022</v>
      </c>
      <c r="B2610" s="1" t="s">
        <v>6</v>
      </c>
      <c r="C2610" s="1" t="s">
        <v>26</v>
      </c>
      <c r="D2610" s="1">
        <v>720</v>
      </c>
      <c r="E2610" s="1">
        <v>52887</v>
      </c>
      <c r="F2610" s="1" t="s">
        <v>10</v>
      </c>
    </row>
    <row r="2611" spans="1:6" x14ac:dyDescent="0.25">
      <c r="A2611" s="1">
        <v>2022</v>
      </c>
      <c r="B2611" s="1" t="s">
        <v>6</v>
      </c>
      <c r="C2611" s="1" t="s">
        <v>27</v>
      </c>
      <c r="D2611" s="1">
        <v>999</v>
      </c>
      <c r="E2611" s="1">
        <v>70628</v>
      </c>
      <c r="F2611" s="1" t="s">
        <v>10</v>
      </c>
    </row>
    <row r="2612" spans="1:6" x14ac:dyDescent="0.25">
      <c r="A2612" s="1">
        <v>2022</v>
      </c>
      <c r="B2612" s="1" t="s">
        <v>6</v>
      </c>
      <c r="C2612" s="1" t="s">
        <v>28</v>
      </c>
      <c r="D2612" s="1">
        <v>3574</v>
      </c>
      <c r="E2612" s="1">
        <v>49309</v>
      </c>
      <c r="F2612" s="1" t="s">
        <v>10</v>
      </c>
    </row>
    <row r="2613" spans="1:6" x14ac:dyDescent="0.25">
      <c r="A2613" s="1">
        <v>2022</v>
      </c>
      <c r="B2613" s="1" t="s">
        <v>6</v>
      </c>
      <c r="C2613" s="1" t="s">
        <v>29</v>
      </c>
      <c r="D2613" s="1">
        <v>3175</v>
      </c>
      <c r="E2613" s="1">
        <v>57276</v>
      </c>
      <c r="F2613" s="1" t="s">
        <v>10</v>
      </c>
    </row>
    <row r="2614" spans="1:6" x14ac:dyDescent="0.25">
      <c r="A2614" s="1">
        <v>2022</v>
      </c>
      <c r="B2614" s="1" t="s">
        <v>6</v>
      </c>
      <c r="C2614" s="1" t="s">
        <v>30</v>
      </c>
      <c r="D2614" s="1">
        <v>2070</v>
      </c>
      <c r="E2614" s="1">
        <v>56525</v>
      </c>
      <c r="F2614" s="1" t="s">
        <v>10</v>
      </c>
    </row>
    <row r="2615" spans="1:6" x14ac:dyDescent="0.25">
      <c r="A2615" s="1">
        <v>2022</v>
      </c>
      <c r="B2615" s="1" t="s">
        <v>6</v>
      </c>
      <c r="C2615" s="1" t="s">
        <v>31</v>
      </c>
      <c r="D2615" s="1">
        <v>2123</v>
      </c>
      <c r="E2615" s="1">
        <v>52677</v>
      </c>
      <c r="F261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9E77-ED1E-4EB5-96B2-A96E4DBCE5BB}">
  <dimension ref="A1:F150"/>
  <sheetViews>
    <sheetView workbookViewId="0">
      <selection activeCell="G10" sqref="G10"/>
    </sheetView>
  </sheetViews>
  <sheetFormatPr defaultRowHeight="13.8" x14ac:dyDescent="0.25"/>
  <cols>
    <col min="2" max="2" width="14.5" bestFit="1" customWidth="1"/>
    <col min="3" max="3" width="13.69921875" bestFit="1" customWidth="1"/>
    <col min="6" max="6" width="13.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2">
        <v>2022</v>
      </c>
      <c r="B2" s="2" t="s">
        <v>58</v>
      </c>
      <c r="C2" s="2" t="s">
        <v>33</v>
      </c>
      <c r="D2" s="2">
        <v>1988</v>
      </c>
      <c r="E2" s="2">
        <v>56566</v>
      </c>
      <c r="F2" s="2" t="s">
        <v>10</v>
      </c>
    </row>
    <row r="3" spans="1:6" x14ac:dyDescent="0.25">
      <c r="A3" s="2">
        <v>2022</v>
      </c>
      <c r="B3" s="2" t="s">
        <v>58</v>
      </c>
      <c r="C3" s="2" t="s">
        <v>34</v>
      </c>
      <c r="D3" s="2">
        <v>2066</v>
      </c>
      <c r="E3" s="2">
        <v>63543</v>
      </c>
      <c r="F3" s="2" t="s">
        <v>10</v>
      </c>
    </row>
    <row r="4" spans="1:6" x14ac:dyDescent="0.25">
      <c r="A4" s="2">
        <v>2022</v>
      </c>
      <c r="B4" s="2" t="s">
        <v>58</v>
      </c>
      <c r="C4" s="2" t="s">
        <v>35</v>
      </c>
      <c r="D4" s="2">
        <v>2032</v>
      </c>
      <c r="E4" s="2">
        <v>76722</v>
      </c>
      <c r="F4" s="2" t="s">
        <v>8</v>
      </c>
    </row>
    <row r="5" spans="1:6" x14ac:dyDescent="0.25">
      <c r="A5" s="2">
        <v>2022</v>
      </c>
      <c r="B5" s="2" t="s">
        <v>58</v>
      </c>
      <c r="C5" s="2" t="s">
        <v>36</v>
      </c>
      <c r="D5" s="2">
        <v>8976</v>
      </c>
      <c r="E5" s="2">
        <v>85088</v>
      </c>
      <c r="F5" s="2" t="s">
        <v>8</v>
      </c>
    </row>
    <row r="6" spans="1:6" x14ac:dyDescent="0.25">
      <c r="A6" s="2">
        <v>2022</v>
      </c>
      <c r="B6" s="2" t="s">
        <v>58</v>
      </c>
      <c r="C6" s="2" t="s">
        <v>37</v>
      </c>
      <c r="D6" s="2">
        <v>1768</v>
      </c>
      <c r="E6" s="2">
        <v>58139</v>
      </c>
      <c r="F6" s="2" t="s">
        <v>10</v>
      </c>
    </row>
    <row r="7" spans="1:6" x14ac:dyDescent="0.25">
      <c r="A7" s="2">
        <v>2022</v>
      </c>
      <c r="B7" s="2" t="s">
        <v>58</v>
      </c>
      <c r="C7" s="2" t="s">
        <v>38</v>
      </c>
      <c r="D7" s="2">
        <v>16910</v>
      </c>
      <c r="E7" s="2">
        <v>72614</v>
      </c>
      <c r="F7" s="2" t="s">
        <v>8</v>
      </c>
    </row>
    <row r="8" spans="1:6" x14ac:dyDescent="0.25">
      <c r="A8" s="2">
        <v>2022</v>
      </c>
      <c r="B8" s="2" t="s">
        <v>58</v>
      </c>
      <c r="C8" s="2" t="s">
        <v>39</v>
      </c>
      <c r="D8" s="2">
        <v>10219</v>
      </c>
      <c r="E8" s="2">
        <v>64827</v>
      </c>
      <c r="F8" s="2" t="s">
        <v>10</v>
      </c>
    </row>
    <row r="9" spans="1:6" x14ac:dyDescent="0.25">
      <c r="A9" s="2">
        <v>2022</v>
      </c>
      <c r="B9" s="2" t="s">
        <v>58</v>
      </c>
      <c r="C9" s="2" t="s">
        <v>40</v>
      </c>
      <c r="D9" s="2">
        <v>807</v>
      </c>
      <c r="E9" s="2">
        <v>58882</v>
      </c>
      <c r="F9" s="2" t="s">
        <v>8</v>
      </c>
    </row>
    <row r="10" spans="1:6" x14ac:dyDescent="0.25">
      <c r="A10" s="2">
        <v>2022</v>
      </c>
      <c r="B10" s="2" t="s">
        <v>58</v>
      </c>
      <c r="C10" s="2" t="s">
        <v>41</v>
      </c>
      <c r="D10" s="2">
        <v>15409</v>
      </c>
      <c r="E10" s="2">
        <v>66487</v>
      </c>
      <c r="F10" s="2" t="s">
        <v>8</v>
      </c>
    </row>
    <row r="11" spans="1:6" x14ac:dyDescent="0.25">
      <c r="A11" s="2">
        <v>2022</v>
      </c>
      <c r="B11" s="2" t="s">
        <v>58</v>
      </c>
      <c r="C11" s="2" t="s">
        <v>42</v>
      </c>
      <c r="D11" s="2">
        <v>4164</v>
      </c>
      <c r="E11" s="2">
        <v>63770</v>
      </c>
      <c r="F11" s="2" t="s">
        <v>10</v>
      </c>
    </row>
    <row r="12" spans="1:6" x14ac:dyDescent="0.25">
      <c r="A12" s="2">
        <v>2022</v>
      </c>
      <c r="B12" s="2" t="s">
        <v>58</v>
      </c>
      <c r="C12" s="2" t="s">
        <v>43</v>
      </c>
      <c r="D12" s="2">
        <v>6240</v>
      </c>
      <c r="E12" s="2">
        <v>75641</v>
      </c>
      <c r="F12" s="2" t="s">
        <v>10</v>
      </c>
    </row>
    <row r="13" spans="1:6" x14ac:dyDescent="0.25">
      <c r="A13" s="2">
        <v>2022</v>
      </c>
      <c r="B13" s="2" t="s">
        <v>58</v>
      </c>
      <c r="C13" s="2" t="s">
        <v>44</v>
      </c>
      <c r="D13" s="2">
        <v>14407</v>
      </c>
      <c r="E13" s="2">
        <v>67561</v>
      </c>
      <c r="F13" s="2" t="s">
        <v>8</v>
      </c>
    </row>
    <row r="14" spans="1:6" x14ac:dyDescent="0.25">
      <c r="A14" s="2">
        <v>2022</v>
      </c>
      <c r="B14" s="2" t="s">
        <v>58</v>
      </c>
      <c r="C14" s="2" t="s">
        <v>45</v>
      </c>
      <c r="D14" s="2">
        <v>1572</v>
      </c>
      <c r="E14" s="2">
        <v>63468</v>
      </c>
      <c r="F14" s="2" t="s">
        <v>8</v>
      </c>
    </row>
    <row r="15" spans="1:6" x14ac:dyDescent="0.25">
      <c r="A15" s="2">
        <v>2022</v>
      </c>
      <c r="B15" s="2" t="s">
        <v>58</v>
      </c>
      <c r="C15" s="2" t="s">
        <v>46</v>
      </c>
      <c r="D15" s="2">
        <v>6087</v>
      </c>
      <c r="E15" s="2">
        <v>64522</v>
      </c>
      <c r="F15" s="2" t="s">
        <v>10</v>
      </c>
    </row>
    <row r="16" spans="1:6" x14ac:dyDescent="0.25">
      <c r="A16" s="2">
        <v>2022</v>
      </c>
      <c r="B16" s="2" t="s">
        <v>58</v>
      </c>
      <c r="C16" s="2" t="s">
        <v>47</v>
      </c>
      <c r="D16" s="2">
        <v>1084</v>
      </c>
      <c r="E16" s="2">
        <v>54320</v>
      </c>
      <c r="F16" s="2" t="s">
        <v>10</v>
      </c>
    </row>
    <row r="17" spans="1:6" x14ac:dyDescent="0.25">
      <c r="A17" s="2">
        <v>2022</v>
      </c>
      <c r="B17" s="2" t="s">
        <v>58</v>
      </c>
      <c r="C17" s="2" t="s">
        <v>48</v>
      </c>
      <c r="D17" s="2">
        <v>7051</v>
      </c>
      <c r="E17" s="2">
        <v>64495</v>
      </c>
      <c r="F17" s="2" t="s">
        <v>10</v>
      </c>
    </row>
    <row r="18" spans="1:6" x14ac:dyDescent="0.25">
      <c r="A18" s="2">
        <v>2022</v>
      </c>
      <c r="B18" s="2" t="s">
        <v>58</v>
      </c>
      <c r="C18" s="2" t="s">
        <v>49</v>
      </c>
      <c r="D18" s="2">
        <v>24758</v>
      </c>
      <c r="E18" s="2">
        <v>82648</v>
      </c>
      <c r="F18" s="2" t="s">
        <v>10</v>
      </c>
    </row>
    <row r="19" spans="1:6" x14ac:dyDescent="0.25">
      <c r="A19" s="2">
        <v>2022</v>
      </c>
      <c r="B19" s="2" t="s">
        <v>58</v>
      </c>
      <c r="C19" s="2" t="s">
        <v>50</v>
      </c>
      <c r="D19" s="2">
        <v>4386</v>
      </c>
      <c r="E19" s="2">
        <v>63006</v>
      </c>
      <c r="F19" s="2" t="s">
        <v>10</v>
      </c>
    </row>
    <row r="20" spans="1:6" x14ac:dyDescent="0.25">
      <c r="A20" s="2">
        <v>2022</v>
      </c>
      <c r="B20" s="2" t="s">
        <v>58</v>
      </c>
      <c r="C20" s="2" t="s">
        <v>51</v>
      </c>
      <c r="D20" s="2">
        <v>1108</v>
      </c>
      <c r="E20" s="2">
        <v>64390</v>
      </c>
      <c r="F20" s="2" t="s">
        <v>8</v>
      </c>
    </row>
    <row r="21" spans="1:6" x14ac:dyDescent="0.25">
      <c r="A21" s="2">
        <v>2022</v>
      </c>
      <c r="B21" s="2" t="s">
        <v>58</v>
      </c>
      <c r="C21" s="2" t="s">
        <v>52</v>
      </c>
      <c r="D21" s="2">
        <v>6750</v>
      </c>
      <c r="E21" s="2">
        <v>64974</v>
      </c>
      <c r="F21" s="2" t="s">
        <v>8</v>
      </c>
    </row>
    <row r="22" spans="1:6" x14ac:dyDescent="0.25">
      <c r="A22" s="2">
        <v>2022</v>
      </c>
      <c r="B22" s="2" t="s">
        <v>58</v>
      </c>
      <c r="C22" s="2" t="s">
        <v>53</v>
      </c>
      <c r="D22" s="2">
        <v>7798</v>
      </c>
      <c r="E22" s="2">
        <v>84321</v>
      </c>
      <c r="F22" s="2" t="s">
        <v>10</v>
      </c>
    </row>
    <row r="23" spans="1:6" x14ac:dyDescent="0.25">
      <c r="A23" s="2">
        <v>2022</v>
      </c>
      <c r="B23" s="2" t="s">
        <v>58</v>
      </c>
      <c r="C23" s="2" t="s">
        <v>54</v>
      </c>
      <c r="D23" s="2">
        <v>1268</v>
      </c>
      <c r="E23" s="2">
        <v>65459</v>
      </c>
      <c r="F23" s="2" t="s">
        <v>8</v>
      </c>
    </row>
    <row r="24" spans="1:6" x14ac:dyDescent="0.25">
      <c r="A24" s="2">
        <v>2022</v>
      </c>
      <c r="B24" s="2" t="s">
        <v>58</v>
      </c>
      <c r="C24" s="2" t="s">
        <v>55</v>
      </c>
      <c r="D24" s="2">
        <v>9432</v>
      </c>
      <c r="E24" s="2">
        <v>63047</v>
      </c>
      <c r="F24" s="2" t="s">
        <v>8</v>
      </c>
    </row>
    <row r="25" spans="1:6" x14ac:dyDescent="0.25">
      <c r="A25" s="2">
        <v>2022</v>
      </c>
      <c r="B25" s="2" t="s">
        <v>58</v>
      </c>
      <c r="C25" s="2" t="s">
        <v>56</v>
      </c>
      <c r="D25" s="2">
        <v>600</v>
      </c>
      <c r="E25" s="2">
        <v>72060</v>
      </c>
      <c r="F25" s="2" t="s">
        <v>10</v>
      </c>
    </row>
    <row r="26" spans="1:6" x14ac:dyDescent="0.25">
      <c r="A26" s="2">
        <v>2022</v>
      </c>
      <c r="B26" s="2" t="s">
        <v>59</v>
      </c>
      <c r="C26" s="2" t="s">
        <v>7</v>
      </c>
      <c r="D26" s="2">
        <v>32481</v>
      </c>
      <c r="E26" s="2">
        <v>46970</v>
      </c>
      <c r="F26" s="2" t="s">
        <v>10</v>
      </c>
    </row>
    <row r="27" spans="1:6" x14ac:dyDescent="0.25">
      <c r="A27" s="2">
        <v>2022</v>
      </c>
      <c r="B27" s="2" t="s">
        <v>59</v>
      </c>
      <c r="C27" s="2" t="s">
        <v>9</v>
      </c>
      <c r="D27" s="2">
        <v>31775</v>
      </c>
      <c r="E27" s="2">
        <v>51734</v>
      </c>
      <c r="F27" s="2" t="s">
        <v>8</v>
      </c>
    </row>
    <row r="28" spans="1:6" x14ac:dyDescent="0.25">
      <c r="A28" s="2">
        <v>2022</v>
      </c>
      <c r="B28" s="2" t="s">
        <v>59</v>
      </c>
      <c r="C28" s="2" t="s">
        <v>11</v>
      </c>
      <c r="D28" s="2">
        <v>21642</v>
      </c>
      <c r="E28" s="2">
        <v>46450</v>
      </c>
      <c r="F28" s="2" t="s">
        <v>8</v>
      </c>
    </row>
    <row r="29" spans="1:6" x14ac:dyDescent="0.25">
      <c r="A29" s="2">
        <v>2022</v>
      </c>
      <c r="B29" s="2" t="s">
        <v>59</v>
      </c>
      <c r="C29" s="2" t="s">
        <v>12</v>
      </c>
      <c r="D29" s="2">
        <v>196511</v>
      </c>
      <c r="E29" s="2">
        <v>57020</v>
      </c>
      <c r="F29" s="2" t="s">
        <v>10</v>
      </c>
    </row>
    <row r="30" spans="1:6" x14ac:dyDescent="0.25">
      <c r="A30" s="2">
        <v>2022</v>
      </c>
      <c r="B30" s="2" t="s">
        <v>59</v>
      </c>
      <c r="C30" s="2" t="s">
        <v>13</v>
      </c>
      <c r="D30" s="2">
        <v>35891</v>
      </c>
      <c r="E30" s="2">
        <v>55043</v>
      </c>
      <c r="F30" s="2" t="s">
        <v>8</v>
      </c>
    </row>
    <row r="31" spans="1:6" x14ac:dyDescent="0.25">
      <c r="A31" s="2">
        <v>2022</v>
      </c>
      <c r="B31" s="2" t="s">
        <v>59</v>
      </c>
      <c r="C31" s="2" t="s">
        <v>14</v>
      </c>
      <c r="D31" s="2">
        <v>24902</v>
      </c>
      <c r="E31" s="2">
        <v>56041</v>
      </c>
      <c r="F31" s="2" t="s">
        <v>10</v>
      </c>
    </row>
    <row r="32" spans="1:6" x14ac:dyDescent="0.25">
      <c r="A32" s="2">
        <v>2022</v>
      </c>
      <c r="B32" s="2" t="s">
        <v>59</v>
      </c>
      <c r="C32" s="2" t="s">
        <v>15</v>
      </c>
      <c r="D32" s="2">
        <v>6850</v>
      </c>
      <c r="E32" s="2">
        <v>45843</v>
      </c>
      <c r="F32" s="2" t="s">
        <v>8</v>
      </c>
    </row>
    <row r="33" spans="1:6" x14ac:dyDescent="0.25">
      <c r="A33" s="2">
        <v>2022</v>
      </c>
      <c r="B33" s="2" t="s">
        <v>59</v>
      </c>
      <c r="C33" s="2" t="s">
        <v>16</v>
      </c>
      <c r="D33" s="2">
        <v>139486</v>
      </c>
      <c r="E33" s="2">
        <v>49766</v>
      </c>
      <c r="F33" s="2" t="s">
        <v>8</v>
      </c>
    </row>
    <row r="34" spans="1:6" x14ac:dyDescent="0.25">
      <c r="A34" s="2">
        <v>2022</v>
      </c>
      <c r="B34" s="2" t="s">
        <v>59</v>
      </c>
      <c r="C34" s="2" t="s">
        <v>17</v>
      </c>
      <c r="D34" s="2">
        <v>60996</v>
      </c>
      <c r="E34" s="2">
        <v>54352</v>
      </c>
      <c r="F34" s="2" t="s">
        <v>10</v>
      </c>
    </row>
    <row r="35" spans="1:6" x14ac:dyDescent="0.25">
      <c r="A35" s="2">
        <v>2022</v>
      </c>
      <c r="B35" s="2" t="s">
        <v>59</v>
      </c>
      <c r="C35" s="2" t="s">
        <v>18</v>
      </c>
      <c r="D35" s="2">
        <v>11969</v>
      </c>
      <c r="E35" s="2">
        <v>44972</v>
      </c>
      <c r="F35" s="2" t="s">
        <v>10</v>
      </c>
    </row>
    <row r="36" spans="1:6" x14ac:dyDescent="0.25">
      <c r="A36" s="2">
        <v>2022</v>
      </c>
      <c r="B36" s="2" t="s">
        <v>59</v>
      </c>
      <c r="C36" s="2" t="s">
        <v>19</v>
      </c>
      <c r="D36" s="2">
        <v>78063</v>
      </c>
      <c r="E36" s="2">
        <v>56570</v>
      </c>
      <c r="F36" s="2" t="s">
        <v>8</v>
      </c>
    </row>
    <row r="37" spans="1:6" x14ac:dyDescent="0.25">
      <c r="A37" s="2">
        <v>2022</v>
      </c>
      <c r="B37" s="2" t="s">
        <v>59</v>
      </c>
      <c r="C37" s="2" t="s">
        <v>20</v>
      </c>
      <c r="D37" s="2">
        <v>40681</v>
      </c>
      <c r="E37" s="2">
        <v>47092</v>
      </c>
      <c r="F37" s="2" t="s">
        <v>8</v>
      </c>
    </row>
    <row r="38" spans="1:6" x14ac:dyDescent="0.25">
      <c r="A38" s="2">
        <v>2022</v>
      </c>
      <c r="B38" s="2" t="s">
        <v>59</v>
      </c>
      <c r="C38" s="2" t="s">
        <v>21</v>
      </c>
      <c r="D38" s="2">
        <v>23521</v>
      </c>
      <c r="E38" s="2">
        <v>45539</v>
      </c>
      <c r="F38" s="2" t="s">
        <v>10</v>
      </c>
    </row>
    <row r="39" spans="1:6" x14ac:dyDescent="0.25">
      <c r="A39" s="2">
        <v>2022</v>
      </c>
      <c r="B39" s="2" t="s">
        <v>59</v>
      </c>
      <c r="C39" s="2" t="s">
        <v>22</v>
      </c>
      <c r="D39" s="2">
        <v>20370</v>
      </c>
      <c r="E39" s="2">
        <v>47235</v>
      </c>
      <c r="F39" s="2" t="s">
        <v>10</v>
      </c>
    </row>
    <row r="40" spans="1:6" x14ac:dyDescent="0.25">
      <c r="A40" s="2">
        <v>2022</v>
      </c>
      <c r="B40" s="2" t="s">
        <v>59</v>
      </c>
      <c r="C40" s="2" t="s">
        <v>23</v>
      </c>
      <c r="D40" s="2">
        <v>28056</v>
      </c>
      <c r="E40" s="2">
        <v>47623</v>
      </c>
      <c r="F40" s="2" t="s">
        <v>10</v>
      </c>
    </row>
    <row r="41" spans="1:6" x14ac:dyDescent="0.25">
      <c r="A41" s="2">
        <v>2022</v>
      </c>
      <c r="B41" s="2" t="s">
        <v>59</v>
      </c>
      <c r="C41" s="2" t="s">
        <v>24</v>
      </c>
      <c r="D41" s="2">
        <v>30545</v>
      </c>
      <c r="E41" s="2">
        <v>47196</v>
      </c>
      <c r="F41" s="2" t="s">
        <v>10</v>
      </c>
    </row>
    <row r="42" spans="1:6" x14ac:dyDescent="0.25">
      <c r="A42" s="2">
        <v>2022</v>
      </c>
      <c r="B42" s="2" t="s">
        <v>59</v>
      </c>
      <c r="C42" s="2" t="s">
        <v>25</v>
      </c>
      <c r="D42" s="2">
        <v>10761</v>
      </c>
      <c r="E42" s="2">
        <v>42589</v>
      </c>
      <c r="F42" s="2" t="s">
        <v>10</v>
      </c>
    </row>
    <row r="43" spans="1:6" x14ac:dyDescent="0.25">
      <c r="A43" s="2">
        <v>2022</v>
      </c>
      <c r="B43" s="2" t="s">
        <v>59</v>
      </c>
      <c r="C43" s="2" t="s">
        <v>26</v>
      </c>
      <c r="D43" s="2">
        <v>32767</v>
      </c>
      <c r="E43" s="2">
        <v>51648</v>
      </c>
      <c r="F43" s="2" t="s">
        <v>8</v>
      </c>
    </row>
    <row r="44" spans="1:6" x14ac:dyDescent="0.25">
      <c r="A44" s="2">
        <v>2022</v>
      </c>
      <c r="B44" s="2" t="s">
        <v>59</v>
      </c>
      <c r="C44" s="2" t="s">
        <v>27</v>
      </c>
      <c r="D44" s="2">
        <v>42171</v>
      </c>
      <c r="E44" s="2">
        <v>57937</v>
      </c>
      <c r="F44" s="2" t="s">
        <v>8</v>
      </c>
    </row>
    <row r="45" spans="1:6" x14ac:dyDescent="0.25">
      <c r="A45" s="2">
        <v>2022</v>
      </c>
      <c r="B45" s="2" t="s">
        <v>59</v>
      </c>
      <c r="C45" s="2" t="s">
        <v>28</v>
      </c>
      <c r="D45" s="2">
        <v>52459</v>
      </c>
      <c r="E45" s="2">
        <v>52200</v>
      </c>
      <c r="F45" s="2" t="s">
        <v>10</v>
      </c>
    </row>
    <row r="46" spans="1:6" x14ac:dyDescent="0.25">
      <c r="A46" s="2">
        <v>2022</v>
      </c>
      <c r="B46" s="2" t="s">
        <v>59</v>
      </c>
      <c r="C46" s="2" t="s">
        <v>29</v>
      </c>
      <c r="D46" s="2">
        <v>37272</v>
      </c>
      <c r="E46" s="2">
        <v>54570</v>
      </c>
      <c r="F46" s="2" t="s">
        <v>8</v>
      </c>
    </row>
    <row r="47" spans="1:6" x14ac:dyDescent="0.25">
      <c r="A47" s="2">
        <v>2022</v>
      </c>
      <c r="B47" s="2" t="s">
        <v>59</v>
      </c>
      <c r="C47" s="2" t="s">
        <v>30</v>
      </c>
      <c r="D47" s="2">
        <v>19763</v>
      </c>
      <c r="E47" s="2">
        <v>41497</v>
      </c>
      <c r="F47" s="2" t="s">
        <v>8</v>
      </c>
    </row>
    <row r="48" spans="1:6" x14ac:dyDescent="0.25">
      <c r="A48" s="2">
        <v>2022</v>
      </c>
      <c r="B48" s="2" t="s">
        <v>59</v>
      </c>
      <c r="C48" s="2" t="s">
        <v>31</v>
      </c>
      <c r="D48" s="2">
        <v>38808</v>
      </c>
      <c r="E48" s="2">
        <v>47469</v>
      </c>
      <c r="F48" s="2" t="s">
        <v>10</v>
      </c>
    </row>
    <row r="49" spans="1:6" x14ac:dyDescent="0.25">
      <c r="A49" s="2">
        <v>2022</v>
      </c>
      <c r="B49" s="2" t="s">
        <v>59</v>
      </c>
      <c r="C49" s="2" t="s">
        <v>32</v>
      </c>
      <c r="D49" s="2">
        <v>9250</v>
      </c>
      <c r="E49" s="2">
        <v>44170</v>
      </c>
      <c r="F49" s="2" t="s">
        <v>10</v>
      </c>
    </row>
    <row r="50" spans="1:6" x14ac:dyDescent="0.25">
      <c r="A50" s="2">
        <v>2022</v>
      </c>
      <c r="B50" s="2" t="s">
        <v>59</v>
      </c>
      <c r="C50" s="2" t="s">
        <v>33</v>
      </c>
      <c r="D50" s="2">
        <v>14923</v>
      </c>
      <c r="E50" s="2">
        <v>44891</v>
      </c>
      <c r="F50" s="2" t="s">
        <v>8</v>
      </c>
    </row>
    <row r="51" spans="1:6" x14ac:dyDescent="0.25">
      <c r="A51" s="2">
        <v>2022</v>
      </c>
      <c r="B51" s="2" t="s">
        <v>59</v>
      </c>
      <c r="C51" s="2" t="s">
        <v>34</v>
      </c>
      <c r="D51" s="2">
        <v>15829</v>
      </c>
      <c r="E51" s="2">
        <v>49190</v>
      </c>
      <c r="F51" s="2" t="s">
        <v>8</v>
      </c>
    </row>
    <row r="52" spans="1:6" x14ac:dyDescent="0.25">
      <c r="A52" s="2">
        <v>2022</v>
      </c>
      <c r="B52" s="2" t="s">
        <v>59</v>
      </c>
      <c r="C52" s="2" t="s">
        <v>35</v>
      </c>
      <c r="D52" s="2">
        <v>12509</v>
      </c>
      <c r="E52" s="2">
        <v>52777</v>
      </c>
      <c r="F52" s="2" t="s">
        <v>10</v>
      </c>
    </row>
    <row r="53" spans="1:6" x14ac:dyDescent="0.25">
      <c r="A53" s="2">
        <v>2022</v>
      </c>
      <c r="B53" s="2" t="s">
        <v>59</v>
      </c>
      <c r="C53" s="2" t="s">
        <v>36</v>
      </c>
      <c r="D53" s="2">
        <v>54238</v>
      </c>
      <c r="E53" s="2">
        <v>58723</v>
      </c>
      <c r="F53" s="2" t="s">
        <v>8</v>
      </c>
    </row>
    <row r="54" spans="1:6" x14ac:dyDescent="0.25">
      <c r="A54" s="2">
        <v>2022</v>
      </c>
      <c r="B54" s="2" t="s">
        <v>59</v>
      </c>
      <c r="C54" s="2" t="s">
        <v>37</v>
      </c>
      <c r="D54" s="2">
        <v>10758</v>
      </c>
      <c r="E54" s="2">
        <v>43078</v>
      </c>
      <c r="F54" s="2" t="s">
        <v>10</v>
      </c>
    </row>
    <row r="55" spans="1:6" x14ac:dyDescent="0.25">
      <c r="A55" s="2">
        <v>2022</v>
      </c>
      <c r="B55" s="2" t="s">
        <v>59</v>
      </c>
      <c r="C55" s="2" t="s">
        <v>38</v>
      </c>
      <c r="D55" s="2">
        <v>123741</v>
      </c>
      <c r="E55" s="2">
        <v>56832</v>
      </c>
      <c r="F55" s="2" t="s">
        <v>8</v>
      </c>
    </row>
    <row r="56" spans="1:6" x14ac:dyDescent="0.25">
      <c r="A56" s="2">
        <v>2022</v>
      </c>
      <c r="B56" s="2" t="s">
        <v>59</v>
      </c>
      <c r="C56" s="2" t="s">
        <v>39</v>
      </c>
      <c r="D56" s="2">
        <v>61525</v>
      </c>
      <c r="E56" s="2">
        <v>48092</v>
      </c>
      <c r="F56" s="2" t="s">
        <v>8</v>
      </c>
    </row>
    <row r="57" spans="1:6" x14ac:dyDescent="0.25">
      <c r="A57" s="2">
        <v>2022</v>
      </c>
      <c r="B57" s="2" t="s">
        <v>59</v>
      </c>
      <c r="C57" s="2" t="s">
        <v>40</v>
      </c>
      <c r="D57" s="2">
        <v>7753</v>
      </c>
      <c r="E57" s="2">
        <v>54819</v>
      </c>
      <c r="F57" s="2" t="s">
        <v>10</v>
      </c>
    </row>
    <row r="58" spans="1:6" x14ac:dyDescent="0.25">
      <c r="A58" s="2">
        <v>2022</v>
      </c>
      <c r="B58" s="2" t="s">
        <v>59</v>
      </c>
      <c r="C58" s="2" t="s">
        <v>41</v>
      </c>
      <c r="D58" s="2">
        <v>68615</v>
      </c>
      <c r="E58" s="2">
        <v>49247</v>
      </c>
      <c r="F58" s="2" t="s">
        <v>10</v>
      </c>
    </row>
    <row r="59" spans="1:6" x14ac:dyDescent="0.25">
      <c r="A59" s="2">
        <v>2022</v>
      </c>
      <c r="B59" s="2" t="s">
        <v>59</v>
      </c>
      <c r="C59" s="2" t="s">
        <v>42</v>
      </c>
      <c r="D59" s="2">
        <v>23748</v>
      </c>
      <c r="E59" s="2">
        <v>46554</v>
      </c>
      <c r="F59" s="2" t="s">
        <v>8</v>
      </c>
    </row>
    <row r="60" spans="1:6" x14ac:dyDescent="0.25">
      <c r="A60" s="2">
        <v>2022</v>
      </c>
      <c r="B60" s="2" t="s">
        <v>59</v>
      </c>
      <c r="C60" s="2" t="s">
        <v>43</v>
      </c>
      <c r="D60" s="2">
        <v>26503</v>
      </c>
      <c r="E60" s="2">
        <v>49347</v>
      </c>
      <c r="F60" s="2" t="s">
        <v>8</v>
      </c>
    </row>
    <row r="61" spans="1:6" x14ac:dyDescent="0.25">
      <c r="A61" s="2">
        <v>2022</v>
      </c>
      <c r="B61" s="2" t="s">
        <v>59</v>
      </c>
      <c r="C61" s="2" t="s">
        <v>44</v>
      </c>
      <c r="D61" s="2">
        <v>74845</v>
      </c>
      <c r="E61" s="2">
        <v>50000</v>
      </c>
      <c r="F61" s="2" t="s">
        <v>10</v>
      </c>
    </row>
    <row r="62" spans="1:6" x14ac:dyDescent="0.25">
      <c r="A62" s="2">
        <v>2022</v>
      </c>
      <c r="B62" s="2" t="s">
        <v>59</v>
      </c>
      <c r="C62" s="2" t="s">
        <v>45</v>
      </c>
      <c r="D62" s="2">
        <v>7658</v>
      </c>
      <c r="E62" s="2">
        <v>48902</v>
      </c>
      <c r="F62" s="2" t="s">
        <v>10</v>
      </c>
    </row>
    <row r="63" spans="1:6" x14ac:dyDescent="0.25">
      <c r="A63" s="2">
        <v>2022</v>
      </c>
      <c r="B63" s="2" t="s">
        <v>59</v>
      </c>
      <c r="C63" s="2" t="s">
        <v>46</v>
      </c>
      <c r="D63" s="2">
        <v>30013</v>
      </c>
      <c r="E63" s="2">
        <v>44429</v>
      </c>
      <c r="F63" s="2" t="s">
        <v>10</v>
      </c>
    </row>
    <row r="64" spans="1:6" x14ac:dyDescent="0.25">
      <c r="A64" s="2">
        <v>2022</v>
      </c>
      <c r="B64" s="2" t="s">
        <v>59</v>
      </c>
      <c r="C64" s="2" t="s">
        <v>47</v>
      </c>
      <c r="D64" s="2">
        <v>8059</v>
      </c>
      <c r="E64" s="2">
        <v>44650</v>
      </c>
      <c r="F64" s="2" t="s">
        <v>10</v>
      </c>
    </row>
    <row r="65" spans="1:6" x14ac:dyDescent="0.25">
      <c r="A65" s="2">
        <v>2022</v>
      </c>
      <c r="B65" s="2" t="s">
        <v>59</v>
      </c>
      <c r="C65" s="2" t="s">
        <v>48</v>
      </c>
      <c r="D65" s="2">
        <v>40040</v>
      </c>
      <c r="E65" s="2">
        <v>51137</v>
      </c>
      <c r="F65" s="2" t="s">
        <v>10</v>
      </c>
    </row>
    <row r="66" spans="1:6" x14ac:dyDescent="0.25">
      <c r="A66" s="2">
        <v>2022</v>
      </c>
      <c r="B66" s="2" t="s">
        <v>59</v>
      </c>
      <c r="C66" s="2" t="s">
        <v>49</v>
      </c>
      <c r="D66" s="2">
        <v>147447</v>
      </c>
      <c r="E66" s="2">
        <v>57337</v>
      </c>
      <c r="F66" s="2" t="s">
        <v>8</v>
      </c>
    </row>
    <row r="67" spans="1:6" x14ac:dyDescent="0.25">
      <c r="A67" s="2">
        <v>2022</v>
      </c>
      <c r="B67" s="2" t="s">
        <v>59</v>
      </c>
      <c r="C67" s="2" t="s">
        <v>50</v>
      </c>
      <c r="D67" s="2">
        <v>19531</v>
      </c>
      <c r="E67" s="2">
        <v>49163</v>
      </c>
      <c r="F67" s="2" t="s">
        <v>8</v>
      </c>
    </row>
    <row r="68" spans="1:6" x14ac:dyDescent="0.25">
      <c r="A68" s="2">
        <v>2022</v>
      </c>
      <c r="B68" s="2" t="s">
        <v>59</v>
      </c>
      <c r="C68" s="2" t="s">
        <v>51</v>
      </c>
      <c r="D68" s="2">
        <v>5084</v>
      </c>
      <c r="E68" s="2">
        <v>45351</v>
      </c>
      <c r="F68" s="2" t="s">
        <v>10</v>
      </c>
    </row>
    <row r="69" spans="1:6" x14ac:dyDescent="0.25">
      <c r="A69" s="2">
        <v>2022</v>
      </c>
      <c r="B69" s="2" t="s">
        <v>59</v>
      </c>
      <c r="C69" s="2" t="s">
        <v>52</v>
      </c>
      <c r="D69" s="2">
        <v>43180</v>
      </c>
      <c r="E69" s="2">
        <v>48886</v>
      </c>
      <c r="F69" s="2" t="s">
        <v>8</v>
      </c>
    </row>
    <row r="70" spans="1:6" x14ac:dyDescent="0.25">
      <c r="A70" s="2">
        <v>2022</v>
      </c>
      <c r="B70" s="2" t="s">
        <v>59</v>
      </c>
      <c r="C70" s="2" t="s">
        <v>53</v>
      </c>
      <c r="D70" s="2">
        <v>39324</v>
      </c>
      <c r="E70" s="2">
        <v>68994</v>
      </c>
      <c r="F70" s="2" t="s">
        <v>8</v>
      </c>
    </row>
    <row r="71" spans="1:6" x14ac:dyDescent="0.25">
      <c r="A71" s="2">
        <v>2022</v>
      </c>
      <c r="B71" s="2" t="s">
        <v>59</v>
      </c>
      <c r="C71" s="2" t="s">
        <v>54</v>
      </c>
      <c r="D71" s="2">
        <v>10925</v>
      </c>
      <c r="E71" s="2">
        <v>43698</v>
      </c>
      <c r="F71" s="2" t="s">
        <v>10</v>
      </c>
    </row>
    <row r="72" spans="1:6" x14ac:dyDescent="0.25">
      <c r="A72" s="2">
        <v>2022</v>
      </c>
      <c r="B72" s="2" t="s">
        <v>59</v>
      </c>
      <c r="C72" s="2" t="s">
        <v>55</v>
      </c>
      <c r="D72" s="2">
        <v>36496</v>
      </c>
      <c r="E72" s="2">
        <v>46512</v>
      </c>
      <c r="F72" s="2" t="s">
        <v>10</v>
      </c>
    </row>
    <row r="73" spans="1:6" x14ac:dyDescent="0.25">
      <c r="A73" s="2">
        <v>2022</v>
      </c>
      <c r="B73" s="2" t="s">
        <v>59</v>
      </c>
      <c r="C73" s="2" t="s">
        <v>56</v>
      </c>
      <c r="D73" s="2">
        <v>4830</v>
      </c>
      <c r="E73" s="2">
        <v>47737</v>
      </c>
      <c r="F73" s="2" t="s">
        <v>8</v>
      </c>
    </row>
    <row r="74" spans="1:6" x14ac:dyDescent="0.25">
      <c r="A74" s="2">
        <v>2022</v>
      </c>
      <c r="B74" s="2" t="s">
        <v>60</v>
      </c>
      <c r="C74" s="2" t="s">
        <v>7</v>
      </c>
      <c r="D74" s="2">
        <v>2168</v>
      </c>
      <c r="E74" s="2">
        <v>65025</v>
      </c>
      <c r="F74" s="2" t="s">
        <v>8</v>
      </c>
    </row>
    <row r="75" spans="1:6" x14ac:dyDescent="0.25">
      <c r="A75" s="2">
        <v>2022</v>
      </c>
      <c r="B75" s="2" t="s">
        <v>60</v>
      </c>
      <c r="C75" s="2" t="s">
        <v>9</v>
      </c>
      <c r="D75" s="2">
        <v>3113</v>
      </c>
      <c r="E75" s="2">
        <v>80499</v>
      </c>
      <c r="F75" s="2" t="s">
        <v>10</v>
      </c>
    </row>
    <row r="76" spans="1:6" x14ac:dyDescent="0.25">
      <c r="A76" s="2">
        <v>2022</v>
      </c>
      <c r="B76" s="2" t="s">
        <v>60</v>
      </c>
      <c r="C76" s="2" t="s">
        <v>11</v>
      </c>
      <c r="D76" s="2">
        <v>1210</v>
      </c>
      <c r="E76" s="2">
        <v>58828</v>
      </c>
      <c r="F76" s="2" t="s">
        <v>8</v>
      </c>
    </row>
    <row r="77" spans="1:6" x14ac:dyDescent="0.25">
      <c r="A77" s="2">
        <v>2022</v>
      </c>
      <c r="B77" s="2" t="s">
        <v>60</v>
      </c>
      <c r="C77" s="2" t="s">
        <v>12</v>
      </c>
      <c r="D77" s="2">
        <v>26592</v>
      </c>
      <c r="E77" s="2">
        <v>193173</v>
      </c>
      <c r="F77" s="2" t="s">
        <v>10</v>
      </c>
    </row>
    <row r="78" spans="1:6" x14ac:dyDescent="0.25">
      <c r="A78" s="2">
        <v>2022</v>
      </c>
      <c r="B78" s="2" t="s">
        <v>60</v>
      </c>
      <c r="C78" s="2" t="s">
        <v>13</v>
      </c>
      <c r="D78" s="2">
        <v>4173</v>
      </c>
      <c r="E78" s="2">
        <v>105735</v>
      </c>
      <c r="F78" s="2" t="s">
        <v>8</v>
      </c>
    </row>
    <row r="79" spans="1:6" x14ac:dyDescent="0.25">
      <c r="A79" s="2">
        <v>2022</v>
      </c>
      <c r="B79" s="2" t="s">
        <v>60</v>
      </c>
      <c r="C79" s="2" t="s">
        <v>14</v>
      </c>
      <c r="D79" s="2">
        <v>2306</v>
      </c>
      <c r="E79" s="2">
        <v>115642</v>
      </c>
      <c r="F79" s="2" t="s">
        <v>8</v>
      </c>
    </row>
    <row r="80" spans="1:6" x14ac:dyDescent="0.25">
      <c r="A80" s="2">
        <v>2022</v>
      </c>
      <c r="B80" s="2" t="s">
        <v>60</v>
      </c>
      <c r="C80" s="2" t="s">
        <v>15</v>
      </c>
      <c r="D80" s="2">
        <v>433</v>
      </c>
      <c r="E80" s="2">
        <v>70782</v>
      </c>
      <c r="F80" s="2" t="s">
        <v>10</v>
      </c>
    </row>
    <row r="81" spans="1:6" x14ac:dyDescent="0.25">
      <c r="A81" s="2">
        <v>2022</v>
      </c>
      <c r="B81" s="2" t="s">
        <v>60</v>
      </c>
      <c r="C81" s="2" t="s">
        <v>16</v>
      </c>
      <c r="D81" s="2">
        <v>11205</v>
      </c>
      <c r="E81" s="2">
        <v>86168</v>
      </c>
      <c r="F81" s="2" t="s">
        <v>10</v>
      </c>
    </row>
    <row r="82" spans="1:6" x14ac:dyDescent="0.25">
      <c r="A82" s="2">
        <v>2022</v>
      </c>
      <c r="B82" s="2" t="s">
        <v>60</v>
      </c>
      <c r="C82" s="2" t="s">
        <v>17</v>
      </c>
      <c r="D82" s="2">
        <v>5113</v>
      </c>
      <c r="E82" s="2">
        <v>101613</v>
      </c>
      <c r="F82" s="2" t="s">
        <v>8</v>
      </c>
    </row>
    <row r="83" spans="1:6" x14ac:dyDescent="0.25">
      <c r="A83" s="2">
        <v>2022</v>
      </c>
      <c r="B83" s="2" t="s">
        <v>60</v>
      </c>
      <c r="C83" s="2" t="s">
        <v>18</v>
      </c>
      <c r="D83" s="2">
        <v>1223</v>
      </c>
      <c r="E83" s="2">
        <v>57761</v>
      </c>
      <c r="F83" s="2" t="s">
        <v>8</v>
      </c>
    </row>
    <row r="84" spans="1:6" x14ac:dyDescent="0.25">
      <c r="A84" s="2">
        <v>2022</v>
      </c>
      <c r="B84" s="2" t="s">
        <v>60</v>
      </c>
      <c r="C84" s="2" t="s">
        <v>19</v>
      </c>
      <c r="D84" s="2">
        <v>6688</v>
      </c>
      <c r="E84" s="2">
        <v>96164</v>
      </c>
      <c r="F84" s="2" t="s">
        <v>10</v>
      </c>
    </row>
    <row r="85" spans="1:6" x14ac:dyDescent="0.25">
      <c r="A85" s="2">
        <v>2022</v>
      </c>
      <c r="B85" s="2" t="s">
        <v>60</v>
      </c>
      <c r="C85" s="2" t="s">
        <v>20</v>
      </c>
      <c r="D85" s="2">
        <v>2123</v>
      </c>
      <c r="E85" s="2">
        <v>65371</v>
      </c>
      <c r="F85" s="2" t="s">
        <v>10</v>
      </c>
    </row>
    <row r="86" spans="1:6" x14ac:dyDescent="0.25">
      <c r="A86" s="2">
        <v>2022</v>
      </c>
      <c r="B86" s="2" t="s">
        <v>60</v>
      </c>
      <c r="C86" s="2" t="s">
        <v>21</v>
      </c>
      <c r="D86" s="2">
        <v>1742</v>
      </c>
      <c r="E86" s="2">
        <v>63519</v>
      </c>
      <c r="F86" s="2" t="s">
        <v>10</v>
      </c>
    </row>
    <row r="87" spans="1:6" x14ac:dyDescent="0.25">
      <c r="A87" s="2">
        <v>2022</v>
      </c>
      <c r="B87" s="2" t="s">
        <v>60</v>
      </c>
      <c r="C87" s="2" t="s">
        <v>22</v>
      </c>
      <c r="D87" s="2">
        <v>1308</v>
      </c>
      <c r="E87" s="2">
        <v>68399</v>
      </c>
      <c r="F87" s="2" t="s">
        <v>10</v>
      </c>
    </row>
    <row r="88" spans="1:6" x14ac:dyDescent="0.25">
      <c r="A88" s="2">
        <v>2022</v>
      </c>
      <c r="B88" s="2" t="s">
        <v>60</v>
      </c>
      <c r="C88" s="2" t="s">
        <v>23</v>
      </c>
      <c r="D88" s="2">
        <v>1785</v>
      </c>
      <c r="E88" s="2">
        <v>59629</v>
      </c>
      <c r="F88" s="2" t="s">
        <v>10</v>
      </c>
    </row>
    <row r="89" spans="1:6" x14ac:dyDescent="0.25">
      <c r="A89" s="2">
        <v>2022</v>
      </c>
      <c r="B89" s="2" t="s">
        <v>60</v>
      </c>
      <c r="C89" s="2" t="s">
        <v>24</v>
      </c>
      <c r="D89" s="2">
        <v>1716</v>
      </c>
      <c r="E89" s="2">
        <v>63223</v>
      </c>
      <c r="F89" s="2" t="s">
        <v>8</v>
      </c>
    </row>
    <row r="90" spans="1:6" x14ac:dyDescent="0.25">
      <c r="A90" s="2">
        <v>2022</v>
      </c>
      <c r="B90" s="2" t="s">
        <v>60</v>
      </c>
      <c r="C90" s="2" t="s">
        <v>25</v>
      </c>
      <c r="D90" s="2">
        <v>849</v>
      </c>
      <c r="E90" s="2">
        <v>59502</v>
      </c>
      <c r="F90" s="2" t="s">
        <v>8</v>
      </c>
    </row>
    <row r="91" spans="1:6" x14ac:dyDescent="0.25">
      <c r="A91" s="2">
        <v>2022</v>
      </c>
      <c r="B91" s="2" t="s">
        <v>60</v>
      </c>
      <c r="C91" s="2" t="s">
        <v>26</v>
      </c>
      <c r="D91" s="2">
        <v>2737</v>
      </c>
      <c r="E91" s="2">
        <v>97844</v>
      </c>
      <c r="F91" s="2" t="s">
        <v>10</v>
      </c>
    </row>
    <row r="92" spans="1:6" x14ac:dyDescent="0.25">
      <c r="A92" s="2">
        <v>2022</v>
      </c>
      <c r="B92" s="2" t="s">
        <v>60</v>
      </c>
      <c r="C92" s="2" t="s">
        <v>27</v>
      </c>
      <c r="D92" s="2">
        <v>5379</v>
      </c>
      <c r="E92" s="2">
        <v>128118</v>
      </c>
      <c r="F92" s="2" t="s">
        <v>8</v>
      </c>
    </row>
    <row r="93" spans="1:6" x14ac:dyDescent="0.25">
      <c r="A93" s="2">
        <v>2022</v>
      </c>
      <c r="B93" s="2" t="s">
        <v>60</v>
      </c>
      <c r="C93" s="2" t="s">
        <v>28</v>
      </c>
      <c r="D93" s="2">
        <v>6287</v>
      </c>
      <c r="E93" s="2">
        <v>78556</v>
      </c>
      <c r="F93" s="2" t="s">
        <v>8</v>
      </c>
    </row>
    <row r="94" spans="1:6" x14ac:dyDescent="0.25">
      <c r="A94" s="2">
        <v>2022</v>
      </c>
      <c r="B94" s="2" t="s">
        <v>60</v>
      </c>
      <c r="C94" s="2" t="s">
        <v>29</v>
      </c>
      <c r="D94" s="2">
        <v>3977</v>
      </c>
      <c r="E94" s="2">
        <v>83903</v>
      </c>
      <c r="F94" s="2" t="s">
        <v>10</v>
      </c>
    </row>
    <row r="95" spans="1:6" x14ac:dyDescent="0.25">
      <c r="A95" s="2">
        <v>2022</v>
      </c>
      <c r="B95" s="2" t="s">
        <v>60</v>
      </c>
      <c r="C95" s="2" t="s">
        <v>30</v>
      </c>
      <c r="D95" s="2">
        <v>940</v>
      </c>
      <c r="E95" s="2">
        <v>54173</v>
      </c>
      <c r="F95" s="2" t="s">
        <v>10</v>
      </c>
    </row>
    <row r="96" spans="1:6" x14ac:dyDescent="0.25">
      <c r="A96" s="2">
        <v>2022</v>
      </c>
      <c r="B96" s="2" t="s">
        <v>60</v>
      </c>
      <c r="C96" s="2" t="s">
        <v>31</v>
      </c>
      <c r="D96" s="2">
        <v>3049</v>
      </c>
      <c r="E96" s="2">
        <v>86842</v>
      </c>
      <c r="F96" s="2" t="s">
        <v>8</v>
      </c>
    </row>
    <row r="97" spans="1:6" x14ac:dyDescent="0.25">
      <c r="A97" s="2">
        <v>2022</v>
      </c>
      <c r="B97" s="2" t="s">
        <v>60</v>
      </c>
      <c r="C97" s="2" t="s">
        <v>32</v>
      </c>
      <c r="D97" s="2">
        <v>801</v>
      </c>
      <c r="E97" s="2">
        <v>59475</v>
      </c>
      <c r="F97" s="2" t="s">
        <v>8</v>
      </c>
    </row>
    <row r="98" spans="1:6" x14ac:dyDescent="0.25">
      <c r="A98" s="2">
        <v>2022</v>
      </c>
      <c r="B98" s="2" t="s">
        <v>60</v>
      </c>
      <c r="C98" s="2" t="s">
        <v>33</v>
      </c>
      <c r="D98" s="2">
        <v>973</v>
      </c>
      <c r="E98" s="2">
        <v>69407</v>
      </c>
      <c r="F98" s="2" t="s">
        <v>10</v>
      </c>
    </row>
    <row r="99" spans="1:6" x14ac:dyDescent="0.25">
      <c r="A99" s="2">
        <v>2022</v>
      </c>
      <c r="B99" s="2" t="s">
        <v>60</v>
      </c>
      <c r="C99" s="2" t="s">
        <v>34</v>
      </c>
      <c r="D99" s="2">
        <v>1541</v>
      </c>
      <c r="E99" s="2">
        <v>75292</v>
      </c>
      <c r="F99" s="2" t="s">
        <v>8</v>
      </c>
    </row>
    <row r="100" spans="1:6" x14ac:dyDescent="0.25">
      <c r="A100" s="2">
        <v>2022</v>
      </c>
      <c r="B100" s="2" t="s">
        <v>62</v>
      </c>
      <c r="C100" s="2" t="s">
        <v>12</v>
      </c>
      <c r="D100" s="2">
        <v>5876</v>
      </c>
      <c r="E100" s="2">
        <v>68709</v>
      </c>
      <c r="F100" s="2" t="s">
        <v>10</v>
      </c>
    </row>
    <row r="101" spans="1:6" x14ac:dyDescent="0.25">
      <c r="A101" s="2">
        <v>2022</v>
      </c>
      <c r="B101" s="2" t="s">
        <v>62</v>
      </c>
      <c r="C101" s="2" t="s">
        <v>66</v>
      </c>
      <c r="D101" s="2">
        <v>32595</v>
      </c>
      <c r="E101" s="2">
        <v>71460</v>
      </c>
      <c r="F101" s="2" t="s">
        <v>8</v>
      </c>
    </row>
    <row r="102" spans="1:6" x14ac:dyDescent="0.25">
      <c r="A102" s="2">
        <v>2022</v>
      </c>
      <c r="B102" s="2" t="s">
        <v>62</v>
      </c>
      <c r="C102" s="2" t="s">
        <v>49</v>
      </c>
      <c r="D102" s="2">
        <v>146639</v>
      </c>
      <c r="E102" s="2">
        <v>86123</v>
      </c>
      <c r="F102" s="2" t="s">
        <v>8</v>
      </c>
    </row>
    <row r="103" spans="1:6" x14ac:dyDescent="0.25">
      <c r="A103" s="2">
        <v>2022</v>
      </c>
      <c r="B103" s="2" t="s">
        <v>62</v>
      </c>
      <c r="C103" s="2" t="s">
        <v>12</v>
      </c>
      <c r="D103" s="2">
        <v>25941</v>
      </c>
      <c r="E103" s="2">
        <v>73355</v>
      </c>
      <c r="F103" s="2" t="s">
        <v>10</v>
      </c>
    </row>
    <row r="104" spans="1:6" x14ac:dyDescent="0.25">
      <c r="A104" s="2">
        <v>2022</v>
      </c>
      <c r="B104" s="2" t="s">
        <v>62</v>
      </c>
      <c r="C104" s="2" t="s">
        <v>66</v>
      </c>
      <c r="D104" s="2">
        <v>6346</v>
      </c>
      <c r="E104" s="2">
        <v>79442</v>
      </c>
      <c r="F104" s="2" t="s">
        <v>10</v>
      </c>
    </row>
    <row r="105" spans="1:6" x14ac:dyDescent="0.25">
      <c r="A105" s="2">
        <v>2022</v>
      </c>
      <c r="B105" s="2" t="s">
        <v>62</v>
      </c>
      <c r="C105" s="2" t="s">
        <v>49</v>
      </c>
      <c r="D105" s="2">
        <v>60099</v>
      </c>
      <c r="E105" s="2">
        <v>101046</v>
      </c>
      <c r="F105" s="2" t="s">
        <v>8</v>
      </c>
    </row>
    <row r="106" spans="1:6" x14ac:dyDescent="0.25">
      <c r="A106" s="2">
        <v>2022</v>
      </c>
      <c r="B106" s="2" t="s">
        <v>62</v>
      </c>
      <c r="C106" s="2" t="s">
        <v>12</v>
      </c>
      <c r="D106" s="2">
        <v>43094</v>
      </c>
      <c r="E106" s="2">
        <v>97279</v>
      </c>
      <c r="F106" s="2" t="s">
        <v>8</v>
      </c>
    </row>
    <row r="107" spans="1:6" x14ac:dyDescent="0.25">
      <c r="A107" s="2">
        <v>2022</v>
      </c>
      <c r="B107" s="2" t="s">
        <v>62</v>
      </c>
      <c r="C107" s="2" t="s">
        <v>66</v>
      </c>
      <c r="D107" s="2">
        <v>8599</v>
      </c>
      <c r="E107" s="2">
        <v>58557</v>
      </c>
      <c r="F107" s="2" t="s">
        <v>10</v>
      </c>
    </row>
    <row r="108" spans="1:6" x14ac:dyDescent="0.25">
      <c r="A108" s="2">
        <v>2022</v>
      </c>
      <c r="B108" s="2" t="s">
        <v>62</v>
      </c>
      <c r="C108" s="2" t="s">
        <v>49</v>
      </c>
      <c r="D108" s="2">
        <v>27048</v>
      </c>
      <c r="E108" s="2">
        <v>72254</v>
      </c>
      <c r="F108" s="2" t="s">
        <v>10</v>
      </c>
    </row>
    <row r="109" spans="1:6" x14ac:dyDescent="0.25">
      <c r="A109" s="2">
        <v>2022</v>
      </c>
      <c r="B109" s="2" t="s">
        <v>62</v>
      </c>
      <c r="C109" s="2" t="s">
        <v>12</v>
      </c>
      <c r="D109" s="2">
        <v>4986</v>
      </c>
      <c r="E109" s="2">
        <v>65233</v>
      </c>
      <c r="F109" s="2" t="s">
        <v>10</v>
      </c>
    </row>
    <row r="110" spans="1:6" x14ac:dyDescent="0.25">
      <c r="A110" s="2">
        <v>2022</v>
      </c>
      <c r="B110" s="2" t="s">
        <v>63</v>
      </c>
      <c r="C110" s="2" t="s">
        <v>66</v>
      </c>
      <c r="D110" s="2">
        <v>15859</v>
      </c>
      <c r="E110" s="2">
        <v>56193</v>
      </c>
      <c r="F110" s="2" t="s">
        <v>10</v>
      </c>
    </row>
    <row r="111" spans="1:6" x14ac:dyDescent="0.25">
      <c r="A111" s="2">
        <v>2022</v>
      </c>
      <c r="B111" s="2" t="s">
        <v>63</v>
      </c>
      <c r="C111" s="2" t="s">
        <v>49</v>
      </c>
      <c r="D111" s="2">
        <v>20727</v>
      </c>
      <c r="E111" s="2">
        <v>61159</v>
      </c>
      <c r="F111" s="2" t="s">
        <v>10</v>
      </c>
    </row>
    <row r="112" spans="1:6" x14ac:dyDescent="0.25">
      <c r="A112" s="2">
        <v>2022</v>
      </c>
      <c r="B112" s="2" t="s">
        <v>63</v>
      </c>
      <c r="C112" s="2" t="s">
        <v>12</v>
      </c>
      <c r="D112" s="2">
        <v>15656</v>
      </c>
      <c r="E112" s="2">
        <v>52435</v>
      </c>
      <c r="F112" s="2" t="s">
        <v>8</v>
      </c>
    </row>
    <row r="113" spans="1:6" x14ac:dyDescent="0.25">
      <c r="A113" s="2">
        <v>2022</v>
      </c>
      <c r="B113" s="2" t="s">
        <v>63</v>
      </c>
      <c r="C113" s="2" t="s">
        <v>66</v>
      </c>
      <c r="D113" s="2">
        <v>656765</v>
      </c>
      <c r="E113" s="2">
        <v>62668</v>
      </c>
      <c r="F113" s="2" t="s">
        <v>8</v>
      </c>
    </row>
    <row r="114" spans="1:6" x14ac:dyDescent="0.25">
      <c r="A114" s="2">
        <v>2022</v>
      </c>
      <c r="B114" s="2" t="s">
        <v>63</v>
      </c>
      <c r="C114" s="2" t="s">
        <v>49</v>
      </c>
      <c r="D114" s="2">
        <v>23475</v>
      </c>
      <c r="E114" s="2">
        <v>60198</v>
      </c>
      <c r="F114" s="2" t="s">
        <v>10</v>
      </c>
    </row>
    <row r="115" spans="1:6" x14ac:dyDescent="0.25">
      <c r="A115" s="2">
        <v>2022</v>
      </c>
      <c r="B115" s="2" t="s">
        <v>63</v>
      </c>
      <c r="C115" s="2" t="s">
        <v>12</v>
      </c>
      <c r="D115" s="2">
        <v>19964</v>
      </c>
      <c r="E115" s="2">
        <v>66215</v>
      </c>
      <c r="F115" s="2" t="s">
        <v>8</v>
      </c>
    </row>
    <row r="116" spans="1:6" x14ac:dyDescent="0.25">
      <c r="A116" s="2">
        <v>2022</v>
      </c>
      <c r="B116" s="2" t="s">
        <v>63</v>
      </c>
      <c r="C116" s="2" t="s">
        <v>66</v>
      </c>
      <c r="D116" s="2">
        <v>5522</v>
      </c>
      <c r="E116" s="2">
        <v>62470</v>
      </c>
      <c r="F116" s="2" t="s">
        <v>8</v>
      </c>
    </row>
    <row r="117" spans="1:6" x14ac:dyDescent="0.25">
      <c r="A117" s="2">
        <v>2022</v>
      </c>
      <c r="B117" s="2" t="s">
        <v>63</v>
      </c>
      <c r="C117" s="2" t="s">
        <v>49</v>
      </c>
      <c r="D117" s="2">
        <v>85058</v>
      </c>
      <c r="E117" s="2">
        <v>60114</v>
      </c>
      <c r="F117" s="2" t="s">
        <v>10</v>
      </c>
    </row>
    <row r="118" spans="1:6" x14ac:dyDescent="0.25">
      <c r="A118" s="2">
        <v>2022</v>
      </c>
      <c r="B118" s="2" t="s">
        <v>63</v>
      </c>
      <c r="C118" s="2" t="s">
        <v>12</v>
      </c>
      <c r="D118" s="2">
        <v>31842</v>
      </c>
      <c r="E118" s="2">
        <v>62141</v>
      </c>
      <c r="F118" s="2" t="s">
        <v>10</v>
      </c>
    </row>
    <row r="119" spans="1:6" x14ac:dyDescent="0.25">
      <c r="A119" s="2">
        <v>2022</v>
      </c>
      <c r="B119" s="2" t="s">
        <v>63</v>
      </c>
      <c r="C119" s="2" t="s">
        <v>66</v>
      </c>
      <c r="D119" s="2">
        <v>9128</v>
      </c>
      <c r="E119" s="2">
        <v>50479</v>
      </c>
      <c r="F119" s="2" t="s">
        <v>8</v>
      </c>
    </row>
    <row r="120" spans="1:6" x14ac:dyDescent="0.25">
      <c r="A120" s="2">
        <v>2022</v>
      </c>
      <c r="B120" s="2" t="s">
        <v>63</v>
      </c>
      <c r="C120" s="2" t="s">
        <v>49</v>
      </c>
      <c r="D120" s="2">
        <v>39684</v>
      </c>
      <c r="E120" s="2">
        <v>60678</v>
      </c>
      <c r="F120" s="2" t="s">
        <v>8</v>
      </c>
    </row>
    <row r="121" spans="1:6" x14ac:dyDescent="0.25">
      <c r="A121" s="2">
        <v>2022</v>
      </c>
      <c r="B121" s="2" t="s">
        <v>63</v>
      </c>
      <c r="C121" s="2" t="s">
        <v>12</v>
      </c>
      <c r="D121" s="2">
        <v>16899</v>
      </c>
      <c r="E121" s="2">
        <v>57802</v>
      </c>
      <c r="F121" s="2" t="s">
        <v>10</v>
      </c>
    </row>
    <row r="122" spans="1:6" x14ac:dyDescent="0.25">
      <c r="A122" s="2">
        <v>2022</v>
      </c>
      <c r="B122" s="2" t="s">
        <v>63</v>
      </c>
      <c r="C122" s="2" t="s">
        <v>21</v>
      </c>
      <c r="D122" s="2">
        <v>13294</v>
      </c>
      <c r="E122" s="2">
        <v>52222</v>
      </c>
      <c r="F122" s="2" t="s">
        <v>8</v>
      </c>
    </row>
    <row r="123" spans="1:6" x14ac:dyDescent="0.25">
      <c r="A123" s="2">
        <v>2022</v>
      </c>
      <c r="B123" s="2" t="s">
        <v>63</v>
      </c>
      <c r="C123" s="2" t="s">
        <v>22</v>
      </c>
      <c r="D123" s="2">
        <v>10330</v>
      </c>
      <c r="E123" s="2">
        <v>53486</v>
      </c>
      <c r="F123" s="2" t="s">
        <v>10</v>
      </c>
    </row>
    <row r="124" spans="1:6" x14ac:dyDescent="0.25">
      <c r="A124" s="2">
        <v>2022</v>
      </c>
      <c r="B124" s="2" t="s">
        <v>63</v>
      </c>
      <c r="C124" s="2" t="s">
        <v>23</v>
      </c>
      <c r="D124" s="2">
        <v>20809</v>
      </c>
      <c r="E124" s="2">
        <v>57098</v>
      </c>
      <c r="F124" s="2" t="s">
        <v>8</v>
      </c>
    </row>
    <row r="125" spans="1:6" x14ac:dyDescent="0.25">
      <c r="A125" s="2">
        <v>2022</v>
      </c>
      <c r="B125" s="2" t="s">
        <v>63</v>
      </c>
      <c r="C125" s="2" t="s">
        <v>24</v>
      </c>
      <c r="D125" s="2">
        <v>16834</v>
      </c>
      <c r="E125" s="2">
        <v>53222</v>
      </c>
      <c r="F125" s="2" t="s">
        <v>8</v>
      </c>
    </row>
    <row r="126" spans="1:6" x14ac:dyDescent="0.25">
      <c r="A126" s="2">
        <v>2022</v>
      </c>
      <c r="B126" s="2" t="s">
        <v>63</v>
      </c>
      <c r="C126" s="2" t="s">
        <v>25</v>
      </c>
      <c r="D126" s="2">
        <v>5591</v>
      </c>
      <c r="E126" s="2">
        <v>58739</v>
      </c>
      <c r="F126" s="2" t="s">
        <v>10</v>
      </c>
    </row>
    <row r="127" spans="1:6" x14ac:dyDescent="0.25">
      <c r="A127" s="2">
        <v>2022</v>
      </c>
      <c r="B127" s="2" t="s">
        <v>63</v>
      </c>
      <c r="C127" s="2" t="s">
        <v>26</v>
      </c>
      <c r="D127" s="2">
        <v>21505</v>
      </c>
      <c r="E127" s="2">
        <v>64854</v>
      </c>
      <c r="F127" s="2" t="s">
        <v>10</v>
      </c>
    </row>
    <row r="128" spans="1:6" x14ac:dyDescent="0.25">
      <c r="A128" s="2">
        <v>2022</v>
      </c>
      <c r="B128" s="2" t="s">
        <v>6</v>
      </c>
      <c r="C128" s="2" t="s">
        <v>7</v>
      </c>
      <c r="D128" s="2">
        <v>1829</v>
      </c>
      <c r="E128" s="2">
        <v>63872</v>
      </c>
      <c r="F128" s="2" t="s">
        <v>8</v>
      </c>
    </row>
    <row r="129" spans="1:6" x14ac:dyDescent="0.25">
      <c r="A129" s="2">
        <v>2022</v>
      </c>
      <c r="B129" s="2" t="s">
        <v>6</v>
      </c>
      <c r="C129" s="2" t="s">
        <v>9</v>
      </c>
      <c r="D129" s="2">
        <v>1354</v>
      </c>
      <c r="E129" s="2">
        <v>60216</v>
      </c>
      <c r="F129" s="2" t="s">
        <v>10</v>
      </c>
    </row>
    <row r="130" spans="1:6" x14ac:dyDescent="0.25">
      <c r="A130" s="2">
        <v>2022</v>
      </c>
      <c r="B130" s="2" t="s">
        <v>6</v>
      </c>
      <c r="C130" s="2" t="s">
        <v>11</v>
      </c>
      <c r="D130" s="2">
        <v>2565</v>
      </c>
      <c r="E130" s="2">
        <v>54909</v>
      </c>
      <c r="F130" s="2" t="s">
        <v>8</v>
      </c>
    </row>
    <row r="131" spans="1:6" x14ac:dyDescent="0.25">
      <c r="A131" s="2">
        <v>2022</v>
      </c>
      <c r="B131" s="2" t="s">
        <v>6</v>
      </c>
      <c r="C131" s="2" t="s">
        <v>12</v>
      </c>
      <c r="D131" s="2">
        <v>17651</v>
      </c>
      <c r="E131" s="2">
        <v>47534</v>
      </c>
      <c r="F131" s="2" t="s">
        <v>8</v>
      </c>
    </row>
    <row r="132" spans="1:6" x14ac:dyDescent="0.25">
      <c r="A132" s="2">
        <v>2022</v>
      </c>
      <c r="B132" s="2" t="s">
        <v>6</v>
      </c>
      <c r="C132" s="2" t="s">
        <v>13</v>
      </c>
      <c r="D132" s="2">
        <v>3312</v>
      </c>
      <c r="E132" s="2">
        <v>96879</v>
      </c>
      <c r="F132" s="2" t="s">
        <v>10</v>
      </c>
    </row>
    <row r="133" spans="1:6" x14ac:dyDescent="0.25">
      <c r="A133" s="2">
        <v>2022</v>
      </c>
      <c r="B133" s="2" t="s">
        <v>6</v>
      </c>
      <c r="C133" s="2" t="s">
        <v>14</v>
      </c>
      <c r="D133" s="2">
        <v>467</v>
      </c>
      <c r="E133" s="2">
        <v>48142</v>
      </c>
      <c r="F133" s="2" t="s">
        <v>10</v>
      </c>
    </row>
    <row r="134" spans="1:6" x14ac:dyDescent="0.25">
      <c r="A134" s="2">
        <v>2022</v>
      </c>
      <c r="B134" s="2" t="s">
        <v>6</v>
      </c>
      <c r="C134" s="2" t="s">
        <v>15</v>
      </c>
      <c r="D134" s="2">
        <v>186</v>
      </c>
      <c r="E134" s="2">
        <v>48290</v>
      </c>
      <c r="F134" s="2" t="s">
        <v>8</v>
      </c>
    </row>
    <row r="135" spans="1:6" x14ac:dyDescent="0.25">
      <c r="A135" s="2">
        <v>2022</v>
      </c>
      <c r="B135" s="2" t="s">
        <v>6</v>
      </c>
      <c r="C135" s="2" t="s">
        <v>16</v>
      </c>
      <c r="D135" s="2">
        <v>5394</v>
      </c>
      <c r="E135" s="2">
        <v>42717</v>
      </c>
      <c r="F135" s="2" t="s">
        <v>8</v>
      </c>
    </row>
    <row r="136" spans="1:6" x14ac:dyDescent="0.25">
      <c r="A136" s="2">
        <v>2022</v>
      </c>
      <c r="B136" s="2" t="s">
        <v>6</v>
      </c>
      <c r="C136" s="2" t="s">
        <v>17</v>
      </c>
      <c r="D136" s="2">
        <v>2794</v>
      </c>
      <c r="E136" s="2">
        <v>50978</v>
      </c>
      <c r="F136" s="2" t="s">
        <v>10</v>
      </c>
    </row>
    <row r="137" spans="1:6" x14ac:dyDescent="0.25">
      <c r="A137" s="2">
        <v>2022</v>
      </c>
      <c r="B137" s="2" t="s">
        <v>6</v>
      </c>
      <c r="C137" s="2" t="s">
        <v>18</v>
      </c>
      <c r="D137" s="2">
        <v>2531</v>
      </c>
      <c r="E137" s="2">
        <v>47820</v>
      </c>
      <c r="F137" s="2" t="s">
        <v>10</v>
      </c>
    </row>
    <row r="138" spans="1:6" x14ac:dyDescent="0.25">
      <c r="A138" s="2">
        <v>2022</v>
      </c>
      <c r="B138" s="2" t="s">
        <v>6</v>
      </c>
      <c r="C138" s="2" t="s">
        <v>19</v>
      </c>
      <c r="D138" s="2">
        <v>2818</v>
      </c>
      <c r="E138" s="2">
        <v>57259</v>
      </c>
      <c r="F138" s="2" t="s">
        <v>10</v>
      </c>
    </row>
    <row r="139" spans="1:6" x14ac:dyDescent="0.25">
      <c r="A139" s="2">
        <v>2022</v>
      </c>
      <c r="B139" s="2" t="s">
        <v>6</v>
      </c>
      <c r="C139" s="2" t="s">
        <v>20</v>
      </c>
      <c r="D139" s="2">
        <v>2302</v>
      </c>
      <c r="E139" s="2">
        <v>55732</v>
      </c>
      <c r="F139" s="2" t="s">
        <v>10</v>
      </c>
    </row>
    <row r="140" spans="1:6" x14ac:dyDescent="0.25">
      <c r="A140" s="2">
        <v>2022</v>
      </c>
      <c r="B140" s="2" t="s">
        <v>6</v>
      </c>
      <c r="C140" s="2" t="s">
        <v>21</v>
      </c>
      <c r="D140" s="2">
        <v>2911</v>
      </c>
      <c r="E140" s="2">
        <v>50588</v>
      </c>
      <c r="F140" s="2" t="s">
        <v>10</v>
      </c>
    </row>
    <row r="141" spans="1:6" x14ac:dyDescent="0.25">
      <c r="A141" s="2">
        <v>2022</v>
      </c>
      <c r="B141" s="2" t="s">
        <v>6</v>
      </c>
      <c r="C141" s="2" t="s">
        <v>22</v>
      </c>
      <c r="D141" s="2">
        <v>2613</v>
      </c>
      <c r="E141" s="2">
        <v>52721</v>
      </c>
      <c r="F141" s="2" t="s">
        <v>10</v>
      </c>
    </row>
    <row r="142" spans="1:6" x14ac:dyDescent="0.25">
      <c r="A142" s="2">
        <v>2022</v>
      </c>
      <c r="B142" s="2" t="s">
        <v>6</v>
      </c>
      <c r="C142" s="2" t="s">
        <v>23</v>
      </c>
      <c r="D142" s="2">
        <v>1632</v>
      </c>
      <c r="E142" s="2">
        <v>59605</v>
      </c>
      <c r="F142" s="2" t="s">
        <v>10</v>
      </c>
    </row>
    <row r="143" spans="1:6" x14ac:dyDescent="0.25">
      <c r="A143" s="2">
        <v>2022</v>
      </c>
      <c r="B143" s="2" t="s">
        <v>6</v>
      </c>
      <c r="C143" s="2" t="s">
        <v>24</v>
      </c>
      <c r="D143" s="2">
        <v>3143</v>
      </c>
      <c r="E143" s="2">
        <v>91727</v>
      </c>
      <c r="F143" s="2" t="s">
        <v>10</v>
      </c>
    </row>
    <row r="144" spans="1:6" x14ac:dyDescent="0.25">
      <c r="A144" s="2">
        <v>2022</v>
      </c>
      <c r="B144" s="2" t="s">
        <v>6</v>
      </c>
      <c r="C144" s="2" t="s">
        <v>25</v>
      </c>
      <c r="D144" s="2">
        <v>1581</v>
      </c>
      <c r="E144" s="2">
        <v>46422</v>
      </c>
      <c r="F144" s="2" t="s">
        <v>10</v>
      </c>
    </row>
    <row r="145" spans="1:6" x14ac:dyDescent="0.25">
      <c r="A145" s="2">
        <v>2022</v>
      </c>
      <c r="B145" s="2" t="s">
        <v>6</v>
      </c>
      <c r="C145" s="2" t="s">
        <v>26</v>
      </c>
      <c r="D145" s="2">
        <v>720</v>
      </c>
      <c r="E145" s="2">
        <v>51887</v>
      </c>
      <c r="F145" s="2" t="s">
        <v>10</v>
      </c>
    </row>
    <row r="146" spans="1:6" x14ac:dyDescent="0.25">
      <c r="A146" s="2">
        <v>2022</v>
      </c>
      <c r="B146" s="2" t="s">
        <v>6</v>
      </c>
      <c r="C146" s="2" t="s">
        <v>27</v>
      </c>
      <c r="D146" s="2">
        <v>999</v>
      </c>
      <c r="E146" s="2">
        <v>69628</v>
      </c>
      <c r="F146" s="2" t="s">
        <v>10</v>
      </c>
    </row>
    <row r="147" spans="1:6" x14ac:dyDescent="0.25">
      <c r="A147" s="2">
        <v>2022</v>
      </c>
      <c r="B147" s="2" t="s">
        <v>6</v>
      </c>
      <c r="C147" s="2" t="s">
        <v>28</v>
      </c>
      <c r="D147" s="2">
        <v>3574</v>
      </c>
      <c r="E147" s="2">
        <v>48309</v>
      </c>
      <c r="F147" s="2" t="s">
        <v>10</v>
      </c>
    </row>
    <row r="148" spans="1:6" x14ac:dyDescent="0.25">
      <c r="A148" s="2">
        <v>2022</v>
      </c>
      <c r="B148" s="2" t="s">
        <v>6</v>
      </c>
      <c r="C148" s="2" t="s">
        <v>29</v>
      </c>
      <c r="D148" s="2">
        <v>3175</v>
      </c>
      <c r="E148" s="2">
        <v>56276</v>
      </c>
      <c r="F148" s="2" t="s">
        <v>10</v>
      </c>
    </row>
    <row r="149" spans="1:6" x14ac:dyDescent="0.25">
      <c r="A149" s="2">
        <v>2022</v>
      </c>
      <c r="B149" s="2" t="s">
        <v>6</v>
      </c>
      <c r="C149" s="2" t="s">
        <v>30</v>
      </c>
      <c r="D149" s="2">
        <v>2070</v>
      </c>
      <c r="E149" s="2">
        <v>55525</v>
      </c>
      <c r="F149" s="2" t="s">
        <v>10</v>
      </c>
    </row>
    <row r="150" spans="1:6" x14ac:dyDescent="0.25">
      <c r="A150" s="2">
        <v>2022</v>
      </c>
      <c r="B150" s="2" t="s">
        <v>6</v>
      </c>
      <c r="C150" s="2" t="s">
        <v>31</v>
      </c>
      <c r="D150" s="2">
        <v>2123</v>
      </c>
      <c r="E150" s="2">
        <v>51677</v>
      </c>
      <c r="F150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5A86-28EB-4113-B1C8-A9692A8031F6}">
  <dimension ref="A1:Y49"/>
  <sheetViews>
    <sheetView topLeftCell="E16" zoomScale="88" zoomScaleNormal="88" workbookViewId="0">
      <selection activeCell="O44" sqref="O44"/>
    </sheetView>
  </sheetViews>
  <sheetFormatPr defaultRowHeight="13.8" x14ac:dyDescent="0.25"/>
  <cols>
    <col min="1" max="1" width="14" bestFit="1" customWidth="1"/>
    <col min="2" max="2" width="11.09765625" bestFit="1" customWidth="1"/>
    <col min="4" max="4" width="29" style="2" bestFit="1" customWidth="1"/>
    <col min="5" max="5" width="14" bestFit="1" customWidth="1"/>
    <col min="6" max="6" width="11.09765625" bestFit="1" customWidth="1"/>
    <col min="7" max="7" width="11.09765625" style="2" customWidth="1"/>
    <col min="9" max="9" width="8.796875" style="2"/>
    <col min="13" max="13" width="10.69921875" bestFit="1" customWidth="1"/>
    <col min="14" max="14" width="8.19921875" customWidth="1"/>
    <col min="15" max="15" width="13.296875" bestFit="1" customWidth="1"/>
    <col min="16" max="16" width="10.09765625" bestFit="1" customWidth="1"/>
    <col min="17" max="17" width="12.796875" bestFit="1" customWidth="1"/>
    <col min="20" max="20" width="13.69921875" bestFit="1" customWidth="1"/>
    <col min="21" max="21" width="9.69921875" bestFit="1" customWidth="1"/>
    <col min="22" max="22" width="10.296875" bestFit="1" customWidth="1"/>
    <col min="23" max="23" width="15.09765625" bestFit="1" customWidth="1"/>
  </cols>
  <sheetData>
    <row r="1" spans="1:25" ht="24.6" x14ac:dyDescent="0.4">
      <c r="A1" s="17" t="s">
        <v>67</v>
      </c>
      <c r="B1" s="18"/>
      <c r="E1" s="17" t="s">
        <v>71</v>
      </c>
      <c r="F1" s="18"/>
      <c r="G1" s="6"/>
      <c r="O1" s="19" t="s">
        <v>75</v>
      </c>
      <c r="P1" s="18"/>
      <c r="T1" s="7" t="s">
        <v>2</v>
      </c>
      <c r="U1" s="7" t="s">
        <v>4</v>
      </c>
      <c r="V1" s="7" t="s">
        <v>78</v>
      </c>
      <c r="W1" t="str">
        <f>IF($U$1=$Y$4,Y2&amp;" selected", Y3&amp;" selected")</f>
        <v>Qty Sold selected</v>
      </c>
      <c r="X1">
        <v>2</v>
      </c>
    </row>
    <row r="2" spans="1:25" ht="20.399999999999999" x14ac:dyDescent="0.35">
      <c r="A2" s="7" t="s">
        <v>68</v>
      </c>
      <c r="B2" s="7" t="s">
        <v>69</v>
      </c>
      <c r="C2">
        <v>9</v>
      </c>
      <c r="E2" s="7" t="s">
        <v>68</v>
      </c>
      <c r="F2" s="7" t="s">
        <v>70</v>
      </c>
      <c r="G2" s="7"/>
      <c r="K2" s="7" t="s">
        <v>68</v>
      </c>
      <c r="L2" s="7" t="s">
        <v>70</v>
      </c>
      <c r="M2" s="7" t="s">
        <v>74</v>
      </c>
      <c r="O2" s="7" t="s">
        <v>76</v>
      </c>
      <c r="P2" s="7" t="s">
        <v>70</v>
      </c>
      <c r="Q2" s="7" t="s">
        <v>77</v>
      </c>
      <c r="T2" t="s">
        <v>7</v>
      </c>
      <c r="U2" s="9">
        <f>SUMIFS(Table1[Revenue],Table1[Year],analysis!$B$18,Table1[Products],analysis!$B$3,Table1[State],analysis!T2)</f>
        <v>129744</v>
      </c>
      <c r="V2" s="12">
        <f>SUMIFS(Table1[Quantity],Table1[Year],analysis!$B$18,Table1[Products],analysis!$B$3,Table1[State],analysis!T2)</f>
        <v>3658</v>
      </c>
      <c r="W2" s="14">
        <f t="shared" ref="W2:W49" si="0">IF($U$1=$Y$4,U2,-V2)</f>
        <v>-3658</v>
      </c>
      <c r="Y2" t="str" cm="1">
        <f t="array" ref="Y2:Y3">TRANSPOSE(U1:V1)</f>
        <v>Revenue</v>
      </c>
    </row>
    <row r="3" spans="1:25" x14ac:dyDescent="0.25">
      <c r="A3" s="8" t="s">
        <v>6</v>
      </c>
      <c r="B3" s="8" t="str">
        <f>C6</f>
        <v> Kettle </v>
      </c>
      <c r="E3" s="8" t="s">
        <v>63</v>
      </c>
      <c r="F3" s="9">
        <f>SUMIFS(Data!E:E,Data!A:A,$B$18,Data!B:B,E3)</f>
        <v>6632745</v>
      </c>
      <c r="G3" s="9"/>
      <c r="J3">
        <v>1</v>
      </c>
      <c r="K3" t="str">
        <f>INDEX($E$3:$E$12,MATCH(L3,$F$3:$F$12,0))</f>
        <v>Teapot </v>
      </c>
      <c r="L3">
        <f>LARGE($F$3:$F$12,J3)</f>
        <v>6632745</v>
      </c>
      <c r="M3" s="9">
        <f t="shared" ref="M3:M12" si="1">IF($B$3=K3,L3,0)</f>
        <v>0</v>
      </c>
      <c r="O3" s="10" t="s">
        <v>8</v>
      </c>
      <c r="P3" s="9">
        <f>SUMIFS(Table1[Revenue],Table1[Year],analysis!$B$18,Table1[Products],analysis!$B$3,Table1[Sales Channel],O3)</f>
        <v>1907980</v>
      </c>
      <c r="Q3" s="11">
        <f>P3/SUM($P$3:$P$4)</f>
        <v>0.36145322390102291</v>
      </c>
      <c r="T3" t="s">
        <v>9</v>
      </c>
      <c r="U3" s="9">
        <f>SUMIFS(Table1[Revenue],Table1[Year],analysis!$B$18,Table1[Products],analysis!$B$3,Table1[State],analysis!T3)</f>
        <v>122432</v>
      </c>
      <c r="V3" s="12">
        <f>SUMIFS(Table1[Quantity],Table1[Year],analysis!$B$18,Table1[Products],analysis!$B$3,Table1[State],analysis!T3)</f>
        <v>2708</v>
      </c>
      <c r="W3" s="14">
        <f t="shared" si="0"/>
        <v>-2708</v>
      </c>
      <c r="Y3" t="str">
        <v>Qty Sold</v>
      </c>
    </row>
    <row r="4" spans="1:25" x14ac:dyDescent="0.25">
      <c r="A4" s="8" t="s">
        <v>57</v>
      </c>
      <c r="E4" s="8" t="s">
        <v>6</v>
      </c>
      <c r="F4" s="9">
        <f>SUMIFS(Data!E:E,Data!A:A,$B$18,Data!B:B,E4)</f>
        <v>5278636</v>
      </c>
      <c r="G4" s="9"/>
      <c r="J4">
        <v>2</v>
      </c>
      <c r="K4" s="2" t="str">
        <f t="shared" ref="K4:K12" si="2">INDEX($E$3:$E$12,MATCH(L4,$F$3:$F$12,0))</f>
        <v> Kettle </v>
      </c>
      <c r="L4" s="2">
        <f t="shared" ref="L4:L12" si="3">LARGE($F$3:$F$12,J4)</f>
        <v>5278636</v>
      </c>
      <c r="M4" s="9">
        <f t="shared" si="1"/>
        <v>5278636</v>
      </c>
      <c r="O4" s="10" t="s">
        <v>10</v>
      </c>
      <c r="P4" s="9">
        <f>SUMIFS(Table1[Revenue],Table1[Year],analysis!$B$18,Table1[Products],analysis!$B$3,Table1[Sales Channel],O4)</f>
        <v>3370656</v>
      </c>
      <c r="Q4" s="11">
        <f>P4/SUM($P$3:$P$4)</f>
        <v>0.63854677609897703</v>
      </c>
      <c r="T4" t="s">
        <v>11</v>
      </c>
      <c r="U4" s="9">
        <f>SUMIFS(Table1[Revenue],Table1[Year],analysis!$B$18,Table1[Products],analysis!$B$3,Table1[State],analysis!T4)</f>
        <v>167727</v>
      </c>
      <c r="V4" s="12">
        <f>SUMIFS(Table1[Quantity],Table1[Year],analysis!$B$18,Table1[Products],analysis!$B$3,Table1[State],analysis!T4)</f>
        <v>7695</v>
      </c>
      <c r="W4" s="14">
        <f t="shared" si="0"/>
        <v>-7695</v>
      </c>
      <c r="Y4" s="13" t="str">
        <f>IF(X1=1,Y2,Y3)</f>
        <v>Qty Sold</v>
      </c>
    </row>
    <row r="5" spans="1:25" x14ac:dyDescent="0.25">
      <c r="A5" s="8" t="s">
        <v>58</v>
      </c>
      <c r="E5" s="8" t="s">
        <v>62</v>
      </c>
      <c r="F5" s="9">
        <f>SUMIFS(Data!E:E,Data!A:A,$B$18,Data!B:B,E5)</f>
        <v>5263921</v>
      </c>
      <c r="G5" s="9"/>
      <c r="J5" s="2">
        <v>3</v>
      </c>
      <c r="K5" s="2" t="str">
        <f t="shared" si="2"/>
        <v>Egg slicer</v>
      </c>
      <c r="L5" s="2">
        <f t="shared" si="3"/>
        <v>5263921</v>
      </c>
      <c r="M5" s="9">
        <f t="shared" si="1"/>
        <v>0</v>
      </c>
      <c r="T5" t="s">
        <v>12</v>
      </c>
      <c r="U5" s="9">
        <f>SUMIFS(Table1[Revenue],Table1[Year],analysis!$B$18,Table1[Products],analysis!$B$3,Table1[State],analysis!T5)</f>
        <v>145602</v>
      </c>
      <c r="V5" s="12">
        <f>SUMIFS(Table1[Quantity],Table1[Year],analysis!$B$18,Table1[Products],analysis!$B$3,Table1[State],analysis!T5)</f>
        <v>52953</v>
      </c>
      <c r="W5" s="14">
        <f t="shared" si="0"/>
        <v>-52953</v>
      </c>
    </row>
    <row r="6" spans="1:25" x14ac:dyDescent="0.25">
      <c r="A6" s="8" t="s">
        <v>59</v>
      </c>
      <c r="C6" t="str" cm="1">
        <f t="array" ref="C6">INDEX(K3:K12,11-C2)</f>
        <v> Kettle </v>
      </c>
      <c r="E6" s="8" t="s">
        <v>60</v>
      </c>
      <c r="F6" s="9">
        <f>SUMIFS(Data!E:E,Data!A:A,$B$18,Data!B:B,E6)</f>
        <v>4780144</v>
      </c>
      <c r="G6" s="9"/>
      <c r="J6" s="2">
        <v>4</v>
      </c>
      <c r="K6" s="2" t="str">
        <f t="shared" si="2"/>
        <v>Blender </v>
      </c>
      <c r="L6" s="2">
        <f t="shared" si="3"/>
        <v>4780144</v>
      </c>
      <c r="M6" s="9">
        <f t="shared" si="1"/>
        <v>0</v>
      </c>
      <c r="T6" t="s">
        <v>13</v>
      </c>
      <c r="U6" s="9">
        <f>SUMIFS(Table1[Revenue],Table1[Year],analysis!$B$18,Table1[Products],analysis!$B$3,Table1[State],analysis!T6)</f>
        <v>293637</v>
      </c>
      <c r="V6" s="12">
        <f>SUMIFS(Table1[Quantity],Table1[Year],analysis!$B$18,Table1[Products],analysis!$B$3,Table1[State],analysis!T6)</f>
        <v>9936</v>
      </c>
      <c r="W6" s="14">
        <f t="shared" si="0"/>
        <v>-9936</v>
      </c>
    </row>
    <row r="7" spans="1:25" x14ac:dyDescent="0.25">
      <c r="A7" s="8" t="s">
        <v>60</v>
      </c>
      <c r="E7" s="8" t="s">
        <v>61</v>
      </c>
      <c r="F7" s="9">
        <f>SUMIFS(Data!E:E,Data!A:A,$B$18,Data!B:B,E7)</f>
        <v>4609952</v>
      </c>
      <c r="G7" s="9"/>
      <c r="J7" s="2">
        <v>5</v>
      </c>
      <c r="K7" s="2" t="str">
        <f t="shared" si="2"/>
        <v>Breadbox </v>
      </c>
      <c r="L7" s="2">
        <f t="shared" si="3"/>
        <v>4609952</v>
      </c>
      <c r="M7" s="9">
        <f t="shared" si="1"/>
        <v>0</v>
      </c>
      <c r="T7" t="s">
        <v>14</v>
      </c>
      <c r="U7" s="9">
        <f>SUMIFS(Table1[Revenue],Table1[Year],analysis!$B$18,Table1[Products],analysis!$B$3,Table1[State],analysis!T7)</f>
        <v>147426</v>
      </c>
      <c r="V7" s="12">
        <f>SUMIFS(Table1[Quantity],Table1[Year],analysis!$B$18,Table1[Products],analysis!$B$3,Table1[State],analysis!T7)</f>
        <v>1401</v>
      </c>
      <c r="W7" s="14">
        <f t="shared" si="0"/>
        <v>-1401</v>
      </c>
    </row>
    <row r="8" spans="1:25" x14ac:dyDescent="0.25">
      <c r="A8" s="8" t="s">
        <v>61</v>
      </c>
      <c r="E8" s="8" t="s">
        <v>58</v>
      </c>
      <c r="F8" s="9">
        <f>SUMIFS(Data!E:E,Data!A:A,$B$18,Data!B:B,E8)</f>
        <v>3572538</v>
      </c>
      <c r="G8" s="9"/>
      <c r="J8" s="2">
        <v>6</v>
      </c>
      <c r="K8" s="2" t="str">
        <f t="shared" si="2"/>
        <v>Microwave oven </v>
      </c>
      <c r="L8" s="2">
        <f t="shared" si="3"/>
        <v>3572538</v>
      </c>
      <c r="M8" s="9">
        <f t="shared" si="1"/>
        <v>0</v>
      </c>
      <c r="T8" t="s">
        <v>15</v>
      </c>
      <c r="U8" s="9">
        <f>SUMIFS(Table1[Revenue],Table1[Year],analysis!$B$18,Table1[Products],analysis!$B$3,Table1[State],analysis!T8)</f>
        <v>147870</v>
      </c>
      <c r="V8" s="12">
        <f>SUMIFS(Table1[Quantity],Table1[Year],analysis!$B$18,Table1[Products],analysis!$B$3,Table1[State],analysis!T8)</f>
        <v>558</v>
      </c>
      <c r="W8" s="14">
        <f t="shared" si="0"/>
        <v>-558</v>
      </c>
    </row>
    <row r="9" spans="1:25" x14ac:dyDescent="0.25">
      <c r="A9" s="8" t="s">
        <v>62</v>
      </c>
      <c r="E9" s="8" t="s">
        <v>57</v>
      </c>
      <c r="F9" s="9">
        <f>SUMIFS(Data!E:E,Data!A:A,$B$18,Data!B:B,E9)</f>
        <v>3355051</v>
      </c>
      <c r="G9" s="9"/>
      <c r="J9" s="2">
        <v>7</v>
      </c>
      <c r="K9" s="2" t="str">
        <f t="shared" si="2"/>
        <v>Toaster </v>
      </c>
      <c r="L9" s="2">
        <f t="shared" si="3"/>
        <v>3355051</v>
      </c>
      <c r="M9" s="9">
        <f t="shared" si="1"/>
        <v>0</v>
      </c>
      <c r="T9" t="s">
        <v>16</v>
      </c>
      <c r="U9" s="9">
        <f>SUMIFS(Table1[Revenue],Table1[Year],analysis!$B$18,Table1[Products],analysis!$B$3,Table1[State],analysis!T9)</f>
        <v>131151</v>
      </c>
      <c r="V9" s="12">
        <f>SUMIFS(Table1[Quantity],Table1[Year],analysis!$B$18,Table1[Products],analysis!$B$3,Table1[State],analysis!T9)</f>
        <v>16182</v>
      </c>
      <c r="W9" s="14">
        <f t="shared" si="0"/>
        <v>-16182</v>
      </c>
    </row>
    <row r="10" spans="1:25" x14ac:dyDescent="0.25">
      <c r="A10" s="8" t="s">
        <v>63</v>
      </c>
      <c r="E10" s="8" t="s">
        <v>65</v>
      </c>
      <c r="F10" s="9">
        <f>SUMIFS(Data!E:E,Data!A:A,$B$18,Data!B:B,E10)</f>
        <v>2898819</v>
      </c>
      <c r="G10" s="9"/>
      <c r="J10" s="2">
        <v>8</v>
      </c>
      <c r="K10" s="2" t="str">
        <f t="shared" si="2"/>
        <v>Mixing bowl</v>
      </c>
      <c r="L10" s="2">
        <f t="shared" si="3"/>
        <v>2898819</v>
      </c>
      <c r="M10" s="9">
        <f t="shared" si="1"/>
        <v>0</v>
      </c>
      <c r="T10" t="s">
        <v>17</v>
      </c>
      <c r="U10" s="9">
        <f>SUMIFS(Table1[Revenue],Table1[Year],analysis!$B$18,Table1[Products],analysis!$B$3,Table1[State],analysis!T10)</f>
        <v>155934</v>
      </c>
      <c r="V10" s="12">
        <f>SUMIFS(Table1[Quantity],Table1[Year],analysis!$B$18,Table1[Products],analysis!$B$3,Table1[State],analysis!T10)</f>
        <v>8382</v>
      </c>
      <c r="W10" s="14">
        <f t="shared" si="0"/>
        <v>-8382</v>
      </c>
    </row>
    <row r="11" spans="1:25" x14ac:dyDescent="0.25">
      <c r="A11" s="8" t="s">
        <v>64</v>
      </c>
      <c r="E11" s="8" t="s">
        <v>64</v>
      </c>
      <c r="F11" s="9">
        <f>SUMIFS(Data!E:E,Data!A:A,$B$18,Data!B:B,E11)</f>
        <v>2763987</v>
      </c>
      <c r="G11" s="9"/>
      <c r="J11" s="2">
        <v>9</v>
      </c>
      <c r="K11" s="2" t="str">
        <f t="shared" si="2"/>
        <v>Frying pan</v>
      </c>
      <c r="L11" s="2">
        <f t="shared" si="3"/>
        <v>2763987</v>
      </c>
      <c r="M11" s="9">
        <f t="shared" si="1"/>
        <v>0</v>
      </c>
      <c r="T11" t="s">
        <v>18</v>
      </c>
      <c r="U11" s="9">
        <f>SUMIFS(Table1[Revenue],Table1[Year],analysis!$B$18,Table1[Products],analysis!$B$3,Table1[State],analysis!T11)</f>
        <v>146460</v>
      </c>
      <c r="V11" s="12">
        <f>SUMIFS(Table1[Quantity],Table1[Year],analysis!$B$18,Table1[Products],analysis!$B$3,Table1[State],analysis!T11)</f>
        <v>7593</v>
      </c>
      <c r="W11" s="14">
        <f t="shared" si="0"/>
        <v>-7593</v>
      </c>
    </row>
    <row r="12" spans="1:25" x14ac:dyDescent="0.25">
      <c r="A12" s="8" t="s">
        <v>65</v>
      </c>
      <c r="E12" s="8" t="s">
        <v>59</v>
      </c>
      <c r="F12" s="9">
        <f>SUMIFS(Data!E:E,Data!A:A,$B$18,Data!B:B,E12)</f>
        <v>2657607</v>
      </c>
      <c r="G12" s="9"/>
      <c r="J12" s="2">
        <v>10</v>
      </c>
      <c r="K12" s="2" t="str">
        <f t="shared" si="2"/>
        <v>Dishwasher </v>
      </c>
      <c r="L12" s="2">
        <f t="shared" si="3"/>
        <v>2657607</v>
      </c>
      <c r="M12" s="9">
        <f t="shared" si="1"/>
        <v>0</v>
      </c>
      <c r="T12" t="s">
        <v>19</v>
      </c>
      <c r="U12" s="9">
        <f>SUMIFS(Table1[Revenue],Table1[Year],analysis!$B$18,Table1[Products],analysis!$B$3,Table1[State],analysis!T12)</f>
        <v>174777</v>
      </c>
      <c r="V12" s="12">
        <f>SUMIFS(Table1[Quantity],Table1[Year],analysis!$B$18,Table1[Products],analysis!$B$3,Table1[State],analysis!T12)</f>
        <v>8454</v>
      </c>
      <c r="W12" s="14">
        <f t="shared" si="0"/>
        <v>-8454</v>
      </c>
    </row>
    <row r="13" spans="1:25" x14ac:dyDescent="0.25">
      <c r="T13" t="s">
        <v>20</v>
      </c>
      <c r="U13" s="9">
        <f>SUMIFS(Table1[Revenue],Table1[Year],analysis!$B$18,Table1[Products],analysis!$B$3,Table1[State],analysis!T13)</f>
        <v>170196</v>
      </c>
      <c r="V13" s="12">
        <f>SUMIFS(Table1[Quantity],Table1[Year],analysis!$B$18,Table1[Products],analysis!$B$3,Table1[State],analysis!T13)</f>
        <v>6906</v>
      </c>
      <c r="W13" s="14">
        <f t="shared" si="0"/>
        <v>-6906</v>
      </c>
    </row>
    <row r="14" spans="1:25" x14ac:dyDescent="0.25">
      <c r="T14" t="s">
        <v>21</v>
      </c>
      <c r="U14" s="9">
        <f>SUMIFS(Table1[Revenue],Table1[Year],analysis!$B$18,Table1[Products],analysis!$B$3,Table1[State],analysis!T14)</f>
        <v>154764</v>
      </c>
      <c r="V14" s="12">
        <f>SUMIFS(Table1[Quantity],Table1[Year],analysis!$B$18,Table1[Products],analysis!$B$3,Table1[State],analysis!T14)</f>
        <v>8733</v>
      </c>
      <c r="W14" s="14">
        <f t="shared" si="0"/>
        <v>-8733</v>
      </c>
    </row>
    <row r="15" spans="1:25" x14ac:dyDescent="0.25">
      <c r="T15" t="s">
        <v>22</v>
      </c>
      <c r="U15" s="9">
        <f>SUMIFS(Table1[Revenue],Table1[Year],analysis!$B$18,Table1[Products],analysis!$B$3,Table1[State],analysis!T15)</f>
        <v>161163</v>
      </c>
      <c r="V15" s="12">
        <f>SUMIFS(Table1[Quantity],Table1[Year],analysis!$B$18,Table1[Products],analysis!$B$3,Table1[State],analysis!T15)</f>
        <v>7839</v>
      </c>
      <c r="W15" s="14">
        <f t="shared" si="0"/>
        <v>-7839</v>
      </c>
    </row>
    <row r="16" spans="1:25" ht="24.6" x14ac:dyDescent="0.4">
      <c r="A16" s="17" t="s">
        <v>72</v>
      </c>
      <c r="B16" s="18"/>
      <c r="T16" t="s">
        <v>23</v>
      </c>
      <c r="U16" s="9">
        <f>SUMIFS(Table1[Revenue],Table1[Year],analysis!$B$18,Table1[Products],analysis!$B$3,Table1[State],analysis!T16)</f>
        <v>181815</v>
      </c>
      <c r="V16" s="12">
        <f>SUMIFS(Table1[Quantity],Table1[Year],analysis!$B$18,Table1[Products],analysis!$B$3,Table1[State],analysis!T16)</f>
        <v>4896</v>
      </c>
      <c r="W16" s="14">
        <f t="shared" si="0"/>
        <v>-4896</v>
      </c>
    </row>
    <row r="17" spans="1:23" ht="20.399999999999999" x14ac:dyDescent="0.35">
      <c r="A17" s="7" t="s">
        <v>73</v>
      </c>
      <c r="B17" s="7" t="s">
        <v>69</v>
      </c>
      <c r="D17" s="2" t="s">
        <v>79</v>
      </c>
      <c r="T17" t="s">
        <v>24</v>
      </c>
      <c r="U17" s="9">
        <f>SUMIFS(Table1[Revenue],Table1[Year],analysis!$B$18,Table1[Products],analysis!$B$3,Table1[State],analysis!T17)</f>
        <v>278181</v>
      </c>
      <c r="V17" s="12">
        <f>SUMIFS(Table1[Quantity],Table1[Year],analysis!$B$18,Table1[Products],analysis!$B$3,Table1[State],analysis!T17)</f>
        <v>9429</v>
      </c>
      <c r="W17" s="14">
        <f t="shared" si="0"/>
        <v>-9429</v>
      </c>
    </row>
    <row r="18" spans="1:23" x14ac:dyDescent="0.25">
      <c r="A18">
        <v>2022</v>
      </c>
      <c r="B18" s="2">
        <v>2022</v>
      </c>
      <c r="D18" s="2" t="str">
        <f>"Summary of " &amp;UPPER( B3)&amp; " for the year " &amp;B18</f>
        <v>Summary of  KETTLE  for the year 2022</v>
      </c>
      <c r="T18" t="s">
        <v>25</v>
      </c>
      <c r="U18" s="9">
        <f>SUMIFS(Table1[Revenue],Table1[Year],analysis!$B$18,Table1[Products],analysis!$B$3,Table1[State],analysis!T18)</f>
        <v>142266</v>
      </c>
      <c r="V18" s="12">
        <f>SUMIFS(Table1[Quantity],Table1[Year],analysis!$B$18,Table1[Products],analysis!$B$3,Table1[State],analysis!T18)</f>
        <v>4743</v>
      </c>
      <c r="W18" s="14">
        <f t="shared" si="0"/>
        <v>-4743</v>
      </c>
    </row>
    <row r="19" spans="1:23" x14ac:dyDescent="0.25">
      <c r="A19" s="2">
        <v>2021</v>
      </c>
      <c r="B19" s="2"/>
      <c r="T19" t="s">
        <v>26</v>
      </c>
      <c r="U19" s="9">
        <f>SUMIFS(Table1[Revenue],Table1[Year],analysis!$B$18,Table1[Products],analysis!$B$3,Table1[State],analysis!T19)</f>
        <v>158661</v>
      </c>
      <c r="V19" s="12">
        <f>SUMIFS(Table1[Quantity],Table1[Year],analysis!$B$18,Table1[Products],analysis!$B$3,Table1[State],analysis!T19)</f>
        <v>2160</v>
      </c>
      <c r="W19" s="14">
        <f t="shared" si="0"/>
        <v>-2160</v>
      </c>
    </row>
    <row r="20" spans="1:23" x14ac:dyDescent="0.25">
      <c r="A20" s="2">
        <v>2020</v>
      </c>
      <c r="B20" s="2"/>
      <c r="T20" t="s">
        <v>27</v>
      </c>
      <c r="U20" s="9">
        <f>SUMIFS(Table1[Revenue],Table1[Year],analysis!$B$18,Table1[Products],analysis!$B$3,Table1[State],analysis!T20)</f>
        <v>211884</v>
      </c>
      <c r="V20" s="12">
        <f>SUMIFS(Table1[Quantity],Table1[Year],analysis!$B$18,Table1[Products],analysis!$B$3,Table1[State],analysis!T20)</f>
        <v>2997</v>
      </c>
      <c r="W20" s="14">
        <f t="shared" si="0"/>
        <v>-2997</v>
      </c>
    </row>
    <row r="21" spans="1:23" x14ac:dyDescent="0.25">
      <c r="A21" s="2">
        <v>2019</v>
      </c>
      <c r="B21" s="2"/>
      <c r="T21" t="s">
        <v>28</v>
      </c>
      <c r="U21" s="9">
        <f>SUMIFS(Table1[Revenue],Table1[Year],analysis!$B$18,Table1[Products],analysis!$B$3,Table1[State],analysis!T21)</f>
        <v>98618</v>
      </c>
      <c r="V21" s="12">
        <f>SUMIFS(Table1[Quantity],Table1[Year],analysis!$B$18,Table1[Products],analysis!$B$3,Table1[State],analysis!T21)</f>
        <v>7148</v>
      </c>
      <c r="W21" s="14">
        <f t="shared" si="0"/>
        <v>-7148</v>
      </c>
    </row>
    <row r="22" spans="1:23" x14ac:dyDescent="0.25">
      <c r="A22" s="2"/>
      <c r="B22" s="2"/>
      <c r="T22" t="s">
        <v>29</v>
      </c>
      <c r="U22" s="9">
        <f>SUMIFS(Table1[Revenue],Table1[Year],analysis!$B$18,Table1[Products],analysis!$B$3,Table1[State],analysis!T22)</f>
        <v>114552</v>
      </c>
      <c r="V22" s="12">
        <f>SUMIFS(Table1[Quantity],Table1[Year],analysis!$B$18,Table1[Products],analysis!$B$3,Table1[State],analysis!T22)</f>
        <v>6350</v>
      </c>
      <c r="W22" s="14">
        <f t="shared" si="0"/>
        <v>-6350</v>
      </c>
    </row>
    <row r="23" spans="1:23" x14ac:dyDescent="0.25">
      <c r="A23" s="2"/>
      <c r="B23" s="2"/>
      <c r="T23" t="s">
        <v>30</v>
      </c>
      <c r="U23" s="9">
        <f>SUMIFS(Table1[Revenue],Table1[Year],analysis!$B$18,Table1[Products],analysis!$B$3,Table1[State],analysis!T23)</f>
        <v>113050</v>
      </c>
      <c r="V23" s="12">
        <f>SUMIFS(Table1[Quantity],Table1[Year],analysis!$B$18,Table1[Products],analysis!$B$3,Table1[State],analysis!T23)</f>
        <v>4140</v>
      </c>
      <c r="W23" s="14">
        <f t="shared" si="0"/>
        <v>-4140</v>
      </c>
    </row>
    <row r="24" spans="1:23" x14ac:dyDescent="0.25">
      <c r="A24" s="2"/>
      <c r="B24" s="2"/>
      <c r="T24" t="s">
        <v>31</v>
      </c>
      <c r="U24" s="9">
        <f>SUMIFS(Table1[Revenue],Table1[Year],analysis!$B$18,Table1[Products],analysis!$B$3,Table1[State],analysis!T24)</f>
        <v>105354</v>
      </c>
      <c r="V24" s="12">
        <f>SUMIFS(Table1[Quantity],Table1[Year],analysis!$B$18,Table1[Products],analysis!$B$3,Table1[State],analysis!T24)</f>
        <v>4246</v>
      </c>
      <c r="W24" s="14">
        <f t="shared" si="0"/>
        <v>-4246</v>
      </c>
    </row>
    <row r="25" spans="1:23" x14ac:dyDescent="0.25">
      <c r="A25" s="2"/>
      <c r="B25" s="2"/>
      <c r="T25" t="s">
        <v>32</v>
      </c>
      <c r="U25" s="9">
        <f>SUMIFS(Table1[Revenue],Table1[Year],analysis!$B$18,Table1[Products],analysis!$B$3,Table1[State],analysis!T25)</f>
        <v>71945</v>
      </c>
      <c r="V25" s="12">
        <f>SUMIFS(Table1[Quantity],Table1[Year],analysis!$B$18,Table1[Products],analysis!$B$3,Table1[State],analysis!T25)</f>
        <v>1847</v>
      </c>
      <c r="W25" s="14">
        <f t="shared" si="0"/>
        <v>-1847</v>
      </c>
    </row>
    <row r="26" spans="1:23" ht="20.399999999999999" x14ac:dyDescent="0.35">
      <c r="A26" s="7" t="s">
        <v>73</v>
      </c>
      <c r="B26" s="7" t="s">
        <v>4</v>
      </c>
      <c r="T26" t="s">
        <v>33</v>
      </c>
      <c r="U26" s="9">
        <f>SUMIFS(Table1[Revenue],Table1[Year],analysis!$B$18,Table1[Products],analysis!$B$3,Table1[State],analysis!T26)</f>
        <v>50449</v>
      </c>
      <c r="V26" s="12">
        <f>SUMIFS(Table1[Quantity],Table1[Year],analysis!$B$18,Table1[Products],analysis!$B$3,Table1[State],analysis!T26)</f>
        <v>2469</v>
      </c>
      <c r="W26" s="14">
        <f t="shared" si="0"/>
        <v>-2469</v>
      </c>
    </row>
    <row r="27" spans="1:23" x14ac:dyDescent="0.25">
      <c r="A27" s="2">
        <v>2022</v>
      </c>
      <c r="B27" s="9">
        <f>SUMIFS(Table1[Revenue],Table1[Year],analysis!A27,Table1[Products],analysis!$B$3)</f>
        <v>5278636</v>
      </c>
      <c r="T27" t="s">
        <v>34</v>
      </c>
      <c r="U27" s="9">
        <f>SUMIFS(Table1[Revenue],Table1[Year],analysis!$B$18,Table1[Products],analysis!$B$3,Table1[State],analysis!T27)</f>
        <v>94060</v>
      </c>
      <c r="V27" s="12">
        <f>SUMIFS(Table1[Quantity],Table1[Year],analysis!$B$18,Table1[Products],analysis!$B$3,Table1[State],analysis!T27)</f>
        <v>598</v>
      </c>
      <c r="W27" s="14">
        <f t="shared" si="0"/>
        <v>-598</v>
      </c>
    </row>
    <row r="28" spans="1:23" x14ac:dyDescent="0.25">
      <c r="A28" s="2">
        <v>2021</v>
      </c>
      <c r="B28" s="9">
        <f>SUMIFS(Table1[Revenue],Table1[Year],analysis!A28,Table1[Products],analysis!$B$3)</f>
        <v>2914747</v>
      </c>
      <c r="T28" t="s">
        <v>35</v>
      </c>
      <c r="U28" s="9">
        <f>SUMIFS(Table1[Revenue],Table1[Year],analysis!$B$18,Table1[Products],analysis!$B$3,Table1[State],analysis!T28)</f>
        <v>54051</v>
      </c>
      <c r="V28" s="12">
        <f>SUMIFS(Table1[Quantity],Table1[Year],analysis!$B$18,Table1[Products],analysis!$B$3,Table1[State],analysis!T28)</f>
        <v>350</v>
      </c>
      <c r="W28" s="14">
        <f t="shared" si="0"/>
        <v>-350</v>
      </c>
    </row>
    <row r="29" spans="1:23" x14ac:dyDescent="0.25">
      <c r="A29" s="2">
        <v>2020</v>
      </c>
      <c r="B29" s="9">
        <f>SUMIFS(Table1[Revenue],Table1[Year],analysis!A29,Table1[Products],analysis!$B$3)</f>
        <v>5680698</v>
      </c>
      <c r="T29" t="s">
        <v>36</v>
      </c>
      <c r="U29" s="9">
        <f>SUMIFS(Table1[Revenue],Table1[Year],analysis!$B$18,Table1[Products],analysis!$B$3,Table1[State],analysis!T29)</f>
        <v>50634</v>
      </c>
      <c r="V29" s="12">
        <f>SUMIFS(Table1[Quantity],Table1[Year],analysis!$B$18,Table1[Products],analysis!$B$3,Table1[State],analysis!T29)</f>
        <v>999</v>
      </c>
      <c r="W29" s="14">
        <f t="shared" si="0"/>
        <v>-999</v>
      </c>
    </row>
    <row r="30" spans="1:23" x14ac:dyDescent="0.25">
      <c r="A30" s="2">
        <v>2019</v>
      </c>
      <c r="B30" s="9">
        <f>SUMIFS(Table1[Revenue],Table1[Year],analysis!A30,Table1[Products],analysis!$B$3)</f>
        <v>2708455</v>
      </c>
      <c r="T30" t="s">
        <v>37</v>
      </c>
      <c r="U30" s="9">
        <f>SUMIFS(Table1[Revenue],Table1[Year],analysis!$B$18,Table1[Products],analysis!$B$3,Table1[State],analysis!T30)</f>
        <v>71885</v>
      </c>
      <c r="V30" s="12">
        <f>SUMIFS(Table1[Quantity],Table1[Year],analysis!$B$18,Table1[Products],analysis!$B$3,Table1[State],analysis!T30)</f>
        <v>2064</v>
      </c>
      <c r="W30" s="14">
        <f t="shared" si="0"/>
        <v>-2064</v>
      </c>
    </row>
    <row r="31" spans="1:23" x14ac:dyDescent="0.25">
      <c r="T31" t="s">
        <v>38</v>
      </c>
      <c r="U31" s="9">
        <f>SUMIFS(Table1[Revenue],Table1[Year],analysis!$B$18,Table1[Products],analysis!$B$3,Table1[State],analysis!T31)</f>
        <v>50384</v>
      </c>
      <c r="V31" s="12">
        <f>SUMIFS(Table1[Quantity],Table1[Year],analysis!$B$18,Table1[Products],analysis!$B$3,Table1[State],analysis!T31)</f>
        <v>3335</v>
      </c>
      <c r="W31" s="14">
        <f t="shared" si="0"/>
        <v>-3335</v>
      </c>
    </row>
    <row r="32" spans="1:23" x14ac:dyDescent="0.25">
      <c r="T32" t="s">
        <v>39</v>
      </c>
      <c r="U32" s="9">
        <f>SUMIFS(Table1[Revenue],Table1[Year],analysis!$B$18,Table1[Products],analysis!$B$3,Table1[State],analysis!T32)</f>
        <v>48720</v>
      </c>
      <c r="V32" s="12">
        <f>SUMIFS(Table1[Quantity],Table1[Year],analysis!$B$18,Table1[Products],analysis!$B$3,Table1[State],analysis!T32)</f>
        <v>3428</v>
      </c>
      <c r="W32" s="14">
        <f t="shared" si="0"/>
        <v>-3428</v>
      </c>
    </row>
    <row r="33" spans="1:23" x14ac:dyDescent="0.25">
      <c r="A33" s="18" t="s">
        <v>80</v>
      </c>
      <c r="B33" s="18"/>
      <c r="T33" t="s">
        <v>40</v>
      </c>
      <c r="U33" s="9">
        <f>SUMIFS(Table1[Revenue],Table1[Year],analysis!$B$18,Table1[Products],analysis!$B$3,Table1[State],analysis!T33)</f>
        <v>98355</v>
      </c>
      <c r="V33" s="12">
        <f>SUMIFS(Table1[Quantity],Table1[Year],analysis!$B$18,Table1[Products],analysis!$B$3,Table1[State],analysis!T33)</f>
        <v>1830</v>
      </c>
      <c r="W33" s="14">
        <f t="shared" si="0"/>
        <v>-1830</v>
      </c>
    </row>
    <row r="34" spans="1:23" ht="20.399999999999999" x14ac:dyDescent="0.35">
      <c r="A34" s="7" t="s">
        <v>73</v>
      </c>
      <c r="B34" s="7" t="s">
        <v>4</v>
      </c>
      <c r="T34" t="s">
        <v>41</v>
      </c>
      <c r="U34" s="9">
        <f>SUMIFS(Table1[Revenue],Table1[Year],analysis!$B$18,Table1[Products],analysis!$B$3,Table1[State],analysis!T34)</f>
        <v>57404</v>
      </c>
      <c r="V34" s="12">
        <f>SUMIFS(Table1[Quantity],Table1[Year],analysis!$B$18,Table1[Products],analysis!$B$3,Table1[State],analysis!T34)</f>
        <v>2541</v>
      </c>
      <c r="W34" s="14">
        <f t="shared" si="0"/>
        <v>-2541</v>
      </c>
    </row>
    <row r="35" spans="1:23" x14ac:dyDescent="0.25">
      <c r="A35" s="2">
        <v>2022</v>
      </c>
      <c r="B35" s="9">
        <f>SUMIFS(Table1[Revenue],Table1[Year],analysis!A35,Table1[Products],analysis!$B$3)</f>
        <v>5278636</v>
      </c>
      <c r="T35" t="s">
        <v>42</v>
      </c>
      <c r="U35" s="9">
        <f>SUMIFS(Table1[Revenue],Table1[Year],analysis!$B$18,Table1[Products],analysis!$B$3,Table1[State],analysis!T35)</f>
        <v>96660</v>
      </c>
      <c r="V35" s="12">
        <f>SUMIFS(Table1[Quantity],Table1[Year],analysis!$B$18,Table1[Products],analysis!$B$3,Table1[State],analysis!T35)</f>
        <v>4355</v>
      </c>
      <c r="W35" s="14">
        <f t="shared" si="0"/>
        <v>-4355</v>
      </c>
    </row>
    <row r="36" spans="1:23" x14ac:dyDescent="0.25">
      <c r="A36" s="2" t="s">
        <v>81</v>
      </c>
      <c r="B36" s="9">
        <f>SUM(B28:B30)</f>
        <v>11303900</v>
      </c>
      <c r="T36" t="s">
        <v>43</v>
      </c>
      <c r="U36" s="9">
        <f>SUMIFS(Table1[Revenue],Table1[Year],analysis!$B$18,Table1[Products],analysis!$B$3,Table1[State],analysis!T36)</f>
        <v>46689</v>
      </c>
      <c r="V36" s="12">
        <f>SUMIFS(Table1[Quantity],Table1[Year],analysis!$B$18,Table1[Products],analysis!$B$3,Table1[State],analysis!T36)</f>
        <v>4739</v>
      </c>
      <c r="W36" s="14">
        <f t="shared" si="0"/>
        <v>-4739</v>
      </c>
    </row>
    <row r="37" spans="1:23" x14ac:dyDescent="0.25">
      <c r="A37" s="2"/>
      <c r="B37" s="9"/>
      <c r="N37">
        <f>X1</f>
        <v>2</v>
      </c>
      <c r="T37" t="s">
        <v>44</v>
      </c>
      <c r="U37" s="9">
        <f>SUMIFS(Table1[Revenue],Table1[Year],analysis!$B$18,Table1[Products],analysis!$B$3,Table1[State],analysis!T37)</f>
        <v>67949</v>
      </c>
      <c r="V37" s="12">
        <f>SUMIFS(Table1[Quantity],Table1[Year],analysis!$B$18,Table1[Products],analysis!$B$3,Table1[State],analysis!T37)</f>
        <v>3629</v>
      </c>
      <c r="W37" s="14">
        <f t="shared" si="0"/>
        <v>-3629</v>
      </c>
    </row>
    <row r="38" spans="1:23" x14ac:dyDescent="0.25">
      <c r="A38" s="11">
        <v>20.22</v>
      </c>
      <c r="B38" s="11">
        <f>B35/B36</f>
        <v>0.46697476092322121</v>
      </c>
      <c r="O38" s="21" t="str">
        <f>IF(N37=2,"Qty sold Till Date","")</f>
        <v>Qty sold Till Date</v>
      </c>
      <c r="Q38" s="21" t="str">
        <f>IF(N37=2,"Current Qty sold","")</f>
        <v>Current Qty sold</v>
      </c>
      <c r="T38" t="s">
        <v>45</v>
      </c>
      <c r="U38" s="9">
        <f>SUMIFS(Table1[Revenue],Table1[Year],analysis!$B$18,Table1[Products],analysis!$B$3,Table1[State],analysis!T38)</f>
        <v>48071</v>
      </c>
      <c r="V38" s="12">
        <f>SUMIFS(Table1[Quantity],Table1[Year],analysis!$B$18,Table1[Products],analysis!$B$3,Table1[State],analysis!T38)</f>
        <v>205</v>
      </c>
      <c r="W38" s="14">
        <f t="shared" si="0"/>
        <v>-205</v>
      </c>
    </row>
    <row r="39" spans="1:23" x14ac:dyDescent="0.25">
      <c r="A39" t="s">
        <v>82</v>
      </c>
      <c r="B39" s="11">
        <f>100%-B38</f>
        <v>0.53302523907677879</v>
      </c>
      <c r="O39" s="15">
        <f>SUM(Table1[Quantity])</f>
        <v>53651701</v>
      </c>
      <c r="Q39" s="15">
        <f>SUM(V2:V49)</f>
        <v>260908</v>
      </c>
      <c r="T39" t="s">
        <v>46</v>
      </c>
      <c r="U39" s="9">
        <f>SUMIFS(Table1[Revenue],Table1[Year],analysis!$B$18,Table1[Products],analysis!$B$3,Table1[State],analysis!T39)</f>
        <v>50990</v>
      </c>
      <c r="V39" s="12">
        <f>SUMIFS(Table1[Quantity],Table1[Year],analysis!$B$18,Table1[Products],analysis!$B$3,Table1[State],analysis!T39)</f>
        <v>1375</v>
      </c>
      <c r="W39" s="14">
        <f t="shared" si="0"/>
        <v>-1375</v>
      </c>
    </row>
    <row r="40" spans="1:23" x14ac:dyDescent="0.25">
      <c r="N40" s="20" t="s">
        <v>83</v>
      </c>
      <c r="O40" s="23">
        <f>IF(N37=2,O39,"")</f>
        <v>53651701</v>
      </c>
      <c r="Q40" s="20" t="s">
        <v>83</v>
      </c>
      <c r="R40" s="23">
        <f>IF(N37=2,Q39,"")</f>
        <v>260908</v>
      </c>
      <c r="T40" t="s">
        <v>47</v>
      </c>
      <c r="U40" s="9">
        <f>SUMIFS(Table1[Revenue],Table1[Year],analysis!$B$18,Table1[Products],analysis!$B$3,Table1[State],analysis!T40)</f>
        <v>51582</v>
      </c>
      <c r="V40" s="12">
        <f>SUMIFS(Table1[Quantity],Table1[Year],analysis!$B$18,Table1[Products],analysis!$B$3,Table1[State],analysis!T40)</f>
        <v>1099</v>
      </c>
      <c r="W40" s="14">
        <f t="shared" si="0"/>
        <v>-1099</v>
      </c>
    </row>
    <row r="41" spans="1:23" x14ac:dyDescent="0.25">
      <c r="T41" t="s">
        <v>48</v>
      </c>
      <c r="U41" s="9">
        <f>SUMIFS(Table1[Revenue],Table1[Year],analysis!$B$18,Table1[Products],analysis!$B$3,Table1[State],analysis!T41)</f>
        <v>54930</v>
      </c>
      <c r="V41" s="12">
        <f>SUMIFS(Table1[Quantity],Table1[Year],analysis!$B$18,Table1[Products],analysis!$B$3,Table1[State],analysis!T41)</f>
        <v>1130</v>
      </c>
      <c r="W41" s="14">
        <f t="shared" si="0"/>
        <v>-1130</v>
      </c>
    </row>
    <row r="42" spans="1:23" x14ac:dyDescent="0.25">
      <c r="T42" t="s">
        <v>49</v>
      </c>
      <c r="U42" s="9">
        <f>SUMIFS(Table1[Revenue],Table1[Year],analysis!$B$18,Table1[Products],analysis!$B$3,Table1[State],analysis!T42)</f>
        <v>123086</v>
      </c>
      <c r="V42" s="12">
        <f>SUMIFS(Table1[Quantity],Table1[Year],analysis!$B$18,Table1[Products],analysis!$B$3,Table1[State],analysis!T42)</f>
        <v>19698</v>
      </c>
      <c r="W42" s="14">
        <f t="shared" si="0"/>
        <v>-19698</v>
      </c>
    </row>
    <row r="43" spans="1:23" x14ac:dyDescent="0.25">
      <c r="O43" s="21" t="str">
        <f>IF(N37=1,"Revenue till date","")</f>
        <v/>
      </c>
      <c r="T43" t="s">
        <v>50</v>
      </c>
      <c r="U43" s="9">
        <f>SUMIFS(Table1[Revenue],Table1[Year],analysis!$B$18,Table1[Products],analysis!$B$3,Table1[State],analysis!T43)</f>
        <v>71747</v>
      </c>
      <c r="V43" s="12">
        <f>SUMIFS(Table1[Quantity],Table1[Year],analysis!$B$18,Table1[Products],analysis!$B$3,Table1[State],analysis!T43)</f>
        <v>1066</v>
      </c>
      <c r="W43" s="14">
        <f t="shared" si="0"/>
        <v>-1066</v>
      </c>
    </row>
    <row r="44" spans="1:23" x14ac:dyDescent="0.25">
      <c r="O44" s="16">
        <f>SUM(Table1[Revenue])</f>
        <v>159383368</v>
      </c>
      <c r="T44" t="s">
        <v>51</v>
      </c>
      <c r="U44" s="9">
        <f>SUMIFS(Table1[Revenue],Table1[Year],analysis!$B$18,Table1[Products],analysis!$B$3,Table1[State],analysis!T44)</f>
        <v>47096</v>
      </c>
      <c r="V44" s="12">
        <f>SUMIFS(Table1[Quantity],Table1[Year],analysis!$B$18,Table1[Products],analysis!$B$3,Table1[State],analysis!T44)</f>
        <v>571</v>
      </c>
      <c r="W44" s="14">
        <f t="shared" si="0"/>
        <v>-571</v>
      </c>
    </row>
    <row r="45" spans="1:23" x14ac:dyDescent="0.25">
      <c r="N45" s="20" t="s">
        <v>83</v>
      </c>
      <c r="O45" s="22" t="str">
        <f>IF(N37=1,O44,"")</f>
        <v/>
      </c>
      <c r="T45" t="s">
        <v>52</v>
      </c>
      <c r="U45" s="9">
        <f>SUMIFS(Table1[Revenue],Table1[Year],analysis!$B$18,Table1[Products],analysis!$B$3,Table1[State],analysis!T45)</f>
        <v>54671</v>
      </c>
      <c r="V45" s="12">
        <f>SUMIFS(Table1[Quantity],Table1[Year],analysis!$B$18,Table1[Products],analysis!$B$3,Table1[State],analysis!T45)</f>
        <v>2073</v>
      </c>
      <c r="W45" s="14">
        <f t="shared" si="0"/>
        <v>-2073</v>
      </c>
    </row>
    <row r="46" spans="1:23" x14ac:dyDescent="0.25">
      <c r="T46" t="s">
        <v>53</v>
      </c>
      <c r="U46" s="9">
        <f>SUMIFS(Table1[Revenue],Table1[Year],analysis!$B$18,Table1[Products],analysis!$B$3,Table1[State],analysis!T46)</f>
        <v>42964</v>
      </c>
      <c r="V46" s="12">
        <f>SUMIFS(Table1[Quantity],Table1[Year],analysis!$B$18,Table1[Products],analysis!$B$3,Table1[State],analysis!T46)</f>
        <v>6971</v>
      </c>
      <c r="W46" s="14">
        <f t="shared" si="0"/>
        <v>-6971</v>
      </c>
    </row>
    <row r="47" spans="1:23" x14ac:dyDescent="0.25">
      <c r="T47" t="s">
        <v>54</v>
      </c>
      <c r="U47" s="9">
        <f>SUMIFS(Table1[Revenue],Table1[Year],analysis!$B$18,Table1[Products],analysis!$B$3,Table1[State],analysis!T47)</f>
        <v>84059</v>
      </c>
      <c r="V47" s="12">
        <f>SUMIFS(Table1[Quantity],Table1[Year],analysis!$B$18,Table1[Products],analysis!$B$3,Table1[State],analysis!T47)</f>
        <v>1117</v>
      </c>
      <c r="W47" s="14">
        <f t="shared" si="0"/>
        <v>-1117</v>
      </c>
    </row>
    <row r="48" spans="1:23" x14ac:dyDescent="0.25">
      <c r="T48" t="s">
        <v>55</v>
      </c>
      <c r="U48" s="9">
        <f>SUMIFS(Table1[Revenue],Table1[Year],analysis!$B$18,Table1[Products],analysis!$B$3,Table1[State],analysis!T48)</f>
        <v>47928</v>
      </c>
      <c r="V48" s="12">
        <f>SUMIFS(Table1[Quantity],Table1[Year],analysis!$B$18,Table1[Products],analysis!$B$3,Table1[State],analysis!T48)</f>
        <v>2872</v>
      </c>
      <c r="W48" s="14">
        <f t="shared" si="0"/>
        <v>-2872</v>
      </c>
    </row>
    <row r="49" spans="20:23" x14ac:dyDescent="0.25">
      <c r="T49" t="s">
        <v>56</v>
      </c>
      <c r="U49" s="9">
        <f>SUMIFS(Table1[Revenue],Table1[Year],analysis!$B$18,Table1[Products],analysis!$B$3,Table1[State],analysis!T49)</f>
        <v>89063</v>
      </c>
      <c r="V49" s="12">
        <f>SUMIFS(Table1[Quantity],Table1[Year],analysis!$B$18,Table1[Products],analysis!$B$3,Table1[State],analysis!T49)</f>
        <v>1440</v>
      </c>
      <c r="W49" s="14">
        <f t="shared" si="0"/>
        <v>-1440</v>
      </c>
    </row>
  </sheetData>
  <autoFilter ref="E3:F12" xr:uid="{73635A86-28EB-4113-B1C8-A9692A8031F6}">
    <sortState xmlns:xlrd2="http://schemas.microsoft.com/office/spreadsheetml/2017/richdata2" ref="E4:F12">
      <sortCondition descending="1" ref="F3:F12"/>
    </sortState>
  </autoFilter>
  <sortState xmlns:xlrd2="http://schemas.microsoft.com/office/spreadsheetml/2017/richdata2" ref="E3:F27">
    <sortCondition descending="1" ref="F3:F27"/>
  </sortState>
  <mergeCells count="5">
    <mergeCell ref="A1:B1"/>
    <mergeCell ref="E1:F1"/>
    <mergeCell ref="A16:B16"/>
    <mergeCell ref="O1:P1"/>
    <mergeCell ref="A33:B33"/>
  </mergeCells>
  <dataValidations count="3">
    <dataValidation type="list" allowBlank="1" showInputMessage="1" showErrorMessage="1" sqref="B8 B18" xr:uid="{DAA7FE92-584B-410A-A6F1-DB3361981AFC}">
      <formula1>$A$18:$A$21</formula1>
    </dataValidation>
    <dataValidation type="list" allowBlank="1" showInputMessage="1" showErrorMessage="1" sqref="B3" xr:uid="{93BD65DA-E6C8-48B5-8D41-CE8B1C319E1E}">
      <formula1>$A$3:$A$12</formula1>
    </dataValidation>
    <dataValidation type="list" allowBlank="1" showInputMessage="1" showErrorMessage="1" sqref="Y4" xr:uid="{A841F950-184E-4883-B3D3-83C83163BBAE}">
      <formula1>$Y$2:$Y$3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D1D7-E038-48C8-BE9D-76E10103F575}">
  <dimension ref="A1"/>
  <sheetViews>
    <sheetView showGridLines="0" showRowColHeaders="0" tabSelected="1" zoomScale="90" zoomScaleNormal="90" workbookViewId="0">
      <selection activeCell="U16" sqref="U16"/>
    </sheetView>
  </sheetViews>
  <sheetFormatPr defaultRowHeight="13.8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pinner 1">
              <controlPr defaultSize="0" autoPict="0">
                <anchor moveWithCells="1" sizeWithCells="1">
                  <from>
                    <xdr:col>1</xdr:col>
                    <xdr:colOff>403860</xdr:colOff>
                    <xdr:row>6</xdr:row>
                    <xdr:rowOff>7620</xdr:rowOff>
                  </from>
                  <to>
                    <xdr:col>2</xdr:col>
                    <xdr:colOff>327660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Option Button 2">
              <controlPr defaultSize="0" autoFill="0" autoLine="0" autoPict="0">
                <anchor moveWithCells="1">
                  <from>
                    <xdr:col>12</xdr:col>
                    <xdr:colOff>45720</xdr:colOff>
                    <xdr:row>7</xdr:row>
                    <xdr:rowOff>129540</xdr:rowOff>
                  </from>
                  <to>
                    <xdr:col>14</xdr:col>
                    <xdr:colOff>83820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Option Button 3">
              <controlPr defaultSize="0" autoFill="0" autoLine="0" autoPict="0">
                <anchor moveWithCells="1">
                  <from>
                    <xdr:col>17</xdr:col>
                    <xdr:colOff>53340</xdr:colOff>
                    <xdr:row>7</xdr:row>
                    <xdr:rowOff>91440</xdr:rowOff>
                  </from>
                  <to>
                    <xdr:col>19</xdr:col>
                    <xdr:colOff>220980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DEB54AEE-B904-4AB9-B436-7B5B8DB068BE}">
  <ds:schemaRefs/>
</ds:datastoreItem>
</file>

<file path=customXml/itemProps2.xml><?xml version="1.0" encoding="utf-8"?>
<ds:datastoreItem xmlns:ds="http://schemas.openxmlformats.org/officeDocument/2006/customXml" ds:itemID="{1CD81913-D20C-4C95-8E5C-050C9CC9F1E4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44442E15-F499-47BD-BB74-8D93BD0C9D60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6E50BD42-459C-4E02-9C74-482537B59687}">
  <ds:schemaRefs/>
</ds:datastoreItem>
</file>

<file path=customXml/itemProps5.xml><?xml version="1.0" encoding="utf-8"?>
<ds:datastoreItem xmlns:ds="http://schemas.openxmlformats.org/officeDocument/2006/customXml" ds:itemID="{AB79CAB6-3226-4AFC-B36E-F76CDF3510C1}">
  <ds:schemaRefs/>
</ds:datastoreItem>
</file>

<file path=customXml/itemProps6.xml><?xml version="1.0" encoding="utf-8"?>
<ds:datastoreItem xmlns:ds="http://schemas.openxmlformats.org/officeDocument/2006/customXml" ds:itemID="{7C79623A-1F2B-417B-B089-300F37F6114C}">
  <ds:schemaRefs/>
</ds:datastoreItem>
</file>

<file path=customXml/itemProps7.xml><?xml version="1.0" encoding="utf-8"?>
<ds:datastoreItem xmlns:ds="http://schemas.openxmlformats.org/officeDocument/2006/customXml" ds:itemID="{613C594C-D175-4DDA-A882-A14388EC2F5C}">
  <ds:schemaRefs>
    <ds:schemaRef ds:uri="http://www.w3.org/2001/XMLSchema"/>
    <ds:schemaRef ds:uri="http://microsoft.data.visualization.Client.Excel.LState/1.0"/>
  </ds:schemaRefs>
</ds:datastoreItem>
</file>

<file path=customXml/itemProps8.xml><?xml version="1.0" encoding="utf-8"?>
<ds:datastoreItem xmlns:ds="http://schemas.openxmlformats.org/officeDocument/2006/customXml" ds:itemID="{16662694-72F1-47D6-886A-24FA1DA5F9C0}">
  <ds:schemaRefs>
    <ds:schemaRef ds:uri="http://www.w3.org/2001/XMLSchema"/>
    <ds:schemaRef ds:uri="http://microsoft.data.visualization.Client.Excel.PState/1.0"/>
  </ds:schemaRefs>
</ds:datastoreItem>
</file>

<file path=customXml/itemProps9.xml><?xml version="1.0" encoding="utf-8"?>
<ds:datastoreItem xmlns:ds="http://schemas.openxmlformats.org/officeDocument/2006/customXml" ds:itemID="{8CC185BA-EB4D-4DC3-BB27-21751802C0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new data</vt:lpstr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Imad</dc:creator>
  <cp:lastModifiedBy>Kirelos Gerges</cp:lastModifiedBy>
  <dcterms:created xsi:type="dcterms:W3CDTF">2024-09-14T12:21:15Z</dcterms:created>
  <dcterms:modified xsi:type="dcterms:W3CDTF">2024-10-21T19:47:18Z</dcterms:modified>
</cp:coreProperties>
</file>